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hgosling\Documents\To be published\"/>
    </mc:Choice>
  </mc:AlternateContent>
  <bookViews>
    <workbookView xWindow="-150" yWindow="-495" windowWidth="29040" windowHeight="11955"/>
  </bookViews>
  <sheets>
    <sheet name="HOME" sheetId="1" r:id="rId1"/>
    <sheet name="STUDIES" sheetId="3" r:id="rId2"/>
    <sheet name="Hoja1" sheetId="8" state="hidden" r:id="rId3"/>
    <sheet name="PICO1" sheetId="15" r:id="rId4"/>
    <sheet name="PICO2" sheetId="16" r:id="rId5"/>
    <sheet name="PICO3" sheetId="17" r:id="rId6"/>
    <sheet name="PICO4" sheetId="18" r:id="rId7"/>
    <sheet name="PICO5" sheetId="19" r:id="rId8"/>
    <sheet name="PICO6" sheetId="20" r:id="rId9"/>
    <sheet name="PICO7" sheetId="21" r:id="rId10"/>
    <sheet name="PICO8" sheetId="23" r:id="rId11"/>
    <sheet name="PICO9" sheetId="22" r:id="rId12"/>
    <sheet name="PICO10" sheetId="24" r:id="rId13"/>
    <sheet name="PICO11" sheetId="25" r:id="rId14"/>
    <sheet name="REFERENCES" sheetId="6" r:id="rId15"/>
    <sheet name="Hoja2" sheetId="9" state="hidden" r:id="rId16"/>
  </sheets>
  <externalReferences>
    <externalReference r:id="rId17"/>
    <externalReference r:id="rId18"/>
  </externalReferences>
  <definedNames>
    <definedName name="Down">Hoja2!$A$2:$A$5</definedName>
    <definedName name="DOWN_N">Hoja2!$A$1:$A$5</definedName>
    <definedName name="g">[1]Hoja2!$D$1:$D$5</definedName>
    <definedName name="Grade_down">Hoja2!#REF!</definedName>
    <definedName name="up">Hoja2!$D$1:$D$5</definedName>
  </definedNames>
  <calcPr calcId="162913"/>
</workbook>
</file>

<file path=xl/calcChain.xml><?xml version="1.0" encoding="utf-8"?>
<calcChain xmlns="http://schemas.openxmlformats.org/spreadsheetml/2006/main">
  <c r="C4" i="16" l="1"/>
  <c r="C4" i="25" l="1"/>
  <c r="C4" i="24"/>
  <c r="C4" i="23"/>
  <c r="C4" i="21"/>
  <c r="C4" i="20"/>
  <c r="C4" i="19"/>
  <c r="C4" i="18"/>
  <c r="C4" i="17"/>
  <c r="C4" i="15"/>
  <c r="C4" i="22"/>
  <c r="M43" i="25" l="1"/>
  <c r="K43" i="25"/>
  <c r="I43" i="25"/>
  <c r="G43" i="25"/>
  <c r="E43" i="25"/>
  <c r="B43" i="25"/>
  <c r="M42" i="25"/>
  <c r="K42" i="25"/>
  <c r="I42" i="25"/>
  <c r="G42" i="25"/>
  <c r="E42" i="25"/>
  <c r="B42" i="25"/>
  <c r="M41" i="25"/>
  <c r="K41" i="25"/>
  <c r="I41" i="25"/>
  <c r="G41" i="25"/>
  <c r="E41" i="25"/>
  <c r="B41" i="25"/>
  <c r="M40" i="25"/>
  <c r="K40" i="25"/>
  <c r="I40" i="25"/>
  <c r="G40" i="25"/>
  <c r="E40" i="25"/>
  <c r="B40" i="25"/>
  <c r="M39" i="25"/>
  <c r="K39" i="25"/>
  <c r="I39" i="25"/>
  <c r="G39" i="25"/>
  <c r="E39" i="25"/>
  <c r="B39" i="25"/>
  <c r="M38" i="25"/>
  <c r="K38" i="25"/>
  <c r="I38" i="25"/>
  <c r="G38" i="25"/>
  <c r="E38" i="25"/>
  <c r="B38" i="25"/>
  <c r="G37" i="25"/>
  <c r="E37" i="25"/>
  <c r="C32" i="25"/>
  <c r="C49" i="25" s="1"/>
  <c r="B2" i="25"/>
  <c r="M38" i="24"/>
  <c r="K38" i="24"/>
  <c r="I38" i="24"/>
  <c r="E38" i="24"/>
  <c r="B38" i="24"/>
  <c r="M37" i="24"/>
  <c r="K37" i="24"/>
  <c r="I37" i="24"/>
  <c r="E37" i="24"/>
  <c r="B37" i="24"/>
  <c r="M36" i="24"/>
  <c r="K36" i="24"/>
  <c r="I36" i="24"/>
  <c r="E36" i="24"/>
  <c r="B36" i="24"/>
  <c r="M35" i="24"/>
  <c r="K35" i="24"/>
  <c r="I35" i="24"/>
  <c r="E35" i="24"/>
  <c r="B35" i="24"/>
  <c r="G34" i="24"/>
  <c r="E34" i="24"/>
  <c r="C29" i="24"/>
  <c r="C48" i="24" s="1"/>
  <c r="B2" i="24"/>
  <c r="M42" i="22"/>
  <c r="K42" i="22"/>
  <c r="I42" i="22"/>
  <c r="E42" i="22"/>
  <c r="B42" i="22"/>
  <c r="M41" i="22"/>
  <c r="K41" i="22"/>
  <c r="I41" i="22"/>
  <c r="E41" i="22"/>
  <c r="B41" i="22"/>
  <c r="M40" i="22"/>
  <c r="K40" i="22"/>
  <c r="I40" i="22"/>
  <c r="E40" i="22"/>
  <c r="B40" i="22"/>
  <c r="M39" i="22"/>
  <c r="K39" i="22"/>
  <c r="I39" i="22"/>
  <c r="E39" i="22"/>
  <c r="B39" i="22"/>
  <c r="M38" i="22"/>
  <c r="K38" i="22"/>
  <c r="I38" i="22"/>
  <c r="E38" i="22"/>
  <c r="B38" i="22"/>
  <c r="G37" i="22"/>
  <c r="E37" i="22"/>
  <c r="C32" i="22"/>
  <c r="C50" i="22" s="1"/>
  <c r="B2" i="22"/>
  <c r="I30" i="23"/>
  <c r="G30" i="23"/>
  <c r="B30" i="23"/>
  <c r="C24" i="23"/>
  <c r="C37" i="23" s="1"/>
  <c r="B2" i="23"/>
  <c r="M37" i="21"/>
  <c r="K37" i="21"/>
  <c r="I37" i="21"/>
  <c r="E37" i="21"/>
  <c r="B37" i="21"/>
  <c r="M36" i="21"/>
  <c r="K36" i="21"/>
  <c r="I36" i="21"/>
  <c r="E36" i="21"/>
  <c r="B36" i="21"/>
  <c r="M35" i="21"/>
  <c r="K35" i="21"/>
  <c r="I35" i="21"/>
  <c r="E35" i="21"/>
  <c r="B35" i="21"/>
  <c r="M34" i="21"/>
  <c r="K34" i="21"/>
  <c r="I34" i="21"/>
  <c r="E34" i="21"/>
  <c r="B34" i="21"/>
  <c r="G33" i="21"/>
  <c r="E33" i="21"/>
  <c r="C28" i="21"/>
  <c r="C44" i="21" s="1"/>
  <c r="B2" i="21"/>
  <c r="M42" i="20"/>
  <c r="K42" i="20"/>
  <c r="I42" i="20"/>
  <c r="E42" i="20"/>
  <c r="B42" i="20"/>
  <c r="M41" i="20"/>
  <c r="K41" i="20"/>
  <c r="I41" i="20"/>
  <c r="E41" i="20"/>
  <c r="B41" i="20"/>
  <c r="M40" i="20"/>
  <c r="K40" i="20"/>
  <c r="I40" i="20"/>
  <c r="E40" i="20"/>
  <c r="B40" i="20"/>
  <c r="M39" i="20"/>
  <c r="K39" i="20"/>
  <c r="I39" i="20"/>
  <c r="E39" i="20"/>
  <c r="B39" i="20"/>
  <c r="M38" i="20"/>
  <c r="K38" i="20"/>
  <c r="I38" i="20"/>
  <c r="E38" i="20"/>
  <c r="B38" i="20"/>
  <c r="G37" i="20"/>
  <c r="E37" i="20"/>
  <c r="C32" i="20"/>
  <c r="C50" i="20" s="1"/>
  <c r="B2" i="20"/>
  <c r="M39" i="19"/>
  <c r="K39" i="19"/>
  <c r="I39" i="19"/>
  <c r="E39" i="19"/>
  <c r="B39" i="19"/>
  <c r="M38" i="19"/>
  <c r="K38" i="19"/>
  <c r="I38" i="19"/>
  <c r="E38" i="19"/>
  <c r="B38" i="19"/>
  <c r="M37" i="19"/>
  <c r="K37" i="19"/>
  <c r="I37" i="19"/>
  <c r="E37" i="19"/>
  <c r="B37" i="19"/>
  <c r="M36" i="19"/>
  <c r="K36" i="19"/>
  <c r="I36" i="19"/>
  <c r="E36" i="19"/>
  <c r="B36" i="19"/>
  <c r="G35" i="19"/>
  <c r="E35" i="19"/>
  <c r="C30" i="19"/>
  <c r="C48" i="19" s="1"/>
  <c r="B2" i="19"/>
  <c r="M43" i="18"/>
  <c r="K43" i="18"/>
  <c r="I43" i="18"/>
  <c r="E43" i="18"/>
  <c r="B43" i="18"/>
  <c r="M42" i="18"/>
  <c r="K42" i="18"/>
  <c r="I42" i="18"/>
  <c r="E42" i="18"/>
  <c r="B42" i="18"/>
  <c r="M41" i="18"/>
  <c r="K41" i="18"/>
  <c r="I41" i="18"/>
  <c r="E41" i="18"/>
  <c r="B41" i="18"/>
  <c r="M40" i="18"/>
  <c r="K40" i="18"/>
  <c r="I40" i="18"/>
  <c r="E40" i="18"/>
  <c r="B40" i="18"/>
  <c r="M39" i="18"/>
  <c r="K39" i="18"/>
  <c r="I39" i="18"/>
  <c r="E39" i="18"/>
  <c r="B39" i="18"/>
  <c r="G38" i="18"/>
  <c r="E38" i="18"/>
  <c r="C33" i="18"/>
  <c r="C52" i="18" s="1"/>
  <c r="B2" i="18"/>
  <c r="M44" i="17"/>
  <c r="K44" i="17"/>
  <c r="I44" i="17"/>
  <c r="E44" i="17"/>
  <c r="B44" i="17"/>
  <c r="M43" i="17"/>
  <c r="K43" i="17"/>
  <c r="I43" i="17"/>
  <c r="E43" i="17"/>
  <c r="B43" i="17"/>
  <c r="M42" i="17"/>
  <c r="K42" i="17"/>
  <c r="I42" i="17"/>
  <c r="E42" i="17"/>
  <c r="B42" i="17"/>
  <c r="M41" i="17"/>
  <c r="K41" i="17"/>
  <c r="I41" i="17"/>
  <c r="E41" i="17"/>
  <c r="B41" i="17"/>
  <c r="M40" i="17"/>
  <c r="K40" i="17"/>
  <c r="I40" i="17"/>
  <c r="E40" i="17"/>
  <c r="B40" i="17"/>
  <c r="G39" i="17"/>
  <c r="E39" i="17"/>
  <c r="C34" i="17"/>
  <c r="C55" i="17" s="1"/>
  <c r="B2" i="17"/>
  <c r="M45" i="16"/>
  <c r="K45" i="16"/>
  <c r="I45" i="16"/>
  <c r="E45" i="16"/>
  <c r="B45" i="16"/>
  <c r="M44" i="16"/>
  <c r="K44" i="16"/>
  <c r="I44" i="16"/>
  <c r="E44" i="16"/>
  <c r="B44" i="16"/>
  <c r="M43" i="16"/>
  <c r="K43" i="16"/>
  <c r="I43" i="16"/>
  <c r="E43" i="16"/>
  <c r="B43" i="16"/>
  <c r="M42" i="16"/>
  <c r="K42" i="16"/>
  <c r="I42" i="16"/>
  <c r="E42" i="16"/>
  <c r="B42" i="16"/>
  <c r="M41" i="16"/>
  <c r="K41" i="16"/>
  <c r="I41" i="16"/>
  <c r="E41" i="16"/>
  <c r="B41" i="16"/>
  <c r="G40" i="16"/>
  <c r="E40" i="16"/>
  <c r="C35" i="16"/>
  <c r="C57" i="16" s="1"/>
  <c r="B2" i="16"/>
  <c r="M45" i="15"/>
  <c r="K45" i="15"/>
  <c r="I45" i="15"/>
  <c r="E45" i="15"/>
  <c r="B45" i="15"/>
  <c r="M44" i="15"/>
  <c r="K44" i="15"/>
  <c r="I44" i="15"/>
  <c r="E44" i="15"/>
  <c r="B44" i="15"/>
  <c r="M43" i="15"/>
  <c r="K43" i="15"/>
  <c r="I43" i="15"/>
  <c r="E43" i="15"/>
  <c r="B43" i="15"/>
  <c r="M42" i="15"/>
  <c r="K42" i="15"/>
  <c r="I42" i="15"/>
  <c r="E42" i="15"/>
  <c r="B42" i="15"/>
  <c r="M41" i="15"/>
  <c r="K41" i="15"/>
  <c r="I41" i="15"/>
  <c r="E41" i="15"/>
  <c r="B41" i="15"/>
  <c r="G40" i="15"/>
  <c r="E40" i="15"/>
  <c r="C35" i="15"/>
  <c r="C57" i="15" s="1"/>
  <c r="B2" i="15"/>
  <c r="C2" i="25" l="1"/>
  <c r="C3" i="25"/>
  <c r="C5" i="25"/>
  <c r="C6" i="25"/>
  <c r="C6" i="15"/>
  <c r="C5" i="15"/>
  <c r="C2" i="15"/>
  <c r="C3" i="15"/>
  <c r="C6" i="19"/>
  <c r="C5" i="19"/>
  <c r="C2" i="19"/>
  <c r="C3" i="19"/>
  <c r="C6" i="20"/>
  <c r="C5" i="20"/>
  <c r="C3" i="20"/>
  <c r="C2" i="20"/>
  <c r="C6" i="18"/>
  <c r="C2" i="18"/>
  <c r="C5" i="18"/>
  <c r="C3" i="18"/>
  <c r="C2" i="24"/>
  <c r="C3" i="24"/>
  <c r="C6" i="24"/>
  <c r="C5" i="24"/>
  <c r="C6" i="16"/>
  <c r="C2" i="16"/>
  <c r="C3" i="16"/>
  <c r="C5" i="16"/>
  <c r="C2" i="21"/>
  <c r="C5" i="21"/>
  <c r="C3" i="21"/>
  <c r="C6" i="21"/>
  <c r="C6" i="23"/>
  <c r="C5" i="23"/>
  <c r="C2" i="23"/>
  <c r="C3" i="23"/>
  <c r="C6" i="17"/>
  <c r="C5" i="17"/>
  <c r="C3" i="17"/>
  <c r="C2" i="17"/>
  <c r="C2" i="22"/>
  <c r="C3" i="22"/>
  <c r="C5" i="22"/>
  <c r="C6" i="22"/>
  <c r="Y7" i="1"/>
  <c r="Z7" i="1" s="1"/>
  <c r="Z8" i="1" l="1"/>
</calcChain>
</file>

<file path=xl/sharedStrings.xml><?xml version="1.0" encoding="utf-8"?>
<sst xmlns="http://schemas.openxmlformats.org/spreadsheetml/2006/main" count="1565" uniqueCount="573">
  <si>
    <t>Research question</t>
  </si>
  <si>
    <t>Version Date</t>
  </si>
  <si>
    <t>PICO1</t>
  </si>
  <si>
    <t>PICO2</t>
  </si>
  <si>
    <t>Population</t>
  </si>
  <si>
    <t>Intervention</t>
  </si>
  <si>
    <t>Comparison</t>
  </si>
  <si>
    <t>Immunogenicity outcomes</t>
  </si>
  <si>
    <t>No</t>
  </si>
  <si>
    <t>PICO3</t>
  </si>
  <si>
    <t>PICO4</t>
  </si>
  <si>
    <t>PICO5</t>
  </si>
  <si>
    <t>PICO6</t>
  </si>
  <si>
    <t>PICO7</t>
  </si>
  <si>
    <t>PICO8</t>
  </si>
  <si>
    <t>PICO9</t>
  </si>
  <si>
    <t>PICO10</t>
  </si>
  <si>
    <t>Analysis</t>
  </si>
  <si>
    <t xml:space="preserve">Reference </t>
  </si>
  <si>
    <t>(first author, year)</t>
  </si>
  <si>
    <t>Study population</t>
  </si>
  <si>
    <t>Period</t>
  </si>
  <si>
    <t>Outcomes</t>
  </si>
  <si>
    <t>Outcome meassures</t>
  </si>
  <si>
    <t>TOPIC</t>
  </si>
  <si>
    <t>Setting</t>
  </si>
  <si>
    <t>95%CI</t>
  </si>
  <si>
    <t>N participants</t>
  </si>
  <si>
    <t>(studies)</t>
  </si>
  <si>
    <t>Comments</t>
  </si>
  <si>
    <t>Quality of the evidence (GRADE)</t>
  </si>
  <si>
    <t>Short reference</t>
  </si>
  <si>
    <t>Full reference</t>
  </si>
  <si>
    <t>Number</t>
  </si>
  <si>
    <t>Study characteristics</t>
  </si>
  <si>
    <t>Design</t>
  </si>
  <si>
    <t>Inconsistency</t>
  </si>
  <si>
    <t>Indirectness</t>
  </si>
  <si>
    <t>Publication bias</t>
  </si>
  <si>
    <t>Quality</t>
  </si>
  <si>
    <t>Other considerations</t>
  </si>
  <si>
    <t>Nº of participants (studies)</t>
  </si>
  <si>
    <t>Risk of bias</t>
  </si>
  <si>
    <t>Not applicable</t>
  </si>
  <si>
    <t>Not serious</t>
  </si>
  <si>
    <t>Serious</t>
  </si>
  <si>
    <t>Very serious</t>
  </si>
  <si>
    <t>Large</t>
  </si>
  <si>
    <t>Very large</t>
  </si>
  <si>
    <t>EVIDENCE PROFILE (EV) TABLE</t>
  </si>
  <si>
    <t>SUMMARY OF FINDINGS (SoF) TABLE</t>
  </si>
  <si>
    <t>9-valent HPV (3 doses)</t>
  </si>
  <si>
    <t>7 months</t>
  </si>
  <si>
    <t>Gender and age</t>
  </si>
  <si>
    <t xml:space="preserve">9-valent HPV
(3 doses; 0, 2, 6 months)
</t>
  </si>
  <si>
    <t>4-valent HPV
(3 doses; 0,2,6 months)</t>
  </si>
  <si>
    <t>NCT01651949</t>
  </si>
  <si>
    <t>NCT02114385
EUCTR2013-003399-10-DE</t>
  </si>
  <si>
    <t>QUALITY ASSESSMENT</t>
  </si>
  <si>
    <t>SUMMARY OF FINDINGS</t>
  </si>
  <si>
    <t>OUTCOMES</t>
  </si>
  <si>
    <t>ABSOLUTE EFFECT</t>
  </si>
  <si>
    <t>RELATIVE EFFECT</t>
  </si>
  <si>
    <t>MODERATE</t>
  </si>
  <si>
    <t>LOW</t>
  </si>
  <si>
    <t>VERY LOW</t>
  </si>
  <si>
    <t>Iversen, 2016</t>
  </si>
  <si>
    <t>Castellsagué, 2015</t>
  </si>
  <si>
    <t>NCT01984697</t>
  </si>
  <si>
    <t>9-valent HPV
(3 doses
at 0, 2, 6 months)</t>
  </si>
  <si>
    <t>One or more AEs</t>
  </si>
  <si>
    <t>Injection-site events</t>
  </si>
  <si>
    <t>Systemic events</t>
  </si>
  <si>
    <t>Serious events</t>
  </si>
  <si>
    <t>Discontinuation due to AEs</t>
  </si>
  <si>
    <t xml:space="preserve">Study event rates (%) </t>
  </si>
  <si>
    <t xml:space="preserve">HIGH </t>
  </si>
  <si>
    <t xml:space="preserve">Site of injection AEs include pain, swelling, erythema and pruritus. </t>
  </si>
  <si>
    <t xml:space="preserve">Systemic events are defined as all events that are not correlated to the injection site and are not serious (they include principally headache, pyrexia and dizziness). </t>
  </si>
  <si>
    <t>420/466 (90.1%)</t>
  </si>
  <si>
    <t>398/466 (85.4%)</t>
  </si>
  <si>
    <t>266/466 (57.1%)</t>
  </si>
  <si>
    <t>16/466 (3.4%)</t>
  </si>
  <si>
    <t>0/466 (0.0%)</t>
  </si>
  <si>
    <t>536/662 (81.0%)</t>
  </si>
  <si>
    <t>482/662 (72.8%)</t>
  </si>
  <si>
    <t>277/662 (41.8%)</t>
  </si>
  <si>
    <t>11/662 (1.7%)</t>
  </si>
  <si>
    <t>0/662 (0.0%)</t>
  </si>
  <si>
    <t>RR 0.73 (0.65 -0.83)</t>
  </si>
  <si>
    <t>127/313  (40.6%)</t>
  </si>
  <si>
    <t>87/313 (27.8%)</t>
  </si>
  <si>
    <t>32/313 (10.2%)</t>
  </si>
  <si>
    <t>8/313 (2.6%)</t>
  </si>
  <si>
    <t>0/313 (0.0%)</t>
  </si>
  <si>
    <t>48/296 (16.2%)</t>
  </si>
  <si>
    <t>24/296 (8.1%)</t>
  </si>
  <si>
    <t>12/296 (4.1%)</t>
  </si>
  <si>
    <t>5/296 (1.7%)</t>
  </si>
  <si>
    <t>0/296 (0.0%)</t>
  </si>
  <si>
    <t>204/248 (82.3%)</t>
  </si>
  <si>
    <t>196/248 (79.0%)</t>
  </si>
  <si>
    <t>101/248 (40.7%)</t>
  </si>
  <si>
    <t>0/248 (0.0%)</t>
  </si>
  <si>
    <t>203/248 (81.9%)</t>
  </si>
  <si>
    <t>179/248 (72.2%)</t>
  </si>
  <si>
    <t>100/248 (40.3%)</t>
  </si>
  <si>
    <t>6/248 (2.42%)</t>
  </si>
  <si>
    <t>496 (1RCT)</t>
  </si>
  <si>
    <t>SAFETY</t>
  </si>
  <si>
    <t>Sample size #</t>
  </si>
  <si>
    <t>Follow-up *</t>
  </si>
  <si>
    <t>36 months</t>
  </si>
  <si>
    <t>Participants
who received at least 1 study vaccine dose and for whom
safety follow-up data were available</t>
  </si>
  <si>
    <t>*</t>
  </si>
  <si>
    <r>
      <rPr>
        <sz val="12"/>
        <color theme="1"/>
        <rFont val="Calibri"/>
        <family val="2"/>
        <scheme val="minor"/>
      </rPr>
      <t>What is the evidence on the</t>
    </r>
    <r>
      <rPr>
        <b/>
        <sz val="12"/>
        <color rgb="FFC00000"/>
        <rFont val="Calibri"/>
        <family val="2"/>
        <scheme val="minor"/>
      </rPr>
      <t xml:space="preserve"> </t>
    </r>
    <r>
      <rPr>
        <b/>
        <u/>
        <sz val="12"/>
        <color theme="1"/>
        <rFont val="Calibri"/>
        <family val="2"/>
        <scheme val="minor"/>
      </rPr>
      <t>safety</t>
    </r>
    <r>
      <rPr>
        <sz val="12"/>
        <color theme="1"/>
        <rFont val="Calibri"/>
        <family val="2"/>
        <scheme val="minor"/>
      </rPr>
      <t xml:space="preserve"> of the </t>
    </r>
    <r>
      <rPr>
        <b/>
        <u/>
        <sz val="12"/>
        <color theme="1"/>
        <rFont val="Calibri"/>
        <family val="2"/>
        <scheme val="minor"/>
      </rPr>
      <t>HPV vaccines in males</t>
    </r>
    <r>
      <rPr>
        <sz val="12"/>
        <color theme="1"/>
        <rFont val="Calibri"/>
        <family val="2"/>
        <scheme val="minor"/>
      </rPr>
      <t>?</t>
    </r>
  </si>
  <si>
    <t>4-valent HPV (3 doses)</t>
  </si>
  <si>
    <t xml:space="preserve">4-valent HPV (3 doses)
</t>
  </si>
  <si>
    <t>None</t>
  </si>
  <si>
    <t>2-valent HPV vaccine (3 doses)</t>
  </si>
  <si>
    <t>NCT00092495</t>
  </si>
  <si>
    <t>Subjects generally healthy, and have no history of abnormal cervical or anal Pap test results, no more than four (HM and women) or seven (MSM) life time sexual partners and no previous history of HPV-related external genital or anal lesions and (for women) HPV-related vaginal lesions or abnormal cervical biopsy results</t>
  </si>
  <si>
    <t>NCT00943722
EUCTR2009-011617-25-FI/BE/ AT/SE/ES</t>
  </si>
  <si>
    <t>NCT00092547</t>
  </si>
  <si>
    <t>Healthy adolescents and preadolescents with no prior sexual history</t>
  </si>
  <si>
    <t>Subjects with compromised immune system or have a history of severe allergic reaction</t>
  </si>
  <si>
    <t xml:space="preserve"> NCT01432574</t>
  </si>
  <si>
    <t>4-valent HPV
(3 doses; 0, 2, 6 months)</t>
  </si>
  <si>
    <t>NCT00534638</t>
  </si>
  <si>
    <t xml:space="preserve">Cluster randomised RCT phase IV trial
</t>
  </si>
  <si>
    <t>Study participants who the investigator or delegate believes that they and/or their parents/legally acceptable representative can and will comply with the requirements of the protocol (e.g. completion of the diary cards, return for follow-up visits) should be enrolled in the study. Healthy male and female study participants as established by medical history before entering into the study. If needed, a history-directed clinical examination will be performed by the investigator or delegate (e.g. study nurse).
Study participants must not be pregnant. Absence of pregnancy should be verified (e.g. urine pregnancy test) as per investigator's or delegate's clinical judgement.
Females must be of non-childbearing potential, i.e. be abstinent, have a current tubal ligation, hysterectomy, ovariectomy or be post-menopausal or pre-menarcheal, or if she is of childbearing potential, she must use adequate contraception for 30 days prior to vaccination and continue for 2 months after completion of the vaccination series.</t>
  </si>
  <si>
    <t>12 months</t>
  </si>
  <si>
    <t>2-valent HPV vaccine (3 doses; 0, 1, 6 months)</t>
  </si>
  <si>
    <t>HBV vaccine (3 doses; 0, 1, 6 months)</t>
  </si>
  <si>
    <t>NCT00090285</t>
  </si>
  <si>
    <t>AAHS containing placebo 
(3 doses; 0,2,6 months)</t>
  </si>
  <si>
    <t>52 ambulatory care sites in 15 countries</t>
  </si>
  <si>
    <t>7 centres in 3 countries (Belgium, Germany and the Netherlands)</t>
  </si>
  <si>
    <t>396/500 (79.2%)</t>
  </si>
  <si>
    <t>444/497 (89.3%)</t>
  </si>
  <si>
    <t>370/500 (74.0%)</t>
  </si>
  <si>
    <t>435/497 (87.5%)</t>
  </si>
  <si>
    <t>160/497 (32.2%)</t>
  </si>
  <si>
    <t>136/500 (27.2%)</t>
  </si>
  <si>
    <t>1/500 (0.2%)</t>
  </si>
  <si>
    <t>0/497 (0.0%)</t>
  </si>
  <si>
    <t>NA</t>
  </si>
  <si>
    <t>Control group (Placebo)</t>
  </si>
  <si>
    <t>Placebo</t>
  </si>
  <si>
    <t>Relative effect</t>
  </si>
  <si>
    <t>392/584 (67.1%)</t>
  </si>
  <si>
    <t>292/584 (50.0%)</t>
  </si>
  <si>
    <t>260/584 (44.5%)</t>
  </si>
  <si>
    <t>0/584 (0.0%)</t>
  </si>
  <si>
    <t>Moreira ED, Palefsky JM, Giuliano AR, Goldstone S, Aranda C, Jessen H, Hillman RJ, Ferris D, Coutlee F, Vardas E, Marshall JB, Vuocolo S, Haupt RM, Guris D, Garner EI. Safety and reactogenicity of a quadrivalent human papillomavirus (types 6, 11, 16, 18) L1 viral-like-particle vaccine in older adolescents and young adults. Hum Vaccin. 2011;7(7):768-75.</t>
  </si>
  <si>
    <t>Moreira, 2011</t>
  </si>
  <si>
    <t>Reisinger 2007</t>
  </si>
  <si>
    <t>Block, 2006</t>
  </si>
  <si>
    <t>Van Damme P, Olsson SE, Block S, Castellsague X, Gray GE, Herrera T, Huang LM, Kim DS, Pitisuttithum P, Chen J, Christiano S, Maansson R, Moeller E, Sun X, Vuocolo S, Luxembourg A. Immunogenicity and Safety of a 9-Valent HPV Vaccine. Pediatrics. 2015;136(1):e28-39.</t>
  </si>
  <si>
    <t>Iversen OE, Miranda MJ, Ulied A, Soerdal T, Lazarus E, Chokephaibulkit K, Block SL, Skrivanek A, Nur Azurah AG, Fong SM, Dvorak V, Kim KH, Cestero RM, Berkovitch M, Ceyhan M, Ellison MC, Ritter MA, Yuan SS, DiNubile MJ, Saah AJ, Luxembourg A. Immunogenicity of the 9-Valent HPV Vaccine Using 2-Dose Regimens in Girls and Boys vs a 3-Dose Regimen in Women. JAMA. 2016;316(22):2411-2421.</t>
  </si>
  <si>
    <t>Van Damme P, Meijer CJLM, Kieninger D, Schuyleman A, Thomas S, Luxembourg A, Baudin M. A phase III clinical study to compare the immunogenicity and safety of the 9-valent and quadrivalent HPV vaccines in men. Vaccine. 2016;34(35):4205-4212.</t>
  </si>
  <si>
    <t>Castellsagué X, Giuliano AR, Goldstone S, Guevara A, Mogensen O, Palefsky JM, Group T, Shields C, Liu K, Maansson R, Luxembourg A, Kaplan SS. Immunogenicity and safety of the 9-valent HPV vaccine in men. Vaccine. 2015;33(48):6892-901.</t>
  </si>
  <si>
    <t>Block SL, Nolan T, Sattler C, Barr E, Giacoletti KE, Marchant CD, Castellsagué X, Rusche SA, Lukac S, Bryan JT, Cavanaugh PF Jr, Reisinger KS; Protocol 016 Study Group. Comparison of the immunogenicity and reactogenicity of a prophylactic quadrivalent human papillomavirus (types 6, 11, 16, and 18) L1 virus-like particle vaccine in male and female adolescents and young adult women. Pediatrics. 2006;118(5):2135-45.</t>
  </si>
  <si>
    <t>Reisinger KS, Block SL, Lazcano-Ponce E, Samakoses R, Esser MT, Erick J, Puchalski D, Giacoletti KE, Sings HL, Lukac S, Alvarez FB, Barr E. Safety and persistent immunogenicity of a quadrivalent human papillomavirus types 6, 11, 16, 18 L1 virus-like particle vaccine in preadolescents and adolescents: a randomized controlled trial. Pediatr Infect Dis J. 2007;26(3):201-9.</t>
  </si>
  <si>
    <t>Participants who received at least 1 study vaccine dose and for whom safety follow-up data were available</t>
  </si>
  <si>
    <t>Clinically detectable anogenital warts or genital lesions at the screening or who had history of such findings</t>
  </si>
  <si>
    <t>AAHS containing placebo (3 doses; 0, 2, 6 months)</t>
  </si>
  <si>
    <t>Giuliano AR, Isaacs-Soriano K, Torres BN, Abrahamsen M, Ingles DJ, Sirak BA, Quiterio M, Lazcano-Ponce E. Immunogenicity and safety of Gardasil among mid-adult aged men (27-45 years)--The MAM Study. Vaccine. 2015;33(42):5640-5646.</t>
  </si>
  <si>
    <t>Lehtinen, 2016</t>
  </si>
  <si>
    <t>Lehtinen M, Eriksson T, Apter D, Hokkanen M, Natunen K, Paavonen J, Pukkala E, Angelo MG, Zima J, David MP, Datta S, B D, Struy F, Dubin G. Safety of the human papillomavirus (HPV)-16/18 AS04-adjuvanted vaccine in adolescents aged 12-15 years: Interim analysis of a large community-randomized controlled trial. Hum Vaccin Immunother. 2016;12(12):3177-3185.</t>
  </si>
  <si>
    <t>PalefskyJ M, Giuliano AR, Goldstone S, Moreira ED, Aranda C, Jessen H, et al. HPV vaccine against anal HPV infection and anal intraepithelial neoplasia. N Engl J Med. 2011;365(17):1576-85.</t>
  </si>
  <si>
    <t>Source:</t>
  </si>
  <si>
    <t>Site</t>
  </si>
  <si>
    <t>Inclusion criteria</t>
  </si>
  <si>
    <t>Exclusion criteria</t>
  </si>
  <si>
    <t>9-valent HPV
(2 doses 0, 6 months)
9-valent HPV
(2 doses 0, 12 months)</t>
  </si>
  <si>
    <t>Study event rates</t>
  </si>
  <si>
    <t>Absolute effect</t>
  </si>
  <si>
    <t>Sixty-three men out of 150 (42%) reported a total of 144 AEs. 107 AEs were considered vaccine-related events), 46.7% of which were injection-site-related, and 53.3% of which were systemic. The most common systemic adverse event reported was headache, fol-lowed by nasal congestion, with all adverse events gradedas mild to moderate. No serious adverse events were reported.</t>
  </si>
  <si>
    <t>AEs</t>
  </si>
  <si>
    <t>201/288 (69.8%)</t>
  </si>
  <si>
    <t>204/289 (70.6%)</t>
  </si>
  <si>
    <t>577 (1RCT)</t>
  </si>
  <si>
    <t>167/288 (58.0%)</t>
  </si>
  <si>
    <t>112/288 (38.9%)</t>
  </si>
  <si>
    <t>2/288 (0.7%)</t>
  </si>
  <si>
    <t>171/289 (59.2%)</t>
  </si>
  <si>
    <t>125/289 (43.3%)</t>
  </si>
  <si>
    <t>0/289 (0.0%)</t>
  </si>
  <si>
    <t>PICO questions - Full text</t>
  </si>
  <si>
    <t xml:space="preserve"> Effect</t>
  </si>
  <si>
    <t>Quality (GRADE)</t>
  </si>
  <si>
    <t>Control group risk</t>
  </si>
  <si>
    <t>Risk difference with 9vHPV</t>
  </si>
  <si>
    <t>Relative risk is the ratio of the probability of an event occurring in an exposed group to the probability of the event occurring in control group. The relative risk, its standard error and 95% confidence interval are calculated according to Altman, 1991. Where zeros cause problems with computation of the relative risk or its standard error, 0.5 is added to all cells (Pagano &amp; Gauvreau, 2000; Deeks &amp; Higgins, 2010).</t>
  </si>
  <si>
    <t>NCT00309166</t>
  </si>
  <si>
    <t>7 sites (Finland)</t>
  </si>
  <si>
    <t>PICO11</t>
  </si>
  <si>
    <t>SAEs</t>
  </si>
  <si>
    <t>NOCDs</t>
  </si>
  <si>
    <t>782 (1RCT)</t>
  </si>
  <si>
    <t>Study subjects</t>
  </si>
  <si>
    <t>The most frequently reported solicited systemic symptoms were headache, fatigue, and myalgia; myalgia was more frequent in the 2-valent HPV vaccine group than in the control vaccine group. Most solicited adverse events were transient (lasting not longer than 2–3 days) and the incidence of adverse events did not increase with subsequent doses.</t>
  </si>
  <si>
    <t xml:space="preserve">In general, the frequency of unsolicited symptoms reported during the 30-day postvaccination period following each dose was similar between groups: 15.7% and 15.6% in the 2-valent HPV and control HBV vaccine groups, respectively. Two SAEs occurred in 2 participants receiving the 2-valent HPV vaccine (Crohn’s disease and epilepsy). The boy diagnosed with Crohn’s disease had symptoms that may have been related to the disease prior to the first dose of vaccine, and the boy with epilepsy had a family history of this condition. Neither of the SAEs were fatal, and both events were considered by the investigator to be unrelated to study vaccination. </t>
  </si>
  <si>
    <t>Three NOCDs were reported: two in the 2-valent HPV vaccine group (Crohn’s disease and atopic dermatitis) and one in the control HBV vaccine group (asthma).</t>
  </si>
  <si>
    <t>Medically significant conditions</t>
  </si>
  <si>
    <t>The percentage of MSCs reported did not differ between groups (12.2% in the 2-valent HPV and 11.2% in the control vaccine group).</t>
  </si>
  <si>
    <t>Effect</t>
  </si>
  <si>
    <t xml:space="preserve">Solicited local adverse events included pain, redness, and swelling at the injection site. Solicited general adverse events included fever, headache, fatigue, gastrointestinal symptoms (i.e., nausea, vomiting, diarrhea, abdominal pain), arthralgia, myalgia, rash, and urticaria. Unsolicited signs and symptoms were reported within 30 days after each dose. Serious adverse events (SAEs), new onset chronic diseases (NOCDs) (e.g., diabetes mellitus, autoimmune diseases, asthma, allergies, etc.), and other medically significant conditions (MSCs) were reported throughout the study period. An SAE was defined as any untoward medical occurrence that resulted in death, was life-threatening, required hospitalization, resulted in disability or incapacity, was an important medical event or was a congenital anomaly/birth defect in the offspring of a study subject. MSCs were defined as nonserious  adverse events prompting either emergency room or physician visits not related to either common diseases or routine visits for physical examination or vaccination, or SAEs not related to common diseases. Common diseases included upper respiratory infections, sinusitis, pharyngitis, gastroenteritis, urinary tract infections, and injury.
</t>
  </si>
  <si>
    <t>No participants withdrew from the study because of a SAE. One participant in the 2-valent HPV vaccine group withdrew from the study because of a nonserious adverse event (panic reaction after the first vaccine dose), which was not considered related to the study vaccine.</t>
  </si>
  <si>
    <t>Giuliano, 2015</t>
  </si>
  <si>
    <t>509 (1NoRCT)#</t>
  </si>
  <si>
    <t>997 (1NoRCT)#</t>
  </si>
  <si>
    <t>150 (1NoRCT)#</t>
  </si>
  <si>
    <t>Petäjä T, Keränen H, Karppa T, Kawa A, Lantela S, Siitari-Mattila M, Levänen H, Tocklin T, Godeaux O, Lehtinen M, Dubin G. Immunogenicity and safety of human papillomavirus (HPV)-16/18 AS04-adjuvanted vaccine in healthy boys aged 10-18 years. J Adolesc Health. 2009;44(1):33-40.</t>
  </si>
  <si>
    <t>Incidence (n, %) of: 
-AEs (overall)
-injection-site events
-systemic events (all events not correlated–the injection site and not serious)
-SAEs (effects that result in death, are life-threatening, or require inpatient hospitalization or prolongation of existing hospitalization, result in persistent or significant disability/incapacity, or in congenital anomaly/birth defect); and
-discontinuation due to AEs.
*: irrespective of causality.</t>
  </si>
  <si>
    <t>Males 9–15 years old</t>
  </si>
  <si>
    <t>9-valent HPV (3 doses) in females 16–26 years old</t>
  </si>
  <si>
    <t>Three doses of 9-valent HPV vaccine in 9–15-year-old males versus three doses of 9-valent HPV vaccine in 16–26-year-old females – safety outcomes</t>
  </si>
  <si>
    <t>Males 9–14 years old</t>
  </si>
  <si>
    <t>9-valent HPV (2 doses, 0, 6 months)</t>
  </si>
  <si>
    <t>Two doses (0, 6 months) of 9-valent HPV vaccine in 9–14-year-old males versus three doses of 9-valent HPV vaccine in 16–26-year-old females – safety outcomes</t>
  </si>
  <si>
    <t>Males 16–26 years old</t>
  </si>
  <si>
    <t>4-valent HPV (3 doses) in males 16–26 years old</t>
  </si>
  <si>
    <t>Three doses of 9-valent HPV vaccine versus three doses of 4-valent HPV vaccine in 16–26 year-old males - safety outcomes</t>
  </si>
  <si>
    <t>Heterosexual males 16–26 years old</t>
  </si>
  <si>
    <t>Three doses of 9-valent HPV vaccine in 16–26-year-old males versus three doses of 9-valent HPV vaccine in 16–26-year-old females – Safety outcomes</t>
  </si>
  <si>
    <t>Males 10–15 years old</t>
  </si>
  <si>
    <t>Incidence (n, %) of: 
- AEs (overall).
- Injection-site events (detailed).
- Systemic events (all events not correlated–the injection site and not serious)
- SAEs (effects that results in death, life-threatening, or requires inpatient hospitalization or prolongation of existing hospitalization, results in persistent or significant disability/incapacity, or in congenital anomaly/birth defect).
- Discontinuation due–AEs.
* Irrespective of causality.</t>
  </si>
  <si>
    <t>Three doses of 4-valent HPV vaccine in 10–15-year-old males versus three doses of 4-valent HPV vaccine (3 doses) in 16–23-year-old females – safety outcomes</t>
  </si>
  <si>
    <t>Males and females 9–15 years old</t>
  </si>
  <si>
    <t>Three doses of 4-valent HPV vaccine versus placebo in 9–15-year-old females and males – safety outcomes</t>
  </si>
  <si>
    <t>Placebo (3 doses) in males 16–26 years old</t>
  </si>
  <si>
    <t>Three doses of 4-valent HPV vaccine versus three doses of placebo vaccine in 16–26-year-old males – safety outcomes</t>
  </si>
  <si>
    <t>Three doses of 4-valent HPV vaccine in 27–45-year-old males – safety outcomes</t>
  </si>
  <si>
    <t>HBV vaccine in males 12–15 years old</t>
  </si>
  <si>
    <t>Three doses of 2-valent HPV vaccine in 12–15-year-old males versus three doses of HBV vaccine in 12–15-year-old males – safety outcomes</t>
  </si>
  <si>
    <t>MSM 16–26 years old</t>
  </si>
  <si>
    <t>Placebo (3 doses) in MSM 16–26 years old</t>
  </si>
  <si>
    <t>HBV vaccine (3 doses) in males 10–18 years old</t>
  </si>
  <si>
    <t>Incidence (n, %) of: 
-injection-site events
-systemic events
-SAEs
-discontinuation due to AEs
-NOCDs; and
-medically significant conditions.
*: irrespective of causality.</t>
  </si>
  <si>
    <t>Three doses of 2-valent HPV vaccine versus three doses of HBV vaccine in 10–18-year-old males – safety outcomes</t>
  </si>
  <si>
    <t>Phase III randomised double-blind controlled trial (adult-adolescent immunobridging study)</t>
  </si>
  <si>
    <t>72 centers in 17 countries (Austria, Belgium, Brazil, Chile, Colombia, Costa Rica, Finland,
India, Peru, Poland, South Africa, South
Korea Spain, Sweden, Taiwan, Thailand and the United States)</t>
  </si>
  <si>
    <t>August 2009–April 2013 (last study visit)</t>
  </si>
  <si>
    <t xml:space="preserve">For the younger cohorts (females and males 9–15 years old), participants were required–be generally healthy and sexually naive at enrollment and throughout the vaccination period (through month 7). For the older cohort, participants were required–be generally healthy and have no history of abnormal Papanicolaou test results, no more than 4 lifetime sexual partners, and no previous abnormal cervical biopsy results.
</t>
  </si>
  <si>
    <t>Pregnancy, known allergy–any vaccine component, thrombocytopenia, immunosuppression/previous immunosuppressive therapy, or previous receipt of an HPV vaccine</t>
  </si>
  <si>
    <t>Females 16–26 years old
Females and males
9–15-year old</t>
  </si>
  <si>
    <t>Total sample size=3 074
Females 16–26 years old (470)
Females 9–15 years old (1 935)
Males 9–15 years old (669)</t>
  </si>
  <si>
    <t>7 months for all subjects (and at months 12, 24 and 36 from ∼600 randomly selected girls (random selection made before unblinding) and from all boys)</t>
  </si>
  <si>
    <t>9-valent HPV
(3 doses; 0, 2, 6 months)
in females and males
9–15 years old</t>
  </si>
  <si>
    <t>Participants were observed for 30 minutes after each vaccination for any immediate reaction. All subjects received a vaccination report card (VRC) at the day 1, month 2, and month 6 study vaccination visits On the VRC, the subject or (for the 9-–15-year-olds) the parent/guardian was asked–record the subject’s oral temperature in the evening after each study vaccination and daily for 4 days. Also, beginning after each study vaccination and for a total of 15 days, the subject was asked–record injection-site and systemic adverse experiences (AEs) on the VRC. Serious AEs were collected regardless of causality from day 1 through 6 months after the last vaccination.</t>
  </si>
  <si>
    <t>Phase III randomised open label
clinical trial</t>
  </si>
  <si>
    <t>December 2013–June 2015 (last study visit)</t>
  </si>
  <si>
    <t>Girls and boys aged 9–14 years old generally healthy and not sexually active prior–enrollment. Adolescent girls and young women aged 16–26 years old generally healthy, with 4 or fewer lifetime sexual partners, without a history of abnormal Papanicolaou test results or other cervical abnormalities, and agree–use effective contraception through study month 7. Participants were required–be aFebruaryrile (oral temperature&lt;37.8°C) for 24 hours before each vaccine injection.</t>
  </si>
  <si>
    <t xml:space="preserve">Pregnancy, known allergy–any vaccine component, thrombocytopenia, prior or ongoing immunosuppression, or previous receipt of an HPV vaccine. </t>
  </si>
  <si>
    <t>Females and males 9–14 years old
Females 16–26 years old</t>
  </si>
  <si>
    <t>Total sample size=1 518 males and females
1) girls 9–14 years old (n=301) 2 doses 6 months apart
2) boys 9–14 years old (n=301) 2 doses 6 months apart
3) girls and boys 9–14 years old (n=301) 2 doses 12 months apart 
4) girls 9–14 years old (n=301) 3 doses over 6 months 
5) Control group adolescent girls and young women 16–26 years old (n=314)</t>
  </si>
  <si>
    <t>Assessed just prior–the first dose and 1 month after the last dose (after dose 2 or after dose 3 depending on the assigned vaccine schedule)</t>
  </si>
  <si>
    <t>Phase III non-randomised open label clinical trial</t>
  </si>
  <si>
    <t>76 centers in 17 countries (Canada, Colombia, Denmark, Germany, Israel, Malaysia, Mexico, Norway, Peru, the Philippines, Poland, South Africa, Spain, Sweden, Thailand, Turkey and the United States)</t>
  </si>
  <si>
    <t>October 2012–August 2014 (last study visit)</t>
  </si>
  <si>
    <t>Pregnancy (determined by urine or serum human chorionic gonadotropin testing), known allergy–any vaccine component, thrombocytopenia, immunosuppression/priorimmunosuppressive therapy, or previous receipt of an HPV vaccine.</t>
  </si>
  <si>
    <t>Females 16–26 years old 
Males 16–26 years old</t>
  </si>
  <si>
    <t>Total sample size=2 520
1 419 males
HM: 1 106
MSM: 313 
1 101 females</t>
  </si>
  <si>
    <t>9-valent HPV
(3 doses; 0, 2, 6 months)
in heterosexual males
16–26 years old and MSM 16–26 years old</t>
  </si>
  <si>
    <t>9-valent HPV
(3 doses; 0, 2, 6 months)
in females 16–26 years old</t>
  </si>
  <si>
    <t>Observed for at least 30 minutes after each vaccination for any immediate reaction. All subjects received a vaccination report card (VRC) at the day 1 and months 2 and 6 study vaccination visits. On the VRC, the subject was asked to record their oral temperature in the evening after each study vaccination and daily for 4 days after each study vaccination. Also, beginning after each study vaccination and for a total of 15 days including the day of vaccination, the subject was asked to record injection-site and systemic adverse experiences, concomitantmedications, and concomitant vaccinations on the VRCs.</t>
  </si>
  <si>
    <t>Phase III
Randomised, double-blind controlled trial</t>
  </si>
  <si>
    <t>March 2014–September 2014 (enrolment); April 2015 (last study visit)</t>
  </si>
  <si>
    <t>Males aged 16–&lt;27 years in good physical health and with history of no more than five lifetime female and no male sexual partners.</t>
  </si>
  <si>
    <t>Known allergy–any component of the vaccine, previous history of a severe allergic reaction, thrombocytopenia, coagulation disorder, or a positive HPV test, concurrent participation in any other clinical trial of an investigational medicinal product, and previous vaccination with a Marchketed HPV vaccine or participation in a previous HPV vaccine clinical trial (active agent or placebo). Individuals who were immunocompromised (including those who had a splenectomy), received immunosuppressive therapy in the previous year, received immunoglobulin or a bloodderived product within the previous 6 months, or had a history of any condition that could confound study results or interfere with participation in the study.</t>
  </si>
  <si>
    <t>Total sample size=500 males</t>
  </si>
  <si>
    <t>Record their oral temperature on the VRC from days 1–5 after each vaccination (starting on the evening after vaccination), and any injection-site and systemic AEs for a total of 15 days including the day of vaccination.</t>
  </si>
  <si>
    <t>Randomised double-blinded multi-dose clinical trial</t>
  </si>
  <si>
    <t>61 clinical centers in Asia, Australia, Europe, Latin America and North America</t>
  </si>
  <si>
    <t>December 2002–September 2004 (last study visit)</t>
  </si>
  <si>
    <t>Sexually naıve at enrollment and throughout the study and–be generally healthy.</t>
  </si>
  <si>
    <t>Pregnant (determined by urine or serum-human chorionic gonadotropin testing), were  allergic–any vaccine component, had received any blood product or component in the previous 6 months, had any known immune or coagulation disorder, or had received any inactivated vaccine product within 14 days before enrollment or any live vaccine product within 21 days before enrollment</t>
  </si>
  <si>
    <t>Females 16–23 years old
Females and males
10–15 years old</t>
  </si>
  <si>
    <t>Total sample size=1 529
506 girls (10–15 years old) 
510 boys (10–15 years old) 
513 females (16–23 years old)</t>
  </si>
  <si>
    <t>Month 7 (week 4
postdose 3). 10–15-year-old participants followed for 1 year after initial vaccination</t>
  </si>
  <si>
    <t>4-valent HPV
(3 doses; 0, 2, 6 months)
in females and males
10–15 years old</t>
  </si>
  <si>
    <t>4-valent HPV
(3 doses; 0, 2, 6 months)
in females 16–23 years old</t>
  </si>
  <si>
    <t>Adult participants recorded their oral temperatures 4 hours after each vaccine injection and daily for the next 4 days on a vaccination report card (VRC).
The VRCs for 10–15-year-olds were completed by a parent or legal guardian. Any systemic or local adverse events (AEs) that occurred within 14 days of a vaccine injection were recorded on each participant’s VRC. Participantreported AEs also were collected at months 2, 3 and 7 using an interview process.</t>
  </si>
  <si>
    <t>Randomised double-blind placebo-controlled (base line study) clinical trial</t>
  </si>
  <si>
    <t>47 study sites located in 10 countries in North America, Latin America, Europe and Asia</t>
  </si>
  <si>
    <t>October 2003–March 2004 (enrolment); November 2005 (last study visit)</t>
  </si>
  <si>
    <t>Females and males 9–15 years old</t>
  </si>
  <si>
    <t>Total sample size=1 781 boys and girls aged 9–15-years old
(Baseline study–HPV4 vaccine (N=1 184), 
placebo (N=597)).</t>
  </si>
  <si>
    <t xml:space="preserve">Months 7 and 18
</t>
  </si>
  <si>
    <t>4-valent HPV
(3 doses; 0, 2, 6 months) in males and females 9–15 years old</t>
  </si>
  <si>
    <t>Placebo in females and males
9–15 years old</t>
  </si>
  <si>
    <t>Randomised placebo-controlled double-blind clinical trial</t>
  </si>
  <si>
    <t>71 sites; 18 countries from Africa, Australia, Europe, Latin America and North America. MSM participants were enrolled from 17 sites in Australia, Brazil, Canada, Croatia, Germany, Mexico, Spain and the United States.</t>
  </si>
  <si>
    <t>September 2004–August 2008 (enrolment)</t>
  </si>
  <si>
    <t>HS: 1–5 female sexual partners during lifetime
MSM: 1–5 male or female partners during lifetime</t>
  </si>
  <si>
    <t>16–23 years old (HM) and 16–26 years old (MSM)</t>
  </si>
  <si>
    <t xml:space="preserve">Total sample size=4 065 
HM (3 463) 
MSM (602)
</t>
  </si>
  <si>
    <t>After each injection, subjects were requested–remain at the study site for 30 min and were observed for any immediate adverse experiences. Subjects were  instructed–record their daily body temperature for 5 days after each vaccination and–record any AEs for 14 days after each vaccination using diary cards.</t>
  </si>
  <si>
    <t>Open label Phase II clinical trial
(cohort of men who completed 10 biannual visits of follow up in the ongoing prospective natural history study of HPV Infection in Men (The HIM Study))</t>
  </si>
  <si>
    <t>2 sites: Mexico and the US</t>
  </si>
  <si>
    <t>February-October 2013 (enrolment)</t>
  </si>
  <si>
    <t>Males aged 27–45 years that completed four years of follow-up in the HPV Infection in Men (HIM) natural history study with no history of anaphylaxis–vaccines, no fever ≥37.8 C within 72 h of vaccination, who did not receive a live vaccine within two weeks prior–study vaccination or any blood products within three months of enrollment, not immunocompromised and willing–comply with four scheduled visits within a seven-month period</t>
  </si>
  <si>
    <t>Previously received an HPV vaccine, had a prior diagnosis of penile or anal cancers or related premalignant lesions, had been diagnosed with HIV/AIDS, had a known immune impairment, or were currently taking immunosuppressive medications.</t>
  </si>
  <si>
    <t>Males 27–45 years old</t>
  </si>
  <si>
    <t>Total sample size=150 males
27-45 years old</t>
  </si>
  <si>
    <t>Subjects were asked–complete a vaccine report card–docu-ment any adverse events for 14 days following each of three doses ofvaccine. Trial participants were provided thermometers–recordtheir temperatures each day for five days following each dose ofreceived vaccine.</t>
  </si>
  <si>
    <t>October 2007–April 2010 (enrolment); December 2014 (last study visit)</t>
  </si>
  <si>
    <t>Previous vaccination against HPV or hepatitis B virus.
History of allergic disease or reactions likely to be exacerbated by any component of the vaccines.
Acute disease at the time of enrolment (defined as the presence of a moderate or severe illness with or without fever. All vaccines can be administered to persons with a minor illness such as diarrhoea, mild upper respiratory infection with or without low-grade febrile illness, i.e. oral temperature &lt;37.5°C (99.5°F)/axillary temperature &lt;37.5°C/rectal temperature &lt;38°C .)
Pregnant or lactating female.</t>
  </si>
  <si>
    <t>Males and females 12–15 years old</t>
  </si>
  <si>
    <t>Total sample size=32 176
Completed HPV 16/18 immunization phase–14 713 (2 440 boys, 12 398 girls) 
Completed HBV immunisation phase=17 338 (9 221 boys, 8 117 girls)</t>
  </si>
  <si>
    <t>Incidence (n, %) of: 
- AEs (overall).
- Injection-site events.
- Systemic events (all events not correlated–the injection site and not serious)
- SAEs (effects that results in death, life-threatening, or requires inpatient hospitalization or prolongation of existing hospitalization, results in persistent or significant disability/incapacity, or in congenital anomaly/birth defect).
- Discontinuation due–AEs.
* Irrespective of causality.</t>
  </si>
  <si>
    <t xml:space="preserve">These subjects were–record solicited local and general symptoms within 7 d (Days 0–6) and unsolicited AEs within 30 d (Days 0–29) after each vaccination. The investigator recorded any occurrence of rash and/or urticaria within 30 minutes following each vaccination. These subjects were also actively questioned at Months 7 and 12 about any MSCs (including NOADs) and SAEs that might have occurred after the first vaccination. Active safety surveillance for the occurrence of SAEs was also performed in boys from Arm A communities who were not included in the diary card subset at Months 7 and 12. </t>
  </si>
  <si>
    <t>Randomised clinical trial substudy MSM</t>
  </si>
  <si>
    <t>MSM: 1–5 male or female partners during lifetime, sexual intercourse/oral sex with other male in last year</t>
  </si>
  <si>
    <t>Clinically detectable anogenital warts, genital lesions suggeting other STI, intra-anal lesion on anoscopy consistent with anal intraepithelial neoplasia (AIN) or condyloma, HIV seropositivity before first day of the study.</t>
  </si>
  <si>
    <t>16–26-year-old MSM</t>
  </si>
  <si>
    <t>Total sample size=602 MSM</t>
  </si>
  <si>
    <t>Incidence (n, %) of: 
-AEs (overall)
-injection-site events
-systemic events (all events not correlated–the injection site and not serious); and
-SAEs
*: irrespective of causality.</t>
  </si>
  <si>
    <t>To assess vaccine safety, participants used vaccination report cards to record oral temperature and adverse events occurring at the injection site 1–5 days after each vaccination and systemic and serious adverse events occurring 1–15 days after each vaccination. In addition, all serious adverse events, including those considered related to the vaccine or a study procedure by the investigators, were recorded as were all deaths.</t>
  </si>
  <si>
    <t>Phase I/II observer blind parallel group randomised study</t>
  </si>
  <si>
    <t>April 2006–January 2007</t>
  </si>
  <si>
    <t>Males 10–18 years old</t>
  </si>
  <si>
    <t>Use of investigational drug or vaccine within 30 days, chronic immune-modifying drug within 6 months, Ig or blood products within 3 months, planned to use any of these during study period,  previous HPV vaccination, previous HBV vaccination, clinical history of HBV infection, known exposure to HBV in last 6 weeks, any confirmed or suspected immunosuppressive or immunodeficient condition, including HIV.</t>
  </si>
  <si>
    <t xml:space="preserve">Total sample size=270 
10–12 years (n=70),
13–15 years (n=104)
16–18 years (n=96)
</t>
  </si>
  <si>
    <t>Incidence (n, %) of: 
-Injection-site events
-systemic events
-SAEs
-discontinuation due to AEs
-NOCDs; and
-medically significant conditions.
*: irrespective of causality.</t>
  </si>
  <si>
    <t xml:space="preserve">Study participants were recruited by population-based recruitment letters sent to the entire target male birth cohort (parents or legal guardian in the case of minors) in the study site communities by the population census register and by school recruitment sessions. Participants used diary cards–report solicited local and general symptoms during a 7-day follow-up period after each vaccine dose (days 0–6). Solicited local adverse events included pain, redness, and swelling at the injection site. Solicited general adverse events included fever, headache, fatigue, gastrointestinal symptoms (i.e., nausea, vomiting, diarrhea, abdominal pain), arthralgia, myalgia, rash, and urticaria. Unsolicited signs and symptoms were reported within 30 days after each dose. Serious adverse events (SAEs), new onset chronic diseases (NOCDs, e.g., diabetes mellitus, autoimmune diseases, asthma and allergies), and other medically significant conditions (MSCs) were reported throughout the study period. An SAE was defined as any untoward medical occurrence that resulted in death, was life-threatening, required hospitalization, resulted in disability or incapacity, was an important medical event or was a congenital anomaly/birth defect in the offspring of a study subject. MSCs were defined as nonserious  adverse events prompting either emergency room or physician visits not related–either common diseases or routine visits for physical examination or vaccination, or SAEs not related–common diseases. Common diseases included upper respiratory infections, sinusitis, pharyngitis, gastroenteritis, urinary tract infections, and injury.
</t>
  </si>
  <si>
    <t>Data highlighted in brown extracted or completed by ICO group.</t>
  </si>
  <si>
    <t>#: subjects who underwent randomisation.</t>
  </si>
  <si>
    <t>Imprecision</t>
  </si>
  <si>
    <t>Control group (9vHPV – females 16–26 years)</t>
  </si>
  <si>
    <t>Intervention group (9vHPV – males 9–15 years)</t>
  </si>
  <si>
    <t>2 389 (1NoRCT)#</t>
  </si>
  <si>
    <t>901 per 1 000</t>
  </si>
  <si>
    <t>90 fewer per 1 000 (from 54 fewer–126 fewer)</t>
  </si>
  <si>
    <t>RR 0.90 (0.86–0.94)</t>
  </si>
  <si>
    <t>Low</t>
  </si>
  <si>
    <t>854 per 1 000</t>
  </si>
  <si>
    <t>128 fewer per 1 000 (from 77 fewer–171 fewer)</t>
  </si>
  <si>
    <t>RR 0.85 (0.80–0.91)</t>
  </si>
  <si>
    <t>571 per 1 000</t>
  </si>
  <si>
    <t>154 fewer per 1 000 (from 97 fewer–200 fewer)</t>
  </si>
  <si>
    <t>34 per 1 000</t>
  </si>
  <si>
    <t>18 fewer per 1 000 (from 26 fewer–1 more)</t>
  </si>
  <si>
    <t>RR 0.48 (0.23–1.03)</t>
  </si>
  <si>
    <t>0 per 1 000</t>
  </si>
  <si>
    <t>RR 0.70 (0.01–35.44)</t>
  </si>
  <si>
    <t>Very low</t>
  </si>
  <si>
    <t>HPV: human papillomavirus; AE: adverse events; RCT: randomised clinical trial; RR: relative risk.</t>
  </si>
  <si>
    <t>Analysis in participants who received at least 1 study vaccine dose and for whom safety follow-up data were available.</t>
  </si>
  <si>
    <t>Outcomes are recorded regardless of causality.</t>
  </si>
  <si>
    <t xml:space="preserve">Systemic events are defined as all events that are not correlated to the injection site and are not serious (principally include headache, pyrexia and dizziness). </t>
  </si>
  <si>
    <t>*: Quality and risk of bias assessment from 9-valent HPV vaccine systematic review provided by ECDC.</t>
  </si>
  <si>
    <r>
      <rPr>
        <sz val="11"/>
        <color theme="1"/>
        <rFont val="Calibri"/>
        <family val="2"/>
      </rPr>
      <t xml:space="preserve">#: </t>
    </r>
    <r>
      <rPr>
        <sz val="11"/>
        <color theme="1"/>
        <rFont val="Calibri"/>
        <family val="2"/>
        <scheme val="minor"/>
      </rPr>
      <t>Although the original study design is randomised, the present comparison is not randomised.</t>
    </r>
  </si>
  <si>
    <t>811 per 1 000 (775-847)</t>
  </si>
  <si>
    <t>726 per 1 000 (683-777)</t>
  </si>
  <si>
    <t>417 per 1 000 (371-474)</t>
  </si>
  <si>
    <t>16 per 1 000 (8-35)</t>
  </si>
  <si>
    <t>0 per 1 000 (0-6)α</t>
  </si>
  <si>
    <t>α: (*) one-sided, 97.5% confidence interval</t>
  </si>
  <si>
    <t>Intervention group (9vHPV – males 9–14 years)</t>
  </si>
  <si>
    <t xml:space="preserve">406 per 1 000 </t>
  </si>
  <si>
    <t>244 fewer per 1 000 (from 187 fewer–284 fewer)</t>
  </si>
  <si>
    <t>RR 0.40 (0.30–0.54)</t>
  </si>
  <si>
    <t xml:space="preserve">278 per 1 000 </t>
  </si>
  <si>
    <t>197 fewer per 1 000 (from 153 fewer–225 fewer)</t>
  </si>
  <si>
    <t>RR 0.29 (0.19–0.45)</t>
  </si>
  <si>
    <t xml:space="preserve">102 per 1 000 </t>
  </si>
  <si>
    <t>RR 0.40 (0.21–0.76)</t>
  </si>
  <si>
    <t xml:space="preserve">26 per 1 000 </t>
  </si>
  <si>
    <t>61 fewer per 1 000 (from 24 fewer–81 fewer)</t>
  </si>
  <si>
    <t>RR 0.66 (0.22–2.00)</t>
  </si>
  <si>
    <t xml:space="preserve">0 per 1 000 </t>
  </si>
  <si>
    <t>RR 1.06 (0.02–53.11)</t>
  </si>
  <si>
    <t>162 per 1 000 (122–219)</t>
  </si>
  <si>
    <t>81 per 1 000 (53–125)</t>
  </si>
  <si>
    <t>41 per 1 000 (21–78)</t>
  </si>
  <si>
    <t>17 per 1 000 (6–52)</t>
  </si>
  <si>
    <t>0 per 1 000 (0–12)α</t>
  </si>
  <si>
    <t>Control group (4vHPV – males 16–26 years)</t>
  </si>
  <si>
    <t>Intervention group (9vHPV – males 16–26 years)</t>
  </si>
  <si>
    <t xml:space="preserve">819 per 1 000 </t>
  </si>
  <si>
    <t>0 per 1 000 (from 57 fewer–74 more)</t>
  </si>
  <si>
    <t>RR 1.00 (0.93–1.09)</t>
  </si>
  <si>
    <t xml:space="preserve">High </t>
  </si>
  <si>
    <t xml:space="preserve">722 per 1 000 </t>
  </si>
  <si>
    <t>72 more per 1 000 (from 7 fewer–152 more)</t>
  </si>
  <si>
    <t>RR 1.10 (0.99–1.21)</t>
  </si>
  <si>
    <t xml:space="preserve">403 per 1 000 </t>
  </si>
  <si>
    <t>4 more per 1 000 (from 73 fewer–100 more)</t>
  </si>
  <si>
    <t>RR 1.01 (0.82–1.25)</t>
  </si>
  <si>
    <t xml:space="preserve">242 per 1 000 </t>
  </si>
  <si>
    <t>223 fewere per 1 000 (from 242 fewer–87 more)</t>
  </si>
  <si>
    <t>RR 0.08 (0.00–1.36)</t>
  </si>
  <si>
    <t>RR 1.00 (0.02–50.20)</t>
  </si>
  <si>
    <t>Moderate</t>
  </si>
  <si>
    <t>819 per 1 000 (762–893)</t>
  </si>
  <si>
    <t>794 per 1 000 (715–874)</t>
  </si>
  <si>
    <t>407 per 1 000 (331–504)</t>
  </si>
  <si>
    <t>0 per 1 000 (0–14)α</t>
  </si>
  <si>
    <t>Control group (9vHPV-females 16–26 years)</t>
  </si>
  <si>
    <t>Intervention group (9vHPV-HM 16–26 years)</t>
  </si>
  <si>
    <t>2 469 (1NoRCT)</t>
  </si>
  <si>
    <t>961/1 075 (89.4%)</t>
  </si>
  <si>
    <t>1062/1 394 (76.2%)</t>
  </si>
  <si>
    <t xml:space="preserve">894 per 1 000 </t>
  </si>
  <si>
    <t>134 fewer per 1 000 (from 107 fewer–161 fewer)</t>
  </si>
  <si>
    <t>RR 0.85 (0.82–0.88)</t>
  </si>
  <si>
    <t>904/1 075 (84.1%)</t>
  </si>
  <si>
    <t>942/1 394 (67.6%)</t>
  </si>
  <si>
    <t xml:space="preserve">841 per 1 000 </t>
  </si>
  <si>
    <t>168 fewer per 1 000 (from 135 fewer–193 fewer)</t>
  </si>
  <si>
    <t>RR 0.80 (0.77–0.84)</t>
  </si>
  <si>
    <t>525/1 075 (48.8%)</t>
  </si>
  <si>
    <t>517/1 394 (37.1%)</t>
  </si>
  <si>
    <t xml:space="preserve">488 per 1 000 </t>
  </si>
  <si>
    <t>117 fewer per 1 000 (from 78 fewer–112 fewer)</t>
  </si>
  <si>
    <t>RR 0.76 (0.70–0.84)</t>
  </si>
  <si>
    <t>26/1 075 (2.4%)</t>
  </si>
  <si>
    <t>23/1 394 (1.6%)</t>
  </si>
  <si>
    <t xml:space="preserve">24 per 1 000 </t>
  </si>
  <si>
    <t>8 fewer per 1 000 (from 15 fewer–5 more)</t>
  </si>
  <si>
    <t>RR 0.68 (0.39–1.19)</t>
  </si>
  <si>
    <t>3/1 075 (0.3%)</t>
  </si>
  <si>
    <t>2/1 394 (0.1%)</t>
  </si>
  <si>
    <t xml:space="preserve">3 per 1 000 </t>
  </si>
  <si>
    <t>1 fewer per 1 000 (from 3 fewer–6 more)</t>
  </si>
  <si>
    <t>RR 0.51 (0.09–3.07)</t>
  </si>
  <si>
    <t>HPV: human papillomavirus; HM: heterosexual males; AE: adverse events; RCT: randomised clinical trial; RR: relative risk.</t>
  </si>
  <si>
    <t>760 per 1 000 (733–787)</t>
  </si>
  <si>
    <t>673 per 1 000 (648–704)</t>
  </si>
  <si>
    <t>371 per 1 000 (342–410)</t>
  </si>
  <si>
    <t>16 per 1 000 (9–29)</t>
  </si>
  <si>
    <t>2 per 1 000 (0–9)</t>
  </si>
  <si>
    <t>Control group (4vHPV – females 16–23 years)</t>
  </si>
  <si>
    <t>Intervention group (4vHPV – males 10–15 years)</t>
  </si>
  <si>
    <t xml:space="preserve">893 per 1 000 </t>
  </si>
  <si>
    <t>98 fewer per 1 000 (from 54–143 fewer)</t>
  </si>
  <si>
    <t>RR 0.89 (0.84–0.94)</t>
  </si>
  <si>
    <t xml:space="preserve">875 per 1 000 </t>
  </si>
  <si>
    <t>131 fewer per 1 000 (from 88 fewer–184 fewer)</t>
  </si>
  <si>
    <t>RR 0.85 (0.79–0.90)</t>
  </si>
  <si>
    <t xml:space="preserve">322 per 1 000 </t>
  </si>
  <si>
    <t>51 fewer per 1 000 (from 97 fewer–6 more)</t>
  </si>
  <si>
    <t>RR 0.84 (0.70–1.02)</t>
  </si>
  <si>
    <t>RR 3.0 (1.12–73.02)</t>
  </si>
  <si>
    <t>*: Quality and risk of bias assessment from male HPV vaccine systematic review provided by ECDC.</t>
  </si>
  <si>
    <t>792 per 1 000 (754–827)</t>
  </si>
  <si>
    <t>740 per 1 000 (699–778)</t>
  </si>
  <si>
    <t>272 per 1 000 (233–313)</t>
  </si>
  <si>
    <t>0 per 1 000 (0–11)α</t>
  </si>
  <si>
    <t>Intervention group (4vHPV – males &amp; females 9–15 years)</t>
  </si>
  <si>
    <t>2 469 (1RCT)</t>
  </si>
  <si>
    <t>963/1 165 (82.7%)</t>
  </si>
  <si>
    <t xml:space="preserve">671 per 1 000 </t>
  </si>
  <si>
    <t>154 more per 1 000 (from 107–208 more)</t>
  </si>
  <si>
    <t>RR 1.23 (1.16–1.31)</t>
  </si>
  <si>
    <t>877/1 165 (75.3%)</t>
  </si>
  <si>
    <t xml:space="preserve">500 per 1 000 </t>
  </si>
  <si>
    <t>255 more per 1 000 (from 170–320 more)</t>
  </si>
  <si>
    <t>RR 1.51 (1.34–1.64)</t>
  </si>
  <si>
    <t>541/1 165 (46.4%)</t>
  </si>
  <si>
    <t xml:space="preserve">445 per 1 000 </t>
  </si>
  <si>
    <t>18 more per 1 000 (from 31 fewer–45 more)</t>
  </si>
  <si>
    <t>RR 1.04 (0.93–1.10)</t>
  </si>
  <si>
    <t>5/1 165 (0.4%)</t>
  </si>
  <si>
    <t>RR 5.52 (0.31–99.64)</t>
  </si>
  <si>
    <t>1/1 165 (0.1%)</t>
  </si>
  <si>
    <t>RR 1.51 (0.06–36.89)</t>
  </si>
  <si>
    <t>Participants who received at least 1 study vaccine dose and for whom safety follow-up data were available.</t>
  </si>
  <si>
    <t>827 per 1 000 (804–848)</t>
  </si>
  <si>
    <t>In the baseline study (Reisinger 2007) a higher % of girls than boys reported AEs, although no formal comparisons between genders were performed.  In the long term follow-up study (Ferris 2014) the safety objective was to describe the incidence of deaths and serious AEs deemed by the study investigators to be vaccine- or procedure-related for all subjects. Three serious AEs occurred during the long-term follow-up study: a fatal road traffic accident (EVG; 4.7 years postdose 3), 1 case of tonic-clonic movements of 3 minutes’ duration postphlebotomy (EVG; 7 years postdose 3), and 1 case of cranial nerve VII paralysis of 2.7 weeks’ duration (CVG, 131 days postdose 3). The latter case was determined by the investigator to be vaccine-related. No significant pregnancyrelated adverse outcome trends were observed.</t>
  </si>
  <si>
    <t>753 per 1 000 (727–777)</t>
  </si>
  <si>
    <t>464 per 1 000 (435–494)</t>
  </si>
  <si>
    <t>4 per 1 000 (1–10)</t>
  </si>
  <si>
    <t>1 per 1 000 (0–5)</t>
  </si>
  <si>
    <t>Control group (Placebo – males 16–26 years)</t>
  </si>
  <si>
    <t>Intervention group (4vHPV – males 16–26 years)</t>
  </si>
  <si>
    <t>3 895 (1RCT)</t>
  </si>
  <si>
    <t>1 134/1 950 (58.2%)</t>
  </si>
  <si>
    <t>1 242/1 945 (63.9%)</t>
  </si>
  <si>
    <t xml:space="preserve">582 per 1 000 </t>
  </si>
  <si>
    <t>58 more per 1 000 (from 23–87 more)</t>
  </si>
  <si>
    <t>RR 1.10 (1.04–1.15)</t>
  </si>
  <si>
    <t>1 046/1 950 (53.6%)</t>
  </si>
  <si>
    <t>1 169/1 945 (60.1%)</t>
  </si>
  <si>
    <t xml:space="preserve">536 per 1 000 </t>
  </si>
  <si>
    <t>155 more per 1 000 (from 117–204 more)</t>
  </si>
  <si>
    <t>RR 1.29 (1.22–1.38)</t>
  </si>
  <si>
    <t>283/1 950 (14.5%)</t>
  </si>
  <si>
    <t>275/1 945 (14.1%)</t>
  </si>
  <si>
    <t xml:space="preserve">145 per 1 000 </t>
  </si>
  <si>
    <t>4 fewer per 1 000 (from 23 fewer–20 more)</t>
  </si>
  <si>
    <t>RR 0.97 (0.84–1.14)</t>
  </si>
  <si>
    <t>11/1 950 (0.6%)</t>
  </si>
  <si>
    <t>8/1 945 (0.4%)</t>
  </si>
  <si>
    <t xml:space="preserve">6 per 1 000 </t>
  </si>
  <si>
    <t>2 fewer per 1 000 (from 4 fewer–5 more)</t>
  </si>
  <si>
    <t>RR 0.73 (0.29–1.81)</t>
  </si>
  <si>
    <t>639 per 1 000 (617–660)</t>
  </si>
  <si>
    <t>601 per 1 000 (579–623)</t>
  </si>
  <si>
    <t>141 per 1 000 (126–158)</t>
  </si>
  <si>
    <t>4 per 1 000 (2–8)</t>
  </si>
  <si>
    <t xml:space="preserve">901 per 1 000 </t>
  </si>
  <si>
    <t>90 fewer per 1 000 (from 54 fewer to 126 fewer)</t>
  </si>
  <si>
    <t xml:space="preserve">854 per 1 000 </t>
  </si>
  <si>
    <t xml:space="preserve">571 per 1 000 </t>
  </si>
  <si>
    <t xml:space="preserve">34 per 1 000 </t>
  </si>
  <si>
    <t>Analysis in participants who received at least 1 study vaccine dose and for whom safety folLow-up data were available.</t>
  </si>
  <si>
    <t>2 389 (1RCT)</t>
  </si>
  <si>
    <t>Active safety surveillance from months 0–12 (male dairy card subset, total vaccinated cohort). Incidence of unsolicited symptoms (most frequent symptoms listed), serious adverse events, medically significant conditions and new-onset autoimmune diseases</t>
  </si>
  <si>
    <t>Control group (HBV – females 12–15 years)</t>
  </si>
  <si>
    <t>Intervention group (2vHPV – males 12–15 years)</t>
  </si>
  <si>
    <t>Three doses of 4-valent HPV vaccine in 16–26-year-old MSM versus three doses of placebo vaccine in 16–26-year-old MSM – safety outcomes</t>
  </si>
  <si>
    <t>7 countries from Australia, Brazil, Canada, Croatia, Germany, Spain and the United States</t>
  </si>
  <si>
    <t xml:space="preserve">706 per 1 000 </t>
  </si>
  <si>
    <t xml:space="preserve">592 per 1 000 </t>
  </si>
  <si>
    <t xml:space="preserve">433 per 1 000 </t>
  </si>
  <si>
    <t>698 per 1 000</t>
  </si>
  <si>
    <t>580 per 1 000</t>
  </si>
  <si>
    <t>389 per 1 000</t>
  </si>
  <si>
    <t>7 per 1 000</t>
  </si>
  <si>
    <t>Control group (Placebo – MSM 16–26 years)</t>
  </si>
  <si>
    <t>Intervention group (4vHPV – MSM 16–26 years)</t>
  </si>
  <si>
    <t>RR 0.99 (0.89–1.10)</t>
  </si>
  <si>
    <t>RR 0.98 (0.85–1.12)</t>
  </si>
  <si>
    <t>RR 0.90 (0.74–1.09)</t>
  </si>
  <si>
    <t>RR 5.02 (0.24–104.06)</t>
  </si>
  <si>
    <t>7 fewer per 1 000 (from 78 fewer–71 more)</t>
  </si>
  <si>
    <t>12 fewer per 1 000 (from 89 fewer–71 more)</t>
  </si>
  <si>
    <t>43 fewer per 1 000 (from 113 fewer–39 more)</t>
  </si>
  <si>
    <t xml:space="preserve">Serious events were defined as side effects that result in death, are life-threatening or require inpatient hospitalisation or prolongation of existing hospitalisation, result in persistent or significant disability/incapacity or in congenital anomaly/birth defect. </t>
  </si>
  <si>
    <t xml:space="preserve">Serious events were defined as side effects that result in death, are life-threatening or require inpatient hospitalisation or prolongation of existing hospitalisation, result in persistent or significant disability/incapacity or congenital anomaly/birth defect. </t>
  </si>
  <si>
    <t>33 major non-adjacent Finnish communities</t>
  </si>
  <si>
    <t>Pain and swelling at the injection site were more frequent in the 2-valent HPV vaccine group than in the control HBV vaccine group. However, Higher levels of solicited local symptoms did not affect compliance with vaccination, as evidenced by 97% of boys in both vaccine groups completing the three-dose vaccination course.</t>
  </si>
  <si>
    <t>HBV: hepatitis B virus; HPV: human papillomavirus; AE: adverse events; RCT: randomised clinical trial; RR: relative risk.</t>
  </si>
  <si>
    <t>Intervention group (4vHPV – males 27–45 years)</t>
  </si>
  <si>
    <t>MSM: men who have sex with men; HPV: human papillomavirus; AE: adverse events; RCT: randomised clinical trial; RR: relative risk.</t>
  </si>
  <si>
    <t>Control group (HBV – males 10–18 years)</t>
  </si>
  <si>
    <t>Intervention group (2vHPV – males 10–18 years)</t>
  </si>
  <si>
    <t>Data highlighted in brown extracted or completed by ICO group</t>
  </si>
  <si>
    <t>HPV: human papillomavirus; AEs: adverse events; SAEs: systemic adverse events; MSC: medically significant conditions; NOCD: new onset chronic diseases; MSM: men who have sex with men.</t>
  </si>
  <si>
    <t>HPV: human papillomavirus; RCT: randomised clinical trial; SAEs: serious adverse events; MSC: medically significant conditions; NOCD: new onset chronic diseases.</t>
  </si>
  <si>
    <t>1: not applicable because only one study was used to assess the specific outcome</t>
  </si>
  <si>
    <t>2: downgraded one level for imprecision due to wide 95%CI.</t>
  </si>
  <si>
    <t xml:space="preserve">2: downgraded one level for risk of bias due to two adverse events following immunisation surveillance methods used – active after vaccination with a subset of subjects using a diary card longer term (self-reported safety outcomes) and passive through the registry. Registry surveillance possibly related to vaccination – incidence rates, not necessarily causally associated. </t>
  </si>
  <si>
    <t>3: downgraded one level for imprecision due to wide 95%CI.</t>
  </si>
  <si>
    <t xml:space="preserve">2: downgraded one level for risk of bias due to two adverse events following immunisation surveillance methods used – active after vaccination with a subset of subjects using a diary card longer term (self-reported safety outcomes) and passive through the registry. Registry surveillance possibly related to vaccination – incidence rates, not necessarily causally associated.  </t>
  </si>
  <si>
    <t>2: downgraded one level for imprecision: wide 95%CI.</t>
  </si>
  <si>
    <t>1: not applicable because only one study was used to assess the specific outcome.</t>
  </si>
  <si>
    <t xml:space="preserve">Serious events were defined as side effects that result in death, are life-threatening or require inpatient hospitalisation or prolongation of existing hospitalisation or result in persistent or significant disability/incapacity or congenital anomaly/birth defect. </t>
  </si>
  <si>
    <t xml:space="preserve">HPV: human papillomavirus; MSM: men who have sex with men; HM: heterosexual males; AE: adverse events; SAE: serious adverse events. </t>
  </si>
  <si>
    <t>Van Damme, 2016</t>
  </si>
  <si>
    <t>Van Damme, 2015</t>
  </si>
  <si>
    <t>Petäjä, 2009</t>
  </si>
  <si>
    <t>Palefsky, 2011</t>
  </si>
  <si>
    <t>Van Damme, 2015 (1)</t>
  </si>
  <si>
    <t>Iversen, 2016 (2)</t>
  </si>
  <si>
    <t>Castellsagué, 2015 (3)</t>
  </si>
  <si>
    <t>Van Damme, 2016 (4)</t>
  </si>
  <si>
    <t>Block, 2006 (5)</t>
  </si>
  <si>
    <t>Reisinger, 2007 (6)</t>
  </si>
  <si>
    <t>Moreira, 2011 (7)</t>
  </si>
  <si>
    <t>Giuliano, 2015 (8)</t>
  </si>
  <si>
    <t>Lehtinen, 2016 (9)</t>
  </si>
  <si>
    <t>Palefsky, 2011 (10)</t>
  </si>
  <si>
    <t>Petäjä, 2009 (11)</t>
  </si>
  <si>
    <t xml:space="preserve">9-valent HPV (3 doses) in females 16–26 years old </t>
  </si>
  <si>
    <t>4-valent HPV (3 doses) in females 16–23-years old</t>
  </si>
  <si>
    <t>Males 12–15 years old</t>
  </si>
  <si>
    <t>Trial number (NTC or EUDRAct)</t>
  </si>
  <si>
    <t xml:space="preserve">3. Efficacy/effectiveness, immunogenicity, safety and tolerability of the HPV vaccines in males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</si>
</sst>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b/>
      <sz val="11"/>
      <color rgb="FF0000CC"/>
      <name val="Calibri"/>
      <family val="2"/>
      <scheme val="minor"/>
    </font>
    <font>
      <b/>
      <sz val="11"/>
      <color theme="1"/>
      <name val="Calibri"/>
      <family val="2"/>
      <scheme val="minor"/>
    </font>
    <font>
      <b/>
      <sz val="12"/>
      <color rgb="FFC00000"/>
      <name val="Calibri"/>
      <family val="2"/>
      <scheme val="minor"/>
    </font>
    <font>
      <b/>
      <sz val="14"/>
      <color rgb="FFC00000"/>
      <name val="Calibri"/>
      <family val="2"/>
      <scheme val="minor"/>
    </font>
    <font>
      <sz val="12"/>
      <color theme="1"/>
      <name val="Calibri"/>
      <family val="2"/>
      <scheme val="minor"/>
    </font>
    <font>
      <b/>
      <u/>
      <sz val="12"/>
      <color theme="1"/>
      <name val="Calibri"/>
      <family val="2"/>
      <scheme val="minor"/>
    </font>
    <font>
      <b/>
      <sz val="12"/>
      <color theme="1"/>
      <name val="Calibri"/>
      <family val="2"/>
      <scheme val="minor"/>
    </font>
    <font>
      <i/>
      <sz val="11"/>
      <color theme="1"/>
      <name val="Calibri"/>
      <family val="2"/>
      <scheme val="minor"/>
    </font>
    <font>
      <sz val="11"/>
      <color theme="1"/>
      <name val="Calibri"/>
      <family val="2"/>
    </font>
    <font>
      <b/>
      <sz val="11"/>
      <color theme="0"/>
      <name val="Calibri"/>
      <family val="2"/>
      <scheme val="minor"/>
    </font>
    <font>
      <sz val="11"/>
      <name val="Calibri"/>
      <family val="2"/>
      <scheme val="minor"/>
    </font>
    <font>
      <b/>
      <sz val="9"/>
      <color theme="1"/>
      <name val="Calibri"/>
      <family val="2"/>
      <scheme val="minor"/>
    </font>
    <font>
      <sz val="9"/>
      <color theme="1"/>
      <name val="Calibri"/>
      <family val="2"/>
      <scheme val="minor"/>
    </font>
    <font>
      <b/>
      <sz val="11"/>
      <name val="Calibri"/>
      <family val="2"/>
      <scheme val="minor"/>
    </font>
    <font>
      <b/>
      <sz val="12"/>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3" tint="0.39997558519241921"/>
        <bgColor indexed="64"/>
      </patternFill>
    </fill>
    <fill>
      <patternFill patternType="solid">
        <fgColor theme="5"/>
        <bgColor indexed="64"/>
      </patternFill>
    </fill>
    <fill>
      <patternFill patternType="solid">
        <fgColor theme="2"/>
        <bgColor indexed="64"/>
      </patternFill>
    </fill>
    <fill>
      <patternFill patternType="solid">
        <fgColor theme="2" tint="-9.9978637043366805E-2"/>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dashed">
        <color indexed="64"/>
      </right>
      <top/>
      <bottom/>
      <diagonal/>
    </border>
    <border>
      <left/>
      <right style="dashed">
        <color indexed="64"/>
      </right>
      <top/>
      <bottom style="medium">
        <color indexed="64"/>
      </bottom>
      <diagonal/>
    </border>
    <border>
      <left/>
      <right style="dashed">
        <color indexed="64"/>
      </right>
      <top/>
      <bottom style="thin">
        <color indexed="64"/>
      </bottom>
      <diagonal/>
    </border>
    <border>
      <left style="dashed">
        <color indexed="64"/>
      </left>
      <right style="thin">
        <color indexed="64"/>
      </right>
      <top/>
      <bottom style="thin">
        <color indexed="64"/>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dashed">
        <color indexed="64"/>
      </left>
      <right/>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dashed">
        <color indexed="64"/>
      </left>
      <right/>
      <top/>
      <bottom/>
      <diagonal/>
    </border>
  </borders>
  <cellStyleXfs count="1">
    <xf numFmtId="0" fontId="0" fillId="0" borderId="0"/>
  </cellStyleXfs>
  <cellXfs count="276">
    <xf numFmtId="0" fontId="0" fillId="0" borderId="0" xfId="0"/>
    <xf numFmtId="0" fontId="0" fillId="0" borderId="0" xfId="0" applyAlignment="1">
      <alignment vertical="top"/>
    </xf>
    <xf numFmtId="0" fontId="0" fillId="0" borderId="0" xfId="0" applyAlignment="1">
      <alignment vertical="top" wrapText="1"/>
    </xf>
    <xf numFmtId="0" fontId="0" fillId="0" borderId="0" xfId="0" applyAlignment="1">
      <alignment wrapText="1"/>
    </xf>
    <xf numFmtId="0" fontId="2" fillId="0" borderId="0" xfId="0" applyFont="1" applyAlignment="1">
      <alignment vertical="top"/>
    </xf>
    <xf numFmtId="0" fontId="3" fillId="5" borderId="1" xfId="0" applyFont="1" applyFill="1" applyBorder="1" applyAlignment="1">
      <alignment vertical="top" wrapText="1"/>
    </xf>
    <xf numFmtId="0" fontId="7" fillId="5" borderId="4" xfId="0" applyFont="1" applyFill="1" applyBorder="1" applyAlignment="1">
      <alignment vertical="top" wrapText="1"/>
    </xf>
    <xf numFmtId="0" fontId="7" fillId="5" borderId="6" xfId="0" applyFont="1" applyFill="1" applyBorder="1" applyAlignment="1">
      <alignment vertical="top" wrapText="1"/>
    </xf>
    <xf numFmtId="0" fontId="8" fillId="0" borderId="0" xfId="0" applyFont="1" applyAlignment="1">
      <alignment vertical="top"/>
    </xf>
    <xf numFmtId="0" fontId="12" fillId="3" borderId="27" xfId="0" applyFont="1" applyFill="1" applyBorder="1" applyAlignment="1">
      <alignment wrapText="1"/>
    </xf>
    <xf numFmtId="0" fontId="13" fillId="0" borderId="5" xfId="0" applyFont="1" applyBorder="1" applyAlignment="1">
      <alignment wrapText="1"/>
    </xf>
    <xf numFmtId="0" fontId="0" fillId="0" borderId="0" xfId="0" applyAlignment="1">
      <alignment horizontal="left" vertical="top"/>
    </xf>
    <xf numFmtId="0" fontId="0" fillId="0" borderId="0" xfId="0" quotePrefix="1"/>
    <xf numFmtId="0" fontId="0" fillId="0" borderId="0" xfId="0" applyAlignment="1">
      <alignment vertical="center"/>
    </xf>
    <xf numFmtId="0" fontId="5" fillId="0" borderId="0" xfId="0" applyFont="1" applyProtection="1">
      <protection locked="0"/>
    </xf>
    <xf numFmtId="0" fontId="7" fillId="0" borderId="0" xfId="0" applyFont="1" applyBorder="1" applyProtection="1">
      <protection locked="0"/>
    </xf>
    <xf numFmtId="0" fontId="7" fillId="0" borderId="7" xfId="0" applyFont="1" applyBorder="1" applyProtection="1">
      <protection locked="0"/>
    </xf>
    <xf numFmtId="0" fontId="2" fillId="0" borderId="0" xfId="0" applyFont="1" applyProtection="1">
      <protection locked="0"/>
    </xf>
    <xf numFmtId="0" fontId="0" fillId="0" borderId="0" xfId="0" applyProtection="1">
      <protection locked="0"/>
    </xf>
    <xf numFmtId="0" fontId="16" fillId="6" borderId="25" xfId="0" applyFont="1" applyFill="1" applyBorder="1" applyAlignment="1" applyProtection="1">
      <alignment vertical="top"/>
      <protection locked="0"/>
    </xf>
    <xf numFmtId="0" fontId="10" fillId="6" borderId="25" xfId="0" applyFont="1" applyFill="1" applyBorder="1" applyAlignment="1" applyProtection="1">
      <alignment vertical="top"/>
      <protection locked="0"/>
    </xf>
    <xf numFmtId="0" fontId="15" fillId="6" borderId="0" xfId="0" applyFont="1" applyFill="1" applyBorder="1" applyAlignment="1" applyProtection="1">
      <alignment vertical="center" wrapText="1"/>
      <protection locked="0"/>
    </xf>
    <xf numFmtId="0" fontId="15" fillId="6" borderId="21" xfId="0" applyFont="1" applyFill="1" applyBorder="1" applyAlignment="1" applyProtection="1">
      <alignment vertical="center" wrapText="1"/>
      <protection locked="0"/>
    </xf>
    <xf numFmtId="0" fontId="0" fillId="0" borderId="0" xfId="0" applyAlignment="1" applyProtection="1">
      <alignment vertical="top"/>
      <protection locked="0"/>
    </xf>
    <xf numFmtId="0" fontId="15" fillId="7" borderId="25" xfId="0" applyFont="1" applyFill="1" applyBorder="1" applyAlignment="1" applyProtection="1"/>
    <xf numFmtId="0" fontId="10" fillId="6" borderId="39" xfId="0" applyFont="1" applyFill="1" applyBorder="1" applyAlignment="1" applyProtection="1">
      <alignment vertical="top"/>
      <protection locked="0"/>
    </xf>
    <xf numFmtId="0" fontId="15" fillId="7" borderId="25" xfId="0" applyFont="1" applyFill="1" applyBorder="1" applyAlignment="1" applyProtection="1">
      <alignment vertical="top"/>
    </xf>
    <xf numFmtId="0" fontId="0" fillId="0" borderId="0" xfId="0" applyBorder="1" applyProtection="1">
      <protection locked="0"/>
    </xf>
    <xf numFmtId="0" fontId="12" fillId="3" borderId="26" xfId="0" applyFont="1" applyFill="1" applyBorder="1" applyAlignment="1">
      <alignment wrapText="1"/>
    </xf>
    <xf numFmtId="0" fontId="12" fillId="2" borderId="4" xfId="0" applyFont="1" applyFill="1" applyBorder="1" applyAlignment="1">
      <alignment wrapText="1"/>
    </xf>
    <xf numFmtId="0" fontId="11" fillId="0" borderId="0" xfId="0" applyFont="1" applyFill="1" applyAlignment="1">
      <alignment vertical="top"/>
    </xf>
    <xf numFmtId="0" fontId="11" fillId="0" borderId="0" xfId="0" applyFont="1" applyFill="1" applyBorder="1" applyAlignment="1">
      <alignment vertical="top"/>
    </xf>
    <xf numFmtId="0" fontId="10" fillId="6" borderId="28" xfId="0" applyFont="1" applyFill="1" applyBorder="1" applyAlignment="1" applyProtection="1">
      <alignment horizontal="center" vertical="center" wrapText="1"/>
      <protection locked="0"/>
    </xf>
    <xf numFmtId="0" fontId="10" fillId="6" borderId="31" xfId="0" applyFont="1" applyFill="1" applyBorder="1" applyAlignment="1" applyProtection="1">
      <alignment horizontal="center" vertical="center" wrapText="1"/>
      <protection locked="0"/>
    </xf>
    <xf numFmtId="0" fontId="9" fillId="0" borderId="0" xfId="0" applyFont="1" applyProtection="1">
      <protection locked="0"/>
    </xf>
    <xf numFmtId="0" fontId="0" fillId="0" borderId="0" xfId="0" applyFont="1" applyProtection="1">
      <protection locked="0"/>
    </xf>
    <xf numFmtId="0" fontId="0" fillId="0" borderId="0" xfId="0" applyFill="1" applyAlignment="1">
      <alignment wrapText="1"/>
    </xf>
    <xf numFmtId="0" fontId="8" fillId="0" borderId="0" xfId="0" applyFont="1" applyFill="1" applyAlignment="1">
      <alignment vertical="top" wrapText="1"/>
    </xf>
    <xf numFmtId="0" fontId="8" fillId="0" borderId="0" xfId="0" applyFont="1" applyFill="1" applyAlignment="1">
      <alignment wrapText="1"/>
    </xf>
    <xf numFmtId="0" fontId="0" fillId="0" borderId="0" xfId="0" applyFill="1" applyAlignment="1">
      <alignment vertical="top" wrapText="1"/>
    </xf>
    <xf numFmtId="0" fontId="2" fillId="0" borderId="0" xfId="0" applyFont="1" applyFill="1" applyAlignment="1">
      <alignment vertical="top" wrapText="1"/>
    </xf>
    <xf numFmtId="0" fontId="10" fillId="6" borderId="43" xfId="0" applyFont="1" applyFill="1" applyBorder="1" applyAlignment="1" applyProtection="1">
      <alignment horizontal="center" vertical="center"/>
      <protection locked="0"/>
    </xf>
    <xf numFmtId="0" fontId="10" fillId="6" borderId="43" xfId="0" applyFont="1" applyFill="1" applyBorder="1" applyAlignment="1" applyProtection="1">
      <alignment horizontal="left" vertical="center"/>
      <protection locked="0"/>
    </xf>
    <xf numFmtId="0" fontId="10" fillId="6" borderId="7" xfId="0" applyFont="1" applyFill="1" applyBorder="1" applyAlignment="1" applyProtection="1">
      <alignment horizontal="left" vertical="center"/>
      <protection locked="0"/>
    </xf>
    <xf numFmtId="0" fontId="10" fillId="6" borderId="10" xfId="0" applyFont="1" applyFill="1" applyBorder="1" applyAlignment="1" applyProtection="1">
      <alignment horizontal="center" vertical="center" wrapText="1"/>
      <protection locked="0"/>
    </xf>
    <xf numFmtId="0" fontId="10" fillId="6" borderId="7" xfId="0" applyFont="1" applyFill="1" applyBorder="1" applyAlignment="1" applyProtection="1">
      <alignment horizontal="center" vertical="center" wrapText="1"/>
      <protection locked="0"/>
    </xf>
    <xf numFmtId="0" fontId="10" fillId="6" borderId="7" xfId="0" applyFont="1" applyFill="1" applyBorder="1" applyAlignment="1" applyProtection="1">
      <alignment horizontal="center" vertical="center"/>
      <protection locked="0"/>
    </xf>
    <xf numFmtId="0" fontId="5" fillId="0" borderId="0" xfId="0" applyFont="1" applyBorder="1" applyAlignment="1" applyProtection="1">
      <alignment horizontal="left"/>
    </xf>
    <xf numFmtId="0" fontId="10" fillId="6" borderId="42" xfId="0" applyFont="1" applyFill="1" applyBorder="1" applyAlignment="1" applyProtection="1">
      <alignment horizontal="center" vertical="center"/>
      <protection locked="0"/>
    </xf>
    <xf numFmtId="0" fontId="10" fillId="6" borderId="7" xfId="0" applyFont="1" applyFill="1" applyBorder="1" applyAlignment="1" applyProtection="1">
      <alignment horizontal="right" vertical="center"/>
      <protection locked="0"/>
    </xf>
    <xf numFmtId="0" fontId="14" fillId="3" borderId="36" xfId="0" applyFont="1" applyFill="1" applyBorder="1" applyAlignment="1" applyProtection="1">
      <alignment vertical="center"/>
      <protection locked="0"/>
    </xf>
    <xf numFmtId="0" fontId="14" fillId="3" borderId="2" xfId="0" applyFont="1" applyFill="1" applyBorder="1" applyAlignment="1" applyProtection="1">
      <alignment vertical="center"/>
    </xf>
    <xf numFmtId="0" fontId="14" fillId="3" borderId="2" xfId="0" applyFont="1" applyFill="1" applyBorder="1" applyAlignment="1" applyProtection="1">
      <alignment vertical="center"/>
      <protection locked="0"/>
    </xf>
    <xf numFmtId="0" fontId="14" fillId="3" borderId="2" xfId="0" applyFont="1" applyFill="1" applyBorder="1" applyAlignment="1" applyProtection="1">
      <alignment vertical="center" wrapText="1"/>
      <protection locked="0"/>
    </xf>
    <xf numFmtId="0" fontId="14" fillId="3" borderId="37" xfId="0" applyFont="1" applyFill="1" applyBorder="1" applyAlignment="1" applyProtection="1">
      <alignment vertical="center"/>
      <protection locked="0"/>
    </xf>
    <xf numFmtId="0" fontId="0" fillId="0" borderId="20" xfId="0" applyBorder="1" applyAlignment="1" applyProtection="1">
      <alignment vertical="center"/>
      <protection locked="0"/>
    </xf>
    <xf numFmtId="0" fontId="0" fillId="0" borderId="0" xfId="0" applyBorder="1" applyAlignment="1" applyProtection="1">
      <alignment horizontal="right" vertical="center"/>
      <protection locked="0"/>
    </xf>
    <xf numFmtId="0" fontId="0" fillId="0" borderId="0" xfId="0" applyBorder="1" applyAlignment="1" applyProtection="1">
      <alignment horizontal="left" vertical="center"/>
      <protection locked="0"/>
    </xf>
    <xf numFmtId="0" fontId="0" fillId="0" borderId="0"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8" borderId="0" xfId="0" applyFill="1" applyBorder="1" applyAlignment="1" applyProtection="1">
      <alignment horizontal="center" vertical="center" wrapText="1"/>
      <protection locked="0"/>
    </xf>
    <xf numFmtId="0" fontId="0" fillId="0" borderId="34" xfId="0" applyBorder="1" applyAlignment="1" applyProtection="1">
      <alignment horizontal="center" vertical="center"/>
      <protection locked="0"/>
    </xf>
    <xf numFmtId="0" fontId="14" fillId="3" borderId="20" xfId="0" applyFont="1" applyFill="1" applyBorder="1" applyAlignment="1" applyProtection="1">
      <alignment vertical="center"/>
      <protection locked="0"/>
    </xf>
    <xf numFmtId="0" fontId="14" fillId="3" borderId="0" xfId="0" applyFont="1" applyFill="1" applyBorder="1" applyAlignment="1" applyProtection="1">
      <alignment vertical="center"/>
    </xf>
    <xf numFmtId="0" fontId="14" fillId="3" borderId="0" xfId="0" applyFont="1" applyFill="1" applyBorder="1" applyAlignment="1" applyProtection="1">
      <alignment vertical="center"/>
      <protection locked="0"/>
    </xf>
    <xf numFmtId="0" fontId="14" fillId="3" borderId="0" xfId="0" applyFont="1" applyFill="1" applyBorder="1" applyAlignment="1" applyProtection="1">
      <alignment horizontal="center" vertical="center"/>
      <protection locked="0"/>
    </xf>
    <xf numFmtId="0" fontId="14" fillId="3" borderId="0" xfId="0" applyFont="1" applyFill="1" applyBorder="1" applyAlignment="1" applyProtection="1">
      <alignment horizontal="center" vertical="center" wrapText="1"/>
      <protection locked="0"/>
    </xf>
    <xf numFmtId="0" fontId="14" fillId="3" borderId="21" xfId="0" applyFont="1" applyFill="1" applyBorder="1" applyAlignment="1" applyProtection="1">
      <alignment horizontal="center" vertical="center"/>
      <protection locked="0"/>
    </xf>
    <xf numFmtId="0" fontId="0" fillId="0" borderId="12" xfId="0" applyBorder="1" applyAlignment="1" applyProtection="1">
      <alignment vertical="center"/>
      <protection locked="0"/>
    </xf>
    <xf numFmtId="0" fontId="0" fillId="0" borderId="13" xfId="0" applyBorder="1" applyAlignment="1" applyProtection="1">
      <alignment horizontal="right" vertical="center"/>
      <protection locked="0"/>
    </xf>
    <xf numFmtId="0" fontId="0" fillId="0" borderId="13" xfId="0" applyBorder="1" applyAlignment="1" applyProtection="1">
      <alignment horizontal="left" vertical="center"/>
      <protection locked="0"/>
    </xf>
    <xf numFmtId="0" fontId="0" fillId="0" borderId="13"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8" borderId="38" xfId="0" applyFill="1" applyBorder="1" applyAlignment="1" applyProtection="1">
      <alignment horizontal="center" vertical="center" wrapText="1"/>
      <protection locked="0"/>
    </xf>
    <xf numFmtId="0" fontId="0" fillId="8" borderId="13" xfId="0" applyFill="1" applyBorder="1" applyAlignment="1" applyProtection="1">
      <alignment horizontal="center" vertical="center" wrapText="1"/>
      <protection locked="0"/>
    </xf>
    <xf numFmtId="0" fontId="0" fillId="0" borderId="33" xfId="0" applyBorder="1" applyAlignment="1" applyProtection="1">
      <alignment horizontal="center" vertical="center"/>
      <protection locked="0"/>
    </xf>
    <xf numFmtId="0" fontId="0" fillId="0" borderId="0" xfId="0" applyAlignment="1" applyProtection="1">
      <alignment vertical="center"/>
      <protection locked="0"/>
    </xf>
    <xf numFmtId="0" fontId="0" fillId="0" borderId="0" xfId="0" applyBorder="1" applyAlignment="1" applyProtection="1">
      <alignment vertical="center"/>
      <protection locked="0"/>
    </xf>
    <xf numFmtId="0" fontId="9" fillId="0" borderId="0" xfId="0" applyFont="1" applyAlignment="1">
      <alignment vertical="center"/>
    </xf>
    <xf numFmtId="0" fontId="0" fillId="0" borderId="0" xfId="0" applyAlignment="1">
      <alignment horizontal="left" vertical="center"/>
    </xf>
    <xf numFmtId="0" fontId="2" fillId="0" borderId="0" xfId="0" applyFont="1" applyAlignment="1" applyProtection="1">
      <alignment vertical="center"/>
      <protection locked="0"/>
    </xf>
    <xf numFmtId="0" fontId="9" fillId="0" borderId="0" xfId="0" applyFont="1" applyBorder="1" applyAlignment="1" applyProtection="1">
      <alignment horizontal="center" vertical="center" wrapText="1"/>
    </xf>
    <xf numFmtId="0" fontId="9" fillId="0" borderId="0" xfId="0" applyFont="1" applyBorder="1" applyAlignment="1" applyProtection="1">
      <alignment vertical="center" wrapText="1"/>
      <protection locked="0"/>
    </xf>
    <xf numFmtId="0" fontId="9" fillId="0" borderId="13" xfId="0" applyFont="1" applyBorder="1" applyAlignment="1" applyProtection="1">
      <alignment horizontal="center" vertical="center" wrapText="1"/>
    </xf>
    <xf numFmtId="0" fontId="9" fillId="0" borderId="13" xfId="0" applyFont="1" applyBorder="1" applyAlignment="1" applyProtection="1">
      <alignment horizontal="center" vertical="center" wrapText="1"/>
      <protection locked="0"/>
    </xf>
    <xf numFmtId="0" fontId="9" fillId="0" borderId="0" xfId="0" applyFont="1" applyAlignment="1" applyProtection="1">
      <alignment vertical="center"/>
      <protection locked="0"/>
    </xf>
    <xf numFmtId="0" fontId="0" fillId="0" borderId="0" xfId="0" applyFont="1" applyBorder="1" applyAlignment="1" applyProtection="1">
      <alignment horizontal="left" vertical="center" wrapText="1"/>
      <protection locked="0"/>
    </xf>
    <xf numFmtId="0" fontId="0" fillId="8" borderId="0" xfId="0" applyFill="1" applyBorder="1" applyAlignment="1" applyProtection="1">
      <alignment horizontal="center" vertical="center"/>
      <protection locked="0"/>
    </xf>
    <xf numFmtId="0" fontId="0" fillId="8" borderId="13" xfId="0" quotePrefix="1" applyFill="1" applyBorder="1" applyAlignment="1" applyProtection="1">
      <alignment horizontal="center" vertical="center" wrapText="1"/>
      <protection locked="0"/>
    </xf>
    <xf numFmtId="0" fontId="0" fillId="8" borderId="32" xfId="0" applyFill="1" applyBorder="1" applyAlignment="1" applyProtection="1">
      <alignment horizontal="center" vertical="center"/>
      <protection locked="0"/>
    </xf>
    <xf numFmtId="0" fontId="9" fillId="0" borderId="13" xfId="0" applyFont="1" applyBorder="1" applyAlignment="1" applyProtection="1">
      <alignment vertical="center" wrapText="1"/>
      <protection locked="0"/>
    </xf>
    <xf numFmtId="0" fontId="15" fillId="7" borderId="25" xfId="0" applyFont="1" applyFill="1" applyBorder="1" applyAlignment="1" applyProtection="1">
      <alignment vertical="center"/>
    </xf>
    <xf numFmtId="0" fontId="7" fillId="0" borderId="0" xfId="0" applyFont="1" applyBorder="1" applyAlignment="1" applyProtection="1">
      <alignment vertical="center"/>
      <protection locked="0"/>
    </xf>
    <xf numFmtId="0" fontId="7" fillId="0" borderId="7" xfId="0" applyFont="1" applyBorder="1" applyAlignment="1" applyProtection="1">
      <alignment vertical="center"/>
      <protection locked="0"/>
    </xf>
    <xf numFmtId="0" fontId="0" fillId="0" borderId="34" xfId="0" applyBorder="1" applyAlignment="1" applyProtection="1">
      <alignment vertical="center"/>
      <protection locked="0"/>
    </xf>
    <xf numFmtId="0" fontId="14" fillId="3" borderId="21" xfId="0" applyFont="1" applyFill="1" applyBorder="1" applyAlignment="1" applyProtection="1">
      <alignment vertical="center"/>
      <protection locked="0"/>
    </xf>
    <xf numFmtId="0" fontId="0" fillId="8" borderId="13" xfId="0" applyFill="1" applyBorder="1" applyAlignment="1" applyProtection="1">
      <alignment horizontal="center" vertical="center"/>
      <protection locked="0"/>
    </xf>
    <xf numFmtId="0" fontId="0" fillId="0" borderId="33" xfId="0" applyBorder="1" applyAlignment="1" applyProtection="1">
      <alignment vertical="center"/>
      <protection locked="0"/>
    </xf>
    <xf numFmtId="0" fontId="9" fillId="0" borderId="0" xfId="0" applyFont="1" applyBorder="1" applyAlignment="1" applyProtection="1">
      <alignment horizontal="center" vertical="center" wrapText="1"/>
      <protection locked="0"/>
    </xf>
    <xf numFmtId="0" fontId="0" fillId="0" borderId="0" xfId="0" applyFont="1" applyAlignment="1" applyProtection="1">
      <alignment vertical="center"/>
      <protection locked="0"/>
    </xf>
    <xf numFmtId="0" fontId="5" fillId="0" borderId="0" xfId="0" applyFont="1" applyAlignment="1" applyProtection="1">
      <alignment vertical="center"/>
      <protection locked="0"/>
    </xf>
    <xf numFmtId="0" fontId="5" fillId="0" borderId="0" xfId="0" applyFont="1" applyBorder="1" applyAlignment="1" applyProtection="1">
      <alignment horizontal="left" vertical="center"/>
    </xf>
    <xf numFmtId="0" fontId="16" fillId="6" borderId="25" xfId="0" applyFont="1" applyFill="1" applyBorder="1" applyAlignment="1" applyProtection="1">
      <alignment vertical="center"/>
      <protection locked="0"/>
    </xf>
    <xf numFmtId="0" fontId="10" fillId="6" borderId="25" xfId="0" applyFont="1" applyFill="1" applyBorder="1" applyAlignment="1" applyProtection="1">
      <alignment vertical="center"/>
      <protection locked="0"/>
    </xf>
    <xf numFmtId="0" fontId="10" fillId="6" borderId="39" xfId="0" applyFont="1" applyFill="1" applyBorder="1" applyAlignment="1" applyProtection="1">
      <alignment vertical="center"/>
      <protection locked="0"/>
    </xf>
    <xf numFmtId="0" fontId="10" fillId="6" borderId="30" xfId="0" applyFont="1" applyFill="1" applyBorder="1" applyAlignment="1" applyProtection="1">
      <alignment horizontal="center" vertical="center"/>
      <protection locked="0"/>
    </xf>
    <xf numFmtId="0" fontId="0" fillId="8" borderId="32" xfId="0" applyFill="1" applyBorder="1" applyAlignment="1" applyProtection="1">
      <alignment horizontal="center" vertical="center" wrapText="1"/>
      <protection locked="0"/>
    </xf>
    <xf numFmtId="0" fontId="0" fillId="0" borderId="40" xfId="0" applyBorder="1" applyAlignment="1" applyProtection="1">
      <alignment horizontal="center" vertical="center"/>
    </xf>
    <xf numFmtId="0" fontId="9" fillId="0" borderId="0" xfId="0" applyFont="1" applyBorder="1" applyAlignment="1" applyProtection="1">
      <alignment horizontal="right" vertical="center" wrapText="1"/>
    </xf>
    <xf numFmtId="0" fontId="0" fillId="0" borderId="0" xfId="0" applyFill="1" applyAlignment="1" applyProtection="1">
      <alignment vertical="center"/>
      <protection locked="0"/>
    </xf>
    <xf numFmtId="0" fontId="5" fillId="0" borderId="0" xfId="0" applyFont="1" applyFill="1" applyAlignment="1" applyProtection="1">
      <alignment vertical="center"/>
      <protection locked="0"/>
    </xf>
    <xf numFmtId="0" fontId="0" fillId="0" borderId="0" xfId="0" applyAlignment="1" applyProtection="1">
      <alignment horizontal="left" vertical="center"/>
      <protection locked="0"/>
    </xf>
    <xf numFmtId="0" fontId="5" fillId="0" borderId="0" xfId="0" applyFont="1" applyAlignment="1" applyProtection="1">
      <alignment horizontal="left" vertical="center"/>
      <protection locked="0"/>
    </xf>
    <xf numFmtId="0" fontId="10" fillId="6" borderId="25" xfId="0" applyFont="1" applyFill="1" applyBorder="1" applyAlignment="1" applyProtection="1">
      <alignment horizontal="left" vertical="center"/>
      <protection locked="0"/>
    </xf>
    <xf numFmtId="0" fontId="14" fillId="3" borderId="2" xfId="0" applyFont="1" applyFill="1" applyBorder="1" applyAlignment="1" applyProtection="1">
      <alignment horizontal="left" vertical="center"/>
      <protection locked="0"/>
    </xf>
    <xf numFmtId="0" fontId="0" fillId="9" borderId="20" xfId="0" applyFill="1" applyBorder="1" applyAlignment="1" applyProtection="1">
      <alignment vertical="center"/>
      <protection locked="0"/>
    </xf>
    <xf numFmtId="0" fontId="0" fillId="9" borderId="20" xfId="0" applyFill="1" applyBorder="1" applyAlignment="1" applyProtection="1">
      <alignment horizontal="center" vertical="center"/>
      <protection locked="0"/>
    </xf>
    <xf numFmtId="0" fontId="0" fillId="9" borderId="30" xfId="0" applyFill="1" applyBorder="1" applyAlignment="1" applyProtection="1">
      <alignment horizontal="center" vertical="center"/>
      <protection locked="0"/>
    </xf>
    <xf numFmtId="0" fontId="0" fillId="8" borderId="0" xfId="0" applyFill="1" applyBorder="1" applyAlignment="1" applyProtection="1">
      <alignment horizontal="left" vertical="center" wrapText="1"/>
      <protection locked="0"/>
    </xf>
    <xf numFmtId="0" fontId="14" fillId="3" borderId="0" xfId="0" applyFont="1" applyFill="1" applyBorder="1" applyAlignment="1" applyProtection="1">
      <alignment horizontal="left" vertical="center"/>
      <protection locked="0"/>
    </xf>
    <xf numFmtId="0" fontId="0" fillId="9" borderId="12" xfId="0" applyFill="1" applyBorder="1" applyAlignment="1" applyProtection="1">
      <alignment horizontal="center" vertical="center"/>
      <protection locked="0"/>
    </xf>
    <xf numFmtId="0" fontId="0" fillId="9" borderId="32" xfId="0" applyFill="1" applyBorder="1" applyAlignment="1" applyProtection="1">
      <alignment horizontal="center" vertical="center"/>
      <protection locked="0"/>
    </xf>
    <xf numFmtId="0" fontId="0" fillId="8" borderId="38" xfId="0" applyFill="1" applyBorder="1" applyAlignment="1" applyProtection="1">
      <alignment horizontal="left" vertical="center" wrapText="1"/>
      <protection locked="0"/>
    </xf>
    <xf numFmtId="0" fontId="2" fillId="0" borderId="0" xfId="0" applyFont="1" applyAlignment="1" applyProtection="1">
      <alignment horizontal="left" vertical="center"/>
      <protection locked="0"/>
    </xf>
    <xf numFmtId="0" fontId="2" fillId="3" borderId="22" xfId="0" applyFont="1" applyFill="1" applyBorder="1" applyAlignment="1">
      <alignment vertical="center" wrapText="1"/>
    </xf>
    <xf numFmtId="0" fontId="2" fillId="3" borderId="23" xfId="0" applyFont="1" applyFill="1" applyBorder="1" applyAlignment="1">
      <alignment vertical="center" wrapText="1"/>
    </xf>
    <xf numFmtId="0" fontId="2" fillId="3" borderId="24" xfId="0" applyFont="1" applyFill="1" applyBorder="1" applyAlignment="1">
      <alignment vertical="center" wrapText="1"/>
    </xf>
    <xf numFmtId="0" fontId="2" fillId="0" borderId="0" xfId="0" applyFont="1" applyAlignment="1">
      <alignment horizontal="left" vertical="center"/>
    </xf>
    <xf numFmtId="0" fontId="2" fillId="0" borderId="0" xfId="0" applyFont="1" applyAlignment="1">
      <alignment vertical="center"/>
    </xf>
    <xf numFmtId="0" fontId="0" fillId="0" borderId="0" xfId="0" applyAlignment="1">
      <alignment vertical="center" wrapText="1"/>
    </xf>
    <xf numFmtId="0" fontId="2" fillId="3" borderId="15" xfId="0" applyFont="1" applyFill="1" applyBorder="1" applyAlignment="1">
      <alignment vertical="center" wrapText="1"/>
    </xf>
    <xf numFmtId="0" fontId="2" fillId="3" borderId="15" xfId="0" applyFont="1" applyFill="1" applyBorder="1" applyAlignment="1">
      <alignment vertical="center"/>
    </xf>
    <xf numFmtId="0" fontId="2" fillId="3" borderId="16" xfId="0" applyFont="1" applyFill="1" applyBorder="1" applyAlignment="1">
      <alignment vertical="center" wrapText="1"/>
    </xf>
    <xf numFmtId="0" fontId="2" fillId="3" borderId="13" xfId="0" applyFont="1" applyFill="1" applyBorder="1" applyAlignment="1">
      <alignment vertical="center" wrapText="1"/>
    </xf>
    <xf numFmtId="0" fontId="2" fillId="3" borderId="18" xfId="0" applyFont="1" applyFill="1" applyBorder="1" applyAlignment="1">
      <alignment vertical="center" wrapText="1"/>
    </xf>
    <xf numFmtId="0" fontId="2" fillId="3" borderId="14" xfId="0" applyFont="1" applyFill="1" applyBorder="1" applyAlignment="1">
      <alignment vertical="center" wrapText="1"/>
    </xf>
    <xf numFmtId="0" fontId="2" fillId="3" borderId="12" xfId="0" applyFont="1" applyFill="1" applyBorder="1" applyAlignment="1">
      <alignment vertical="center"/>
    </xf>
    <xf numFmtId="0" fontId="2" fillId="3" borderId="13" xfId="0" applyFont="1" applyFill="1" applyBorder="1" applyAlignment="1">
      <alignment horizontal="left" vertical="center"/>
    </xf>
    <xf numFmtId="0" fontId="2" fillId="3" borderId="14" xfId="0" applyFont="1" applyFill="1" applyBorder="1" applyAlignment="1">
      <alignment horizontal="left" vertical="center" wrapText="1"/>
    </xf>
    <xf numFmtId="0" fontId="2" fillId="3" borderId="16" xfId="0" applyFont="1" applyFill="1" applyBorder="1" applyAlignment="1">
      <alignment vertical="center"/>
    </xf>
    <xf numFmtId="0" fontId="0" fillId="0" borderId="20" xfId="0" applyFont="1" applyBorder="1" applyAlignment="1">
      <alignment vertical="center"/>
    </xf>
    <xf numFmtId="0" fontId="0" fillId="0" borderId="0" xfId="0" applyBorder="1" applyAlignment="1">
      <alignment vertical="center" wrapText="1"/>
    </xf>
    <xf numFmtId="0" fontId="0" fillId="0" borderId="0" xfId="0" applyFill="1" applyBorder="1" applyAlignment="1">
      <alignment vertical="center" wrapText="1"/>
    </xf>
    <xf numFmtId="0" fontId="0" fillId="0" borderId="0" xfId="0" applyFill="1" applyBorder="1" applyAlignment="1">
      <alignment horizontal="left" vertical="center" wrapText="1"/>
    </xf>
    <xf numFmtId="0" fontId="0" fillId="9" borderId="0" xfId="0" applyFill="1" applyBorder="1" applyAlignment="1">
      <alignment horizontal="left" vertical="center" wrapText="1"/>
    </xf>
    <xf numFmtId="0" fontId="0" fillId="0" borderId="21" xfId="0" applyBorder="1" applyAlignment="1">
      <alignment vertical="center" wrapText="1"/>
    </xf>
    <xf numFmtId="0" fontId="0" fillId="0" borderId="0" xfId="0" applyBorder="1" applyAlignment="1">
      <alignment vertical="center"/>
    </xf>
    <xf numFmtId="0" fontId="0" fillId="0" borderId="0" xfId="0" applyFont="1" applyFill="1" applyBorder="1" applyAlignment="1">
      <alignment vertical="center" wrapText="1"/>
    </xf>
    <xf numFmtId="0" fontId="11" fillId="0" borderId="0" xfId="0" applyFont="1" applyFill="1" applyBorder="1" applyAlignment="1">
      <alignment horizontal="left" vertical="center" wrapText="1"/>
    </xf>
    <xf numFmtId="0" fontId="0" fillId="0" borderId="0" xfId="0" applyFill="1" applyBorder="1" applyAlignment="1">
      <alignment horizontal="left" vertical="center"/>
    </xf>
    <xf numFmtId="0" fontId="0" fillId="9" borderId="0" xfId="0" applyFill="1" applyBorder="1" applyAlignment="1">
      <alignment vertical="center" wrapText="1"/>
    </xf>
    <xf numFmtId="0" fontId="0" fillId="0" borderId="0" xfId="0" applyFont="1" applyFill="1" applyBorder="1" applyAlignment="1">
      <alignment horizontal="left" vertical="center" wrapText="1"/>
    </xf>
    <xf numFmtId="0" fontId="0" fillId="0" borderId="0" xfId="0" applyBorder="1" applyAlignment="1">
      <alignment horizontal="left" vertical="center" wrapText="1"/>
    </xf>
    <xf numFmtId="0" fontId="0" fillId="9" borderId="0" xfId="0" applyFill="1" applyBorder="1" applyAlignment="1">
      <alignment horizontal="left" vertical="center"/>
    </xf>
    <xf numFmtId="0" fontId="0" fillId="0" borderId="0" xfId="0" applyBorder="1" applyAlignment="1">
      <alignment horizontal="left" vertical="center"/>
    </xf>
    <xf numFmtId="0" fontId="11" fillId="0" borderId="21" xfId="0" applyFont="1" applyFill="1" applyBorder="1" applyAlignment="1">
      <alignment vertical="center" wrapText="1"/>
    </xf>
    <xf numFmtId="0" fontId="11" fillId="0" borderId="20" xfId="0" applyFont="1" applyFill="1" applyBorder="1" applyAlignment="1">
      <alignment vertical="center"/>
    </xf>
    <xf numFmtId="0" fontId="11" fillId="0" borderId="0" xfId="0" applyFont="1" applyFill="1" applyBorder="1" applyAlignment="1">
      <alignment vertical="center" wrapText="1"/>
    </xf>
    <xf numFmtId="0" fontId="11" fillId="0" borderId="0" xfId="0" applyFont="1" applyFill="1" applyBorder="1" applyAlignment="1">
      <alignment vertical="center"/>
    </xf>
    <xf numFmtId="0" fontId="11" fillId="9" borderId="0" xfId="0" applyFont="1" applyFill="1" applyBorder="1" applyAlignment="1">
      <alignment vertical="center" wrapText="1"/>
    </xf>
    <xf numFmtId="0" fontId="0" fillId="9" borderId="20" xfId="0" applyFont="1" applyFill="1" applyBorder="1" applyAlignment="1">
      <alignment vertical="center"/>
    </xf>
    <xf numFmtId="0" fontId="0" fillId="9" borderId="0" xfId="0" applyFill="1" applyBorder="1" applyAlignment="1">
      <alignment vertical="center"/>
    </xf>
    <xf numFmtId="0" fontId="0" fillId="9" borderId="0" xfId="0" applyFont="1" applyFill="1" applyBorder="1" applyAlignment="1">
      <alignment vertical="center" wrapText="1"/>
    </xf>
    <xf numFmtId="0" fontId="11" fillId="9" borderId="0" xfId="0" applyFont="1" applyFill="1" applyBorder="1" applyAlignment="1">
      <alignment horizontal="left" vertical="center" wrapText="1"/>
    </xf>
    <xf numFmtId="0" fontId="0" fillId="9" borderId="0" xfId="0" applyFont="1" applyFill="1" applyBorder="1" applyAlignment="1">
      <alignment horizontal="left" vertical="center" wrapText="1"/>
    </xf>
    <xf numFmtId="0" fontId="11" fillId="0" borderId="0" xfId="0" applyFont="1" applyFill="1" applyAlignment="1">
      <alignment vertical="center"/>
    </xf>
    <xf numFmtId="0" fontId="0" fillId="0" borderId="0" xfId="0" applyAlignment="1">
      <alignment horizontal="left" vertical="center" wrapText="1"/>
    </xf>
    <xf numFmtId="0" fontId="0" fillId="9" borderId="0" xfId="0" applyFill="1" applyAlignment="1">
      <alignment vertical="center" wrapText="1"/>
    </xf>
    <xf numFmtId="0" fontId="0" fillId="9" borderId="0" xfId="0" applyFill="1" applyAlignment="1">
      <alignment horizontal="left" vertical="center" wrapText="1"/>
    </xf>
    <xf numFmtId="0" fontId="1" fillId="2" borderId="25" xfId="0" applyFont="1" applyFill="1" applyBorder="1" applyAlignment="1">
      <alignment vertical="center" wrapText="1"/>
    </xf>
    <xf numFmtId="0" fontId="0" fillId="0" borderId="25" xfId="0" applyBorder="1" applyAlignment="1">
      <alignment vertical="center" wrapText="1"/>
    </xf>
    <xf numFmtId="0" fontId="1" fillId="2" borderId="0" xfId="0" applyFont="1" applyFill="1" applyAlignment="1">
      <alignment vertical="center" wrapText="1"/>
    </xf>
    <xf numFmtId="0" fontId="1" fillId="2" borderId="0" xfId="0" applyFont="1" applyFill="1" applyAlignment="1">
      <alignment vertical="center"/>
    </xf>
    <xf numFmtId="0" fontId="0" fillId="0" borderId="0" xfId="0" applyFont="1" applyFill="1" applyAlignment="1">
      <alignment vertical="center" wrapText="1"/>
    </xf>
    <xf numFmtId="0" fontId="2" fillId="0" borderId="0" xfId="0" applyFont="1" applyAlignment="1">
      <alignment vertical="center" wrapText="1"/>
    </xf>
    <xf numFmtId="0" fontId="11" fillId="0" borderId="0" xfId="0" applyFont="1" applyFill="1" applyAlignment="1">
      <alignment vertical="center" wrapText="1"/>
    </xf>
    <xf numFmtId="0" fontId="4" fillId="4" borderId="2" xfId="0" applyFont="1" applyFill="1" applyBorder="1" applyAlignment="1">
      <alignment horizontal="left" vertical="top" wrapText="1"/>
    </xf>
    <xf numFmtId="0" fontId="4" fillId="4" borderId="3" xfId="0" applyFont="1" applyFill="1" applyBorder="1" applyAlignment="1">
      <alignment horizontal="left" vertical="top" wrapText="1"/>
    </xf>
    <xf numFmtId="0" fontId="0" fillId="0" borderId="0" xfId="0" applyAlignment="1">
      <alignment horizontal="left" vertical="center" wrapText="1"/>
    </xf>
    <xf numFmtId="0" fontId="0" fillId="0" borderId="0" xfId="0" applyAlignment="1">
      <alignment horizontal="left" vertical="top" wrapText="1"/>
    </xf>
    <xf numFmtId="0" fontId="3" fillId="0" borderId="0" xfId="0" applyFont="1" applyBorder="1" applyAlignment="1">
      <alignment horizontal="left" vertical="top" wrapText="1"/>
    </xf>
    <xf numFmtId="0" fontId="3" fillId="0" borderId="5" xfId="0" applyFont="1" applyBorder="1" applyAlignment="1">
      <alignment horizontal="left" vertical="top" wrapText="1"/>
    </xf>
    <xf numFmtId="0" fontId="5" fillId="0" borderId="0" xfId="0" applyFont="1" applyBorder="1" applyAlignment="1">
      <alignment horizontal="left" vertical="top" wrapText="1"/>
    </xf>
    <xf numFmtId="0" fontId="5" fillId="0" borderId="5" xfId="0" applyFont="1" applyBorder="1" applyAlignment="1">
      <alignment horizontal="left" vertical="top" wrapText="1"/>
    </xf>
    <xf numFmtId="14" fontId="5" fillId="0" borderId="7" xfId="0" applyNumberFormat="1"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17"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0" fillId="0" borderId="0" xfId="0" applyFont="1" applyBorder="1" applyAlignment="1" applyProtection="1">
      <alignment horizontal="left" vertical="center" wrapText="1"/>
      <protection locked="0"/>
    </xf>
    <xf numFmtId="0" fontId="0" fillId="0" borderId="0" xfId="0" applyFont="1" applyBorder="1" applyAlignment="1" applyProtection="1">
      <alignment horizontal="left" vertical="center"/>
      <protection locked="0"/>
    </xf>
    <xf numFmtId="0" fontId="15" fillId="6" borderId="9" xfId="0" applyFont="1" applyFill="1" applyBorder="1" applyAlignment="1" applyProtection="1">
      <alignment horizontal="center" vertical="center" wrapText="1"/>
      <protection locked="0"/>
    </xf>
    <xf numFmtId="0" fontId="15" fillId="6" borderId="10" xfId="0" applyFont="1" applyFill="1" applyBorder="1" applyAlignment="1" applyProtection="1">
      <alignment horizontal="center" vertical="center" wrapText="1"/>
      <protection locked="0"/>
    </xf>
    <xf numFmtId="0" fontId="15" fillId="6" borderId="11" xfId="0" applyFont="1" applyFill="1" applyBorder="1" applyAlignment="1" applyProtection="1">
      <alignment horizontal="center" vertical="center" wrapText="1"/>
      <protection locked="0"/>
    </xf>
    <xf numFmtId="0" fontId="15" fillId="6" borderId="9" xfId="0" applyFont="1" applyFill="1" applyBorder="1" applyAlignment="1" applyProtection="1">
      <alignment horizontal="center" vertical="center"/>
      <protection locked="0"/>
    </xf>
    <xf numFmtId="0" fontId="15" fillId="6" borderId="10" xfId="0" applyFont="1" applyFill="1" applyBorder="1" applyAlignment="1" applyProtection="1">
      <alignment horizontal="center" vertical="center"/>
      <protection locked="0"/>
    </xf>
    <xf numFmtId="0" fontId="15" fillId="6" borderId="11" xfId="0" applyFont="1" applyFill="1" applyBorder="1" applyAlignment="1" applyProtection="1">
      <alignment horizontal="center" vertical="center"/>
      <protection locked="0"/>
    </xf>
    <xf numFmtId="0" fontId="10" fillId="6" borderId="34" xfId="0" applyFont="1" applyFill="1" applyBorder="1" applyAlignment="1" applyProtection="1">
      <alignment horizontal="center" vertical="center"/>
      <protection locked="0"/>
    </xf>
    <xf numFmtId="0" fontId="10" fillId="6" borderId="35" xfId="0" applyFont="1" applyFill="1" applyBorder="1" applyAlignment="1" applyProtection="1">
      <alignment horizontal="center" vertical="center"/>
      <protection locked="0"/>
    </xf>
    <xf numFmtId="0" fontId="10" fillId="6" borderId="9" xfId="0" applyFont="1" applyFill="1" applyBorder="1" applyAlignment="1" applyProtection="1">
      <alignment horizontal="left" vertical="center"/>
      <protection locked="0"/>
    </xf>
    <xf numFmtId="0" fontId="10" fillId="6" borderId="10" xfId="0" applyFont="1" applyFill="1" applyBorder="1" applyAlignment="1" applyProtection="1">
      <alignment horizontal="left" vertical="center"/>
      <protection locked="0"/>
    </xf>
    <xf numFmtId="0" fontId="10" fillId="6" borderId="28" xfId="0" applyFont="1" applyFill="1" applyBorder="1" applyAlignment="1" applyProtection="1">
      <alignment horizontal="left" vertical="center"/>
      <protection locked="0"/>
    </xf>
    <xf numFmtId="0" fontId="10" fillId="6" borderId="7" xfId="0" applyFont="1" applyFill="1" applyBorder="1" applyAlignment="1" applyProtection="1">
      <alignment horizontal="left" vertical="center"/>
      <protection locked="0"/>
    </xf>
    <xf numFmtId="0" fontId="10" fillId="6" borderId="10" xfId="0" applyFont="1" applyFill="1" applyBorder="1" applyAlignment="1" applyProtection="1">
      <alignment horizontal="center" vertical="center"/>
      <protection locked="0"/>
    </xf>
    <xf numFmtId="0" fontId="10" fillId="6" borderId="10" xfId="0" applyFont="1" applyFill="1" applyBorder="1" applyAlignment="1" applyProtection="1">
      <alignment horizontal="center" vertical="center" wrapText="1"/>
      <protection locked="0"/>
    </xf>
    <xf numFmtId="0" fontId="10" fillId="6" borderId="7" xfId="0" applyFont="1" applyFill="1" applyBorder="1" applyAlignment="1" applyProtection="1">
      <alignment horizontal="center" vertical="center" wrapText="1"/>
      <protection locked="0"/>
    </xf>
    <xf numFmtId="0" fontId="10" fillId="6" borderId="11" xfId="0" applyFont="1" applyFill="1" applyBorder="1" applyAlignment="1" applyProtection="1">
      <alignment horizontal="center" vertical="center"/>
      <protection locked="0"/>
    </xf>
    <xf numFmtId="0" fontId="10" fillId="6" borderId="7" xfId="0" applyFont="1" applyFill="1" applyBorder="1" applyAlignment="1" applyProtection="1">
      <alignment horizontal="center" vertical="center"/>
      <protection locked="0"/>
    </xf>
    <xf numFmtId="0" fontId="10" fillId="6" borderId="29" xfId="0" applyFont="1" applyFill="1" applyBorder="1" applyAlignment="1" applyProtection="1">
      <alignment horizontal="center" vertical="center"/>
      <protection locked="0"/>
    </xf>
    <xf numFmtId="0" fontId="10" fillId="6" borderId="20" xfId="0" applyFont="1" applyFill="1" applyBorder="1" applyAlignment="1" applyProtection="1">
      <alignment horizontal="center" vertical="center" wrapText="1"/>
      <protection locked="0"/>
    </xf>
    <xf numFmtId="0" fontId="10" fillId="6" borderId="28" xfId="0" applyFont="1" applyFill="1" applyBorder="1" applyAlignment="1" applyProtection="1">
      <alignment horizontal="center" vertical="center" wrapText="1"/>
      <protection locked="0"/>
    </xf>
    <xf numFmtId="0" fontId="0" fillId="0" borderId="0" xfId="0" applyBorder="1" applyAlignment="1" applyProtection="1">
      <alignment horizontal="center" vertical="center"/>
    </xf>
    <xf numFmtId="0" fontId="15" fillId="7" borderId="0" xfId="0" applyFont="1" applyFill="1" applyBorder="1" applyAlignment="1" applyProtection="1">
      <alignment horizontal="left"/>
    </xf>
    <xf numFmtId="0" fontId="5" fillId="0" borderId="0" xfId="0" applyFont="1" applyBorder="1" applyAlignment="1" applyProtection="1">
      <alignment horizontal="left"/>
    </xf>
    <xf numFmtId="0" fontId="5" fillId="0" borderId="7" xfId="0" applyFont="1" applyBorder="1" applyAlignment="1" applyProtection="1">
      <alignment horizontal="left"/>
    </xf>
    <xf numFmtId="0" fontId="10" fillId="6" borderId="20" xfId="0" applyFont="1" applyFill="1" applyBorder="1" applyAlignment="1" applyProtection="1">
      <alignment horizontal="center" vertical="center"/>
      <protection locked="0"/>
    </xf>
    <xf numFmtId="0" fontId="10" fillId="6" borderId="30" xfId="0" applyFont="1" applyFill="1" applyBorder="1" applyAlignment="1" applyProtection="1">
      <alignment horizontal="center" vertical="center"/>
      <protection locked="0"/>
    </xf>
    <xf numFmtId="0" fontId="0" fillId="0" borderId="10" xfId="0" applyFont="1" applyBorder="1" applyAlignment="1" applyProtection="1">
      <alignment horizontal="left" vertical="center"/>
      <protection locked="0"/>
    </xf>
    <xf numFmtId="0" fontId="0" fillId="0" borderId="0"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2" fillId="3" borderId="20"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0" fontId="0" fillId="0" borderId="0" xfId="0" applyFill="1" applyBorder="1" applyAlignment="1">
      <alignment horizontal="center" vertical="center" wrapText="1"/>
    </xf>
    <xf numFmtId="0" fontId="0" fillId="9" borderId="0" xfId="0" applyFill="1" applyBorder="1" applyAlignment="1">
      <alignment horizontal="center" vertical="center" wrapText="1"/>
    </xf>
    <xf numFmtId="0" fontId="0" fillId="9" borderId="2" xfId="0" applyFill="1" applyBorder="1" applyAlignment="1">
      <alignment horizontal="center" vertical="center" wrapText="1"/>
    </xf>
    <xf numFmtId="0" fontId="0" fillId="0" borderId="2" xfId="0" applyBorder="1" applyAlignment="1" applyProtection="1">
      <alignment horizontal="center" vertical="center"/>
    </xf>
    <xf numFmtId="0" fontId="2" fillId="3" borderId="12" xfId="0" applyFont="1" applyFill="1" applyBorder="1" applyAlignment="1" applyProtection="1">
      <alignment horizontal="left" vertical="center" wrapText="1"/>
    </xf>
    <xf numFmtId="0" fontId="2" fillId="3" borderId="13" xfId="0" applyFont="1" applyFill="1" applyBorder="1" applyAlignment="1" applyProtection="1">
      <alignment horizontal="left" vertical="center" wrapText="1"/>
    </xf>
    <xf numFmtId="0" fontId="0" fillId="0" borderId="13" xfId="0" applyFill="1" applyBorder="1" applyAlignment="1">
      <alignment horizontal="center" vertical="center" wrapText="1"/>
    </xf>
    <xf numFmtId="0" fontId="0" fillId="9" borderId="13" xfId="0" applyFill="1" applyBorder="1" applyAlignment="1">
      <alignment horizontal="center" vertical="center" wrapText="1"/>
    </xf>
    <xf numFmtId="0" fontId="0" fillId="0" borderId="13" xfId="0" applyBorder="1" applyAlignment="1" applyProtection="1">
      <alignment horizontal="center" vertical="center"/>
    </xf>
    <xf numFmtId="0" fontId="10" fillId="6" borderId="0" xfId="0" applyFont="1" applyFill="1" applyBorder="1" applyAlignment="1" applyProtection="1">
      <alignment horizontal="center" vertical="center"/>
      <protection locked="0"/>
    </xf>
    <xf numFmtId="0" fontId="0" fillId="0" borderId="13"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15" fillId="7" borderId="0" xfId="0" applyFont="1" applyFill="1" applyBorder="1" applyAlignment="1" applyProtection="1">
      <alignment horizontal="left" wrapText="1"/>
    </xf>
    <xf numFmtId="0" fontId="5" fillId="0" borderId="0" xfId="0" applyFont="1" applyBorder="1" applyAlignment="1" applyProtection="1">
      <alignment horizontal="left" wrapText="1"/>
    </xf>
    <xf numFmtId="0" fontId="15" fillId="7" borderId="0" xfId="0" applyFont="1" applyFill="1" applyBorder="1" applyAlignment="1" applyProtection="1">
      <alignment horizontal="left" vertical="center" wrapText="1"/>
    </xf>
    <xf numFmtId="0" fontId="5" fillId="0" borderId="0" xfId="0" applyFont="1" applyBorder="1" applyAlignment="1" applyProtection="1">
      <alignment horizontal="left" vertical="center"/>
    </xf>
    <xf numFmtId="0" fontId="5" fillId="0" borderId="0" xfId="0" applyFont="1" applyBorder="1" applyAlignment="1" applyProtection="1">
      <alignment horizontal="left" vertical="center" wrapText="1"/>
    </xf>
    <xf numFmtId="0" fontId="5" fillId="0" borderId="7" xfId="0" applyFont="1" applyBorder="1" applyAlignment="1" applyProtection="1">
      <alignment horizontal="left" vertical="center"/>
    </xf>
    <xf numFmtId="0" fontId="0" fillId="0" borderId="2" xfId="0" applyBorder="1" applyAlignment="1" applyProtection="1">
      <alignment horizontal="left" vertical="center" wrapText="1"/>
      <protection locked="0"/>
    </xf>
    <xf numFmtId="0" fontId="0" fillId="0" borderId="37" xfId="0" applyBorder="1" applyAlignment="1" applyProtection="1">
      <alignment horizontal="left" vertical="center" wrapText="1"/>
      <protection locked="0"/>
    </xf>
    <xf numFmtId="0" fontId="2" fillId="3" borderId="36" xfId="0" applyFont="1" applyFill="1" applyBorder="1" applyAlignment="1" applyProtection="1">
      <alignment horizontal="left" vertical="center" wrapText="1"/>
    </xf>
    <xf numFmtId="0" fontId="2" fillId="3" borderId="2" xfId="0" applyFont="1" applyFill="1" applyBorder="1" applyAlignment="1" applyProtection="1">
      <alignment horizontal="left" vertical="center" wrapText="1"/>
    </xf>
    <xf numFmtId="0" fontId="0" fillId="0" borderId="2" xfId="0" applyFill="1" applyBorder="1" applyAlignment="1">
      <alignment horizontal="center" vertical="center" wrapText="1"/>
    </xf>
    <xf numFmtId="0" fontId="10" fillId="6" borderId="44" xfId="0" applyFont="1" applyFill="1" applyBorder="1" applyAlignment="1" applyProtection="1">
      <alignment horizontal="center" vertical="center"/>
      <protection locked="0"/>
    </xf>
    <xf numFmtId="0" fontId="0" fillId="8" borderId="2" xfId="0" applyFill="1" applyBorder="1" applyAlignment="1" applyProtection="1">
      <alignment horizontal="left" vertical="center" wrapText="1"/>
      <protection locked="0"/>
    </xf>
    <xf numFmtId="0" fontId="0" fillId="8" borderId="37" xfId="0" applyFill="1" applyBorder="1" applyAlignment="1" applyProtection="1">
      <alignment horizontal="left" vertical="center" wrapText="1"/>
      <protection locked="0"/>
    </xf>
    <xf numFmtId="0" fontId="0" fillId="8" borderId="0" xfId="0" applyFill="1" applyBorder="1" applyAlignment="1" applyProtection="1">
      <alignment horizontal="left" vertical="center" wrapText="1"/>
      <protection locked="0"/>
    </xf>
    <xf numFmtId="0" fontId="0" fillId="8" borderId="21" xfId="0" applyFill="1" applyBorder="1" applyAlignment="1" applyProtection="1">
      <alignment horizontal="left" vertical="center" wrapText="1"/>
      <protection locked="0"/>
    </xf>
    <xf numFmtId="0" fontId="0" fillId="8" borderId="13" xfId="0" applyFill="1" applyBorder="1" applyAlignment="1" applyProtection="1">
      <alignment horizontal="left" vertical="center" wrapText="1"/>
      <protection locked="0"/>
    </xf>
    <xf numFmtId="0" fontId="0" fillId="8" borderId="14" xfId="0" applyFill="1" applyBorder="1" applyAlignment="1" applyProtection="1">
      <alignment horizontal="left" vertical="center" wrapText="1"/>
      <protection locked="0"/>
    </xf>
    <xf numFmtId="0" fontId="0" fillId="0" borderId="0" xfId="0" applyFont="1" applyBorder="1" applyAlignment="1" applyProtection="1">
      <alignment horizontal="left"/>
      <protection locked="0"/>
    </xf>
    <xf numFmtId="0" fontId="0" fillId="0" borderId="0" xfId="0" applyFont="1" applyBorder="1" applyAlignment="1" applyProtection="1">
      <alignment horizontal="left" wrapText="1"/>
      <protection locked="0"/>
    </xf>
    <xf numFmtId="0" fontId="2" fillId="0" borderId="0" xfId="0" applyFont="1" applyBorder="1" applyAlignment="1" applyProtection="1">
      <alignment horizontal="left" vertical="center" wrapText="1"/>
      <protection locked="0"/>
    </xf>
    <xf numFmtId="0" fontId="10" fillId="6" borderId="11" xfId="0" applyFont="1" applyFill="1" applyBorder="1" applyAlignment="1" applyProtection="1">
      <alignment horizontal="center" vertical="center" wrapText="1"/>
      <protection locked="0"/>
    </xf>
    <xf numFmtId="0" fontId="10" fillId="6" borderId="29" xfId="0" applyFont="1" applyFill="1" applyBorder="1" applyAlignment="1" applyProtection="1">
      <alignment horizontal="center" vertical="center" wrapText="1"/>
      <protection locked="0"/>
    </xf>
    <xf numFmtId="0" fontId="2" fillId="3" borderId="41" xfId="0" applyFont="1" applyFill="1" applyBorder="1" applyAlignment="1" applyProtection="1">
      <alignment horizontal="left" vertical="center" wrapText="1"/>
    </xf>
    <xf numFmtId="0" fontId="2" fillId="3" borderId="40" xfId="0" applyFont="1" applyFill="1" applyBorder="1" applyAlignment="1" applyProtection="1">
      <alignment horizontal="left" vertical="center" wrapText="1"/>
    </xf>
    <xf numFmtId="0" fontId="9" fillId="8" borderId="2" xfId="0" applyFont="1" applyFill="1" applyBorder="1" applyAlignment="1" applyProtection="1">
      <alignment horizontal="left" vertical="center" wrapText="1"/>
    </xf>
    <xf numFmtId="0" fontId="9" fillId="8" borderId="37" xfId="0" applyFont="1" applyFill="1" applyBorder="1" applyAlignment="1" applyProtection="1">
      <alignment horizontal="left" vertical="center" wrapText="1"/>
    </xf>
    <xf numFmtId="0" fontId="15" fillId="7" borderId="0" xfId="0" applyFont="1" applyFill="1" applyBorder="1" applyAlignment="1" applyProtection="1">
      <alignment horizontal="left" vertical="center"/>
    </xf>
    <xf numFmtId="0" fontId="0" fillId="9" borderId="0" xfId="0" applyFill="1" applyBorder="1" applyAlignment="1" applyProtection="1">
      <alignment horizontal="center" vertical="center"/>
    </xf>
    <xf numFmtId="0" fontId="0" fillId="9" borderId="13" xfId="0" applyFill="1" applyBorder="1" applyAlignment="1" applyProtection="1">
      <alignment horizontal="left" vertical="center" wrapText="1"/>
    </xf>
    <xf numFmtId="0" fontId="0" fillId="9" borderId="0" xfId="0" applyFill="1" applyBorder="1" applyAlignment="1" applyProtection="1">
      <alignment horizontal="left" vertical="center" wrapText="1"/>
    </xf>
    <xf numFmtId="0" fontId="0" fillId="9" borderId="2" xfId="0" applyFill="1" applyBorder="1" applyAlignment="1" applyProtection="1">
      <alignment horizontal="left" vertical="center" wrapText="1"/>
      <protection locked="0"/>
    </xf>
    <xf numFmtId="0" fontId="0" fillId="9" borderId="37" xfId="0" applyFill="1" applyBorder="1" applyAlignment="1" applyProtection="1">
      <alignment horizontal="left" vertical="center" wrapText="1"/>
      <protection locked="0"/>
    </xf>
    <xf numFmtId="0" fontId="0" fillId="9" borderId="0" xfId="0" applyFill="1" applyBorder="1" applyAlignment="1" applyProtection="1">
      <alignment horizontal="left" vertical="center" wrapText="1"/>
      <protection locked="0"/>
    </xf>
    <xf numFmtId="0" fontId="0" fillId="9" borderId="21" xfId="0" applyFill="1" applyBorder="1" applyAlignment="1" applyProtection="1">
      <alignment horizontal="left" vertical="center" wrapText="1"/>
      <protection locked="0"/>
    </xf>
    <xf numFmtId="0" fontId="0" fillId="9" borderId="2" xfId="0" applyFill="1" applyBorder="1" applyAlignment="1" applyProtection="1">
      <alignment horizontal="left" vertical="center" wrapText="1"/>
    </xf>
  </cellXfs>
  <cellStyles count="1">
    <cellStyle name="Normal" xfId="0" builtinId="0"/>
  </cellStyles>
  <dxfs count="710">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dms.ecdcnet.europa.eu/Users/Bea/Documents/BeaSync/ICO/ECDC/GRADE/Plantilla%20GRADE/9vHPV%20vaccine/Template_GRADE_ICO_9vHPV_immunogenicity_2018.02.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vtse/Documents/Supp03_PICOs_ma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TEXTS"/>
      <sheetName val="STUDIES"/>
      <sheetName val="PICO1"/>
      <sheetName val="PICO2"/>
      <sheetName val="PICO3"/>
      <sheetName val="PICO4"/>
      <sheetName val="PICO5"/>
      <sheetName val="PICO6"/>
      <sheetName val="PICO7"/>
      <sheetName val="PICO8"/>
      <sheetName val="PICO9"/>
      <sheetName val="PICO10"/>
      <sheetName val="REFERENCES"/>
      <sheetName val="LOG"/>
      <sheetName val="Hoja1"/>
      <sheetName val="Hoj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D2" t="str">
            <v>Not applicable</v>
          </cell>
        </row>
        <row r="3">
          <cell r="D3" t="str">
            <v>No</v>
          </cell>
        </row>
        <row r="4">
          <cell r="D4" t="str">
            <v>Large</v>
          </cell>
        </row>
        <row r="5">
          <cell r="D5" t="str">
            <v>Very large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STUDIES"/>
      <sheetName val="Hoja1"/>
      <sheetName val="PICO1"/>
      <sheetName val="PICO2"/>
      <sheetName val="PICO3"/>
      <sheetName val="PICO4"/>
      <sheetName val="PICO5"/>
      <sheetName val="PICO6"/>
      <sheetName val="PICO7"/>
      <sheetName val="PICO8"/>
      <sheetName val="PICO9"/>
      <sheetName val="PICO10"/>
      <sheetName val="PICO11"/>
      <sheetName val="REFERENCES"/>
      <sheetName val="Hoja2"/>
    </sheetNames>
    <sheetDataSet>
      <sheetData sheetId="0">
        <row r="9">
          <cell r="B9" t="str">
            <v>PICO1</v>
          </cell>
        </row>
        <row r="10">
          <cell r="B10" t="str">
            <v>PICO2</v>
          </cell>
        </row>
        <row r="11">
          <cell r="B11" t="str">
            <v>PICO3</v>
          </cell>
        </row>
        <row r="12">
          <cell r="B12" t="str">
            <v>PICO4</v>
          </cell>
        </row>
        <row r="13">
          <cell r="B13" t="str">
            <v>PICO5</v>
          </cell>
        </row>
        <row r="14">
          <cell r="B14" t="str">
            <v>PICO6</v>
          </cell>
        </row>
        <row r="15">
          <cell r="B15" t="str">
            <v>PICO7</v>
          </cell>
        </row>
        <row r="16">
          <cell r="B16" t="str">
            <v>PICO8</v>
          </cell>
        </row>
        <row r="17">
          <cell r="B17" t="str">
            <v>PICO9</v>
          </cell>
        </row>
        <row r="18">
          <cell r="B18" t="str">
            <v>PICO10</v>
          </cell>
        </row>
        <row r="19">
          <cell r="B19" t="str">
            <v>PICO11</v>
          </cell>
        </row>
      </sheetData>
      <sheetData sheetId="1">
        <row r="3">
          <cell r="A3" t="str">
            <v>Van Damme 2015 (1)</v>
          </cell>
        </row>
        <row r="4">
          <cell r="A4" t="str">
            <v>Iversen 2016 (2)</v>
          </cell>
        </row>
        <row r="5">
          <cell r="A5" t="str">
            <v>Castellsagué 2015 (3)</v>
          </cell>
        </row>
        <row r="6">
          <cell r="A6" t="str">
            <v>Van Damme 2016 (4)</v>
          </cell>
        </row>
        <row r="7">
          <cell r="A7" t="str">
            <v>Block 2006 (5)</v>
          </cell>
        </row>
        <row r="8">
          <cell r="A8" t="str">
            <v>Reisinger 2007 (6)</v>
          </cell>
        </row>
        <row r="9">
          <cell r="A9" t="str">
            <v>Moreira 2011 (7)</v>
          </cell>
        </row>
        <row r="10">
          <cell r="A10" t="str">
            <v>Giuliano 2015 (8)</v>
          </cell>
        </row>
        <row r="11">
          <cell r="A11" t="str">
            <v>Lehtinen 2016 (9)</v>
          </cell>
        </row>
        <row r="12">
          <cell r="A12" t="str">
            <v>Palefsky 2011 (10)</v>
          </cell>
        </row>
        <row r="13">
          <cell r="A13" t="str">
            <v>Petaja 2009 (11)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0"/>
  <sheetViews>
    <sheetView tabSelected="1" workbookViewId="0">
      <selection activeCell="C2" sqref="C2:E2"/>
    </sheetView>
  </sheetViews>
  <sheetFormatPr defaultColWidth="11.42578125" defaultRowHeight="15" x14ac:dyDescent="0.25"/>
  <cols>
    <col min="1" max="1" width="8.85546875" style="36" customWidth="1"/>
    <col min="2" max="2" width="19.5703125" style="2" customWidth="1"/>
    <col min="3" max="3" width="35.42578125" style="2" customWidth="1"/>
    <col min="4" max="4" width="34.28515625" style="2" customWidth="1"/>
    <col min="5" max="5" width="38.7109375" style="2" customWidth="1"/>
    <col min="6" max="6" width="45.85546875" style="2" customWidth="1"/>
    <col min="7" max="7" width="73.5703125" style="2" customWidth="1"/>
    <col min="8" max="8" width="13.5703125" style="3" customWidth="1"/>
    <col min="9" max="10" width="11.42578125" style="3"/>
    <col min="11" max="11" width="56.5703125" style="3" customWidth="1"/>
    <col min="12" max="16384" width="11.42578125" style="3"/>
  </cols>
  <sheetData>
    <row r="1" spans="1:26" ht="18.75" x14ac:dyDescent="0.25">
      <c r="B1" s="5" t="s">
        <v>24</v>
      </c>
      <c r="C1" s="178" t="s">
        <v>572</v>
      </c>
      <c r="D1" s="178"/>
      <c r="E1" s="179"/>
    </row>
    <row r="2" spans="1:26" ht="18.75" customHeight="1" x14ac:dyDescent="0.25">
      <c r="B2" s="6" t="s">
        <v>0</v>
      </c>
      <c r="C2" s="182" t="s">
        <v>115</v>
      </c>
      <c r="D2" s="182"/>
      <c r="E2" s="183"/>
    </row>
    <row r="3" spans="1:26" ht="15.75" customHeight="1" x14ac:dyDescent="0.25">
      <c r="B3" s="6" t="s">
        <v>7</v>
      </c>
      <c r="C3" s="184" t="s">
        <v>215</v>
      </c>
      <c r="D3" s="184"/>
      <c r="E3" s="185"/>
    </row>
    <row r="4" spans="1:26" ht="147.75" customHeight="1" thickBot="1" x14ac:dyDescent="0.3">
      <c r="B4" s="7" t="s">
        <v>1</v>
      </c>
      <c r="C4" s="186">
        <v>43284</v>
      </c>
      <c r="D4" s="187"/>
      <c r="E4" s="188"/>
    </row>
    <row r="6" spans="1:26" ht="15.75" thickBot="1" x14ac:dyDescent="0.3">
      <c r="B6" s="171" t="s">
        <v>109</v>
      </c>
      <c r="C6" s="172"/>
      <c r="D6" s="172"/>
      <c r="E6" s="172"/>
      <c r="F6" s="172"/>
      <c r="G6" s="172"/>
    </row>
    <row r="7" spans="1:26" x14ac:dyDescent="0.25">
      <c r="B7" s="131"/>
      <c r="C7" s="173" t="s">
        <v>4</v>
      </c>
      <c r="D7" s="173" t="s">
        <v>5</v>
      </c>
      <c r="E7" s="173" t="s">
        <v>6</v>
      </c>
      <c r="F7" s="173" t="s">
        <v>22</v>
      </c>
      <c r="G7" s="174" t="s">
        <v>189</v>
      </c>
      <c r="Y7" s="28" t="e">
        <f>#REF!</f>
        <v>#REF!</v>
      </c>
      <c r="Z7" s="9" t="e">
        <f>VLOOKUP(Y7,B$4:G$12,6,FALSE)</f>
        <v>#REF!</v>
      </c>
    </row>
    <row r="8" spans="1:26" ht="180" x14ac:dyDescent="0.25">
      <c r="A8" s="37"/>
      <c r="B8" s="173" t="s">
        <v>2</v>
      </c>
      <c r="C8" s="175" t="s">
        <v>216</v>
      </c>
      <c r="D8" s="175" t="s">
        <v>51</v>
      </c>
      <c r="E8" s="175" t="s">
        <v>217</v>
      </c>
      <c r="F8" s="131" t="s">
        <v>215</v>
      </c>
      <c r="G8" s="176" t="s">
        <v>218</v>
      </c>
      <c r="Y8" s="29" t="s">
        <v>4</v>
      </c>
      <c r="Z8" s="10" t="e">
        <f>VLOOKUP(Y7,B$4:G$12,2,FALSE)</f>
        <v>#REF!</v>
      </c>
    </row>
    <row r="9" spans="1:26" ht="180" x14ac:dyDescent="0.25">
      <c r="A9" s="37"/>
      <c r="B9" s="173" t="s">
        <v>3</v>
      </c>
      <c r="C9" s="175" t="s">
        <v>219</v>
      </c>
      <c r="D9" s="175" t="s">
        <v>220</v>
      </c>
      <c r="E9" s="175" t="s">
        <v>217</v>
      </c>
      <c r="F9" s="131" t="s">
        <v>215</v>
      </c>
      <c r="G9" s="176" t="s">
        <v>221</v>
      </c>
    </row>
    <row r="10" spans="1:26" ht="180" x14ac:dyDescent="0.25">
      <c r="A10" s="37"/>
      <c r="B10" s="173" t="s">
        <v>9</v>
      </c>
      <c r="C10" s="175" t="s">
        <v>222</v>
      </c>
      <c r="D10" s="175" t="s">
        <v>51</v>
      </c>
      <c r="E10" s="175" t="s">
        <v>223</v>
      </c>
      <c r="F10" s="131" t="s">
        <v>215</v>
      </c>
      <c r="G10" s="176" t="s">
        <v>224</v>
      </c>
    </row>
    <row r="11" spans="1:26" ht="180" x14ac:dyDescent="0.25">
      <c r="A11" s="38"/>
      <c r="B11" s="173" t="s">
        <v>10</v>
      </c>
      <c r="C11" s="175" t="s">
        <v>225</v>
      </c>
      <c r="D11" s="175" t="s">
        <v>51</v>
      </c>
      <c r="E11" s="175" t="s">
        <v>568</v>
      </c>
      <c r="F11" s="131" t="s">
        <v>215</v>
      </c>
      <c r="G11" s="176" t="s">
        <v>226</v>
      </c>
    </row>
    <row r="12" spans="1:26" ht="195" x14ac:dyDescent="0.25">
      <c r="A12" s="39"/>
      <c r="B12" s="173" t="s">
        <v>11</v>
      </c>
      <c r="C12" s="177" t="s">
        <v>227</v>
      </c>
      <c r="D12" s="177" t="s">
        <v>116</v>
      </c>
      <c r="E12" s="177" t="s">
        <v>569</v>
      </c>
      <c r="F12" s="131" t="s">
        <v>228</v>
      </c>
      <c r="G12" s="176" t="s">
        <v>229</v>
      </c>
    </row>
    <row r="13" spans="1:26" s="2" customFormat="1" ht="180" x14ac:dyDescent="0.25">
      <c r="A13" s="39"/>
      <c r="B13" s="173" t="s">
        <v>12</v>
      </c>
      <c r="C13" s="177" t="s">
        <v>230</v>
      </c>
      <c r="D13" s="177" t="s">
        <v>117</v>
      </c>
      <c r="E13" s="177" t="s">
        <v>148</v>
      </c>
      <c r="F13" s="131" t="s">
        <v>215</v>
      </c>
      <c r="G13" s="176" t="s">
        <v>231</v>
      </c>
    </row>
    <row r="14" spans="1:26" s="2" customFormat="1" ht="180" x14ac:dyDescent="0.25">
      <c r="A14" s="40"/>
      <c r="B14" s="173" t="s">
        <v>13</v>
      </c>
      <c r="C14" s="131" t="s">
        <v>222</v>
      </c>
      <c r="D14" s="177" t="s">
        <v>116</v>
      </c>
      <c r="E14" s="131" t="s">
        <v>232</v>
      </c>
      <c r="F14" s="131" t="s">
        <v>215</v>
      </c>
      <c r="G14" s="176" t="s">
        <v>233</v>
      </c>
    </row>
    <row r="15" spans="1:26" s="2" customFormat="1" ht="180" x14ac:dyDescent="0.25">
      <c r="A15" s="39"/>
      <c r="B15" s="173" t="s">
        <v>14</v>
      </c>
      <c r="C15" s="131" t="s">
        <v>305</v>
      </c>
      <c r="D15" s="131" t="s">
        <v>117</v>
      </c>
      <c r="E15" s="131" t="s">
        <v>118</v>
      </c>
      <c r="F15" s="131" t="s">
        <v>215</v>
      </c>
      <c r="G15" s="176" t="s">
        <v>234</v>
      </c>
    </row>
    <row r="16" spans="1:26" s="2" customFormat="1" ht="180" x14ac:dyDescent="0.25">
      <c r="A16" s="39"/>
      <c r="B16" s="173" t="s">
        <v>15</v>
      </c>
      <c r="C16" s="131" t="s">
        <v>570</v>
      </c>
      <c r="D16" s="131" t="s">
        <v>119</v>
      </c>
      <c r="E16" s="131" t="s">
        <v>235</v>
      </c>
      <c r="F16" s="131" t="s">
        <v>215</v>
      </c>
      <c r="G16" s="176" t="s">
        <v>236</v>
      </c>
    </row>
    <row r="17" spans="1:7" s="2" customFormat="1" ht="120" x14ac:dyDescent="0.25">
      <c r="A17" s="40"/>
      <c r="B17" s="173" t="s">
        <v>16</v>
      </c>
      <c r="C17" s="131" t="s">
        <v>237</v>
      </c>
      <c r="D17" s="177" t="s">
        <v>116</v>
      </c>
      <c r="E17" s="131" t="s">
        <v>238</v>
      </c>
      <c r="F17" s="131" t="s">
        <v>240</v>
      </c>
      <c r="G17" s="176" t="s">
        <v>514</v>
      </c>
    </row>
    <row r="18" spans="1:7" s="2" customFormat="1" ht="120" x14ac:dyDescent="0.25">
      <c r="A18" s="40"/>
      <c r="B18" s="173" t="s">
        <v>197</v>
      </c>
      <c r="C18" s="131" t="s">
        <v>323</v>
      </c>
      <c r="D18" s="177" t="s">
        <v>119</v>
      </c>
      <c r="E18" s="131" t="s">
        <v>239</v>
      </c>
      <c r="F18" s="131" t="s">
        <v>240</v>
      </c>
      <c r="G18" s="176" t="s">
        <v>241</v>
      </c>
    </row>
    <row r="19" spans="1:7" s="2" customFormat="1" x14ac:dyDescent="0.25">
      <c r="A19" s="36"/>
      <c r="B19" s="180" t="s">
        <v>542</v>
      </c>
      <c r="C19" s="180"/>
      <c r="D19" s="180"/>
      <c r="E19" s="180"/>
      <c r="F19" s="180"/>
      <c r="G19" s="131"/>
    </row>
    <row r="20" spans="1:7" ht="29.25" customHeight="1" x14ac:dyDescent="0.25">
      <c r="B20" s="181"/>
      <c r="C20" s="181"/>
      <c r="D20" s="181"/>
      <c r="E20" s="181"/>
      <c r="F20" s="181"/>
    </row>
  </sheetData>
  <mergeCells count="6">
    <mergeCell ref="C1:E1"/>
    <mergeCell ref="B19:F19"/>
    <mergeCell ref="B20:F20"/>
    <mergeCell ref="C2:E2"/>
    <mergeCell ref="C3:E3"/>
    <mergeCell ref="C4:E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47"/>
  <sheetViews>
    <sheetView workbookViewId="0">
      <selection activeCell="C6" sqref="C6:P6"/>
    </sheetView>
  </sheetViews>
  <sheetFormatPr defaultColWidth="11.42578125" defaultRowHeight="15" x14ac:dyDescent="0.25"/>
  <cols>
    <col min="1" max="1" width="6.28515625" style="78" customWidth="1"/>
    <col min="2" max="2" width="17.5703125" style="82" customWidth="1"/>
    <col min="3" max="3" width="18.28515625" style="78" customWidth="1"/>
    <col min="4" max="4" width="3.85546875" style="78" customWidth="1"/>
    <col min="5" max="5" width="18.28515625" style="78" customWidth="1"/>
    <col min="6" max="6" width="4.5703125" style="78" customWidth="1"/>
    <col min="7" max="7" width="20.7109375" style="78" customWidth="1"/>
    <col min="8" max="8" width="5.28515625" style="78" customWidth="1"/>
    <col min="9" max="9" width="18.7109375" style="78" customWidth="1"/>
    <col min="10" max="10" width="4.5703125" style="78" customWidth="1"/>
    <col min="11" max="11" width="18" style="78" customWidth="1"/>
    <col min="12" max="12" width="4.7109375" style="78" customWidth="1"/>
    <col min="13" max="13" width="19.28515625" style="78" customWidth="1"/>
    <col min="14" max="14" width="4.85546875" style="78" customWidth="1"/>
    <col min="15" max="17" width="24.28515625" style="78" customWidth="1"/>
    <col min="18" max="18" width="25.140625" style="78" bestFit="1" customWidth="1"/>
    <col min="19" max="19" width="24.140625" style="78" customWidth="1"/>
    <col min="20" max="20" width="23.5703125" style="78" customWidth="1"/>
    <col min="21" max="29" width="11.42578125" style="78"/>
    <col min="30" max="30" width="11.42578125" style="78" customWidth="1"/>
    <col min="31" max="16384" width="11.42578125" style="78"/>
  </cols>
  <sheetData>
    <row r="2" spans="2:20" s="102" customFormat="1" ht="16.5" thickBot="1" x14ac:dyDescent="0.3">
      <c r="B2" s="93" t="str">
        <f>[2]HOME!B15</f>
        <v>PICO7</v>
      </c>
      <c r="C2" s="242" t="str">
        <f>VLOOKUP(B2,HOME!B:G,6,0)</f>
        <v>Three doses of 4-valent HPV vaccine versus three doses of placebo vaccine in 16–26-year-old males – safety outcomes</v>
      </c>
      <c r="D2" s="242"/>
      <c r="E2" s="242"/>
      <c r="F2" s="242"/>
      <c r="G2" s="242"/>
      <c r="H2" s="242"/>
      <c r="I2" s="242"/>
      <c r="J2" s="242"/>
      <c r="K2" s="242"/>
      <c r="L2" s="242"/>
      <c r="M2" s="242"/>
      <c r="N2" s="242"/>
      <c r="O2" s="242"/>
      <c r="P2" s="242"/>
    </row>
    <row r="3" spans="2:20" s="102" customFormat="1" ht="15.75" x14ac:dyDescent="0.25">
      <c r="B3" s="94" t="s">
        <v>4</v>
      </c>
      <c r="C3" s="243" t="str">
        <f>VLOOKUP(B2,HOME!B:G,2,0)</f>
        <v>Males 16–26 years old</v>
      </c>
      <c r="D3" s="243"/>
      <c r="E3" s="243"/>
      <c r="F3" s="243"/>
      <c r="G3" s="243"/>
      <c r="H3" s="243"/>
      <c r="I3" s="243"/>
      <c r="J3" s="243"/>
      <c r="K3" s="243"/>
      <c r="L3" s="243"/>
      <c r="M3" s="243"/>
      <c r="N3" s="243"/>
      <c r="O3" s="243"/>
      <c r="P3" s="243"/>
      <c r="Q3" s="103"/>
    </row>
    <row r="4" spans="2:20" s="102" customFormat="1" ht="32.25" customHeight="1" x14ac:dyDescent="0.25">
      <c r="B4" s="94" t="s">
        <v>25</v>
      </c>
      <c r="C4" s="244" t="str">
        <f>STUDIES!D9</f>
        <v>71 sites; 18 countries from Africa, Australia, Europe, Latin America and North America. MSM participants were enrolled from 17 sites in Australia, Brazil, Canada, Croatia, Germany, Mexico, Spain and the United States.</v>
      </c>
      <c r="D4" s="244"/>
      <c r="E4" s="244"/>
      <c r="F4" s="244"/>
      <c r="G4" s="244"/>
      <c r="H4" s="244"/>
      <c r="I4" s="244"/>
      <c r="J4" s="244"/>
      <c r="K4" s="244"/>
      <c r="L4" s="244"/>
      <c r="M4" s="244"/>
      <c r="N4" s="244"/>
      <c r="O4" s="244"/>
      <c r="P4" s="244"/>
      <c r="Q4" s="103"/>
    </row>
    <row r="5" spans="2:20" s="102" customFormat="1" ht="15.75" x14ac:dyDescent="0.25">
      <c r="B5" s="94" t="s">
        <v>5</v>
      </c>
      <c r="C5" s="243" t="str">
        <f>VLOOKUP(B2,HOME!B:G,3,0)</f>
        <v>4-valent HPV (3 doses)</v>
      </c>
      <c r="D5" s="243"/>
      <c r="E5" s="243"/>
      <c r="F5" s="243"/>
      <c r="G5" s="243"/>
      <c r="H5" s="243"/>
      <c r="I5" s="243"/>
      <c r="J5" s="243"/>
      <c r="K5" s="243"/>
      <c r="L5" s="243"/>
      <c r="M5" s="243"/>
      <c r="N5" s="243"/>
      <c r="O5" s="243"/>
      <c r="P5" s="243"/>
      <c r="Q5" s="103"/>
    </row>
    <row r="6" spans="2:20" s="102" customFormat="1" ht="16.5" thickBot="1" x14ac:dyDescent="0.3">
      <c r="B6" s="95" t="s">
        <v>6</v>
      </c>
      <c r="C6" s="245" t="str">
        <f>VLOOKUP(B2,HOME!B:G,4,0)</f>
        <v>Placebo (3 doses) in males 16–26 years old</v>
      </c>
      <c r="D6" s="245"/>
      <c r="E6" s="245"/>
      <c r="F6" s="245"/>
      <c r="G6" s="245"/>
      <c r="H6" s="245"/>
      <c r="I6" s="245"/>
      <c r="J6" s="245"/>
      <c r="K6" s="245"/>
      <c r="L6" s="245"/>
      <c r="M6" s="245"/>
      <c r="N6" s="245"/>
      <c r="O6" s="245"/>
      <c r="P6" s="245"/>
      <c r="Q6" s="103"/>
    </row>
    <row r="8" spans="2:20" ht="21.75" thickBot="1" x14ac:dyDescent="0.3">
      <c r="B8" s="104" t="s">
        <v>49</v>
      </c>
      <c r="C8" s="105"/>
      <c r="D8" s="105"/>
      <c r="E8" s="105"/>
      <c r="F8" s="105"/>
      <c r="G8" s="105"/>
      <c r="H8" s="105"/>
      <c r="I8" s="105"/>
      <c r="J8" s="105"/>
      <c r="K8" s="105"/>
      <c r="L8" s="105"/>
      <c r="M8" s="105"/>
      <c r="N8" s="105"/>
      <c r="O8" s="105"/>
      <c r="P8" s="105"/>
      <c r="Q8" s="105"/>
      <c r="R8" s="105"/>
      <c r="S8" s="105"/>
      <c r="T8" s="105"/>
    </row>
    <row r="10" spans="2:20" ht="16.5" customHeight="1" x14ac:dyDescent="0.25">
      <c r="B10" s="197" t="s">
        <v>58</v>
      </c>
      <c r="C10" s="198"/>
      <c r="D10" s="198"/>
      <c r="E10" s="198"/>
      <c r="F10" s="198"/>
      <c r="G10" s="198"/>
      <c r="H10" s="198"/>
      <c r="I10" s="198"/>
      <c r="J10" s="198"/>
      <c r="K10" s="198"/>
      <c r="L10" s="198"/>
      <c r="M10" s="198"/>
      <c r="N10" s="199"/>
      <c r="O10" s="200" t="s">
        <v>59</v>
      </c>
      <c r="P10" s="201"/>
      <c r="Q10" s="201"/>
      <c r="R10" s="201"/>
      <c r="S10" s="201"/>
      <c r="T10" s="202"/>
    </row>
    <row r="11" spans="2:20" ht="15.75" customHeight="1" x14ac:dyDescent="0.25">
      <c r="B11" s="215" t="s">
        <v>41</v>
      </c>
      <c r="C11" s="21"/>
      <c r="D11" s="21"/>
      <c r="E11" s="21"/>
      <c r="F11" s="21"/>
      <c r="G11" s="21"/>
      <c r="H11" s="21"/>
      <c r="I11" s="21"/>
      <c r="J11" s="21"/>
      <c r="K11" s="21"/>
      <c r="L11" s="21"/>
      <c r="M11" s="21"/>
      <c r="N11" s="22"/>
      <c r="O11" s="221" t="s">
        <v>75</v>
      </c>
      <c r="P11" s="222"/>
      <c r="Q11" s="48" t="s">
        <v>177</v>
      </c>
      <c r="R11" s="237" t="s">
        <v>190</v>
      </c>
      <c r="S11" s="222"/>
      <c r="T11" s="203" t="s">
        <v>191</v>
      </c>
    </row>
    <row r="12" spans="2:20" ht="45.75" thickBot="1" x14ac:dyDescent="0.3">
      <c r="B12" s="216"/>
      <c r="C12" s="49" t="s">
        <v>42</v>
      </c>
      <c r="D12" s="46" t="s">
        <v>114</v>
      </c>
      <c r="E12" s="49" t="s">
        <v>36</v>
      </c>
      <c r="F12" s="43"/>
      <c r="G12" s="49" t="s">
        <v>37</v>
      </c>
      <c r="H12" s="43"/>
      <c r="I12" s="49" t="s">
        <v>330</v>
      </c>
      <c r="J12" s="43"/>
      <c r="K12" s="49" t="s">
        <v>38</v>
      </c>
      <c r="L12" s="43"/>
      <c r="M12" s="49" t="s">
        <v>40</v>
      </c>
      <c r="N12" s="43"/>
      <c r="O12" s="33" t="s">
        <v>477</v>
      </c>
      <c r="P12" s="33" t="s">
        <v>478</v>
      </c>
      <c r="Q12" s="41" t="s">
        <v>192</v>
      </c>
      <c r="R12" s="46" t="s">
        <v>193</v>
      </c>
      <c r="S12" s="46" t="s">
        <v>149</v>
      </c>
      <c r="T12" s="204"/>
    </row>
    <row r="13" spans="2:20" x14ac:dyDescent="0.25">
      <c r="B13" s="50" t="s">
        <v>70</v>
      </c>
      <c r="C13" s="51"/>
      <c r="D13" s="52"/>
      <c r="E13" s="52"/>
      <c r="F13" s="52"/>
      <c r="G13" s="52"/>
      <c r="H13" s="52"/>
      <c r="I13" s="52"/>
      <c r="J13" s="52"/>
      <c r="K13" s="52"/>
      <c r="L13" s="52"/>
      <c r="M13" s="52"/>
      <c r="N13" s="52"/>
      <c r="O13" s="52"/>
      <c r="P13" s="52"/>
      <c r="Q13" s="52"/>
      <c r="R13" s="53"/>
      <c r="S13" s="52"/>
      <c r="T13" s="54"/>
    </row>
    <row r="14" spans="2:20" ht="30" x14ac:dyDescent="0.25">
      <c r="B14" s="55" t="s">
        <v>479</v>
      </c>
      <c r="C14" s="56" t="s">
        <v>44</v>
      </c>
      <c r="D14" s="57"/>
      <c r="E14" s="56" t="s">
        <v>43</v>
      </c>
      <c r="F14" s="57">
        <v>1</v>
      </c>
      <c r="G14" s="56" t="s">
        <v>44</v>
      </c>
      <c r="H14" s="57"/>
      <c r="I14" s="56" t="s">
        <v>44</v>
      </c>
      <c r="J14" s="57"/>
      <c r="K14" s="56" t="s">
        <v>43</v>
      </c>
      <c r="L14" s="58">
        <v>1</v>
      </c>
      <c r="M14" s="56" t="s">
        <v>43</v>
      </c>
      <c r="N14" s="57"/>
      <c r="O14" s="60" t="s">
        <v>480</v>
      </c>
      <c r="P14" s="60" t="s">
        <v>481</v>
      </c>
      <c r="Q14" s="61" t="s">
        <v>482</v>
      </c>
      <c r="R14" s="61" t="s">
        <v>483</v>
      </c>
      <c r="S14" s="89" t="s">
        <v>484</v>
      </c>
      <c r="T14" s="62" t="s">
        <v>385</v>
      </c>
    </row>
    <row r="15" spans="2:20" x14ac:dyDescent="0.25">
      <c r="B15" s="63" t="s">
        <v>71</v>
      </c>
      <c r="C15" s="64"/>
      <c r="D15" s="65"/>
      <c r="E15" s="65"/>
      <c r="F15" s="65"/>
      <c r="G15" s="65"/>
      <c r="H15" s="65"/>
      <c r="I15" s="65"/>
      <c r="J15" s="65"/>
      <c r="K15" s="65"/>
      <c r="L15" s="66"/>
      <c r="M15" s="65"/>
      <c r="N15" s="65"/>
      <c r="O15" s="66"/>
      <c r="P15" s="66"/>
      <c r="Q15" s="66"/>
      <c r="R15" s="67"/>
      <c r="S15" s="66"/>
      <c r="T15" s="68"/>
    </row>
    <row r="16" spans="2:20" ht="30" x14ac:dyDescent="0.25">
      <c r="B16" s="55" t="s">
        <v>479</v>
      </c>
      <c r="C16" s="56" t="s">
        <v>44</v>
      </c>
      <c r="D16" s="57"/>
      <c r="E16" s="56" t="s">
        <v>43</v>
      </c>
      <c r="F16" s="57">
        <v>1</v>
      </c>
      <c r="G16" s="56" t="s">
        <v>44</v>
      </c>
      <c r="H16" s="57"/>
      <c r="I16" s="56" t="s">
        <v>44</v>
      </c>
      <c r="J16" s="57"/>
      <c r="K16" s="56" t="s">
        <v>43</v>
      </c>
      <c r="L16" s="58">
        <v>1</v>
      </c>
      <c r="M16" s="56" t="s">
        <v>43</v>
      </c>
      <c r="N16" s="57"/>
      <c r="O16" s="60" t="s">
        <v>485</v>
      </c>
      <c r="P16" s="60" t="s">
        <v>486</v>
      </c>
      <c r="Q16" s="61" t="s">
        <v>487</v>
      </c>
      <c r="R16" s="61" t="s">
        <v>488</v>
      </c>
      <c r="S16" s="89" t="s">
        <v>489</v>
      </c>
      <c r="T16" s="62" t="s">
        <v>385</v>
      </c>
    </row>
    <row r="17" spans="2:20" x14ac:dyDescent="0.25">
      <c r="B17" s="63" t="s">
        <v>72</v>
      </c>
      <c r="C17" s="64"/>
      <c r="D17" s="65"/>
      <c r="E17" s="65"/>
      <c r="F17" s="65"/>
      <c r="G17" s="65"/>
      <c r="H17" s="65"/>
      <c r="I17" s="65"/>
      <c r="J17" s="65"/>
      <c r="K17" s="65"/>
      <c r="L17" s="66"/>
      <c r="M17" s="65"/>
      <c r="N17" s="65"/>
      <c r="O17" s="66"/>
      <c r="P17" s="66"/>
      <c r="Q17" s="66"/>
      <c r="R17" s="67"/>
      <c r="S17" s="66"/>
      <c r="T17" s="68"/>
    </row>
    <row r="18" spans="2:20" ht="30" x14ac:dyDescent="0.25">
      <c r="B18" s="55" t="s">
        <v>479</v>
      </c>
      <c r="C18" s="56" t="s">
        <v>44</v>
      </c>
      <c r="D18" s="57"/>
      <c r="E18" s="56" t="s">
        <v>43</v>
      </c>
      <c r="F18" s="57">
        <v>1</v>
      </c>
      <c r="G18" s="56" t="s">
        <v>44</v>
      </c>
      <c r="H18" s="57"/>
      <c r="I18" s="56" t="s">
        <v>44</v>
      </c>
      <c r="J18" s="57"/>
      <c r="K18" s="56" t="s">
        <v>43</v>
      </c>
      <c r="L18" s="58">
        <v>1</v>
      </c>
      <c r="M18" s="56" t="s">
        <v>43</v>
      </c>
      <c r="N18" s="57"/>
      <c r="O18" s="60" t="s">
        <v>490</v>
      </c>
      <c r="P18" s="60" t="s">
        <v>491</v>
      </c>
      <c r="Q18" s="61" t="s">
        <v>492</v>
      </c>
      <c r="R18" s="61" t="s">
        <v>493</v>
      </c>
      <c r="S18" s="89" t="s">
        <v>494</v>
      </c>
      <c r="T18" s="62" t="s">
        <v>385</v>
      </c>
    </row>
    <row r="19" spans="2:20" x14ac:dyDescent="0.25">
      <c r="B19" s="63" t="s">
        <v>73</v>
      </c>
      <c r="C19" s="64"/>
      <c r="D19" s="65"/>
      <c r="E19" s="65"/>
      <c r="F19" s="65"/>
      <c r="G19" s="65"/>
      <c r="H19" s="65"/>
      <c r="I19" s="65"/>
      <c r="J19" s="65"/>
      <c r="K19" s="65"/>
      <c r="L19" s="66"/>
      <c r="M19" s="65"/>
      <c r="N19" s="65"/>
      <c r="O19" s="66"/>
      <c r="P19" s="66"/>
      <c r="Q19" s="66"/>
      <c r="R19" s="67"/>
      <c r="S19" s="66"/>
      <c r="T19" s="68"/>
    </row>
    <row r="20" spans="2:20" ht="30" x14ac:dyDescent="0.25">
      <c r="B20" s="69" t="s">
        <v>479</v>
      </c>
      <c r="C20" s="56" t="s">
        <v>44</v>
      </c>
      <c r="D20" s="57"/>
      <c r="E20" s="70" t="s">
        <v>43</v>
      </c>
      <c r="F20" s="71">
        <v>1</v>
      </c>
      <c r="G20" s="56" t="s">
        <v>44</v>
      </c>
      <c r="H20" s="57"/>
      <c r="I20" s="56" t="s">
        <v>44</v>
      </c>
      <c r="J20" s="57"/>
      <c r="K20" s="70" t="s">
        <v>43</v>
      </c>
      <c r="L20" s="72">
        <v>1</v>
      </c>
      <c r="M20" s="56" t="s">
        <v>43</v>
      </c>
      <c r="N20" s="57"/>
      <c r="O20" s="74" t="s">
        <v>495</v>
      </c>
      <c r="P20" s="74" t="s">
        <v>496</v>
      </c>
      <c r="Q20" s="75" t="s">
        <v>497</v>
      </c>
      <c r="R20" s="76" t="s">
        <v>498</v>
      </c>
      <c r="S20" s="98" t="s">
        <v>499</v>
      </c>
      <c r="T20" s="77" t="s">
        <v>385</v>
      </c>
    </row>
    <row r="21" spans="2:20" x14ac:dyDescent="0.25">
      <c r="B21" s="223" t="s">
        <v>349</v>
      </c>
      <c r="C21" s="223"/>
      <c r="D21" s="223"/>
      <c r="E21" s="223"/>
      <c r="F21" s="223"/>
      <c r="G21" s="223"/>
      <c r="H21" s="223"/>
      <c r="I21" s="223"/>
      <c r="J21" s="223"/>
      <c r="K21" s="223"/>
      <c r="L21" s="223"/>
      <c r="M21" s="223"/>
      <c r="N21" s="223"/>
      <c r="O21" s="223"/>
      <c r="P21" s="223"/>
    </row>
    <row r="22" spans="2:20" x14ac:dyDescent="0.25">
      <c r="B22" s="196" t="s">
        <v>350</v>
      </c>
      <c r="C22" s="196"/>
      <c r="D22" s="196"/>
      <c r="E22" s="196"/>
      <c r="F22" s="196"/>
      <c r="G22" s="196"/>
      <c r="H22" s="196"/>
      <c r="I22" s="196"/>
      <c r="J22" s="196"/>
      <c r="K22" s="196"/>
      <c r="L22" s="196"/>
      <c r="M22" s="196"/>
      <c r="N22" s="196"/>
      <c r="O22" s="196"/>
      <c r="P22" s="196"/>
    </row>
    <row r="23" spans="2:20" x14ac:dyDescent="0.25">
      <c r="B23" s="196" t="s">
        <v>351</v>
      </c>
      <c r="C23" s="196"/>
      <c r="D23" s="196"/>
      <c r="E23" s="196"/>
      <c r="F23" s="196"/>
      <c r="G23" s="196"/>
      <c r="H23" s="196"/>
      <c r="I23" s="196"/>
      <c r="J23" s="196"/>
      <c r="K23" s="196"/>
      <c r="L23" s="196"/>
      <c r="M23" s="196"/>
      <c r="N23" s="196"/>
      <c r="O23" s="196"/>
      <c r="P23" s="196"/>
    </row>
    <row r="24" spans="2:20" s="79" customFormat="1" ht="29.25" customHeight="1" x14ac:dyDescent="0.25">
      <c r="B24" s="195" t="s">
        <v>194</v>
      </c>
      <c r="C24" s="195"/>
      <c r="D24" s="195"/>
      <c r="E24" s="195"/>
      <c r="F24" s="195"/>
      <c r="G24" s="195"/>
      <c r="H24" s="195"/>
      <c r="I24" s="195"/>
      <c r="J24" s="195"/>
      <c r="K24" s="195"/>
      <c r="L24" s="195"/>
      <c r="M24" s="195"/>
      <c r="N24" s="195"/>
      <c r="O24" s="195"/>
      <c r="P24" s="195"/>
    </row>
    <row r="25" spans="2:20" s="13" customFormat="1" x14ac:dyDescent="0.25">
      <c r="B25" s="80" t="s">
        <v>328</v>
      </c>
      <c r="I25" s="81"/>
      <c r="J25" s="81"/>
    </row>
    <row r="26" spans="2:20" ht="15" customHeight="1" x14ac:dyDescent="0.25">
      <c r="B26" s="195" t="s">
        <v>447</v>
      </c>
      <c r="C26" s="195"/>
      <c r="D26" s="195"/>
      <c r="E26" s="195"/>
      <c r="F26" s="195"/>
      <c r="G26" s="195"/>
      <c r="H26" s="195"/>
      <c r="I26" s="195"/>
      <c r="J26" s="195"/>
      <c r="K26" s="195"/>
      <c r="L26" s="195"/>
      <c r="M26" s="195"/>
      <c r="N26" s="195"/>
      <c r="O26" s="195"/>
      <c r="P26" s="195"/>
    </row>
    <row r="27" spans="2:20" x14ac:dyDescent="0.25">
      <c r="B27" s="195" t="s">
        <v>550</v>
      </c>
      <c r="C27" s="260"/>
      <c r="D27" s="260"/>
      <c r="E27" s="260"/>
      <c r="F27" s="260"/>
      <c r="G27" s="260"/>
      <c r="H27" s="260"/>
      <c r="I27" s="260"/>
      <c r="J27" s="260"/>
      <c r="K27" s="260"/>
      <c r="L27" s="260"/>
      <c r="M27" s="260"/>
      <c r="N27" s="260"/>
      <c r="O27" s="260"/>
      <c r="P27" s="260"/>
    </row>
    <row r="28" spans="2:20" x14ac:dyDescent="0.25">
      <c r="B28" s="82" t="s">
        <v>171</v>
      </c>
      <c r="C28" s="78" t="str">
        <f>[2]STUDIES!A9</f>
        <v>Moreira 2011 (7)</v>
      </c>
    </row>
    <row r="30" spans="2:20" ht="21.75" thickBot="1" x14ac:dyDescent="0.3">
      <c r="B30" s="104" t="s">
        <v>50</v>
      </c>
      <c r="C30" s="105"/>
      <c r="D30" s="105"/>
      <c r="E30" s="105"/>
      <c r="F30" s="105"/>
      <c r="G30" s="105"/>
      <c r="H30" s="105"/>
      <c r="I30" s="105"/>
      <c r="J30" s="105"/>
      <c r="K30" s="105"/>
      <c r="L30" s="105"/>
      <c r="M30" s="105"/>
      <c r="N30" s="105"/>
      <c r="O30" s="106"/>
      <c r="P30" s="106"/>
    </row>
    <row r="32" spans="2:20" s="82" customFormat="1" ht="15" customHeight="1" x14ac:dyDescent="0.25">
      <c r="B32" s="205" t="s">
        <v>60</v>
      </c>
      <c r="C32" s="206"/>
      <c r="D32" s="206"/>
      <c r="E32" s="209" t="s">
        <v>61</v>
      </c>
      <c r="F32" s="209"/>
      <c r="G32" s="209"/>
      <c r="H32" s="209"/>
      <c r="I32" s="209" t="s">
        <v>62</v>
      </c>
      <c r="J32" s="209"/>
      <c r="K32" s="209" t="s">
        <v>27</v>
      </c>
      <c r="L32" s="209"/>
      <c r="M32" s="210" t="s">
        <v>30</v>
      </c>
      <c r="N32" s="210"/>
      <c r="O32" s="44"/>
      <c r="P32" s="212"/>
      <c r="R32" s="78"/>
      <c r="S32" s="78"/>
    </row>
    <row r="33" spans="2:16" s="82" customFormat="1" ht="33" customHeight="1" thickBot="1" x14ac:dyDescent="0.3">
      <c r="B33" s="207"/>
      <c r="C33" s="208"/>
      <c r="D33" s="208"/>
      <c r="E33" s="211" t="str">
        <f>O12</f>
        <v>Control group (Placebo – males 16–26 years)</v>
      </c>
      <c r="F33" s="211"/>
      <c r="G33" s="211" t="str">
        <f>P12</f>
        <v>Intervention group (4vHPV – males 16–26 years)</v>
      </c>
      <c r="H33" s="211"/>
      <c r="I33" s="213" t="s">
        <v>26</v>
      </c>
      <c r="J33" s="213"/>
      <c r="K33" s="213" t="s">
        <v>28</v>
      </c>
      <c r="L33" s="213"/>
      <c r="M33" s="211"/>
      <c r="N33" s="211"/>
      <c r="O33" s="45"/>
      <c r="P33" s="214"/>
    </row>
    <row r="34" spans="2:16" ht="51.75" customHeight="1" x14ac:dyDescent="0.25">
      <c r="B34" s="226" t="str">
        <f>B13</f>
        <v>One or more AEs</v>
      </c>
      <c r="C34" s="227"/>
      <c r="D34" s="227"/>
      <c r="E34" s="228" t="str">
        <f>IF(Q14="","",Q14)</f>
        <v xml:space="preserve">582 per 1 000 </v>
      </c>
      <c r="F34" s="228"/>
      <c r="G34" s="230" t="s">
        <v>500</v>
      </c>
      <c r="H34" s="230"/>
      <c r="I34" s="217" t="str">
        <f>IF(S14="","",S14)</f>
        <v>RR 1.10 (1.04–1.15)</v>
      </c>
      <c r="J34" s="217"/>
      <c r="K34" s="217" t="str">
        <f>B14</f>
        <v>3 895 (1RCT)</v>
      </c>
      <c r="L34" s="217"/>
      <c r="M34" s="83" t="str">
        <f>IF(T14="","",T14)</f>
        <v xml:space="preserve">High </v>
      </c>
      <c r="N34" s="84"/>
      <c r="O34" s="246"/>
      <c r="P34" s="247"/>
    </row>
    <row r="35" spans="2:16" ht="51.75" customHeight="1" x14ac:dyDescent="0.25">
      <c r="B35" s="226" t="str">
        <f>B15</f>
        <v>Injection-site events</v>
      </c>
      <c r="C35" s="227"/>
      <c r="D35" s="227"/>
      <c r="E35" s="228" t="str">
        <f>IF(Q16="","",Q16)</f>
        <v xml:space="preserve">536 per 1 000 </v>
      </c>
      <c r="F35" s="228"/>
      <c r="G35" s="229" t="s">
        <v>501</v>
      </c>
      <c r="H35" s="229"/>
      <c r="I35" s="217" t="str">
        <f>IF(S16="","",S16)</f>
        <v>RR 1.29 (1.22–1.38)</v>
      </c>
      <c r="J35" s="217"/>
      <c r="K35" s="217" t="str">
        <f>B16</f>
        <v>3 895 (1RCT)</v>
      </c>
      <c r="L35" s="217"/>
      <c r="M35" s="83" t="str">
        <f>IF(T16="","",T16)</f>
        <v xml:space="preserve">High </v>
      </c>
      <c r="N35" s="84"/>
      <c r="O35" s="224"/>
      <c r="P35" s="225"/>
    </row>
    <row r="36" spans="2:16" ht="51.75" customHeight="1" x14ac:dyDescent="0.25">
      <c r="B36" s="226" t="str">
        <f>B17</f>
        <v>Systemic events</v>
      </c>
      <c r="C36" s="227"/>
      <c r="D36" s="227"/>
      <c r="E36" s="228" t="str">
        <f>IF(Q18="","",Q18)</f>
        <v xml:space="preserve">145 per 1 000 </v>
      </c>
      <c r="F36" s="228"/>
      <c r="G36" s="229" t="s">
        <v>502</v>
      </c>
      <c r="H36" s="229"/>
      <c r="I36" s="217" t="str">
        <f>IF(S18="","",S18)</f>
        <v>RR 0.97 (0.84–1.14)</v>
      </c>
      <c r="J36" s="217"/>
      <c r="K36" s="217" t="str">
        <f>B18</f>
        <v>3 895 (1RCT)</v>
      </c>
      <c r="L36" s="217"/>
      <c r="M36" s="83" t="str">
        <f>IF(T18="","",T18)</f>
        <v xml:space="preserve">High </v>
      </c>
      <c r="N36" s="84"/>
      <c r="O36" s="224"/>
      <c r="P36" s="225"/>
    </row>
    <row r="37" spans="2:16" ht="87" customHeight="1" x14ac:dyDescent="0.25">
      <c r="B37" s="226" t="str">
        <f>B19</f>
        <v>Serious events</v>
      </c>
      <c r="C37" s="227"/>
      <c r="D37" s="227"/>
      <c r="E37" s="228" t="str">
        <f>IF(Q20="","",Q20)</f>
        <v xml:space="preserve">6 per 1 000 </v>
      </c>
      <c r="F37" s="228"/>
      <c r="G37" s="229" t="s">
        <v>503</v>
      </c>
      <c r="H37" s="229"/>
      <c r="I37" s="217" t="str">
        <f>IF(S20="","",S20)</f>
        <v>RR 0.73 (0.29–1.81)</v>
      </c>
      <c r="J37" s="217"/>
      <c r="K37" s="217" t="str">
        <f>B20</f>
        <v>3 895 (1RCT)</v>
      </c>
      <c r="L37" s="217"/>
      <c r="M37" s="85" t="str">
        <f>IF(T20="","",T20)</f>
        <v xml:space="preserve">High </v>
      </c>
      <c r="N37" s="84"/>
      <c r="O37" s="224"/>
      <c r="P37" s="225"/>
    </row>
    <row r="38" spans="2:16" x14ac:dyDescent="0.25">
      <c r="B38" s="223" t="s">
        <v>349</v>
      </c>
      <c r="C38" s="223"/>
      <c r="D38" s="223"/>
      <c r="E38" s="223"/>
      <c r="F38" s="223"/>
      <c r="G38" s="223"/>
      <c r="H38" s="223"/>
      <c r="I38" s="223"/>
      <c r="J38" s="223"/>
      <c r="K38" s="223"/>
      <c r="L38" s="223"/>
      <c r="M38" s="223"/>
      <c r="N38" s="223"/>
      <c r="O38" s="223"/>
      <c r="P38" s="223"/>
    </row>
    <row r="39" spans="2:16" x14ac:dyDescent="0.25">
      <c r="B39" s="196" t="s">
        <v>350</v>
      </c>
      <c r="C39" s="196"/>
      <c r="D39" s="196"/>
      <c r="E39" s="196"/>
      <c r="F39" s="196"/>
      <c r="G39" s="196"/>
      <c r="H39" s="196"/>
      <c r="I39" s="196"/>
      <c r="J39" s="196"/>
      <c r="K39" s="196"/>
      <c r="L39" s="196"/>
      <c r="M39" s="196"/>
      <c r="N39" s="196"/>
      <c r="O39" s="196"/>
      <c r="P39" s="196"/>
    </row>
    <row r="40" spans="2:16" x14ac:dyDescent="0.25">
      <c r="B40" s="196" t="s">
        <v>351</v>
      </c>
      <c r="C40" s="196"/>
      <c r="D40" s="196"/>
      <c r="E40" s="196"/>
      <c r="F40" s="196"/>
      <c r="G40" s="196"/>
      <c r="H40" s="196"/>
      <c r="I40" s="196"/>
      <c r="J40" s="196"/>
      <c r="K40" s="196"/>
      <c r="L40" s="196"/>
      <c r="M40" s="196"/>
      <c r="N40" s="196"/>
      <c r="O40" s="196"/>
      <c r="P40" s="196"/>
    </row>
    <row r="41" spans="2:16" x14ac:dyDescent="0.25">
      <c r="B41" s="196" t="s">
        <v>470</v>
      </c>
      <c r="C41" s="196"/>
      <c r="D41" s="196"/>
      <c r="E41" s="196"/>
      <c r="F41" s="196"/>
      <c r="G41" s="196"/>
      <c r="H41" s="196"/>
      <c r="I41" s="196"/>
      <c r="J41" s="196"/>
      <c r="K41" s="196"/>
      <c r="L41" s="196"/>
      <c r="M41" s="196"/>
      <c r="N41" s="196"/>
      <c r="O41" s="196"/>
      <c r="P41" s="196"/>
    </row>
    <row r="42" spans="2:16" s="79" customFormat="1" ht="29.25" customHeight="1" x14ac:dyDescent="0.25">
      <c r="B42" s="195" t="s">
        <v>194</v>
      </c>
      <c r="C42" s="195"/>
      <c r="D42" s="195"/>
      <c r="E42" s="195"/>
      <c r="F42" s="195"/>
      <c r="G42" s="195"/>
      <c r="H42" s="195"/>
      <c r="I42" s="195"/>
      <c r="J42" s="195"/>
      <c r="K42" s="195"/>
      <c r="L42" s="195"/>
      <c r="M42" s="195"/>
      <c r="N42" s="195"/>
      <c r="O42" s="195"/>
      <c r="P42" s="195"/>
    </row>
    <row r="43" spans="2:16" s="13" customFormat="1" x14ac:dyDescent="0.25">
      <c r="B43" s="80" t="s">
        <v>328</v>
      </c>
      <c r="I43" s="81"/>
      <c r="J43" s="81"/>
    </row>
    <row r="44" spans="2:16" x14ac:dyDescent="0.25">
      <c r="B44" s="82" t="s">
        <v>171</v>
      </c>
      <c r="C44" s="78" t="str">
        <f>C28</f>
        <v>Moreira 2011 (7)</v>
      </c>
    </row>
    <row r="45" spans="2:16" s="79" customFormat="1" x14ac:dyDescent="0.25">
      <c r="B45" s="196"/>
      <c r="C45" s="196"/>
      <c r="D45" s="196"/>
      <c r="E45" s="196"/>
      <c r="F45" s="196"/>
      <c r="G45" s="196"/>
      <c r="H45" s="196"/>
      <c r="I45" s="196"/>
      <c r="J45" s="196"/>
      <c r="K45" s="196"/>
      <c r="L45" s="196"/>
      <c r="M45" s="196"/>
      <c r="N45" s="196"/>
      <c r="O45" s="196"/>
      <c r="P45" s="196"/>
    </row>
    <row r="46" spans="2:16" s="79" customFormat="1" ht="28.5" customHeight="1" x14ac:dyDescent="0.25">
      <c r="B46" s="195"/>
      <c r="C46" s="195"/>
      <c r="D46" s="195"/>
      <c r="E46" s="195"/>
      <c r="F46" s="195"/>
      <c r="G46" s="195"/>
      <c r="H46" s="195"/>
      <c r="I46" s="195"/>
      <c r="J46" s="195"/>
      <c r="K46" s="195"/>
      <c r="L46" s="195"/>
      <c r="M46" s="195"/>
      <c r="N46" s="195"/>
      <c r="O46" s="195"/>
      <c r="P46" s="195"/>
    </row>
    <row r="47" spans="2:16" s="101" customFormat="1" x14ac:dyDescent="0.25">
      <c r="B47" s="87"/>
    </row>
  </sheetData>
  <mergeCells count="55">
    <mergeCell ref="B42:P42"/>
    <mergeCell ref="B24:P24"/>
    <mergeCell ref="B38:P38"/>
    <mergeCell ref="B41:P41"/>
    <mergeCell ref="B36:D36"/>
    <mergeCell ref="E36:F36"/>
    <mergeCell ref="G36:H36"/>
    <mergeCell ref="I36:J36"/>
    <mergeCell ref="E35:F35"/>
    <mergeCell ref="G35:H35"/>
    <mergeCell ref="I35:J35"/>
    <mergeCell ref="B34:D34"/>
    <mergeCell ref="E34:F34"/>
    <mergeCell ref="G34:H34"/>
    <mergeCell ref="I34:J34"/>
    <mergeCell ref="B45:P45"/>
    <mergeCell ref="B46:P46"/>
    <mergeCell ref="B26:P26"/>
    <mergeCell ref="B27:P27"/>
    <mergeCell ref="K36:L36"/>
    <mergeCell ref="B37:D37"/>
    <mergeCell ref="E37:F37"/>
    <mergeCell ref="G37:H37"/>
    <mergeCell ref="I37:J37"/>
    <mergeCell ref="K37:L37"/>
    <mergeCell ref="M32:N33"/>
    <mergeCell ref="O34:P37"/>
    <mergeCell ref="B35:D35"/>
    <mergeCell ref="K32:L32"/>
    <mergeCell ref="K34:L34"/>
    <mergeCell ref="K35:L35"/>
    <mergeCell ref="C2:P2"/>
    <mergeCell ref="C3:P3"/>
    <mergeCell ref="C4:P4"/>
    <mergeCell ref="C5:P5"/>
    <mergeCell ref="C6:P6"/>
    <mergeCell ref="B10:N10"/>
    <mergeCell ref="O10:T10"/>
    <mergeCell ref="B11:B12"/>
    <mergeCell ref="O11:P11"/>
    <mergeCell ref="T11:T12"/>
    <mergeCell ref="R11:S11"/>
    <mergeCell ref="B22:P22"/>
    <mergeCell ref="B39:P39"/>
    <mergeCell ref="B21:P21"/>
    <mergeCell ref="B23:P23"/>
    <mergeCell ref="B40:P40"/>
    <mergeCell ref="P32:P33"/>
    <mergeCell ref="E33:F33"/>
    <mergeCell ref="G33:H33"/>
    <mergeCell ref="I33:J33"/>
    <mergeCell ref="K33:L33"/>
    <mergeCell ref="B32:D33"/>
    <mergeCell ref="E32:H32"/>
    <mergeCell ref="I32:J32"/>
  </mergeCells>
  <conditionalFormatting sqref="C14">
    <cfRule type="cellIs" dxfId="299" priority="49" operator="equal">
      <formula>"Very serious"</formula>
    </cfRule>
    <cfRule type="cellIs" dxfId="298" priority="50" operator="equal">
      <formula>"Serious"</formula>
    </cfRule>
  </conditionalFormatting>
  <conditionalFormatting sqref="I16">
    <cfRule type="cellIs" dxfId="297" priority="47" operator="equal">
      <formula>"Very serious"</formula>
    </cfRule>
    <cfRule type="cellIs" dxfId="296" priority="48" operator="equal">
      <formula>"Serious"</formula>
    </cfRule>
  </conditionalFormatting>
  <conditionalFormatting sqref="G14">
    <cfRule type="cellIs" dxfId="295" priority="29" operator="equal">
      <formula>"Very serious"</formula>
    </cfRule>
    <cfRule type="cellIs" dxfId="294" priority="30" operator="equal">
      <formula>"Serious"</formula>
    </cfRule>
  </conditionalFormatting>
  <conditionalFormatting sqref="I20">
    <cfRule type="cellIs" dxfId="293" priority="37" operator="equal">
      <formula>"Very serious"</formula>
    </cfRule>
    <cfRule type="cellIs" dxfId="292" priority="38" operator="equal">
      <formula>"Serious"</formula>
    </cfRule>
  </conditionalFormatting>
  <conditionalFormatting sqref="G15 G17 G19">
    <cfRule type="cellIs" dxfId="291" priority="31" operator="equal">
      <formula>"Very serious"</formula>
    </cfRule>
    <cfRule type="cellIs" dxfId="290" priority="32" operator="equal">
      <formula>"Serious"</formula>
    </cfRule>
  </conditionalFormatting>
  <conditionalFormatting sqref="G16">
    <cfRule type="cellIs" dxfId="289" priority="27" operator="equal">
      <formula>"Very serious"</formula>
    </cfRule>
    <cfRule type="cellIs" dxfId="288" priority="28" operator="equal">
      <formula>"Serious"</formula>
    </cfRule>
  </conditionalFormatting>
  <conditionalFormatting sqref="G18">
    <cfRule type="cellIs" dxfId="287" priority="25" operator="equal">
      <formula>"Very serious"</formula>
    </cfRule>
    <cfRule type="cellIs" dxfId="286" priority="26" operator="equal">
      <formula>"Serious"</formula>
    </cfRule>
  </conditionalFormatting>
  <conditionalFormatting sqref="G20">
    <cfRule type="cellIs" dxfId="285" priority="23" operator="equal">
      <formula>"Very serious"</formula>
    </cfRule>
    <cfRule type="cellIs" dxfId="284" priority="24" operator="equal">
      <formula>"Serious"</formula>
    </cfRule>
  </conditionalFormatting>
  <conditionalFormatting sqref="M15 M17 M19">
    <cfRule type="cellIs" dxfId="283" priority="55" operator="equal">
      <formula>"Very large"</formula>
    </cfRule>
    <cfRule type="cellIs" dxfId="282" priority="56" operator="equal">
      <formula>"Large"</formula>
    </cfRule>
  </conditionalFormatting>
  <conditionalFormatting sqref="I15 I17 I19">
    <cfRule type="cellIs" dxfId="281" priority="57" operator="equal">
      <formula>"Very serious"</formula>
    </cfRule>
    <cfRule type="cellIs" dxfId="280" priority="58" operator="equal">
      <formula>"Serious"</formula>
    </cfRule>
  </conditionalFormatting>
  <conditionalFormatting sqref="I14">
    <cfRule type="cellIs" dxfId="279" priority="53" operator="equal">
      <formula>"Very serious"</formula>
    </cfRule>
    <cfRule type="cellIs" dxfId="278" priority="54" operator="equal">
      <formula>"Serious"</formula>
    </cfRule>
  </conditionalFormatting>
  <conditionalFormatting sqref="M14">
    <cfRule type="cellIs" dxfId="277" priority="51" operator="equal">
      <formula>"Very large"</formula>
    </cfRule>
    <cfRule type="cellIs" dxfId="276" priority="52" operator="equal">
      <formula>"Large"</formula>
    </cfRule>
  </conditionalFormatting>
  <conditionalFormatting sqref="M16">
    <cfRule type="cellIs" dxfId="275" priority="45" operator="equal">
      <formula>"Very large"</formula>
    </cfRule>
    <cfRule type="cellIs" dxfId="274" priority="46" operator="equal">
      <formula>"Large"</formula>
    </cfRule>
  </conditionalFormatting>
  <conditionalFormatting sqref="C16">
    <cfRule type="cellIs" dxfId="273" priority="43" operator="equal">
      <formula>"Very serious"</formula>
    </cfRule>
    <cfRule type="cellIs" dxfId="272" priority="44" operator="equal">
      <formula>"Serious"</formula>
    </cfRule>
  </conditionalFormatting>
  <conditionalFormatting sqref="M18">
    <cfRule type="cellIs" dxfId="271" priority="41" operator="equal">
      <formula>"Very large"</formula>
    </cfRule>
    <cfRule type="cellIs" dxfId="270" priority="42" operator="equal">
      <formula>"Large"</formula>
    </cfRule>
  </conditionalFormatting>
  <conditionalFormatting sqref="C18">
    <cfRule type="cellIs" dxfId="269" priority="39" operator="equal">
      <formula>"Very serious"</formula>
    </cfRule>
    <cfRule type="cellIs" dxfId="268" priority="40" operator="equal">
      <formula>"Serious"</formula>
    </cfRule>
  </conditionalFormatting>
  <conditionalFormatting sqref="M20">
    <cfRule type="cellIs" dxfId="267" priority="35" operator="equal">
      <formula>"Very large"</formula>
    </cfRule>
    <cfRule type="cellIs" dxfId="266" priority="36" operator="equal">
      <formula>"Large"</formula>
    </cfRule>
  </conditionalFormatting>
  <conditionalFormatting sqref="C20">
    <cfRule type="cellIs" dxfId="265" priority="33" operator="equal">
      <formula>"Very serious"</formula>
    </cfRule>
    <cfRule type="cellIs" dxfId="264" priority="34" operator="equal">
      <formula>"Serious"</formula>
    </cfRule>
  </conditionalFormatting>
  <conditionalFormatting sqref="E14">
    <cfRule type="cellIs" dxfId="263" priority="19" operator="equal">
      <formula>"Very serious"</formula>
    </cfRule>
    <cfRule type="cellIs" dxfId="262" priority="20" operator="equal">
      <formula>"Serious"</formula>
    </cfRule>
  </conditionalFormatting>
  <conditionalFormatting sqref="E16">
    <cfRule type="cellIs" dxfId="261" priority="17" operator="equal">
      <formula>"Very serious"</formula>
    </cfRule>
    <cfRule type="cellIs" dxfId="260" priority="18" operator="equal">
      <formula>"Serious"</formula>
    </cfRule>
  </conditionalFormatting>
  <conditionalFormatting sqref="E15 E17 E19">
    <cfRule type="cellIs" dxfId="259" priority="21" operator="equal">
      <formula>"Very serious"</formula>
    </cfRule>
    <cfRule type="cellIs" dxfId="258" priority="22" operator="equal">
      <formula>"Serious"</formula>
    </cfRule>
  </conditionalFormatting>
  <conditionalFormatting sqref="E18">
    <cfRule type="cellIs" dxfId="257" priority="15" operator="equal">
      <formula>"Very serious"</formula>
    </cfRule>
    <cfRule type="cellIs" dxfId="256" priority="16" operator="equal">
      <formula>"Serious"</formula>
    </cfRule>
  </conditionalFormatting>
  <conditionalFormatting sqref="E20">
    <cfRule type="cellIs" dxfId="255" priority="13" operator="equal">
      <formula>"Very serious"</formula>
    </cfRule>
    <cfRule type="cellIs" dxfId="254" priority="14" operator="equal">
      <formula>"Serious"</formula>
    </cfRule>
  </conditionalFormatting>
  <conditionalFormatting sqref="K14">
    <cfRule type="cellIs" dxfId="253" priority="9" operator="equal">
      <formula>"Very serious"</formula>
    </cfRule>
    <cfRule type="cellIs" dxfId="252" priority="10" operator="equal">
      <formula>"Serious"</formula>
    </cfRule>
  </conditionalFormatting>
  <conditionalFormatting sqref="K16">
    <cfRule type="cellIs" dxfId="251" priority="7" operator="equal">
      <formula>"Very serious"</formula>
    </cfRule>
    <cfRule type="cellIs" dxfId="250" priority="8" operator="equal">
      <formula>"Serious"</formula>
    </cfRule>
  </conditionalFormatting>
  <conditionalFormatting sqref="K15 K17 K19">
    <cfRule type="cellIs" dxfId="249" priority="11" operator="equal">
      <formula>"Very serious"</formula>
    </cfRule>
    <cfRule type="cellIs" dxfId="248" priority="12" operator="equal">
      <formula>"Serious"</formula>
    </cfRule>
  </conditionalFormatting>
  <conditionalFormatting sqref="K18">
    <cfRule type="cellIs" dxfId="247" priority="5" operator="equal">
      <formula>"Very serious"</formula>
    </cfRule>
    <cfRule type="cellIs" dxfId="246" priority="6" operator="equal">
      <formula>"Serious"</formula>
    </cfRule>
  </conditionalFormatting>
  <conditionalFormatting sqref="K20">
    <cfRule type="cellIs" dxfId="245" priority="3" operator="equal">
      <formula>"Very serious"</formula>
    </cfRule>
    <cfRule type="cellIs" dxfId="244" priority="4" operator="equal">
      <formula>"Serious"</formula>
    </cfRule>
  </conditionalFormatting>
  <conditionalFormatting sqref="I18">
    <cfRule type="cellIs" dxfId="243" priority="1" operator="equal">
      <formula>"Very serious"</formula>
    </cfRule>
    <cfRule type="cellIs" dxfId="242" priority="2" operator="equal">
      <formula>"Serious"</formula>
    </cfRule>
  </conditionalFormatting>
  <dataValidations count="4">
    <dataValidation type="list" allowBlank="1" showInputMessage="1" showErrorMessage="1" sqref="M14 M16 M18 M20">
      <formula1>g</formula1>
    </dataValidation>
    <dataValidation type="list" errorStyle="warning" allowBlank="1" showInputMessage="1" showErrorMessage="1" sqref="I15 E17 C15 C17 C19 G19 G15 G17 I17 I19 E15 K17 K15">
      <formula1>Grade_down</formula1>
    </dataValidation>
    <dataValidation type="list" errorStyle="warning" allowBlank="1" showInputMessage="1" showErrorMessage="1" sqref="C14 C16 C18 I14 I16 G14 G16 G20 C20 G18 I20 I18">
      <formula1>Down</formula1>
    </dataValidation>
    <dataValidation type="list" errorStyle="warning" allowBlank="1" showInputMessage="1" showErrorMessage="1" sqref="E14 E20 E18 E16 K14 K20 K18 K16">
      <formula1>DOWN_N</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'C:\Users\vtse\Documents\[Supp03_PICOs_males.xlsx]Hoja2'!#REF!</xm:f>
          </x14:formula1>
          <xm:sqref>T14 T16 T18 T20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40"/>
  <sheetViews>
    <sheetView workbookViewId="0">
      <selection activeCell="C6" sqref="C6:O6"/>
    </sheetView>
  </sheetViews>
  <sheetFormatPr defaultColWidth="11.42578125" defaultRowHeight="15" x14ac:dyDescent="0.25"/>
  <cols>
    <col min="1" max="1" width="6.28515625" style="78" customWidth="1"/>
    <col min="2" max="2" width="17.5703125" style="82" customWidth="1"/>
    <col min="3" max="3" width="18.28515625" style="78" customWidth="1"/>
    <col min="4" max="4" width="3.85546875" style="78" customWidth="1"/>
    <col min="5" max="5" width="18.28515625" style="78" customWidth="1"/>
    <col min="6" max="6" width="4.5703125" style="78" customWidth="1"/>
    <col min="7" max="7" width="20.7109375" style="78" customWidth="1"/>
    <col min="8" max="8" width="5.28515625" style="78" customWidth="1"/>
    <col min="9" max="9" width="18.7109375" style="78" customWidth="1"/>
    <col min="10" max="10" width="4.5703125" style="78" customWidth="1"/>
    <col min="11" max="11" width="18" style="78" customWidth="1"/>
    <col min="12" max="12" width="4.7109375" style="78" customWidth="1"/>
    <col min="13" max="13" width="19.28515625" style="78" customWidth="1"/>
    <col min="14" max="14" width="4.85546875" style="78" customWidth="1"/>
    <col min="15" max="15" width="53.42578125" style="78" customWidth="1"/>
    <col min="16" max="16" width="23.5703125" style="78" customWidth="1"/>
    <col min="17" max="25" width="11.42578125" style="78"/>
    <col min="26" max="26" width="11.42578125" style="78" customWidth="1"/>
    <col min="27" max="16384" width="11.42578125" style="78"/>
  </cols>
  <sheetData>
    <row r="2" spans="1:16" s="102" customFormat="1" ht="16.5" thickBot="1" x14ac:dyDescent="0.3">
      <c r="A2" s="78"/>
      <c r="B2" s="93" t="str">
        <f>[2]HOME!B16</f>
        <v>PICO8</v>
      </c>
      <c r="C2" s="242" t="str">
        <f>VLOOKUP(B2,HOME!B:G,6,0)</f>
        <v>Three doses of 4-valent HPV vaccine in 27–45-year-old males – safety outcomes</v>
      </c>
      <c r="D2" s="242"/>
      <c r="E2" s="242"/>
      <c r="F2" s="242"/>
      <c r="G2" s="242"/>
      <c r="H2" s="242"/>
      <c r="I2" s="242"/>
      <c r="J2" s="242"/>
      <c r="K2" s="242"/>
      <c r="L2" s="242"/>
      <c r="M2" s="242"/>
      <c r="N2" s="242"/>
      <c r="O2" s="242"/>
    </row>
    <row r="3" spans="1:16" s="102" customFormat="1" ht="15.75" x14ac:dyDescent="0.25">
      <c r="B3" s="94" t="s">
        <v>4</v>
      </c>
      <c r="C3" s="243" t="str">
        <f>VLOOKUP(B2,HOME!B:G,2,0)</f>
        <v>Males 27–45 years old</v>
      </c>
      <c r="D3" s="243"/>
      <c r="E3" s="243"/>
      <c r="F3" s="243"/>
      <c r="G3" s="243"/>
      <c r="H3" s="243"/>
      <c r="I3" s="243"/>
      <c r="J3" s="243"/>
      <c r="K3" s="243"/>
      <c r="L3" s="243"/>
      <c r="M3" s="243"/>
      <c r="N3" s="243"/>
      <c r="O3" s="243"/>
    </row>
    <row r="4" spans="1:16" s="102" customFormat="1" ht="15.75" x14ac:dyDescent="0.25">
      <c r="B4" s="94" t="s">
        <v>25</v>
      </c>
      <c r="C4" s="244" t="str">
        <f>STUDIES!D10</f>
        <v>2 sites: Mexico and the US</v>
      </c>
      <c r="D4" s="244"/>
      <c r="E4" s="244"/>
      <c r="F4" s="244"/>
      <c r="G4" s="244"/>
      <c r="H4" s="244"/>
      <c r="I4" s="244"/>
      <c r="J4" s="244"/>
      <c r="K4" s="244"/>
      <c r="L4" s="244"/>
      <c r="M4" s="244"/>
      <c r="N4" s="244"/>
      <c r="O4" s="244"/>
    </row>
    <row r="5" spans="1:16" s="102" customFormat="1" ht="15.75" x14ac:dyDescent="0.25">
      <c r="B5" s="94" t="s">
        <v>5</v>
      </c>
      <c r="C5" s="243" t="str">
        <f>VLOOKUP(B2,HOME!B:G,3,0)</f>
        <v xml:space="preserve">4-valent HPV (3 doses)
</v>
      </c>
      <c r="D5" s="243"/>
      <c r="E5" s="243"/>
      <c r="F5" s="243"/>
      <c r="G5" s="243"/>
      <c r="H5" s="243"/>
      <c r="I5" s="243"/>
      <c r="J5" s="243"/>
      <c r="K5" s="243"/>
      <c r="L5" s="243"/>
      <c r="M5" s="243"/>
      <c r="N5" s="243"/>
      <c r="O5" s="243"/>
    </row>
    <row r="6" spans="1:16" s="102" customFormat="1" ht="16.5" thickBot="1" x14ac:dyDescent="0.3">
      <c r="B6" s="95" t="s">
        <v>6</v>
      </c>
      <c r="C6" s="245" t="str">
        <f>VLOOKUP(B2,HOME!B:G,4,0)</f>
        <v>None</v>
      </c>
      <c r="D6" s="245"/>
      <c r="E6" s="245"/>
      <c r="F6" s="245"/>
      <c r="G6" s="245"/>
      <c r="H6" s="245"/>
      <c r="I6" s="245"/>
      <c r="J6" s="245"/>
      <c r="K6" s="245"/>
      <c r="L6" s="245"/>
      <c r="M6" s="245"/>
      <c r="N6" s="245"/>
      <c r="O6" s="245"/>
    </row>
    <row r="8" spans="1:16" ht="21.75" thickBot="1" x14ac:dyDescent="0.3">
      <c r="B8" s="104" t="s">
        <v>49</v>
      </c>
      <c r="C8" s="105"/>
      <c r="D8" s="105"/>
      <c r="E8" s="105"/>
      <c r="F8" s="105"/>
      <c r="G8" s="105"/>
      <c r="H8" s="105"/>
      <c r="I8" s="105"/>
      <c r="J8" s="105"/>
      <c r="K8" s="105"/>
      <c r="L8" s="105"/>
      <c r="M8" s="105"/>
      <c r="N8" s="105"/>
      <c r="O8" s="105"/>
      <c r="P8" s="105"/>
    </row>
    <row r="10" spans="1:16" ht="16.5" customHeight="1" x14ac:dyDescent="0.25">
      <c r="B10" s="197" t="s">
        <v>58</v>
      </c>
      <c r="C10" s="198"/>
      <c r="D10" s="198"/>
      <c r="E10" s="198"/>
      <c r="F10" s="198"/>
      <c r="G10" s="198"/>
      <c r="H10" s="198"/>
      <c r="I10" s="198"/>
      <c r="J10" s="198"/>
      <c r="K10" s="198"/>
      <c r="L10" s="198"/>
      <c r="M10" s="198"/>
      <c r="N10" s="198"/>
      <c r="O10" s="201"/>
      <c r="P10" s="202"/>
    </row>
    <row r="11" spans="1:16" ht="15.75" customHeight="1" x14ac:dyDescent="0.25">
      <c r="B11" s="215" t="s">
        <v>41</v>
      </c>
      <c r="C11" s="21"/>
      <c r="D11" s="21"/>
      <c r="E11" s="21"/>
      <c r="F11" s="21"/>
      <c r="G11" s="21"/>
      <c r="H11" s="21"/>
      <c r="I11" s="21"/>
      <c r="J11" s="21"/>
      <c r="K11" s="21"/>
      <c r="L11" s="21"/>
      <c r="M11" s="21"/>
      <c r="N11" s="21"/>
      <c r="O11" s="107" t="s">
        <v>176</v>
      </c>
      <c r="P11" s="203" t="s">
        <v>39</v>
      </c>
    </row>
    <row r="12" spans="1:16" ht="15.75" thickBot="1" x14ac:dyDescent="0.3">
      <c r="B12" s="216"/>
      <c r="C12" s="49" t="s">
        <v>42</v>
      </c>
      <c r="D12" s="43" t="s">
        <v>114</v>
      </c>
      <c r="E12" s="49" t="s">
        <v>36</v>
      </c>
      <c r="F12" s="43"/>
      <c r="G12" s="49" t="s">
        <v>37</v>
      </c>
      <c r="H12" s="43"/>
      <c r="I12" s="49" t="s">
        <v>330</v>
      </c>
      <c r="J12" s="43"/>
      <c r="K12" s="49" t="s">
        <v>38</v>
      </c>
      <c r="L12" s="43"/>
      <c r="M12" s="49" t="s">
        <v>40</v>
      </c>
      <c r="N12" s="43"/>
      <c r="O12" s="33" t="s">
        <v>537</v>
      </c>
      <c r="P12" s="204"/>
    </row>
    <row r="13" spans="1:16" x14ac:dyDescent="0.25">
      <c r="B13" s="50" t="s">
        <v>179</v>
      </c>
      <c r="C13" s="51"/>
      <c r="D13" s="52"/>
      <c r="E13" s="52"/>
      <c r="F13" s="52"/>
      <c r="G13" s="52"/>
      <c r="H13" s="52"/>
      <c r="I13" s="52"/>
      <c r="J13" s="52"/>
      <c r="K13" s="52"/>
      <c r="L13" s="52"/>
      <c r="M13" s="52"/>
      <c r="N13" s="52"/>
      <c r="O13" s="52"/>
      <c r="P13" s="54"/>
    </row>
    <row r="14" spans="1:16" ht="105" x14ac:dyDescent="0.25">
      <c r="B14" s="55" t="s">
        <v>213</v>
      </c>
      <c r="C14" s="56" t="s">
        <v>45</v>
      </c>
      <c r="D14" s="58">
        <v>2</v>
      </c>
      <c r="E14" s="56" t="s">
        <v>43</v>
      </c>
      <c r="F14" s="58">
        <v>1</v>
      </c>
      <c r="G14" s="56" t="s">
        <v>44</v>
      </c>
      <c r="H14" s="57"/>
      <c r="I14" s="56" t="s">
        <v>44</v>
      </c>
      <c r="J14" s="57"/>
      <c r="K14" s="56" t="s">
        <v>43</v>
      </c>
      <c r="L14" s="58">
        <v>1</v>
      </c>
      <c r="M14" s="56" t="s">
        <v>43</v>
      </c>
      <c r="N14" s="57"/>
      <c r="O14" s="108" t="s">
        <v>178</v>
      </c>
      <c r="P14" s="77" t="s">
        <v>348</v>
      </c>
    </row>
    <row r="15" spans="1:16" x14ac:dyDescent="0.25">
      <c r="B15" s="223" t="s">
        <v>349</v>
      </c>
      <c r="C15" s="223"/>
      <c r="D15" s="223"/>
      <c r="E15" s="223"/>
      <c r="F15" s="223"/>
      <c r="G15" s="223"/>
      <c r="H15" s="223"/>
      <c r="I15" s="223"/>
      <c r="J15" s="223"/>
      <c r="K15" s="223"/>
      <c r="L15" s="223"/>
      <c r="M15" s="223"/>
      <c r="N15" s="223"/>
      <c r="O15" s="223"/>
      <c r="P15" s="223"/>
    </row>
    <row r="16" spans="1:16" x14ac:dyDescent="0.25">
      <c r="B16" s="196" t="s">
        <v>350</v>
      </c>
      <c r="C16" s="196"/>
      <c r="D16" s="196"/>
      <c r="E16" s="196"/>
      <c r="F16" s="196"/>
      <c r="G16" s="196"/>
      <c r="H16" s="196"/>
      <c r="I16" s="196"/>
      <c r="J16" s="196"/>
      <c r="K16" s="196"/>
      <c r="L16" s="196"/>
      <c r="M16" s="196"/>
      <c r="N16" s="196"/>
      <c r="O16" s="196"/>
      <c r="P16" s="196"/>
    </row>
    <row r="17" spans="2:16" x14ac:dyDescent="0.25">
      <c r="B17" s="196" t="s">
        <v>351</v>
      </c>
      <c r="C17" s="196"/>
      <c r="D17" s="196"/>
      <c r="E17" s="196"/>
      <c r="F17" s="196"/>
      <c r="G17" s="196"/>
      <c r="H17" s="196"/>
      <c r="I17" s="196"/>
      <c r="J17" s="196"/>
      <c r="K17" s="196"/>
      <c r="L17" s="196"/>
      <c r="M17" s="196"/>
      <c r="N17" s="196"/>
      <c r="O17" s="196"/>
      <c r="P17" s="196"/>
    </row>
    <row r="18" spans="2:16" x14ac:dyDescent="0.25">
      <c r="B18" s="196" t="s">
        <v>470</v>
      </c>
      <c r="C18" s="196"/>
      <c r="D18" s="196"/>
      <c r="E18" s="196"/>
      <c r="F18" s="196"/>
      <c r="G18" s="196"/>
      <c r="H18" s="196"/>
      <c r="I18" s="196"/>
      <c r="J18" s="196"/>
      <c r="K18" s="196"/>
      <c r="L18" s="196"/>
      <c r="M18" s="196"/>
      <c r="N18" s="196"/>
      <c r="O18" s="196"/>
      <c r="P18" s="196"/>
    </row>
    <row r="19" spans="2:16" s="13" customFormat="1" x14ac:dyDescent="0.25">
      <c r="B19" s="80" t="s">
        <v>328</v>
      </c>
      <c r="I19" s="81"/>
      <c r="J19" s="81"/>
    </row>
    <row r="20" spans="2:16" ht="15" customHeight="1" x14ac:dyDescent="0.25">
      <c r="B20" s="195" t="s">
        <v>447</v>
      </c>
      <c r="C20" s="195"/>
      <c r="D20" s="195"/>
      <c r="E20" s="195"/>
      <c r="F20" s="195"/>
      <c r="G20" s="195"/>
      <c r="H20" s="195"/>
      <c r="I20" s="195"/>
      <c r="J20" s="195"/>
      <c r="K20" s="195"/>
      <c r="L20" s="195"/>
      <c r="M20" s="195"/>
      <c r="N20" s="195"/>
      <c r="O20" s="195"/>
      <c r="P20" s="195"/>
    </row>
    <row r="21" spans="2:16" ht="15" customHeight="1" x14ac:dyDescent="0.25">
      <c r="B21" s="195" t="s">
        <v>354</v>
      </c>
      <c r="C21" s="195"/>
      <c r="D21" s="195"/>
      <c r="E21" s="195"/>
      <c r="F21" s="195"/>
      <c r="G21" s="195"/>
      <c r="H21" s="195"/>
      <c r="I21" s="195"/>
      <c r="J21" s="195"/>
      <c r="K21" s="195"/>
      <c r="L21" s="195"/>
      <c r="M21" s="195"/>
      <c r="N21" s="195"/>
      <c r="O21" s="195"/>
      <c r="P21" s="195"/>
    </row>
    <row r="22" spans="2:16" ht="15" customHeight="1" x14ac:dyDescent="0.25">
      <c r="B22" s="195" t="s">
        <v>550</v>
      </c>
      <c r="C22" s="195"/>
      <c r="D22" s="195"/>
      <c r="E22" s="195"/>
      <c r="F22" s="195"/>
      <c r="G22" s="195"/>
      <c r="H22" s="195"/>
      <c r="I22" s="195"/>
      <c r="J22" s="195"/>
      <c r="K22" s="195"/>
      <c r="L22" s="195"/>
      <c r="M22" s="195"/>
      <c r="N22" s="195"/>
      <c r="O22" s="195"/>
      <c r="P22" s="195"/>
    </row>
    <row r="23" spans="2:16" ht="15" customHeight="1" x14ac:dyDescent="0.25">
      <c r="B23" s="195" t="s">
        <v>549</v>
      </c>
      <c r="C23" s="195"/>
      <c r="D23" s="195"/>
      <c r="E23" s="195"/>
      <c r="F23" s="195"/>
      <c r="G23" s="195"/>
      <c r="H23" s="195"/>
      <c r="I23" s="195"/>
      <c r="J23" s="195"/>
      <c r="K23" s="195"/>
      <c r="L23" s="195"/>
      <c r="M23" s="195"/>
      <c r="N23" s="195"/>
      <c r="O23" s="195"/>
      <c r="P23" s="195"/>
    </row>
    <row r="24" spans="2:16" x14ac:dyDescent="0.25">
      <c r="B24" s="82" t="s">
        <v>171</v>
      </c>
      <c r="C24" s="78" t="str">
        <f>[2]STUDIES!A10</f>
        <v>Giuliano 2015 (8)</v>
      </c>
    </row>
    <row r="26" spans="2:16" ht="21.75" thickBot="1" x14ac:dyDescent="0.3">
      <c r="B26" s="104" t="s">
        <v>50</v>
      </c>
      <c r="C26" s="105"/>
      <c r="D26" s="105"/>
      <c r="E26" s="105"/>
      <c r="F26" s="105"/>
      <c r="G26" s="105"/>
      <c r="H26" s="105"/>
      <c r="I26" s="105"/>
      <c r="J26" s="105"/>
      <c r="K26" s="105"/>
      <c r="L26" s="105"/>
      <c r="M26" s="105"/>
    </row>
    <row r="28" spans="2:16" s="82" customFormat="1" ht="15" customHeight="1" x14ac:dyDescent="0.25">
      <c r="B28" s="205" t="s">
        <v>60</v>
      </c>
      <c r="C28" s="206"/>
      <c r="D28" s="206"/>
      <c r="E28" s="209"/>
      <c r="F28" s="209"/>
      <c r="G28" s="209" t="s">
        <v>27</v>
      </c>
      <c r="H28" s="209"/>
      <c r="I28" s="210" t="s">
        <v>30</v>
      </c>
      <c r="J28" s="210"/>
      <c r="K28" s="210" t="s">
        <v>29</v>
      </c>
      <c r="L28" s="210"/>
      <c r="M28" s="261"/>
    </row>
    <row r="29" spans="2:16" s="82" customFormat="1" ht="33" customHeight="1" thickBot="1" x14ac:dyDescent="0.3">
      <c r="B29" s="207"/>
      <c r="C29" s="208"/>
      <c r="D29" s="208"/>
      <c r="E29" s="211"/>
      <c r="F29" s="211"/>
      <c r="G29" s="213" t="s">
        <v>28</v>
      </c>
      <c r="H29" s="213"/>
      <c r="I29" s="211"/>
      <c r="J29" s="211"/>
      <c r="K29" s="211"/>
      <c r="L29" s="211"/>
      <c r="M29" s="262"/>
    </row>
    <row r="30" spans="2:16" ht="141.75" customHeight="1" x14ac:dyDescent="0.25">
      <c r="B30" s="263" t="str">
        <f>B13</f>
        <v>AEs</v>
      </c>
      <c r="C30" s="264"/>
      <c r="D30" s="264"/>
      <c r="E30" s="264"/>
      <c r="F30" s="264"/>
      <c r="G30" s="217" t="str">
        <f>B14</f>
        <v>150 (1NoRCT)#</v>
      </c>
      <c r="H30" s="217"/>
      <c r="I30" s="109" t="str">
        <f>P14</f>
        <v>Very low</v>
      </c>
      <c r="J30" s="109">
        <v>2</v>
      </c>
      <c r="K30" s="265" t="s">
        <v>178</v>
      </c>
      <c r="L30" s="265"/>
      <c r="M30" s="266"/>
    </row>
    <row r="31" spans="2:16" x14ac:dyDescent="0.25">
      <c r="B31" s="223" t="s">
        <v>349</v>
      </c>
      <c r="C31" s="223"/>
      <c r="D31" s="223"/>
      <c r="E31" s="223"/>
      <c r="F31" s="223"/>
      <c r="G31" s="223"/>
      <c r="H31" s="223"/>
      <c r="I31" s="223"/>
      <c r="J31" s="223"/>
      <c r="K31" s="223"/>
      <c r="L31" s="223"/>
      <c r="M31" s="223"/>
      <c r="N31" s="223"/>
      <c r="O31" s="223"/>
      <c r="P31" s="223"/>
    </row>
    <row r="32" spans="2:16" x14ac:dyDescent="0.25">
      <c r="B32" s="196" t="s">
        <v>350</v>
      </c>
      <c r="C32" s="196"/>
      <c r="D32" s="196"/>
      <c r="E32" s="196"/>
      <c r="F32" s="196"/>
      <c r="G32" s="196"/>
      <c r="H32" s="196"/>
      <c r="I32" s="196"/>
      <c r="J32" s="196"/>
      <c r="K32" s="196"/>
      <c r="L32" s="196"/>
      <c r="M32" s="196"/>
      <c r="N32" s="196"/>
      <c r="O32" s="196"/>
      <c r="P32" s="196"/>
    </row>
    <row r="33" spans="2:16" x14ac:dyDescent="0.25">
      <c r="B33" s="196" t="s">
        <v>351</v>
      </c>
      <c r="C33" s="196"/>
      <c r="D33" s="196"/>
      <c r="E33" s="196"/>
      <c r="F33" s="196"/>
      <c r="G33" s="196"/>
      <c r="H33" s="196"/>
      <c r="I33" s="196"/>
      <c r="J33" s="196"/>
      <c r="K33" s="196"/>
      <c r="L33" s="196"/>
      <c r="M33" s="196"/>
      <c r="N33" s="196"/>
      <c r="O33" s="196"/>
      <c r="P33" s="196"/>
    </row>
    <row r="34" spans="2:16" x14ac:dyDescent="0.25">
      <c r="B34" s="196" t="s">
        <v>470</v>
      </c>
      <c r="C34" s="196"/>
      <c r="D34" s="196"/>
      <c r="E34" s="196"/>
      <c r="F34" s="196"/>
      <c r="G34" s="196"/>
      <c r="H34" s="196"/>
      <c r="I34" s="196"/>
      <c r="J34" s="196"/>
      <c r="K34" s="196"/>
      <c r="L34" s="196"/>
      <c r="M34" s="196"/>
      <c r="N34" s="196"/>
      <c r="O34" s="196"/>
      <c r="P34" s="196"/>
    </row>
    <row r="35" spans="2:16" ht="15" customHeight="1" x14ac:dyDescent="0.25">
      <c r="B35" s="195" t="s">
        <v>354</v>
      </c>
      <c r="C35" s="195"/>
      <c r="D35" s="195"/>
      <c r="E35" s="195"/>
      <c r="F35" s="195"/>
      <c r="G35" s="195"/>
      <c r="H35" s="195"/>
      <c r="I35" s="195"/>
      <c r="J35" s="195"/>
      <c r="K35" s="195"/>
      <c r="L35" s="195"/>
      <c r="M35" s="195"/>
      <c r="N35" s="195"/>
      <c r="O35" s="195"/>
      <c r="P35" s="195"/>
    </row>
    <row r="36" spans="2:16" ht="15" customHeight="1" x14ac:dyDescent="0.25">
      <c r="B36" s="195" t="s">
        <v>549</v>
      </c>
      <c r="C36" s="195"/>
      <c r="D36" s="195"/>
      <c r="E36" s="195"/>
      <c r="F36" s="195"/>
      <c r="G36" s="195"/>
      <c r="H36" s="195"/>
      <c r="I36" s="195"/>
      <c r="J36" s="195"/>
      <c r="K36" s="195"/>
      <c r="L36" s="195"/>
      <c r="M36" s="195"/>
      <c r="N36" s="195"/>
      <c r="O36" s="195"/>
      <c r="P36" s="195"/>
    </row>
    <row r="37" spans="2:16" x14ac:dyDescent="0.25">
      <c r="B37" s="82" t="s">
        <v>171</v>
      </c>
      <c r="C37" s="78" t="str">
        <f>C24</f>
        <v>Giuliano 2015 (8)</v>
      </c>
    </row>
    <row r="38" spans="2:16" s="79" customFormat="1" x14ac:dyDescent="0.25">
      <c r="B38" s="196"/>
      <c r="C38" s="196"/>
      <c r="D38" s="196"/>
      <c r="E38" s="196"/>
      <c r="F38" s="196"/>
      <c r="G38" s="196"/>
      <c r="H38" s="196"/>
      <c r="I38" s="196"/>
      <c r="J38" s="196"/>
      <c r="K38" s="196"/>
      <c r="L38" s="196"/>
      <c r="M38" s="196"/>
      <c r="N38" s="196"/>
      <c r="O38" s="196"/>
    </row>
    <row r="39" spans="2:16" s="79" customFormat="1" ht="28.5" customHeight="1" x14ac:dyDescent="0.25">
      <c r="B39" s="195"/>
      <c r="C39" s="195"/>
      <c r="D39" s="195"/>
      <c r="E39" s="195"/>
      <c r="F39" s="195"/>
      <c r="G39" s="195"/>
      <c r="H39" s="195"/>
      <c r="I39" s="195"/>
      <c r="J39" s="195"/>
      <c r="K39" s="195"/>
      <c r="L39" s="195"/>
      <c r="M39" s="195"/>
      <c r="N39" s="195"/>
      <c r="O39" s="195"/>
    </row>
    <row r="40" spans="2:16" s="101" customFormat="1" x14ac:dyDescent="0.25">
      <c r="B40" s="87"/>
    </row>
  </sheetData>
  <mergeCells count="35">
    <mergeCell ref="B22:P22"/>
    <mergeCell ref="B23:P23"/>
    <mergeCell ref="B32:P32"/>
    <mergeCell ref="B35:P35"/>
    <mergeCell ref="B31:P31"/>
    <mergeCell ref="B33:P33"/>
    <mergeCell ref="B34:P34"/>
    <mergeCell ref="B10:N10"/>
    <mergeCell ref="O10:P10"/>
    <mergeCell ref="B39:O39"/>
    <mergeCell ref="G30:H30"/>
    <mergeCell ref="B28:D29"/>
    <mergeCell ref="G28:H28"/>
    <mergeCell ref="I28:J29"/>
    <mergeCell ref="E28:F28"/>
    <mergeCell ref="K28:M29"/>
    <mergeCell ref="E29:F29"/>
    <mergeCell ref="G29:H29"/>
    <mergeCell ref="B36:P36"/>
    <mergeCell ref="B30:F30"/>
    <mergeCell ref="B38:O38"/>
    <mergeCell ref="K30:M30"/>
    <mergeCell ref="B17:P17"/>
    <mergeCell ref="C2:O2"/>
    <mergeCell ref="C3:O3"/>
    <mergeCell ref="C4:O4"/>
    <mergeCell ref="C5:O5"/>
    <mergeCell ref="C6:O6"/>
    <mergeCell ref="B16:P16"/>
    <mergeCell ref="B11:B12"/>
    <mergeCell ref="P11:P12"/>
    <mergeCell ref="B21:P21"/>
    <mergeCell ref="B15:P15"/>
    <mergeCell ref="B18:P18"/>
    <mergeCell ref="B20:P20"/>
  </mergeCells>
  <conditionalFormatting sqref="C14">
    <cfRule type="cellIs" dxfId="241" priority="11" operator="equal">
      <formula>"Very serious"</formula>
    </cfRule>
    <cfRule type="cellIs" dxfId="240" priority="12" operator="equal">
      <formula>"Serious"</formula>
    </cfRule>
  </conditionalFormatting>
  <conditionalFormatting sqref="G14">
    <cfRule type="cellIs" dxfId="239" priority="5" operator="equal">
      <formula>"Very serious"</formula>
    </cfRule>
    <cfRule type="cellIs" dxfId="238" priority="6" operator="equal">
      <formula>"Serious"</formula>
    </cfRule>
  </conditionalFormatting>
  <conditionalFormatting sqref="I14">
    <cfRule type="cellIs" dxfId="237" priority="9" operator="equal">
      <formula>"Very serious"</formula>
    </cfRule>
    <cfRule type="cellIs" dxfId="236" priority="10" operator="equal">
      <formula>"Serious"</formula>
    </cfRule>
  </conditionalFormatting>
  <conditionalFormatting sqref="M14">
    <cfRule type="cellIs" dxfId="235" priority="7" operator="equal">
      <formula>"Very large"</formula>
    </cfRule>
    <cfRule type="cellIs" dxfId="234" priority="8" operator="equal">
      <formula>"Large"</formula>
    </cfRule>
  </conditionalFormatting>
  <conditionalFormatting sqref="E14">
    <cfRule type="cellIs" dxfId="233" priority="3" operator="equal">
      <formula>"Very serious"</formula>
    </cfRule>
    <cfRule type="cellIs" dxfId="232" priority="4" operator="equal">
      <formula>"Serious"</formula>
    </cfRule>
  </conditionalFormatting>
  <conditionalFormatting sqref="K14">
    <cfRule type="cellIs" dxfId="231" priority="1" operator="equal">
      <formula>"Very serious"</formula>
    </cfRule>
    <cfRule type="cellIs" dxfId="230" priority="2" operator="equal">
      <formula>"Serious"</formula>
    </cfRule>
  </conditionalFormatting>
  <dataValidations count="3">
    <dataValidation type="list" errorStyle="warning" allowBlank="1" showInputMessage="1" showErrorMessage="1" sqref="C14 I14 G14">
      <formula1>Down</formula1>
    </dataValidation>
    <dataValidation type="list" allowBlank="1" showInputMessage="1" showErrorMessage="1" sqref="M14">
      <formula1>g</formula1>
    </dataValidation>
    <dataValidation type="list" errorStyle="warning" allowBlank="1" showInputMessage="1" showErrorMessage="1" sqref="E14 K14">
      <formula1>DOWN_N</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'C:\Users\vtse\Documents\[Supp03_PICOs_males.xlsx]Hoja2'!#REF!</xm:f>
          </x14:formula1>
          <xm:sqref>P14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50"/>
  <sheetViews>
    <sheetView workbookViewId="0">
      <selection activeCell="C3" sqref="C3:P3"/>
    </sheetView>
  </sheetViews>
  <sheetFormatPr defaultColWidth="11.42578125" defaultRowHeight="15" x14ac:dyDescent="0.25"/>
  <cols>
    <col min="1" max="1" width="6.28515625" style="78" customWidth="1"/>
    <col min="2" max="2" width="17.5703125" style="82" customWidth="1"/>
    <col min="3" max="3" width="18.28515625" style="78" customWidth="1"/>
    <col min="4" max="4" width="3.85546875" style="78" customWidth="1"/>
    <col min="5" max="5" width="18.28515625" style="78" customWidth="1"/>
    <col min="6" max="6" width="4.5703125" style="78" customWidth="1"/>
    <col min="7" max="7" width="20.7109375" style="78" customWidth="1"/>
    <col min="8" max="8" width="5.28515625" style="78" customWidth="1"/>
    <col min="9" max="9" width="18.7109375" style="78" customWidth="1"/>
    <col min="10" max="10" width="4.5703125" style="78" customWidth="1"/>
    <col min="11" max="11" width="18" style="78" customWidth="1"/>
    <col min="12" max="12" width="4.7109375" style="78" customWidth="1"/>
    <col min="13" max="13" width="19.28515625" style="78" customWidth="1"/>
    <col min="14" max="14" width="4.85546875" style="78" customWidth="1"/>
    <col min="15" max="15" width="22.5703125" style="78" customWidth="1"/>
    <col min="16" max="17" width="24.28515625" style="78" customWidth="1"/>
    <col min="18" max="18" width="25.140625" style="78" bestFit="1" customWidth="1"/>
    <col min="19" max="19" width="24.140625" style="78" customWidth="1"/>
    <col min="20" max="20" width="23.5703125" style="78" customWidth="1"/>
    <col min="21" max="21" width="11.42578125" style="78" customWidth="1"/>
    <col min="22" max="31" width="11.42578125" style="78"/>
    <col min="32" max="32" width="11.42578125" style="78" customWidth="1"/>
    <col min="33" max="16384" width="11.42578125" style="78"/>
  </cols>
  <sheetData>
    <row r="2" spans="2:20" s="102" customFormat="1" ht="16.5" thickBot="1" x14ac:dyDescent="0.3">
      <c r="B2" s="93" t="str">
        <f>[2]HOME!B17</f>
        <v>PICO9</v>
      </c>
      <c r="C2" s="267" t="str">
        <f>VLOOKUP(B2,HOME!B:G,6,0)</f>
        <v>Three doses of 2-valent HPV vaccine in 12–15-year-old males versus three doses of HBV vaccine in 12–15-year-old males – safety outcomes</v>
      </c>
      <c r="D2" s="267"/>
      <c r="E2" s="267"/>
      <c r="F2" s="267"/>
      <c r="G2" s="267"/>
      <c r="H2" s="267"/>
      <c r="I2" s="267"/>
      <c r="J2" s="267"/>
      <c r="K2" s="267"/>
      <c r="L2" s="267"/>
      <c r="M2" s="267"/>
      <c r="N2" s="267"/>
      <c r="O2" s="267"/>
      <c r="P2" s="267"/>
    </row>
    <row r="3" spans="2:20" s="102" customFormat="1" ht="15.75" x14ac:dyDescent="0.25">
      <c r="B3" s="94" t="s">
        <v>4</v>
      </c>
      <c r="C3" s="243" t="str">
        <f>VLOOKUP(B2,HOME!B:G,2,0)</f>
        <v>Males 12–15 years old</v>
      </c>
      <c r="D3" s="243"/>
      <c r="E3" s="243"/>
      <c r="F3" s="243"/>
      <c r="G3" s="243"/>
      <c r="H3" s="243"/>
      <c r="I3" s="243"/>
      <c r="J3" s="243"/>
      <c r="K3" s="243"/>
      <c r="L3" s="243"/>
      <c r="M3" s="243"/>
      <c r="N3" s="243"/>
      <c r="O3" s="243"/>
      <c r="P3" s="243"/>
      <c r="Q3" s="103"/>
    </row>
    <row r="4" spans="2:20" s="102" customFormat="1" ht="15.75" x14ac:dyDescent="0.25">
      <c r="B4" s="94" t="s">
        <v>25</v>
      </c>
      <c r="C4" s="243" t="str">
        <f>STUDIES!D11</f>
        <v>33 major non-adjacent Finnish communities</v>
      </c>
      <c r="D4" s="243"/>
      <c r="E4" s="243"/>
      <c r="F4" s="243"/>
      <c r="G4" s="243"/>
      <c r="H4" s="243"/>
      <c r="I4" s="243"/>
      <c r="J4" s="243"/>
      <c r="K4" s="243"/>
      <c r="L4" s="243"/>
      <c r="M4" s="243"/>
      <c r="N4" s="243"/>
      <c r="O4" s="243"/>
      <c r="P4" s="243"/>
      <c r="Q4" s="103"/>
    </row>
    <row r="5" spans="2:20" s="102" customFormat="1" ht="15.75" x14ac:dyDescent="0.25">
      <c r="B5" s="94" t="s">
        <v>5</v>
      </c>
      <c r="C5" s="243" t="str">
        <f>VLOOKUP(B2,HOME!B:G,3,0)</f>
        <v>2-valent HPV vaccine (3 doses)</v>
      </c>
      <c r="D5" s="243"/>
      <c r="E5" s="243"/>
      <c r="F5" s="243"/>
      <c r="G5" s="243"/>
      <c r="H5" s="243"/>
      <c r="I5" s="243"/>
      <c r="J5" s="243"/>
      <c r="K5" s="243"/>
      <c r="L5" s="243"/>
      <c r="M5" s="243"/>
      <c r="N5" s="243"/>
      <c r="O5" s="243"/>
      <c r="P5" s="243"/>
      <c r="Q5" s="103"/>
    </row>
    <row r="6" spans="2:20" s="102" customFormat="1" ht="16.5" thickBot="1" x14ac:dyDescent="0.3">
      <c r="B6" s="95" t="s">
        <v>6</v>
      </c>
      <c r="C6" s="245" t="str">
        <f>VLOOKUP(B2,HOME!B:G,4,0)</f>
        <v>HBV vaccine in males 12–15 years old</v>
      </c>
      <c r="D6" s="245"/>
      <c r="E6" s="245"/>
      <c r="F6" s="245"/>
      <c r="G6" s="245"/>
      <c r="H6" s="245"/>
      <c r="I6" s="245"/>
      <c r="J6" s="245"/>
      <c r="K6" s="245"/>
      <c r="L6" s="245"/>
      <c r="M6" s="245"/>
      <c r="N6" s="245"/>
      <c r="O6" s="245"/>
      <c r="P6" s="245"/>
      <c r="Q6" s="103"/>
    </row>
    <row r="8" spans="2:20" ht="21.75" thickBot="1" x14ac:dyDescent="0.3">
      <c r="B8" s="104" t="s">
        <v>49</v>
      </c>
      <c r="C8" s="105"/>
      <c r="D8" s="105"/>
      <c r="E8" s="105"/>
      <c r="F8" s="105"/>
      <c r="G8" s="105"/>
      <c r="H8" s="105"/>
      <c r="I8" s="105"/>
      <c r="J8" s="105"/>
      <c r="K8" s="105"/>
      <c r="L8" s="105"/>
      <c r="M8" s="105"/>
      <c r="N8" s="105"/>
      <c r="O8" s="105"/>
      <c r="P8" s="105"/>
      <c r="Q8" s="105"/>
      <c r="R8" s="105"/>
      <c r="S8" s="105"/>
      <c r="T8" s="105"/>
    </row>
    <row r="9" spans="2:20" x14ac:dyDescent="0.25">
      <c r="O9" s="82"/>
    </row>
    <row r="10" spans="2:20" ht="16.5" customHeight="1" x14ac:dyDescent="0.25">
      <c r="B10" s="197" t="s">
        <v>58</v>
      </c>
      <c r="C10" s="198"/>
      <c r="D10" s="198"/>
      <c r="E10" s="198"/>
      <c r="F10" s="198"/>
      <c r="G10" s="198"/>
      <c r="H10" s="198"/>
      <c r="I10" s="198"/>
      <c r="J10" s="198"/>
      <c r="K10" s="198"/>
      <c r="L10" s="198"/>
      <c r="M10" s="198"/>
      <c r="N10" s="199"/>
      <c r="O10" s="200" t="s">
        <v>59</v>
      </c>
      <c r="P10" s="201"/>
      <c r="Q10" s="201"/>
      <c r="R10" s="201"/>
      <c r="S10" s="201"/>
      <c r="T10" s="202"/>
    </row>
    <row r="11" spans="2:20" ht="15.75" customHeight="1" x14ac:dyDescent="0.25">
      <c r="B11" s="215" t="s">
        <v>41</v>
      </c>
      <c r="C11" s="21"/>
      <c r="D11" s="21"/>
      <c r="E11" s="21"/>
      <c r="F11" s="21"/>
      <c r="G11" s="21"/>
      <c r="H11" s="21"/>
      <c r="I11" s="21"/>
      <c r="J11" s="21"/>
      <c r="K11" s="21"/>
      <c r="L11" s="21"/>
      <c r="M11" s="21"/>
      <c r="N11" s="22"/>
      <c r="O11" s="221" t="s">
        <v>75</v>
      </c>
      <c r="P11" s="222"/>
      <c r="Q11" s="48" t="s">
        <v>177</v>
      </c>
      <c r="R11" s="237" t="s">
        <v>190</v>
      </c>
      <c r="S11" s="222"/>
      <c r="T11" s="203" t="s">
        <v>191</v>
      </c>
    </row>
    <row r="12" spans="2:20" ht="45.75" thickBot="1" x14ac:dyDescent="0.3">
      <c r="B12" s="216"/>
      <c r="C12" s="49" t="s">
        <v>42</v>
      </c>
      <c r="D12" s="43" t="s">
        <v>114</v>
      </c>
      <c r="E12" s="49" t="s">
        <v>36</v>
      </c>
      <c r="F12" s="43"/>
      <c r="G12" s="49" t="s">
        <v>37</v>
      </c>
      <c r="H12" s="43"/>
      <c r="I12" s="49" t="s">
        <v>330</v>
      </c>
      <c r="J12" s="43"/>
      <c r="K12" s="49" t="s">
        <v>38</v>
      </c>
      <c r="L12" s="43"/>
      <c r="M12" s="49" t="s">
        <v>40</v>
      </c>
      <c r="N12" s="43"/>
      <c r="O12" s="32" t="s">
        <v>512</v>
      </c>
      <c r="P12" s="33" t="s">
        <v>513</v>
      </c>
      <c r="Q12" s="41" t="s">
        <v>192</v>
      </c>
      <c r="R12" s="46" t="s">
        <v>193</v>
      </c>
      <c r="S12" s="46" t="s">
        <v>149</v>
      </c>
      <c r="T12" s="204"/>
    </row>
    <row r="13" spans="2:20" x14ac:dyDescent="0.25">
      <c r="B13" s="50" t="s">
        <v>70</v>
      </c>
      <c r="C13" s="51"/>
      <c r="D13" s="52"/>
      <c r="E13" s="52"/>
      <c r="F13" s="52"/>
      <c r="G13" s="52"/>
      <c r="H13" s="52"/>
      <c r="I13" s="52"/>
      <c r="J13" s="52"/>
      <c r="K13" s="52"/>
      <c r="L13" s="52"/>
      <c r="M13" s="52"/>
      <c r="N13" s="52"/>
      <c r="O13" s="52"/>
      <c r="P13" s="52"/>
      <c r="Q13" s="52"/>
      <c r="R13" s="53"/>
      <c r="S13" s="52"/>
      <c r="T13" s="54"/>
    </row>
    <row r="14" spans="2:20" ht="30" x14ac:dyDescent="0.25">
      <c r="B14" s="55" t="s">
        <v>510</v>
      </c>
      <c r="C14" s="56" t="s">
        <v>45</v>
      </c>
      <c r="D14" s="57">
        <v>2</v>
      </c>
      <c r="E14" s="56" t="s">
        <v>43</v>
      </c>
      <c r="F14" s="57">
        <v>1</v>
      </c>
      <c r="G14" s="56" t="s">
        <v>44</v>
      </c>
      <c r="H14" s="57"/>
      <c r="I14" s="56" t="s">
        <v>44</v>
      </c>
      <c r="J14" s="57"/>
      <c r="K14" s="56" t="s">
        <v>43</v>
      </c>
      <c r="L14" s="57">
        <v>1</v>
      </c>
      <c r="M14" s="56" t="s">
        <v>43</v>
      </c>
      <c r="N14" s="57"/>
      <c r="O14" s="59" t="s">
        <v>79</v>
      </c>
      <c r="P14" s="60" t="s">
        <v>84</v>
      </c>
      <c r="Q14" s="61" t="s">
        <v>504</v>
      </c>
      <c r="R14" s="61" t="s">
        <v>505</v>
      </c>
      <c r="S14" s="61" t="s">
        <v>336</v>
      </c>
      <c r="T14" s="96" t="s">
        <v>396</v>
      </c>
    </row>
    <row r="15" spans="2:20" x14ac:dyDescent="0.25">
      <c r="B15" s="63" t="s">
        <v>71</v>
      </c>
      <c r="C15" s="64"/>
      <c r="D15" s="65"/>
      <c r="E15" s="65"/>
      <c r="F15" s="65"/>
      <c r="G15" s="65"/>
      <c r="H15" s="65"/>
      <c r="I15" s="65"/>
      <c r="J15" s="65"/>
      <c r="K15" s="65"/>
      <c r="L15" s="65"/>
      <c r="M15" s="65"/>
      <c r="N15" s="65"/>
      <c r="O15" s="66"/>
      <c r="P15" s="66"/>
      <c r="Q15" s="66"/>
      <c r="R15" s="67"/>
      <c r="S15" s="67"/>
      <c r="T15" s="97"/>
    </row>
    <row r="16" spans="2:20" ht="30" x14ac:dyDescent="0.25">
      <c r="B16" s="55" t="s">
        <v>510</v>
      </c>
      <c r="C16" s="56" t="s">
        <v>45</v>
      </c>
      <c r="D16" s="58">
        <v>2</v>
      </c>
      <c r="E16" s="56" t="s">
        <v>43</v>
      </c>
      <c r="F16" s="58">
        <v>1</v>
      </c>
      <c r="G16" s="56" t="s">
        <v>44</v>
      </c>
      <c r="H16" s="57"/>
      <c r="I16" s="56" t="s">
        <v>44</v>
      </c>
      <c r="J16" s="57"/>
      <c r="K16" s="56" t="s">
        <v>43</v>
      </c>
      <c r="L16" s="58">
        <v>1</v>
      </c>
      <c r="M16" s="56" t="s">
        <v>43</v>
      </c>
      <c r="N16" s="57"/>
      <c r="O16" s="59" t="s">
        <v>80</v>
      </c>
      <c r="P16" s="60" t="s">
        <v>85</v>
      </c>
      <c r="Q16" s="61" t="s">
        <v>506</v>
      </c>
      <c r="R16" s="61" t="s">
        <v>339</v>
      </c>
      <c r="S16" s="61" t="s">
        <v>340</v>
      </c>
      <c r="T16" s="62" t="s">
        <v>396</v>
      </c>
    </row>
    <row r="17" spans="2:20" x14ac:dyDescent="0.25">
      <c r="B17" s="63" t="s">
        <v>72</v>
      </c>
      <c r="C17" s="64"/>
      <c r="D17" s="66"/>
      <c r="E17" s="65"/>
      <c r="F17" s="66"/>
      <c r="G17" s="65"/>
      <c r="H17" s="65"/>
      <c r="I17" s="65"/>
      <c r="J17" s="65"/>
      <c r="K17" s="65"/>
      <c r="L17" s="66"/>
      <c r="M17" s="65"/>
      <c r="N17" s="65"/>
      <c r="O17" s="66"/>
      <c r="P17" s="66"/>
      <c r="Q17" s="66"/>
      <c r="R17" s="67"/>
      <c r="S17" s="67"/>
      <c r="T17" s="68"/>
    </row>
    <row r="18" spans="2:20" ht="30" x14ac:dyDescent="0.25">
      <c r="B18" s="55" t="s">
        <v>510</v>
      </c>
      <c r="C18" s="56" t="s">
        <v>45</v>
      </c>
      <c r="D18" s="58">
        <v>2</v>
      </c>
      <c r="E18" s="56" t="s">
        <v>43</v>
      </c>
      <c r="F18" s="58">
        <v>1</v>
      </c>
      <c r="G18" s="56" t="s">
        <v>44</v>
      </c>
      <c r="H18" s="57"/>
      <c r="I18" s="56" t="s">
        <v>44</v>
      </c>
      <c r="J18" s="57"/>
      <c r="K18" s="56" t="s">
        <v>43</v>
      </c>
      <c r="L18" s="58">
        <v>1</v>
      </c>
      <c r="M18" s="56" t="s">
        <v>43</v>
      </c>
      <c r="N18" s="57"/>
      <c r="O18" s="59" t="s">
        <v>81</v>
      </c>
      <c r="P18" s="60" t="s">
        <v>86</v>
      </c>
      <c r="Q18" s="61" t="s">
        <v>507</v>
      </c>
      <c r="R18" s="61" t="s">
        <v>342</v>
      </c>
      <c r="S18" s="61" t="s">
        <v>89</v>
      </c>
      <c r="T18" s="62" t="s">
        <v>396</v>
      </c>
    </row>
    <row r="19" spans="2:20" x14ac:dyDescent="0.25">
      <c r="B19" s="63" t="s">
        <v>73</v>
      </c>
      <c r="C19" s="64"/>
      <c r="D19" s="66"/>
      <c r="E19" s="65"/>
      <c r="F19" s="66"/>
      <c r="G19" s="65"/>
      <c r="H19" s="65"/>
      <c r="I19" s="65"/>
      <c r="J19" s="65"/>
      <c r="K19" s="65"/>
      <c r="L19" s="66"/>
      <c r="M19" s="65"/>
      <c r="N19" s="65"/>
      <c r="O19" s="66"/>
      <c r="P19" s="66"/>
      <c r="Q19" s="66"/>
      <c r="R19" s="67"/>
      <c r="S19" s="67"/>
      <c r="T19" s="68"/>
    </row>
    <row r="20" spans="2:20" ht="30" x14ac:dyDescent="0.25">
      <c r="B20" s="55" t="s">
        <v>510</v>
      </c>
      <c r="C20" s="56" t="s">
        <v>45</v>
      </c>
      <c r="D20" s="58">
        <v>2</v>
      </c>
      <c r="E20" s="56" t="s">
        <v>43</v>
      </c>
      <c r="F20" s="58">
        <v>1</v>
      </c>
      <c r="G20" s="56" t="s">
        <v>44</v>
      </c>
      <c r="H20" s="57"/>
      <c r="I20" s="56" t="s">
        <v>44</v>
      </c>
      <c r="J20" s="57"/>
      <c r="K20" s="56" t="s">
        <v>43</v>
      </c>
      <c r="L20" s="58">
        <v>1</v>
      </c>
      <c r="M20" s="56" t="s">
        <v>43</v>
      </c>
      <c r="N20" s="57"/>
      <c r="O20" s="59" t="s">
        <v>82</v>
      </c>
      <c r="P20" s="60" t="s">
        <v>87</v>
      </c>
      <c r="Q20" s="61" t="s">
        <v>508</v>
      </c>
      <c r="R20" s="61" t="s">
        <v>344</v>
      </c>
      <c r="S20" s="61" t="s">
        <v>345</v>
      </c>
      <c r="T20" s="62" t="s">
        <v>396</v>
      </c>
    </row>
    <row r="21" spans="2:20" x14ac:dyDescent="0.25">
      <c r="B21" s="63" t="s">
        <v>74</v>
      </c>
      <c r="C21" s="64"/>
      <c r="D21" s="66"/>
      <c r="E21" s="65"/>
      <c r="F21" s="66"/>
      <c r="G21" s="65"/>
      <c r="H21" s="65"/>
      <c r="I21" s="65"/>
      <c r="J21" s="65"/>
      <c r="K21" s="65"/>
      <c r="L21" s="66"/>
      <c r="M21" s="65"/>
      <c r="N21" s="65"/>
      <c r="O21" s="66"/>
      <c r="P21" s="66"/>
      <c r="Q21" s="66"/>
      <c r="R21" s="67"/>
      <c r="S21" s="67"/>
      <c r="T21" s="68"/>
    </row>
    <row r="22" spans="2:20" x14ac:dyDescent="0.25">
      <c r="B22" s="69" t="s">
        <v>510</v>
      </c>
      <c r="C22" s="70" t="s">
        <v>45</v>
      </c>
      <c r="D22" s="72">
        <v>2</v>
      </c>
      <c r="E22" s="70" t="s">
        <v>43</v>
      </c>
      <c r="F22" s="72">
        <v>1</v>
      </c>
      <c r="G22" s="70" t="s">
        <v>44</v>
      </c>
      <c r="H22" s="71"/>
      <c r="I22" s="70" t="s">
        <v>45</v>
      </c>
      <c r="J22" s="72">
        <v>3</v>
      </c>
      <c r="K22" s="70" t="s">
        <v>43</v>
      </c>
      <c r="L22" s="72">
        <v>1</v>
      </c>
      <c r="M22" s="70" t="s">
        <v>43</v>
      </c>
      <c r="N22" s="71"/>
      <c r="O22" s="73" t="s">
        <v>83</v>
      </c>
      <c r="P22" s="74" t="s">
        <v>88</v>
      </c>
      <c r="Q22" s="75" t="s">
        <v>373</v>
      </c>
      <c r="R22" s="76" t="s">
        <v>146</v>
      </c>
      <c r="S22" s="76" t="s">
        <v>347</v>
      </c>
      <c r="T22" s="77" t="s">
        <v>337</v>
      </c>
    </row>
    <row r="23" spans="2:20" x14ac:dyDescent="0.25">
      <c r="B23" s="223" t="s">
        <v>536</v>
      </c>
      <c r="C23" s="223"/>
      <c r="D23" s="223"/>
      <c r="E23" s="223"/>
      <c r="F23" s="223"/>
      <c r="G23" s="223"/>
      <c r="H23" s="223"/>
      <c r="I23" s="223"/>
      <c r="J23" s="223"/>
      <c r="K23" s="223"/>
      <c r="L23" s="223"/>
      <c r="M23" s="223"/>
      <c r="N23" s="223"/>
      <c r="O23" s="223"/>
      <c r="P23" s="223"/>
    </row>
    <row r="24" spans="2:20" x14ac:dyDescent="0.25">
      <c r="B24" s="196" t="s">
        <v>509</v>
      </c>
      <c r="C24" s="196"/>
      <c r="D24" s="196"/>
      <c r="E24" s="196"/>
      <c r="F24" s="196"/>
      <c r="G24" s="196"/>
      <c r="H24" s="196"/>
      <c r="I24" s="196"/>
      <c r="J24" s="196"/>
      <c r="K24" s="196"/>
      <c r="L24" s="196"/>
      <c r="M24" s="196"/>
      <c r="N24" s="196"/>
      <c r="O24" s="196"/>
      <c r="P24" s="196"/>
    </row>
    <row r="25" spans="2:20" x14ac:dyDescent="0.25">
      <c r="B25" s="196" t="s">
        <v>351</v>
      </c>
      <c r="C25" s="196"/>
      <c r="D25" s="196"/>
      <c r="E25" s="196"/>
      <c r="F25" s="196"/>
      <c r="G25" s="196"/>
      <c r="H25" s="196"/>
      <c r="I25" s="196"/>
      <c r="J25" s="196"/>
      <c r="K25" s="196"/>
      <c r="L25" s="196"/>
      <c r="M25" s="196"/>
      <c r="N25" s="196"/>
      <c r="O25" s="196"/>
      <c r="P25" s="196"/>
    </row>
    <row r="26" spans="2:20" s="79" customFormat="1" ht="29.25" customHeight="1" x14ac:dyDescent="0.25">
      <c r="B26" s="195" t="s">
        <v>194</v>
      </c>
      <c r="C26" s="195"/>
      <c r="D26" s="195"/>
      <c r="E26" s="195"/>
      <c r="F26" s="195"/>
      <c r="G26" s="195"/>
      <c r="H26" s="195"/>
      <c r="I26" s="195"/>
      <c r="J26" s="195"/>
      <c r="K26" s="195"/>
      <c r="L26" s="195"/>
      <c r="M26" s="195"/>
      <c r="N26" s="195"/>
      <c r="O26" s="195"/>
      <c r="P26" s="195"/>
    </row>
    <row r="27" spans="2:20" s="13" customFormat="1" x14ac:dyDescent="0.25">
      <c r="B27" s="80" t="s">
        <v>328</v>
      </c>
      <c r="I27" s="81"/>
      <c r="J27" s="81"/>
    </row>
    <row r="28" spans="2:20" ht="15" customHeight="1" x14ac:dyDescent="0.25">
      <c r="B28" s="195" t="s">
        <v>447</v>
      </c>
      <c r="C28" s="195"/>
      <c r="D28" s="195"/>
      <c r="E28" s="195"/>
      <c r="F28" s="195"/>
      <c r="G28" s="195"/>
      <c r="H28" s="195"/>
      <c r="I28" s="195"/>
      <c r="J28" s="195"/>
      <c r="K28" s="195"/>
      <c r="L28" s="195"/>
      <c r="M28" s="195"/>
      <c r="N28" s="195"/>
      <c r="O28" s="195"/>
      <c r="P28" s="195"/>
    </row>
    <row r="29" spans="2:20" ht="15" customHeight="1" x14ac:dyDescent="0.25">
      <c r="B29" s="195" t="s">
        <v>544</v>
      </c>
      <c r="C29" s="195"/>
      <c r="D29" s="195"/>
      <c r="E29" s="195"/>
      <c r="F29" s="195"/>
      <c r="G29" s="195"/>
      <c r="H29" s="195"/>
      <c r="I29" s="195"/>
      <c r="J29" s="195"/>
      <c r="K29" s="195"/>
      <c r="L29" s="195"/>
      <c r="M29" s="195"/>
      <c r="N29" s="195"/>
      <c r="O29" s="195"/>
      <c r="P29" s="195"/>
    </row>
    <row r="30" spans="2:20" ht="30" customHeight="1" x14ac:dyDescent="0.25">
      <c r="B30" s="195" t="s">
        <v>546</v>
      </c>
      <c r="C30" s="195"/>
      <c r="D30" s="195"/>
      <c r="E30" s="195"/>
      <c r="F30" s="195"/>
      <c r="G30" s="195"/>
      <c r="H30" s="195"/>
      <c r="I30" s="195"/>
      <c r="J30" s="195"/>
      <c r="K30" s="195"/>
      <c r="L30" s="195"/>
      <c r="M30" s="195"/>
      <c r="N30" s="195"/>
      <c r="O30" s="195"/>
      <c r="P30" s="195"/>
    </row>
    <row r="31" spans="2:20" ht="15" customHeight="1" x14ac:dyDescent="0.25">
      <c r="B31" s="195" t="s">
        <v>547</v>
      </c>
      <c r="C31" s="195"/>
      <c r="D31" s="195"/>
      <c r="E31" s="195"/>
      <c r="F31" s="195"/>
      <c r="G31" s="195"/>
      <c r="H31" s="195"/>
      <c r="I31" s="195"/>
      <c r="J31" s="195"/>
      <c r="K31" s="195"/>
      <c r="L31" s="195"/>
      <c r="M31" s="195"/>
      <c r="N31" s="195"/>
      <c r="O31" s="195"/>
      <c r="P31" s="195"/>
    </row>
    <row r="32" spans="2:20" x14ac:dyDescent="0.25">
      <c r="B32" s="82" t="s">
        <v>171</v>
      </c>
      <c r="C32" s="78" t="str">
        <f>[2]STUDIES!A11</f>
        <v>Lehtinen 2016 (9)</v>
      </c>
    </row>
    <row r="34" spans="2:19" ht="21.75" thickBot="1" x14ac:dyDescent="0.3">
      <c r="B34" s="104" t="s">
        <v>50</v>
      </c>
      <c r="C34" s="105"/>
      <c r="D34" s="105"/>
      <c r="E34" s="105"/>
      <c r="F34" s="105"/>
      <c r="G34" s="105"/>
      <c r="H34" s="105"/>
      <c r="I34" s="105"/>
      <c r="J34" s="105"/>
      <c r="K34" s="105"/>
      <c r="L34" s="105"/>
      <c r="M34" s="105"/>
      <c r="N34" s="105"/>
      <c r="O34" s="105"/>
      <c r="P34" s="106"/>
    </row>
    <row r="36" spans="2:19" s="82" customFormat="1" ht="15" customHeight="1" x14ac:dyDescent="0.25">
      <c r="B36" s="205" t="s">
        <v>60</v>
      </c>
      <c r="C36" s="206"/>
      <c r="D36" s="206"/>
      <c r="E36" s="209" t="s">
        <v>61</v>
      </c>
      <c r="F36" s="209"/>
      <c r="G36" s="209"/>
      <c r="H36" s="209"/>
      <c r="I36" s="209" t="s">
        <v>62</v>
      </c>
      <c r="J36" s="209"/>
      <c r="K36" s="209" t="s">
        <v>27</v>
      </c>
      <c r="L36" s="209"/>
      <c r="M36" s="210" t="s">
        <v>30</v>
      </c>
      <c r="N36" s="210"/>
      <c r="O36" s="209" t="s">
        <v>29</v>
      </c>
      <c r="P36" s="212"/>
      <c r="R36" s="78"/>
      <c r="S36" s="78"/>
    </row>
    <row r="37" spans="2:19" s="82" customFormat="1" ht="30.75" customHeight="1" thickBot="1" x14ac:dyDescent="0.3">
      <c r="B37" s="207"/>
      <c r="C37" s="208"/>
      <c r="D37" s="208"/>
      <c r="E37" s="211" t="str">
        <f>O12</f>
        <v>Control group (HBV – females 12–15 years)</v>
      </c>
      <c r="F37" s="211"/>
      <c r="G37" s="211" t="str">
        <f>P12</f>
        <v>Intervention group (2vHPV – males 12–15 years)</v>
      </c>
      <c r="H37" s="211"/>
      <c r="I37" s="213" t="s">
        <v>26</v>
      </c>
      <c r="J37" s="213"/>
      <c r="K37" s="213" t="s">
        <v>28</v>
      </c>
      <c r="L37" s="213"/>
      <c r="M37" s="211"/>
      <c r="N37" s="211"/>
      <c r="O37" s="213"/>
      <c r="P37" s="214"/>
      <c r="R37" s="78"/>
      <c r="S37" s="78"/>
    </row>
    <row r="38" spans="2:19" ht="30" customHeight="1" x14ac:dyDescent="0.25">
      <c r="B38" s="226" t="str">
        <f>B13</f>
        <v>One or more AEs</v>
      </c>
      <c r="C38" s="227"/>
      <c r="D38" s="227"/>
      <c r="E38" s="228" t="str">
        <f>IF(Q14="","",Q14)</f>
        <v xml:space="preserve">901 per 1 000 </v>
      </c>
      <c r="F38" s="228"/>
      <c r="G38" s="230" t="s">
        <v>355</v>
      </c>
      <c r="H38" s="230"/>
      <c r="I38" s="231" t="str">
        <f>IF(S14="","",S14)</f>
        <v>RR 0.90 (0.86–0.94)</v>
      </c>
      <c r="J38" s="231"/>
      <c r="K38" s="217" t="str">
        <f>IF(B14="","",B14)</f>
        <v>2 389 (1RCT)</v>
      </c>
      <c r="L38" s="217"/>
      <c r="M38" s="83" t="str">
        <f>IF(T14="","",T14)</f>
        <v>Moderate</v>
      </c>
      <c r="N38" s="100">
        <v>2</v>
      </c>
      <c r="O38" s="246" t="s">
        <v>511</v>
      </c>
      <c r="P38" s="247"/>
    </row>
    <row r="39" spans="2:19" ht="30" customHeight="1" x14ac:dyDescent="0.25">
      <c r="B39" s="226" t="str">
        <f>B15</f>
        <v>Injection-site events</v>
      </c>
      <c r="C39" s="227"/>
      <c r="D39" s="227"/>
      <c r="E39" s="228" t="str">
        <f>IF(Q16="","",Q16)</f>
        <v xml:space="preserve">854 per 1 000 </v>
      </c>
      <c r="F39" s="228"/>
      <c r="G39" s="229" t="s">
        <v>356</v>
      </c>
      <c r="H39" s="229"/>
      <c r="I39" s="217" t="str">
        <f>IF(S16="","",S16)</f>
        <v>RR 0.85 (0.80–0.91)</v>
      </c>
      <c r="J39" s="217"/>
      <c r="K39" s="217" t="str">
        <f>IF(B16="","",B16)</f>
        <v>2 389 (1RCT)</v>
      </c>
      <c r="L39" s="217"/>
      <c r="M39" s="83" t="str">
        <f>IF(T16="","",T16)</f>
        <v>Moderate</v>
      </c>
      <c r="N39" s="100">
        <v>2</v>
      </c>
      <c r="O39" s="224"/>
      <c r="P39" s="225"/>
    </row>
    <row r="40" spans="2:19" ht="30" customHeight="1" x14ac:dyDescent="0.25">
      <c r="B40" s="226" t="str">
        <f>B17</f>
        <v>Systemic events</v>
      </c>
      <c r="C40" s="227"/>
      <c r="D40" s="227"/>
      <c r="E40" s="228" t="str">
        <f>IF(Q18="","",Q18)</f>
        <v xml:space="preserve">571 per 1 000 </v>
      </c>
      <c r="F40" s="228"/>
      <c r="G40" s="229" t="s">
        <v>357</v>
      </c>
      <c r="H40" s="229"/>
      <c r="I40" s="217" t="str">
        <f>IF(S18="","",S18)</f>
        <v>RR 0.73 (0.65 -0.83)</v>
      </c>
      <c r="J40" s="217"/>
      <c r="K40" s="217" t="str">
        <f>IF(B18="","",B18)</f>
        <v>2 389 (1RCT)</v>
      </c>
      <c r="L40" s="217"/>
      <c r="M40" s="83" t="str">
        <f>IF(T18="","",T18)</f>
        <v>Moderate</v>
      </c>
      <c r="N40" s="100">
        <v>2</v>
      </c>
      <c r="O40" s="224"/>
      <c r="P40" s="225"/>
    </row>
    <row r="41" spans="2:19" ht="30" customHeight="1" x14ac:dyDescent="0.25">
      <c r="B41" s="226" t="str">
        <f>B19</f>
        <v>Serious events</v>
      </c>
      <c r="C41" s="227"/>
      <c r="D41" s="227"/>
      <c r="E41" s="228" t="str">
        <f>IF(Q20="","",Q20)</f>
        <v xml:space="preserve">34 per 1 000 </v>
      </c>
      <c r="F41" s="228"/>
      <c r="G41" s="229" t="s">
        <v>358</v>
      </c>
      <c r="H41" s="229"/>
      <c r="I41" s="217" t="str">
        <f>IF(S20="","",S20)</f>
        <v>RR 0.48 (0.23–1.03)</v>
      </c>
      <c r="J41" s="217"/>
      <c r="K41" s="217" t="str">
        <f>IF(B20="","",B20)</f>
        <v>2 389 (1RCT)</v>
      </c>
      <c r="L41" s="217"/>
      <c r="M41" s="83" t="str">
        <f>IF(T20="","",T20)</f>
        <v>Moderate</v>
      </c>
      <c r="N41" s="100">
        <v>2</v>
      </c>
      <c r="O41" s="224"/>
      <c r="P41" s="225"/>
    </row>
    <row r="42" spans="2:19" ht="30" customHeight="1" x14ac:dyDescent="0.25">
      <c r="B42" s="232" t="str">
        <f>B21</f>
        <v>Discontinuation due to AEs</v>
      </c>
      <c r="C42" s="233"/>
      <c r="D42" s="233"/>
      <c r="E42" s="234" t="str">
        <f>IF(Q22="","",Q22)</f>
        <v xml:space="preserve">0 per 1 000 </v>
      </c>
      <c r="F42" s="234"/>
      <c r="G42" s="235" t="s">
        <v>359</v>
      </c>
      <c r="H42" s="235"/>
      <c r="I42" s="236" t="str">
        <f>IF(S22="","",S22)</f>
        <v>RR 0.70 (0.01–35.44)</v>
      </c>
      <c r="J42" s="236"/>
      <c r="K42" s="236" t="str">
        <f>IF(B22="","",B22)</f>
        <v>2 389 (1RCT)</v>
      </c>
      <c r="L42" s="236"/>
      <c r="M42" s="85" t="str">
        <f>IF(T22="","",T22)</f>
        <v>Low</v>
      </c>
      <c r="N42" s="86">
        <v>23</v>
      </c>
      <c r="O42" s="238"/>
      <c r="P42" s="239"/>
    </row>
    <row r="43" spans="2:19" x14ac:dyDescent="0.25">
      <c r="B43" s="223" t="s">
        <v>536</v>
      </c>
      <c r="C43" s="223"/>
      <c r="D43" s="223"/>
      <c r="E43" s="223"/>
      <c r="F43" s="223"/>
      <c r="G43" s="223"/>
      <c r="H43" s="223"/>
      <c r="I43" s="223"/>
      <c r="J43" s="223"/>
      <c r="K43" s="223"/>
      <c r="L43" s="223"/>
      <c r="M43" s="223"/>
      <c r="N43" s="223"/>
      <c r="O43" s="223"/>
      <c r="P43" s="223"/>
    </row>
    <row r="44" spans="2:19" x14ac:dyDescent="0.25">
      <c r="B44" s="196" t="s">
        <v>509</v>
      </c>
      <c r="C44" s="196"/>
      <c r="D44" s="196"/>
      <c r="E44" s="196"/>
      <c r="F44" s="196"/>
      <c r="G44" s="196"/>
      <c r="H44" s="196"/>
      <c r="I44" s="196"/>
      <c r="J44" s="196"/>
      <c r="K44" s="196"/>
      <c r="L44" s="196"/>
      <c r="M44" s="196"/>
      <c r="N44" s="196"/>
      <c r="O44" s="196"/>
      <c r="P44" s="196"/>
    </row>
    <row r="45" spans="2:19" x14ac:dyDescent="0.25">
      <c r="B45" s="196" t="s">
        <v>351</v>
      </c>
      <c r="C45" s="196"/>
      <c r="D45" s="196"/>
      <c r="E45" s="196"/>
      <c r="F45" s="196"/>
      <c r="G45" s="196"/>
      <c r="H45" s="196"/>
      <c r="I45" s="196"/>
      <c r="J45" s="196"/>
      <c r="K45" s="196"/>
      <c r="L45" s="196"/>
      <c r="M45" s="196"/>
      <c r="N45" s="196"/>
      <c r="O45" s="196"/>
      <c r="P45" s="196"/>
    </row>
    <row r="46" spans="2:19" s="79" customFormat="1" ht="29.25" customHeight="1" x14ac:dyDescent="0.25">
      <c r="B46" s="195" t="s">
        <v>194</v>
      </c>
      <c r="C46" s="195"/>
      <c r="D46" s="195"/>
      <c r="E46" s="195"/>
      <c r="F46" s="195"/>
      <c r="G46" s="195"/>
      <c r="H46" s="195"/>
      <c r="I46" s="195"/>
      <c r="J46" s="195"/>
      <c r="K46" s="195"/>
      <c r="L46" s="195"/>
      <c r="M46" s="195"/>
      <c r="N46" s="195"/>
      <c r="O46" s="195"/>
      <c r="P46" s="195"/>
    </row>
    <row r="47" spans="2:19" s="13" customFormat="1" x14ac:dyDescent="0.25">
      <c r="B47" s="80" t="s">
        <v>328</v>
      </c>
      <c r="I47" s="81"/>
      <c r="J47" s="81"/>
    </row>
    <row r="48" spans="2:19" ht="30" customHeight="1" x14ac:dyDescent="0.25">
      <c r="B48" s="195" t="s">
        <v>548</v>
      </c>
      <c r="C48" s="195"/>
      <c r="D48" s="195"/>
      <c r="E48" s="195"/>
      <c r="F48" s="195"/>
      <c r="G48" s="195"/>
      <c r="H48" s="195"/>
      <c r="I48" s="195"/>
      <c r="J48" s="195"/>
      <c r="K48" s="195"/>
      <c r="L48" s="195"/>
      <c r="M48" s="195"/>
      <c r="N48" s="195"/>
      <c r="O48" s="195"/>
      <c r="P48" s="195"/>
    </row>
    <row r="49" spans="2:16" ht="15" customHeight="1" x14ac:dyDescent="0.25">
      <c r="B49" s="195" t="s">
        <v>547</v>
      </c>
      <c r="C49" s="195"/>
      <c r="D49" s="195"/>
      <c r="E49" s="195"/>
      <c r="F49" s="195"/>
      <c r="G49" s="195"/>
      <c r="H49" s="195"/>
      <c r="I49" s="195"/>
      <c r="J49" s="195"/>
      <c r="K49" s="195"/>
      <c r="L49" s="195"/>
      <c r="M49" s="195"/>
      <c r="N49" s="195"/>
      <c r="O49" s="195"/>
      <c r="P49" s="195"/>
    </row>
    <row r="50" spans="2:16" x14ac:dyDescent="0.25">
      <c r="B50" s="82" t="s">
        <v>171</v>
      </c>
      <c r="C50" s="78" t="str">
        <f>C32</f>
        <v>Lehtinen 2016 (9)</v>
      </c>
    </row>
  </sheetData>
  <mergeCells count="61">
    <mergeCell ref="B46:P46"/>
    <mergeCell ref="B26:P26"/>
    <mergeCell ref="B43:P43"/>
    <mergeCell ref="O38:P42"/>
    <mergeCell ref="B42:D42"/>
    <mergeCell ref="E42:F42"/>
    <mergeCell ref="G42:H42"/>
    <mergeCell ref="I42:J42"/>
    <mergeCell ref="K42:L42"/>
    <mergeCell ref="B41:D41"/>
    <mergeCell ref="E41:F41"/>
    <mergeCell ref="G41:H41"/>
    <mergeCell ref="I41:J41"/>
    <mergeCell ref="K41:L41"/>
    <mergeCell ref="B40:D40"/>
    <mergeCell ref="E40:F40"/>
    <mergeCell ref="E39:F39"/>
    <mergeCell ref="G39:H39"/>
    <mergeCell ref="I39:J39"/>
    <mergeCell ref="K39:L39"/>
    <mergeCell ref="R11:S11"/>
    <mergeCell ref="B23:P23"/>
    <mergeCell ref="B25:P25"/>
    <mergeCell ref="O36:P37"/>
    <mergeCell ref="E37:F37"/>
    <mergeCell ref="G37:H37"/>
    <mergeCell ref="I37:J37"/>
    <mergeCell ref="K37:L37"/>
    <mergeCell ref="B36:D37"/>
    <mergeCell ref="E36:H36"/>
    <mergeCell ref="I36:J36"/>
    <mergeCell ref="K36:L36"/>
    <mergeCell ref="M36:N37"/>
    <mergeCell ref="B10:N10"/>
    <mergeCell ref="O10:T10"/>
    <mergeCell ref="B11:B12"/>
    <mergeCell ref="O11:P11"/>
    <mergeCell ref="T11:T12"/>
    <mergeCell ref="B31:P31"/>
    <mergeCell ref="B24:P24"/>
    <mergeCell ref="C2:P2"/>
    <mergeCell ref="C3:P3"/>
    <mergeCell ref="C4:P4"/>
    <mergeCell ref="C5:P5"/>
    <mergeCell ref="C6:P6"/>
    <mergeCell ref="B48:P48"/>
    <mergeCell ref="B49:P49"/>
    <mergeCell ref="B28:P28"/>
    <mergeCell ref="B29:P29"/>
    <mergeCell ref="B30:P30"/>
    <mergeCell ref="B45:P45"/>
    <mergeCell ref="B38:D38"/>
    <mergeCell ref="E38:F38"/>
    <mergeCell ref="G38:H38"/>
    <mergeCell ref="I38:J38"/>
    <mergeCell ref="K38:L38"/>
    <mergeCell ref="G40:H40"/>
    <mergeCell ref="I40:J40"/>
    <mergeCell ref="K40:L40"/>
    <mergeCell ref="B39:D39"/>
    <mergeCell ref="B44:P44"/>
  </mergeCells>
  <conditionalFormatting sqref="M15 M17 M19 M21">
    <cfRule type="cellIs" dxfId="229" priority="67" operator="equal">
      <formula>"Very large"</formula>
    </cfRule>
    <cfRule type="cellIs" dxfId="228" priority="68" operator="equal">
      <formula>"Large"</formula>
    </cfRule>
  </conditionalFormatting>
  <conditionalFormatting sqref="C16">
    <cfRule type="cellIs" dxfId="227" priority="55" operator="equal">
      <formula>"Very serious"</formula>
    </cfRule>
    <cfRule type="cellIs" dxfId="226" priority="56" operator="equal">
      <formula>"Serious"</formula>
    </cfRule>
  </conditionalFormatting>
  <conditionalFormatting sqref="I15 I17 I19 I21">
    <cfRule type="cellIs" dxfId="225" priority="69" operator="equal">
      <formula>"Very serious"</formula>
    </cfRule>
    <cfRule type="cellIs" dxfId="224" priority="70" operator="equal">
      <formula>"Serious"</formula>
    </cfRule>
  </conditionalFormatting>
  <conditionalFormatting sqref="I14">
    <cfRule type="cellIs" dxfId="223" priority="65" operator="equal">
      <formula>"Very serious"</formula>
    </cfRule>
    <cfRule type="cellIs" dxfId="222" priority="66" operator="equal">
      <formula>"Serious"</formula>
    </cfRule>
  </conditionalFormatting>
  <conditionalFormatting sqref="M14">
    <cfRule type="cellIs" dxfId="221" priority="63" operator="equal">
      <formula>"Very large"</formula>
    </cfRule>
    <cfRule type="cellIs" dxfId="220" priority="64" operator="equal">
      <formula>"Large"</formula>
    </cfRule>
  </conditionalFormatting>
  <conditionalFormatting sqref="C14">
    <cfRule type="cellIs" dxfId="219" priority="61" operator="equal">
      <formula>"Very serious"</formula>
    </cfRule>
    <cfRule type="cellIs" dxfId="218" priority="62" operator="equal">
      <formula>"Serious"</formula>
    </cfRule>
  </conditionalFormatting>
  <conditionalFormatting sqref="I16">
    <cfRule type="cellIs" dxfId="217" priority="59" operator="equal">
      <formula>"Very serious"</formula>
    </cfRule>
    <cfRule type="cellIs" dxfId="216" priority="60" operator="equal">
      <formula>"Serious"</formula>
    </cfRule>
  </conditionalFormatting>
  <conditionalFormatting sqref="C18">
    <cfRule type="cellIs" dxfId="215" priority="49" operator="equal">
      <formula>"Very serious"</formula>
    </cfRule>
    <cfRule type="cellIs" dxfId="214" priority="50" operator="equal">
      <formula>"Serious"</formula>
    </cfRule>
  </conditionalFormatting>
  <conditionalFormatting sqref="M16">
    <cfRule type="cellIs" dxfId="213" priority="57" operator="equal">
      <formula>"Very large"</formula>
    </cfRule>
    <cfRule type="cellIs" dxfId="212" priority="58" operator="equal">
      <formula>"Large"</formula>
    </cfRule>
  </conditionalFormatting>
  <conditionalFormatting sqref="I18">
    <cfRule type="cellIs" dxfId="211" priority="53" operator="equal">
      <formula>"Very serious"</formula>
    </cfRule>
    <cfRule type="cellIs" dxfId="210" priority="54" operator="equal">
      <formula>"Serious"</formula>
    </cfRule>
  </conditionalFormatting>
  <conditionalFormatting sqref="C20">
    <cfRule type="cellIs" dxfId="209" priority="45" operator="equal">
      <formula>"Very serious"</formula>
    </cfRule>
    <cfRule type="cellIs" dxfId="208" priority="46" operator="equal">
      <formula>"Serious"</formula>
    </cfRule>
  </conditionalFormatting>
  <conditionalFormatting sqref="M18">
    <cfRule type="cellIs" dxfId="207" priority="51" operator="equal">
      <formula>"Very large"</formula>
    </cfRule>
    <cfRule type="cellIs" dxfId="206" priority="52" operator="equal">
      <formula>"Large"</formula>
    </cfRule>
  </conditionalFormatting>
  <conditionalFormatting sqref="G18">
    <cfRule type="cellIs" dxfId="205" priority="31" operator="equal">
      <formula>"Very serious"</formula>
    </cfRule>
    <cfRule type="cellIs" dxfId="204" priority="32" operator="equal">
      <formula>"Serious"</formula>
    </cfRule>
  </conditionalFormatting>
  <conditionalFormatting sqref="C22">
    <cfRule type="cellIs" dxfId="203" priority="39" operator="equal">
      <formula>"Very serious"</formula>
    </cfRule>
    <cfRule type="cellIs" dxfId="202" priority="40" operator="equal">
      <formula>"Serious"</formula>
    </cfRule>
  </conditionalFormatting>
  <conditionalFormatting sqref="M20">
    <cfRule type="cellIs" dxfId="201" priority="47" operator="equal">
      <formula>"Very large"</formula>
    </cfRule>
    <cfRule type="cellIs" dxfId="200" priority="48" operator="equal">
      <formula>"Large"</formula>
    </cfRule>
  </conditionalFormatting>
  <conditionalFormatting sqref="E16">
    <cfRule type="cellIs" dxfId="199" priority="21" operator="equal">
      <formula>"Very serious"</formula>
    </cfRule>
    <cfRule type="cellIs" dxfId="198" priority="22" operator="equal">
      <formula>"Serious"</formula>
    </cfRule>
  </conditionalFormatting>
  <conditionalFormatting sqref="I22">
    <cfRule type="cellIs" dxfId="197" priority="43" operator="equal">
      <formula>"Very serious"</formula>
    </cfRule>
    <cfRule type="cellIs" dxfId="196" priority="44" operator="equal">
      <formula>"Serious"</formula>
    </cfRule>
  </conditionalFormatting>
  <conditionalFormatting sqref="G20">
    <cfRule type="cellIs" dxfId="195" priority="29" operator="equal">
      <formula>"Very serious"</formula>
    </cfRule>
    <cfRule type="cellIs" dxfId="194" priority="30" operator="equal">
      <formula>"Serious"</formula>
    </cfRule>
  </conditionalFormatting>
  <conditionalFormatting sqref="M22">
    <cfRule type="cellIs" dxfId="193" priority="41" operator="equal">
      <formula>"Very large"</formula>
    </cfRule>
    <cfRule type="cellIs" dxfId="192" priority="42" operator="equal">
      <formula>"Large"</formula>
    </cfRule>
  </conditionalFormatting>
  <conditionalFormatting sqref="G15 G17 G19 G21">
    <cfRule type="cellIs" dxfId="191" priority="37" operator="equal">
      <formula>"Very serious"</formula>
    </cfRule>
    <cfRule type="cellIs" dxfId="190" priority="38" operator="equal">
      <formula>"Serious"</formula>
    </cfRule>
  </conditionalFormatting>
  <conditionalFormatting sqref="G14">
    <cfRule type="cellIs" dxfId="189" priority="35" operator="equal">
      <formula>"Very serious"</formula>
    </cfRule>
    <cfRule type="cellIs" dxfId="188" priority="36" operator="equal">
      <formula>"Serious"</formula>
    </cfRule>
  </conditionalFormatting>
  <conditionalFormatting sqref="G16">
    <cfRule type="cellIs" dxfId="187" priority="33" operator="equal">
      <formula>"Very serious"</formula>
    </cfRule>
    <cfRule type="cellIs" dxfId="186" priority="34" operator="equal">
      <formula>"Serious"</formula>
    </cfRule>
  </conditionalFormatting>
  <conditionalFormatting sqref="G22">
    <cfRule type="cellIs" dxfId="185" priority="27" operator="equal">
      <formula>"Very serious"</formula>
    </cfRule>
    <cfRule type="cellIs" dxfId="184" priority="28" operator="equal">
      <formula>"Serious"</formula>
    </cfRule>
  </conditionalFormatting>
  <conditionalFormatting sqref="E18">
    <cfRule type="cellIs" dxfId="183" priority="19" operator="equal">
      <formula>"Very serious"</formula>
    </cfRule>
    <cfRule type="cellIs" dxfId="182" priority="20" operator="equal">
      <formula>"Serious"</formula>
    </cfRule>
  </conditionalFormatting>
  <conditionalFormatting sqref="E15 E17 E19 E21">
    <cfRule type="cellIs" dxfId="181" priority="25" operator="equal">
      <formula>"Very serious"</formula>
    </cfRule>
    <cfRule type="cellIs" dxfId="180" priority="26" operator="equal">
      <formula>"Serious"</formula>
    </cfRule>
  </conditionalFormatting>
  <conditionalFormatting sqref="E14">
    <cfRule type="cellIs" dxfId="179" priority="23" operator="equal">
      <formula>"Very serious"</formula>
    </cfRule>
    <cfRule type="cellIs" dxfId="178" priority="24" operator="equal">
      <formula>"Serious"</formula>
    </cfRule>
  </conditionalFormatting>
  <conditionalFormatting sqref="E20">
    <cfRule type="cellIs" dxfId="177" priority="17" operator="equal">
      <formula>"Very serious"</formula>
    </cfRule>
    <cfRule type="cellIs" dxfId="176" priority="18" operator="equal">
      <formula>"Serious"</formula>
    </cfRule>
  </conditionalFormatting>
  <conditionalFormatting sqref="E22">
    <cfRule type="cellIs" dxfId="175" priority="15" operator="equal">
      <formula>"Very serious"</formula>
    </cfRule>
    <cfRule type="cellIs" dxfId="174" priority="16" operator="equal">
      <formula>"Serious"</formula>
    </cfRule>
  </conditionalFormatting>
  <conditionalFormatting sqref="K18">
    <cfRule type="cellIs" dxfId="173" priority="7" operator="equal">
      <formula>"Very serious"</formula>
    </cfRule>
    <cfRule type="cellIs" dxfId="172" priority="8" operator="equal">
      <formula>"Serious"</formula>
    </cfRule>
  </conditionalFormatting>
  <conditionalFormatting sqref="K15 K17 K19 K21">
    <cfRule type="cellIs" dxfId="171" priority="13" operator="equal">
      <formula>"Very serious"</formula>
    </cfRule>
    <cfRule type="cellIs" dxfId="170" priority="14" operator="equal">
      <formula>"Serious"</formula>
    </cfRule>
  </conditionalFormatting>
  <conditionalFormatting sqref="K14">
    <cfRule type="cellIs" dxfId="169" priority="11" operator="equal">
      <formula>"Very serious"</formula>
    </cfRule>
    <cfRule type="cellIs" dxfId="168" priority="12" operator="equal">
      <formula>"Serious"</formula>
    </cfRule>
  </conditionalFormatting>
  <conditionalFormatting sqref="K16">
    <cfRule type="cellIs" dxfId="167" priority="9" operator="equal">
      <formula>"Very serious"</formula>
    </cfRule>
    <cfRule type="cellIs" dxfId="166" priority="10" operator="equal">
      <formula>"Serious"</formula>
    </cfRule>
  </conditionalFormatting>
  <conditionalFormatting sqref="K20">
    <cfRule type="cellIs" dxfId="165" priority="5" operator="equal">
      <formula>"Very serious"</formula>
    </cfRule>
    <cfRule type="cellIs" dxfId="164" priority="6" operator="equal">
      <formula>"Serious"</formula>
    </cfRule>
  </conditionalFormatting>
  <conditionalFormatting sqref="K22">
    <cfRule type="cellIs" dxfId="163" priority="3" operator="equal">
      <formula>"Very serious"</formula>
    </cfRule>
    <cfRule type="cellIs" dxfId="162" priority="4" operator="equal">
      <formula>"Serious"</formula>
    </cfRule>
  </conditionalFormatting>
  <conditionalFormatting sqref="I20">
    <cfRule type="cellIs" dxfId="161" priority="1" operator="equal">
      <formula>"Very serious"</formula>
    </cfRule>
    <cfRule type="cellIs" dxfId="160" priority="2" operator="equal">
      <formula>"Serious"</formula>
    </cfRule>
  </conditionalFormatting>
  <dataValidations count="4">
    <dataValidation type="list" allowBlank="1" showInputMessage="1" showErrorMessage="1" sqref="M14 M16 M18 M20 M22">
      <formula1>g</formula1>
    </dataValidation>
    <dataValidation type="list" errorStyle="warning" allowBlank="1" showInputMessage="1" showErrorMessage="1" sqref="C14 C16 C18 I14 I16 G14 G16 I18 C22 G18 C20 I22 G22 G20 I20">
      <formula1>Down</formula1>
    </dataValidation>
    <dataValidation type="list" errorStyle="warning" allowBlank="1" showInputMessage="1" showErrorMessage="1" sqref="E19 E15 C15 C17 C19 G19 G15 G17 I17 I19 E17 I15 K19 K15 K17">
      <formula1>Grade_down</formula1>
    </dataValidation>
    <dataValidation type="list" errorStyle="warning" allowBlank="1" showInputMessage="1" showErrorMessage="1" sqref="E14 E16 E22 E20 E18 K14 K16 K22 K20 K18">
      <formula1>DOWN_N</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'C:\Users\vtse\Documents\[Supp03_PICOs_males.xlsx]Hoja2'!#REF!</xm:f>
          </x14:formula1>
          <xm:sqref>T14 T16 T18 T20 T22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workbookViewId="0">
      <selection activeCell="C2" sqref="C2:P2"/>
    </sheetView>
  </sheetViews>
  <sheetFormatPr defaultColWidth="11.42578125" defaultRowHeight="15" x14ac:dyDescent="0.25"/>
  <cols>
    <col min="1" max="1" width="6.28515625" style="78" customWidth="1"/>
    <col min="2" max="2" width="17.5703125" style="82" customWidth="1"/>
    <col min="3" max="3" width="18.28515625" style="78" customWidth="1"/>
    <col min="4" max="4" width="3.85546875" style="78" customWidth="1"/>
    <col min="5" max="5" width="18.28515625" style="78" customWidth="1"/>
    <col min="6" max="6" width="4.5703125" style="78" customWidth="1"/>
    <col min="7" max="7" width="20.7109375" style="78" customWidth="1"/>
    <col min="8" max="8" width="5.28515625" style="78" customWidth="1"/>
    <col min="9" max="9" width="18.7109375" style="78" customWidth="1"/>
    <col min="10" max="10" width="4.5703125" style="78" customWidth="1"/>
    <col min="11" max="11" width="18" style="78" customWidth="1"/>
    <col min="12" max="12" width="4.7109375" style="78" customWidth="1"/>
    <col min="13" max="13" width="19.28515625" style="78" customWidth="1"/>
    <col min="14" max="14" width="4.85546875" style="78" customWidth="1"/>
    <col min="15" max="15" width="22.5703125" style="78" customWidth="1"/>
    <col min="16" max="17" width="24.28515625" style="78" customWidth="1"/>
    <col min="18" max="18" width="25.140625" style="78" bestFit="1" customWidth="1"/>
    <col min="19" max="19" width="24.140625" style="78" customWidth="1"/>
    <col min="20" max="20" width="23.5703125" style="78" customWidth="1"/>
    <col min="21" max="21" width="11.42578125" style="78" customWidth="1"/>
    <col min="22" max="31" width="11.42578125" style="78"/>
    <col min="32" max="32" width="11.42578125" style="78" customWidth="1"/>
    <col min="33" max="16384" width="11.42578125" style="78"/>
  </cols>
  <sheetData>
    <row r="1" spans="1:20" x14ac:dyDescent="0.25">
      <c r="A1" s="111"/>
    </row>
    <row r="2" spans="1:20" s="102" customFormat="1" ht="16.5" thickBot="1" x14ac:dyDescent="0.3">
      <c r="A2" s="112"/>
      <c r="B2" s="93" t="str">
        <f>[2]HOME!B18</f>
        <v>PICO10</v>
      </c>
      <c r="C2" s="267" t="str">
        <f>VLOOKUP(B2,HOME!B:G,6,0)</f>
        <v>Three doses of 4-valent HPV vaccine in 16–26-year-old MSM versus three doses of placebo vaccine in 16–26-year-old MSM – safety outcomes</v>
      </c>
      <c r="D2" s="267"/>
      <c r="E2" s="267"/>
      <c r="F2" s="267"/>
      <c r="G2" s="267"/>
      <c r="H2" s="267"/>
      <c r="I2" s="267"/>
      <c r="J2" s="267"/>
      <c r="K2" s="267"/>
      <c r="L2" s="267"/>
      <c r="M2" s="267"/>
      <c r="N2" s="267"/>
      <c r="O2" s="267"/>
      <c r="P2" s="267"/>
    </row>
    <row r="3" spans="1:20" s="102" customFormat="1" ht="15.75" x14ac:dyDescent="0.25">
      <c r="A3" s="112"/>
      <c r="B3" s="94" t="s">
        <v>4</v>
      </c>
      <c r="C3" s="243" t="str">
        <f>VLOOKUP(B2,HOME!B:G,2,0)</f>
        <v>MSM 16–26 years old</v>
      </c>
      <c r="D3" s="243"/>
      <c r="E3" s="243"/>
      <c r="F3" s="243"/>
      <c r="G3" s="243"/>
      <c r="H3" s="243"/>
      <c r="I3" s="243"/>
      <c r="J3" s="243"/>
      <c r="K3" s="243"/>
      <c r="L3" s="243"/>
      <c r="M3" s="243"/>
      <c r="N3" s="243"/>
      <c r="O3" s="243"/>
      <c r="P3" s="243"/>
      <c r="Q3" s="103"/>
    </row>
    <row r="4" spans="1:20" s="102" customFormat="1" ht="15.75" x14ac:dyDescent="0.25">
      <c r="A4" s="112"/>
      <c r="B4" s="94" t="s">
        <v>25</v>
      </c>
      <c r="C4" s="243" t="str">
        <f>STUDIES!D12</f>
        <v>7 countries from Australia, Brazil, Canada, Croatia, Germany, Spain and the United States</v>
      </c>
      <c r="D4" s="243"/>
      <c r="E4" s="243"/>
      <c r="F4" s="243"/>
      <c r="G4" s="243"/>
      <c r="H4" s="243"/>
      <c r="I4" s="243"/>
      <c r="J4" s="243"/>
      <c r="K4" s="243"/>
      <c r="L4" s="243"/>
      <c r="M4" s="243"/>
      <c r="N4" s="243"/>
      <c r="O4" s="243"/>
      <c r="P4" s="243"/>
      <c r="Q4" s="103"/>
    </row>
    <row r="5" spans="1:20" s="102" customFormat="1" ht="15.75" x14ac:dyDescent="0.25">
      <c r="A5" s="112"/>
      <c r="B5" s="94" t="s">
        <v>5</v>
      </c>
      <c r="C5" s="243" t="str">
        <f>VLOOKUP(B2,HOME!B:G,3,0)</f>
        <v>4-valent HPV (3 doses)</v>
      </c>
      <c r="D5" s="243"/>
      <c r="E5" s="243"/>
      <c r="F5" s="243"/>
      <c r="G5" s="243"/>
      <c r="H5" s="243"/>
      <c r="I5" s="243"/>
      <c r="J5" s="243"/>
      <c r="K5" s="243"/>
      <c r="L5" s="243"/>
      <c r="M5" s="243"/>
      <c r="N5" s="243"/>
      <c r="O5" s="243"/>
      <c r="P5" s="243"/>
      <c r="Q5" s="103"/>
    </row>
    <row r="6" spans="1:20" s="102" customFormat="1" ht="16.5" thickBot="1" x14ac:dyDescent="0.3">
      <c r="A6" s="112"/>
      <c r="B6" s="95" t="s">
        <v>6</v>
      </c>
      <c r="C6" s="245" t="str">
        <f>VLOOKUP(B2,HOME!B:G,4,0)</f>
        <v>Placebo (3 doses) in MSM 16–26 years old</v>
      </c>
      <c r="D6" s="245"/>
      <c r="E6" s="245"/>
      <c r="F6" s="245"/>
      <c r="G6" s="245"/>
      <c r="H6" s="245"/>
      <c r="I6" s="245"/>
      <c r="J6" s="245"/>
      <c r="K6" s="245"/>
      <c r="L6" s="245"/>
      <c r="M6" s="245"/>
      <c r="N6" s="245"/>
      <c r="O6" s="245"/>
      <c r="P6" s="245"/>
      <c r="Q6" s="103"/>
    </row>
    <row r="7" spans="1:20" x14ac:dyDescent="0.25">
      <c r="A7" s="111"/>
    </row>
    <row r="8" spans="1:20" ht="21.75" thickBot="1" x14ac:dyDescent="0.3">
      <c r="A8" s="111"/>
      <c r="B8" s="104" t="s">
        <v>49</v>
      </c>
      <c r="C8" s="105"/>
      <c r="D8" s="105"/>
      <c r="E8" s="105"/>
      <c r="F8" s="105"/>
      <c r="G8" s="105"/>
      <c r="H8" s="105"/>
      <c r="I8" s="105"/>
      <c r="J8" s="105"/>
      <c r="K8" s="105"/>
      <c r="L8" s="105"/>
      <c r="M8" s="105"/>
      <c r="N8" s="105"/>
      <c r="O8" s="105"/>
      <c r="P8" s="105"/>
      <c r="Q8" s="105"/>
      <c r="R8" s="105"/>
      <c r="S8" s="105"/>
      <c r="T8" s="105"/>
    </row>
    <row r="9" spans="1:20" x14ac:dyDescent="0.25">
      <c r="A9" s="111"/>
      <c r="O9" s="82"/>
    </row>
    <row r="10" spans="1:20" ht="16.5" customHeight="1" x14ac:dyDescent="0.25">
      <c r="A10" s="111"/>
      <c r="B10" s="197" t="s">
        <v>58</v>
      </c>
      <c r="C10" s="198"/>
      <c r="D10" s="198"/>
      <c r="E10" s="198"/>
      <c r="F10" s="198"/>
      <c r="G10" s="198"/>
      <c r="H10" s="198"/>
      <c r="I10" s="198"/>
      <c r="J10" s="198"/>
      <c r="K10" s="198"/>
      <c r="L10" s="198"/>
      <c r="M10" s="198"/>
      <c r="N10" s="199"/>
      <c r="O10" s="200" t="s">
        <v>59</v>
      </c>
      <c r="P10" s="201"/>
      <c r="Q10" s="201"/>
      <c r="R10" s="201"/>
      <c r="S10" s="201"/>
      <c r="T10" s="202"/>
    </row>
    <row r="11" spans="1:20" ht="15.75" customHeight="1" x14ac:dyDescent="0.25">
      <c r="A11" s="111"/>
      <c r="B11" s="215" t="s">
        <v>41</v>
      </c>
      <c r="C11" s="21"/>
      <c r="D11" s="21"/>
      <c r="E11" s="21"/>
      <c r="F11" s="21"/>
      <c r="G11" s="21"/>
      <c r="H11" s="21"/>
      <c r="I11" s="21"/>
      <c r="J11" s="21"/>
      <c r="K11" s="21"/>
      <c r="L11" s="21"/>
      <c r="M11" s="21"/>
      <c r="N11" s="22"/>
      <c r="O11" s="221" t="s">
        <v>75</v>
      </c>
      <c r="P11" s="222"/>
      <c r="Q11" s="48" t="s">
        <v>177</v>
      </c>
      <c r="R11" s="237" t="s">
        <v>190</v>
      </c>
      <c r="S11" s="222"/>
      <c r="T11" s="203" t="s">
        <v>191</v>
      </c>
    </row>
    <row r="12" spans="1:20" ht="45.75" thickBot="1" x14ac:dyDescent="0.3">
      <c r="A12" s="111"/>
      <c r="B12" s="216"/>
      <c r="C12" s="49" t="s">
        <v>42</v>
      </c>
      <c r="D12" s="43" t="s">
        <v>114</v>
      </c>
      <c r="E12" s="49" t="s">
        <v>36</v>
      </c>
      <c r="F12" s="43"/>
      <c r="G12" s="49" t="s">
        <v>37</v>
      </c>
      <c r="H12" s="43"/>
      <c r="I12" s="49" t="s">
        <v>330</v>
      </c>
      <c r="J12" s="43"/>
      <c r="K12" s="49" t="s">
        <v>38</v>
      </c>
      <c r="L12" s="43"/>
      <c r="M12" s="49" t="s">
        <v>40</v>
      </c>
      <c r="N12" s="43"/>
      <c r="O12" s="32" t="s">
        <v>523</v>
      </c>
      <c r="P12" s="33" t="s">
        <v>524</v>
      </c>
      <c r="Q12" s="41" t="s">
        <v>192</v>
      </c>
      <c r="R12" s="46" t="s">
        <v>193</v>
      </c>
      <c r="S12" s="46" t="s">
        <v>149</v>
      </c>
      <c r="T12" s="204"/>
    </row>
    <row r="13" spans="1:20" x14ac:dyDescent="0.25">
      <c r="A13" s="111"/>
      <c r="B13" s="50" t="s">
        <v>70</v>
      </c>
      <c r="C13" s="51"/>
      <c r="D13" s="52"/>
      <c r="E13" s="52"/>
      <c r="F13" s="52"/>
      <c r="G13" s="52"/>
      <c r="H13" s="52"/>
      <c r="I13" s="52"/>
      <c r="J13" s="52"/>
      <c r="K13" s="52"/>
      <c r="L13" s="52"/>
      <c r="M13" s="52"/>
      <c r="N13" s="52"/>
      <c r="O13" s="52"/>
      <c r="P13" s="52"/>
      <c r="Q13" s="52"/>
      <c r="R13" s="53"/>
      <c r="S13" s="52"/>
      <c r="T13" s="54"/>
    </row>
    <row r="14" spans="1:20" ht="30" x14ac:dyDescent="0.25">
      <c r="B14" s="55" t="s">
        <v>182</v>
      </c>
      <c r="C14" s="56" t="s">
        <v>44</v>
      </c>
      <c r="D14" s="57"/>
      <c r="E14" s="56" t="s">
        <v>43</v>
      </c>
      <c r="F14" s="58">
        <v>1</v>
      </c>
      <c r="G14" s="56" t="s">
        <v>44</v>
      </c>
      <c r="H14" s="57"/>
      <c r="I14" s="56" t="s">
        <v>44</v>
      </c>
      <c r="J14" s="57"/>
      <c r="K14" s="56" t="s">
        <v>43</v>
      </c>
      <c r="L14" s="58">
        <v>1</v>
      </c>
      <c r="M14" s="56" t="s">
        <v>43</v>
      </c>
      <c r="N14" s="57"/>
      <c r="O14" s="59" t="s">
        <v>181</v>
      </c>
      <c r="P14" s="60" t="s">
        <v>180</v>
      </c>
      <c r="Q14" s="61" t="s">
        <v>516</v>
      </c>
      <c r="R14" s="61" t="s">
        <v>529</v>
      </c>
      <c r="S14" s="61" t="s">
        <v>525</v>
      </c>
      <c r="T14" s="62" t="s">
        <v>385</v>
      </c>
    </row>
    <row r="15" spans="1:20" x14ac:dyDescent="0.25">
      <c r="B15" s="63" t="s">
        <v>71</v>
      </c>
      <c r="C15" s="64"/>
      <c r="D15" s="65"/>
      <c r="E15" s="65"/>
      <c r="F15" s="66"/>
      <c r="G15" s="65"/>
      <c r="H15" s="65"/>
      <c r="I15" s="65"/>
      <c r="J15" s="65"/>
      <c r="K15" s="65"/>
      <c r="L15" s="66"/>
      <c r="M15" s="65"/>
      <c r="N15" s="65"/>
      <c r="O15" s="66"/>
      <c r="P15" s="66"/>
      <c r="Q15" s="66"/>
      <c r="R15" s="67"/>
      <c r="S15" s="67"/>
      <c r="T15" s="68"/>
    </row>
    <row r="16" spans="1:20" ht="30" x14ac:dyDescent="0.25">
      <c r="B16" s="55" t="s">
        <v>182</v>
      </c>
      <c r="C16" s="56" t="s">
        <v>44</v>
      </c>
      <c r="D16" s="57"/>
      <c r="E16" s="56" t="s">
        <v>43</v>
      </c>
      <c r="F16" s="58">
        <v>1</v>
      </c>
      <c r="G16" s="56" t="s">
        <v>44</v>
      </c>
      <c r="H16" s="57"/>
      <c r="I16" s="56" t="s">
        <v>44</v>
      </c>
      <c r="J16" s="57"/>
      <c r="K16" s="56" t="s">
        <v>43</v>
      </c>
      <c r="L16" s="58">
        <v>1</v>
      </c>
      <c r="M16" s="56" t="s">
        <v>43</v>
      </c>
      <c r="N16" s="57"/>
      <c r="O16" s="59" t="s">
        <v>186</v>
      </c>
      <c r="P16" s="59" t="s">
        <v>183</v>
      </c>
      <c r="Q16" s="61" t="s">
        <v>517</v>
      </c>
      <c r="R16" s="61" t="s">
        <v>530</v>
      </c>
      <c r="S16" s="61" t="s">
        <v>526</v>
      </c>
      <c r="T16" s="62" t="s">
        <v>385</v>
      </c>
    </row>
    <row r="17" spans="2:20" x14ac:dyDescent="0.25">
      <c r="B17" s="63" t="s">
        <v>72</v>
      </c>
      <c r="C17" s="64"/>
      <c r="D17" s="65"/>
      <c r="E17" s="65"/>
      <c r="F17" s="66"/>
      <c r="G17" s="65"/>
      <c r="H17" s="65"/>
      <c r="I17" s="65"/>
      <c r="J17" s="65"/>
      <c r="K17" s="65"/>
      <c r="L17" s="66"/>
      <c r="M17" s="65"/>
      <c r="N17" s="65"/>
      <c r="O17" s="66"/>
      <c r="P17" s="66"/>
      <c r="Q17" s="66"/>
      <c r="R17" s="67"/>
      <c r="S17" s="67"/>
      <c r="T17" s="68"/>
    </row>
    <row r="18" spans="2:20" ht="30" x14ac:dyDescent="0.25">
      <c r="B18" s="55" t="s">
        <v>182</v>
      </c>
      <c r="C18" s="56" t="s">
        <v>44</v>
      </c>
      <c r="D18" s="57"/>
      <c r="E18" s="56" t="s">
        <v>43</v>
      </c>
      <c r="F18" s="58">
        <v>1</v>
      </c>
      <c r="G18" s="56" t="s">
        <v>44</v>
      </c>
      <c r="H18" s="57"/>
      <c r="I18" s="56" t="s">
        <v>44</v>
      </c>
      <c r="J18" s="57"/>
      <c r="K18" s="56" t="s">
        <v>43</v>
      </c>
      <c r="L18" s="58">
        <v>1</v>
      </c>
      <c r="M18" s="56" t="s">
        <v>43</v>
      </c>
      <c r="N18" s="57"/>
      <c r="O18" s="59" t="s">
        <v>187</v>
      </c>
      <c r="P18" s="59" t="s">
        <v>184</v>
      </c>
      <c r="Q18" s="61" t="s">
        <v>518</v>
      </c>
      <c r="R18" s="61" t="s">
        <v>531</v>
      </c>
      <c r="S18" s="61" t="s">
        <v>527</v>
      </c>
      <c r="T18" s="62" t="s">
        <v>385</v>
      </c>
    </row>
    <row r="19" spans="2:20" x14ac:dyDescent="0.25">
      <c r="B19" s="63" t="s">
        <v>198</v>
      </c>
      <c r="C19" s="64"/>
      <c r="D19" s="65"/>
      <c r="E19" s="65"/>
      <c r="F19" s="66"/>
      <c r="G19" s="65"/>
      <c r="H19" s="65"/>
      <c r="I19" s="65"/>
      <c r="J19" s="65"/>
      <c r="K19" s="65"/>
      <c r="L19" s="66"/>
      <c r="M19" s="65"/>
      <c r="N19" s="65"/>
      <c r="O19" s="66"/>
      <c r="P19" s="66"/>
      <c r="Q19" s="66"/>
      <c r="R19" s="67"/>
      <c r="S19" s="67"/>
      <c r="T19" s="68"/>
    </row>
    <row r="20" spans="2:20" x14ac:dyDescent="0.25">
      <c r="B20" s="69" t="s">
        <v>182</v>
      </c>
      <c r="C20" s="70" t="s">
        <v>44</v>
      </c>
      <c r="D20" s="71"/>
      <c r="E20" s="70" t="s">
        <v>43</v>
      </c>
      <c r="F20" s="72">
        <v>1</v>
      </c>
      <c r="G20" s="70" t="s">
        <v>44</v>
      </c>
      <c r="H20" s="71"/>
      <c r="I20" s="70" t="s">
        <v>45</v>
      </c>
      <c r="J20" s="72">
        <v>2</v>
      </c>
      <c r="K20" s="70" t="s">
        <v>43</v>
      </c>
      <c r="L20" s="72">
        <v>1</v>
      </c>
      <c r="M20" s="70" t="s">
        <v>43</v>
      </c>
      <c r="N20" s="71"/>
      <c r="O20" s="73" t="s">
        <v>188</v>
      </c>
      <c r="P20" s="73" t="s">
        <v>185</v>
      </c>
      <c r="Q20" s="75" t="s">
        <v>373</v>
      </c>
      <c r="R20" s="76" t="s">
        <v>146</v>
      </c>
      <c r="S20" s="108" t="s">
        <v>528</v>
      </c>
      <c r="T20" s="77" t="s">
        <v>396</v>
      </c>
    </row>
    <row r="21" spans="2:20" x14ac:dyDescent="0.25">
      <c r="B21" s="223" t="s">
        <v>538</v>
      </c>
      <c r="C21" s="223"/>
      <c r="D21" s="223"/>
      <c r="E21" s="223"/>
      <c r="F21" s="223"/>
      <c r="G21" s="223"/>
      <c r="H21" s="223"/>
      <c r="I21" s="223"/>
      <c r="J21" s="223"/>
      <c r="K21" s="223"/>
      <c r="L21" s="223"/>
      <c r="M21" s="223"/>
      <c r="N21" s="223"/>
      <c r="O21" s="223"/>
      <c r="P21" s="223"/>
    </row>
    <row r="22" spans="2:20" x14ac:dyDescent="0.25">
      <c r="B22" s="196" t="s">
        <v>509</v>
      </c>
      <c r="C22" s="196"/>
      <c r="D22" s="196"/>
      <c r="E22" s="196"/>
      <c r="F22" s="196"/>
      <c r="G22" s="196"/>
      <c r="H22" s="196"/>
      <c r="I22" s="196"/>
      <c r="J22" s="196"/>
      <c r="K22" s="196"/>
      <c r="L22" s="196"/>
      <c r="M22" s="196"/>
      <c r="N22" s="196"/>
      <c r="O22" s="196"/>
      <c r="P22" s="196"/>
    </row>
    <row r="23" spans="2:20" x14ac:dyDescent="0.25">
      <c r="B23" s="196" t="s">
        <v>351</v>
      </c>
      <c r="C23" s="196"/>
      <c r="D23" s="196"/>
      <c r="E23" s="196"/>
      <c r="F23" s="196"/>
      <c r="G23" s="196"/>
      <c r="H23" s="196"/>
      <c r="I23" s="196"/>
      <c r="J23" s="196"/>
      <c r="K23" s="196"/>
      <c r="L23" s="196"/>
      <c r="M23" s="196"/>
      <c r="N23" s="196"/>
      <c r="O23" s="196"/>
      <c r="P23" s="196"/>
    </row>
    <row r="24" spans="2:20" s="79" customFormat="1" ht="29.25" customHeight="1" x14ac:dyDescent="0.25">
      <c r="B24" s="195" t="s">
        <v>194</v>
      </c>
      <c r="C24" s="195"/>
      <c r="D24" s="195"/>
      <c r="E24" s="195"/>
      <c r="F24" s="195"/>
      <c r="G24" s="195"/>
      <c r="H24" s="195"/>
      <c r="I24" s="195"/>
      <c r="J24" s="195"/>
      <c r="K24" s="195"/>
      <c r="L24" s="195"/>
      <c r="M24" s="195"/>
      <c r="N24" s="195"/>
      <c r="O24" s="195"/>
      <c r="P24" s="195"/>
    </row>
    <row r="25" spans="2:20" s="13" customFormat="1" x14ac:dyDescent="0.25">
      <c r="B25" s="80" t="s">
        <v>328</v>
      </c>
      <c r="I25" s="81"/>
      <c r="J25" s="81"/>
    </row>
    <row r="26" spans="2:20" ht="15" customHeight="1" x14ac:dyDescent="0.25">
      <c r="B26" s="195" t="s">
        <v>447</v>
      </c>
      <c r="C26" s="195"/>
      <c r="D26" s="195"/>
      <c r="E26" s="195"/>
      <c r="F26" s="195"/>
      <c r="G26" s="195"/>
      <c r="H26" s="195"/>
      <c r="I26" s="195"/>
      <c r="J26" s="195"/>
      <c r="K26" s="195"/>
      <c r="L26" s="195"/>
      <c r="M26" s="195"/>
      <c r="N26" s="195"/>
      <c r="O26" s="195"/>
      <c r="P26" s="195"/>
    </row>
    <row r="27" spans="2:20" ht="15" customHeight="1" x14ac:dyDescent="0.25">
      <c r="B27" s="195" t="s">
        <v>544</v>
      </c>
      <c r="C27" s="195"/>
      <c r="D27" s="195"/>
      <c r="E27" s="195"/>
      <c r="F27" s="195"/>
      <c r="G27" s="195"/>
      <c r="H27" s="195"/>
      <c r="I27" s="195"/>
      <c r="J27" s="195"/>
      <c r="K27" s="195"/>
      <c r="L27" s="195"/>
      <c r="M27" s="195"/>
      <c r="N27" s="195"/>
      <c r="O27" s="195"/>
      <c r="P27" s="195"/>
    </row>
    <row r="28" spans="2:20" ht="15" customHeight="1" x14ac:dyDescent="0.25">
      <c r="B28" s="195" t="s">
        <v>545</v>
      </c>
      <c r="C28" s="195"/>
      <c r="D28" s="195"/>
      <c r="E28" s="195"/>
      <c r="F28" s="195"/>
      <c r="G28" s="195"/>
      <c r="H28" s="195"/>
      <c r="I28" s="195"/>
      <c r="J28" s="195"/>
      <c r="K28" s="195"/>
      <c r="L28" s="195"/>
      <c r="M28" s="195"/>
      <c r="N28" s="195"/>
      <c r="O28" s="195"/>
      <c r="P28" s="195"/>
    </row>
    <row r="29" spans="2:20" x14ac:dyDescent="0.25">
      <c r="B29" s="82" t="s">
        <v>171</v>
      </c>
      <c r="C29" s="78" t="str">
        <f>[2]STUDIES!A12</f>
        <v>Palefsky 2011 (10)</v>
      </c>
    </row>
    <row r="31" spans="2:20" ht="21.75" thickBot="1" x14ac:dyDescent="0.3">
      <c r="B31" s="104" t="s">
        <v>50</v>
      </c>
      <c r="C31" s="105"/>
      <c r="D31" s="105"/>
      <c r="E31" s="105"/>
      <c r="F31" s="105"/>
      <c r="G31" s="105"/>
      <c r="H31" s="105"/>
      <c r="I31" s="105"/>
      <c r="J31" s="105"/>
      <c r="K31" s="105"/>
      <c r="L31" s="105"/>
      <c r="M31" s="105"/>
      <c r="N31" s="105"/>
      <c r="O31" s="105"/>
      <c r="P31" s="106"/>
    </row>
    <row r="33" spans="2:19" s="82" customFormat="1" ht="15" customHeight="1" x14ac:dyDescent="0.25">
      <c r="B33" s="205" t="s">
        <v>60</v>
      </c>
      <c r="C33" s="206"/>
      <c r="D33" s="206"/>
      <c r="E33" s="209" t="s">
        <v>61</v>
      </c>
      <c r="F33" s="209"/>
      <c r="G33" s="209"/>
      <c r="H33" s="209"/>
      <c r="I33" s="209" t="s">
        <v>62</v>
      </c>
      <c r="J33" s="209"/>
      <c r="K33" s="209" t="s">
        <v>27</v>
      </c>
      <c r="L33" s="209"/>
      <c r="M33" s="210" t="s">
        <v>30</v>
      </c>
      <c r="N33" s="210"/>
      <c r="O33" s="209" t="s">
        <v>29</v>
      </c>
      <c r="P33" s="212"/>
      <c r="R33" s="78"/>
      <c r="S33" s="78"/>
    </row>
    <row r="34" spans="2:19" s="82" customFormat="1" ht="30.75" customHeight="1" thickBot="1" x14ac:dyDescent="0.3">
      <c r="B34" s="207"/>
      <c r="C34" s="208"/>
      <c r="D34" s="208"/>
      <c r="E34" s="211" t="str">
        <f>O12</f>
        <v>Control group (Placebo – MSM 16–26 years)</v>
      </c>
      <c r="F34" s="211"/>
      <c r="G34" s="211" t="str">
        <f>P12</f>
        <v>Intervention group (4vHPV – MSM 16–26 years)</v>
      </c>
      <c r="H34" s="211"/>
      <c r="I34" s="213" t="s">
        <v>26</v>
      </c>
      <c r="J34" s="213"/>
      <c r="K34" s="213" t="s">
        <v>28</v>
      </c>
      <c r="L34" s="213"/>
      <c r="M34" s="211"/>
      <c r="N34" s="211"/>
      <c r="O34" s="213"/>
      <c r="P34" s="214"/>
      <c r="R34" s="78"/>
      <c r="S34" s="78"/>
    </row>
    <row r="35" spans="2:19" ht="30" customHeight="1" x14ac:dyDescent="0.25">
      <c r="B35" s="226" t="str">
        <f>B13</f>
        <v>One or more AEs</v>
      </c>
      <c r="C35" s="227"/>
      <c r="D35" s="227"/>
      <c r="E35" s="228" t="str">
        <f>IF(Q14="","",Q14)</f>
        <v xml:space="preserve">706 per 1 000 </v>
      </c>
      <c r="F35" s="228"/>
      <c r="G35" s="230" t="s">
        <v>519</v>
      </c>
      <c r="H35" s="230"/>
      <c r="I35" s="231" t="str">
        <f>IF(S14="","",S14)</f>
        <v>RR 0.99 (0.89–1.10)</v>
      </c>
      <c r="J35" s="231"/>
      <c r="K35" s="217" t="str">
        <f>IF(B14="","",B14)</f>
        <v>577 (1RCT)</v>
      </c>
      <c r="L35" s="217"/>
      <c r="M35" s="83" t="str">
        <f>IF(T14="","",T14)</f>
        <v xml:space="preserve">High </v>
      </c>
      <c r="N35" s="84"/>
      <c r="O35" s="246"/>
      <c r="P35" s="247"/>
    </row>
    <row r="36" spans="2:19" ht="30" customHeight="1" x14ac:dyDescent="0.25">
      <c r="B36" s="226" t="str">
        <f>B15</f>
        <v>Injection-site events</v>
      </c>
      <c r="C36" s="227"/>
      <c r="D36" s="227"/>
      <c r="E36" s="228" t="str">
        <f>IF(Q16="","",Q16)</f>
        <v xml:space="preserve">592 per 1 000 </v>
      </c>
      <c r="F36" s="228"/>
      <c r="G36" s="229" t="s">
        <v>520</v>
      </c>
      <c r="H36" s="229"/>
      <c r="I36" s="217" t="str">
        <f>IF(S16="","",S16)</f>
        <v>RR 0.98 (0.85–1.12)</v>
      </c>
      <c r="J36" s="217"/>
      <c r="K36" s="217" t="str">
        <f>IF(B16="","",B16)</f>
        <v>577 (1RCT)</v>
      </c>
      <c r="L36" s="217"/>
      <c r="M36" s="83" t="str">
        <f>IF(T16="","",T16)</f>
        <v xml:space="preserve">High </v>
      </c>
      <c r="N36" s="84"/>
      <c r="O36" s="224"/>
      <c r="P36" s="225"/>
    </row>
    <row r="37" spans="2:19" ht="30" customHeight="1" x14ac:dyDescent="0.25">
      <c r="B37" s="226" t="str">
        <f>B17</f>
        <v>Systemic events</v>
      </c>
      <c r="C37" s="227"/>
      <c r="D37" s="227"/>
      <c r="E37" s="228" t="str">
        <f>IF(Q18="","",Q18)</f>
        <v xml:space="preserve">433 per 1 000 </v>
      </c>
      <c r="F37" s="228"/>
      <c r="G37" s="229" t="s">
        <v>521</v>
      </c>
      <c r="H37" s="229"/>
      <c r="I37" s="217" t="str">
        <f>IF(S18="","",S18)</f>
        <v>RR 0.90 (0.74–1.09)</v>
      </c>
      <c r="J37" s="217"/>
      <c r="K37" s="217" t="str">
        <f>IF(B18="","",B18)</f>
        <v>577 (1RCT)</v>
      </c>
      <c r="L37" s="217"/>
      <c r="M37" s="83" t="str">
        <f>IF(T18="","",T18)</f>
        <v xml:space="preserve">High </v>
      </c>
      <c r="N37" s="84"/>
      <c r="O37" s="224"/>
      <c r="P37" s="225"/>
    </row>
    <row r="38" spans="2:19" ht="30" customHeight="1" x14ac:dyDescent="0.25">
      <c r="B38" s="226" t="str">
        <f>B19</f>
        <v>SAEs</v>
      </c>
      <c r="C38" s="227"/>
      <c r="D38" s="227"/>
      <c r="E38" s="228" t="str">
        <f>IF(Q20="","",Q20)</f>
        <v xml:space="preserve">0 per 1 000 </v>
      </c>
      <c r="F38" s="228"/>
      <c r="G38" s="235" t="s">
        <v>522</v>
      </c>
      <c r="H38" s="235"/>
      <c r="I38" s="217" t="str">
        <f>IF(S20="","",S20)</f>
        <v>RR 5.02 (0.24–104.06)</v>
      </c>
      <c r="J38" s="217"/>
      <c r="K38" s="217" t="str">
        <f>IF(B20="","",B20)</f>
        <v>577 (1RCT)</v>
      </c>
      <c r="L38" s="217"/>
      <c r="M38" s="83" t="str">
        <f>IF(T20="","",T20)</f>
        <v>Moderate</v>
      </c>
      <c r="N38" s="100">
        <v>2</v>
      </c>
      <c r="O38" s="224"/>
      <c r="P38" s="225"/>
    </row>
    <row r="39" spans="2:19" x14ac:dyDescent="0.25">
      <c r="B39" s="223" t="s">
        <v>538</v>
      </c>
      <c r="C39" s="223"/>
      <c r="D39" s="223"/>
      <c r="E39" s="223"/>
      <c r="F39" s="223"/>
      <c r="G39" s="223"/>
      <c r="H39" s="223"/>
      <c r="I39" s="223"/>
      <c r="J39" s="223"/>
      <c r="K39" s="223"/>
      <c r="L39" s="223"/>
      <c r="M39" s="223"/>
      <c r="N39" s="223"/>
      <c r="O39" s="223"/>
      <c r="P39" s="223"/>
    </row>
    <row r="40" spans="2:19" x14ac:dyDescent="0.25">
      <c r="B40" s="196" t="s">
        <v>509</v>
      </c>
      <c r="C40" s="196"/>
      <c r="D40" s="196"/>
      <c r="E40" s="196"/>
      <c r="F40" s="196"/>
      <c r="G40" s="196"/>
      <c r="H40" s="196"/>
      <c r="I40" s="196"/>
      <c r="J40" s="196"/>
      <c r="K40" s="196"/>
      <c r="L40" s="196"/>
      <c r="M40" s="196"/>
      <c r="N40" s="196"/>
      <c r="O40" s="196"/>
      <c r="P40" s="196"/>
    </row>
    <row r="41" spans="2:19" x14ac:dyDescent="0.25">
      <c r="B41" s="196" t="s">
        <v>351</v>
      </c>
      <c r="C41" s="196"/>
      <c r="D41" s="196"/>
      <c r="E41" s="196"/>
      <c r="F41" s="196"/>
      <c r="G41" s="196"/>
      <c r="H41" s="196"/>
      <c r="I41" s="196"/>
      <c r="J41" s="196"/>
      <c r="K41" s="196"/>
      <c r="L41" s="196"/>
      <c r="M41" s="196"/>
      <c r="N41" s="196"/>
      <c r="O41" s="196"/>
      <c r="P41" s="196"/>
    </row>
    <row r="42" spans="2:19" s="79" customFormat="1" x14ac:dyDescent="0.25">
      <c r="B42" s="196" t="s">
        <v>77</v>
      </c>
      <c r="C42" s="196"/>
      <c r="D42" s="196"/>
      <c r="E42" s="196"/>
      <c r="F42" s="196"/>
      <c r="G42" s="196"/>
      <c r="H42" s="196"/>
      <c r="I42" s="196"/>
      <c r="J42" s="196"/>
      <c r="K42" s="196"/>
      <c r="L42" s="196"/>
      <c r="M42" s="196"/>
      <c r="N42" s="196"/>
      <c r="O42" s="196"/>
      <c r="P42" s="196"/>
    </row>
    <row r="43" spans="2:19" s="79" customFormat="1" x14ac:dyDescent="0.25">
      <c r="B43" s="196" t="s">
        <v>78</v>
      </c>
      <c r="C43" s="196"/>
      <c r="D43" s="196"/>
      <c r="E43" s="196"/>
      <c r="F43" s="196"/>
      <c r="G43" s="196"/>
      <c r="H43" s="196"/>
      <c r="I43" s="196"/>
      <c r="J43" s="196"/>
      <c r="K43" s="196"/>
      <c r="L43" s="196"/>
      <c r="M43" s="196"/>
      <c r="N43" s="196"/>
      <c r="O43" s="196"/>
      <c r="P43" s="196"/>
    </row>
    <row r="44" spans="2:19" s="79" customFormat="1" ht="28.5" customHeight="1" x14ac:dyDescent="0.25">
      <c r="B44" s="195" t="s">
        <v>532</v>
      </c>
      <c r="C44" s="195"/>
      <c r="D44" s="195"/>
      <c r="E44" s="195"/>
      <c r="F44" s="195"/>
      <c r="G44" s="195"/>
      <c r="H44" s="195"/>
      <c r="I44" s="195"/>
      <c r="J44" s="195"/>
      <c r="K44" s="195"/>
      <c r="L44" s="195"/>
      <c r="M44" s="195"/>
      <c r="N44" s="195"/>
      <c r="O44" s="195"/>
      <c r="P44" s="195"/>
    </row>
    <row r="45" spans="2:19" s="79" customFormat="1" ht="29.25" customHeight="1" x14ac:dyDescent="0.25">
      <c r="B45" s="195" t="s">
        <v>194</v>
      </c>
      <c r="C45" s="195"/>
      <c r="D45" s="195"/>
      <c r="E45" s="195"/>
      <c r="F45" s="195"/>
      <c r="G45" s="195"/>
      <c r="H45" s="195"/>
      <c r="I45" s="195"/>
      <c r="J45" s="195"/>
      <c r="K45" s="195"/>
      <c r="L45" s="195"/>
      <c r="M45" s="195"/>
      <c r="N45" s="195"/>
      <c r="O45" s="195"/>
      <c r="P45" s="195"/>
    </row>
    <row r="46" spans="2:19" s="101" customFormat="1" x14ac:dyDescent="0.25">
      <c r="B46" s="87" t="s">
        <v>360</v>
      </c>
    </row>
    <row r="47" spans="2:19" ht="15" customHeight="1" x14ac:dyDescent="0.25">
      <c r="B47" s="195" t="s">
        <v>545</v>
      </c>
      <c r="C47" s="195"/>
      <c r="D47" s="195"/>
      <c r="E47" s="195"/>
      <c r="F47" s="195"/>
      <c r="G47" s="195"/>
      <c r="H47" s="195"/>
      <c r="I47" s="195"/>
      <c r="J47" s="195"/>
      <c r="K47" s="195"/>
      <c r="L47" s="195"/>
      <c r="M47" s="195"/>
      <c r="N47" s="195"/>
      <c r="O47" s="195"/>
      <c r="P47" s="195"/>
    </row>
    <row r="48" spans="2:19" x14ac:dyDescent="0.25">
      <c r="B48" s="82" t="s">
        <v>171</v>
      </c>
      <c r="C48" s="78" t="str">
        <f>C29</f>
        <v>Palefsky 2011 (10)</v>
      </c>
    </row>
  </sheetData>
  <mergeCells count="57">
    <mergeCell ref="B47:P47"/>
    <mergeCell ref="B45:P45"/>
    <mergeCell ref="B24:P24"/>
    <mergeCell ref="B28:P28"/>
    <mergeCell ref="B10:N10"/>
    <mergeCell ref="O10:T10"/>
    <mergeCell ref="B11:B12"/>
    <mergeCell ref="O11:P11"/>
    <mergeCell ref="T11:T12"/>
    <mergeCell ref="B21:P21"/>
    <mergeCell ref="B23:P23"/>
    <mergeCell ref="B26:P26"/>
    <mergeCell ref="B27:P27"/>
    <mergeCell ref="R11:S11"/>
    <mergeCell ref="G34:H34"/>
    <mergeCell ref="I34:J34"/>
    <mergeCell ref="C2:P2"/>
    <mergeCell ref="C3:P3"/>
    <mergeCell ref="C4:P4"/>
    <mergeCell ref="C5:P5"/>
    <mergeCell ref="C6:P6"/>
    <mergeCell ref="B41:P41"/>
    <mergeCell ref="G37:H37"/>
    <mergeCell ref="I37:J37"/>
    <mergeCell ref="E35:F35"/>
    <mergeCell ref="G35:H35"/>
    <mergeCell ref="I35:J35"/>
    <mergeCell ref="K37:L37"/>
    <mergeCell ref="B37:D37"/>
    <mergeCell ref="E37:F37"/>
    <mergeCell ref="M33:N34"/>
    <mergeCell ref="O33:P34"/>
    <mergeCell ref="E34:F34"/>
    <mergeCell ref="B38:D38"/>
    <mergeCell ref="E38:F38"/>
    <mergeCell ref="G38:H38"/>
    <mergeCell ref="K34:L34"/>
    <mergeCell ref="B33:D34"/>
    <mergeCell ref="E33:H33"/>
    <mergeCell ref="I33:J33"/>
    <mergeCell ref="K33:L33"/>
    <mergeCell ref="B22:P22"/>
    <mergeCell ref="B40:P40"/>
    <mergeCell ref="B42:P42"/>
    <mergeCell ref="B43:P43"/>
    <mergeCell ref="B44:P44"/>
    <mergeCell ref="B39:P39"/>
    <mergeCell ref="O35:P38"/>
    <mergeCell ref="B36:D36"/>
    <mergeCell ref="E36:F36"/>
    <mergeCell ref="G36:H36"/>
    <mergeCell ref="I36:J36"/>
    <mergeCell ref="K36:L36"/>
    <mergeCell ref="K35:L35"/>
    <mergeCell ref="I38:J38"/>
    <mergeCell ref="K38:L38"/>
    <mergeCell ref="B35:D35"/>
  </mergeCells>
  <conditionalFormatting sqref="I15 I17 I19">
    <cfRule type="cellIs" dxfId="159" priority="57" operator="equal">
      <formula>"Very serious"</formula>
    </cfRule>
    <cfRule type="cellIs" dxfId="158" priority="58" operator="equal">
      <formula>"Serious"</formula>
    </cfRule>
  </conditionalFormatting>
  <conditionalFormatting sqref="I14">
    <cfRule type="cellIs" dxfId="157" priority="55" operator="equal">
      <formula>"Very serious"</formula>
    </cfRule>
    <cfRule type="cellIs" dxfId="156" priority="56" operator="equal">
      <formula>"Serious"</formula>
    </cfRule>
  </conditionalFormatting>
  <conditionalFormatting sqref="C14">
    <cfRule type="cellIs" dxfId="155" priority="53" operator="equal">
      <formula>"Very serious"</formula>
    </cfRule>
    <cfRule type="cellIs" dxfId="154" priority="54" operator="equal">
      <formula>"Serious"</formula>
    </cfRule>
  </conditionalFormatting>
  <conditionalFormatting sqref="I16">
    <cfRule type="cellIs" dxfId="153" priority="51" operator="equal">
      <formula>"Very serious"</formula>
    </cfRule>
    <cfRule type="cellIs" dxfId="152" priority="52" operator="equal">
      <formula>"Serious"</formula>
    </cfRule>
  </conditionalFormatting>
  <conditionalFormatting sqref="C16">
    <cfRule type="cellIs" dxfId="151" priority="49" operator="equal">
      <formula>"Very serious"</formula>
    </cfRule>
    <cfRule type="cellIs" dxfId="150" priority="50" operator="equal">
      <formula>"Serious"</formula>
    </cfRule>
  </conditionalFormatting>
  <conditionalFormatting sqref="I18">
    <cfRule type="cellIs" dxfId="149" priority="47" operator="equal">
      <formula>"Very serious"</formula>
    </cfRule>
    <cfRule type="cellIs" dxfId="148" priority="48" operator="equal">
      <formula>"Serious"</formula>
    </cfRule>
  </conditionalFormatting>
  <conditionalFormatting sqref="C18">
    <cfRule type="cellIs" dxfId="147" priority="45" operator="equal">
      <formula>"Very serious"</formula>
    </cfRule>
    <cfRule type="cellIs" dxfId="146" priority="46" operator="equal">
      <formula>"Serious"</formula>
    </cfRule>
  </conditionalFormatting>
  <conditionalFormatting sqref="E20">
    <cfRule type="cellIs" dxfId="145" priority="31" operator="equal">
      <formula>"Very serious"</formula>
    </cfRule>
    <cfRule type="cellIs" dxfId="144" priority="32" operator="equal">
      <formula>"Serious"</formula>
    </cfRule>
  </conditionalFormatting>
  <conditionalFormatting sqref="K15 K17 K19">
    <cfRule type="cellIs" dxfId="143" priority="29" operator="equal">
      <formula>"Very serious"</formula>
    </cfRule>
    <cfRule type="cellIs" dxfId="142" priority="30" operator="equal">
      <formula>"Serious"</formula>
    </cfRule>
  </conditionalFormatting>
  <conditionalFormatting sqref="K14">
    <cfRule type="cellIs" dxfId="141" priority="27" operator="equal">
      <formula>"Very serious"</formula>
    </cfRule>
    <cfRule type="cellIs" dxfId="140" priority="28" operator="equal">
      <formula>"Serious"</formula>
    </cfRule>
  </conditionalFormatting>
  <conditionalFormatting sqref="K18">
    <cfRule type="cellIs" dxfId="139" priority="23" operator="equal">
      <formula>"Very serious"</formula>
    </cfRule>
    <cfRule type="cellIs" dxfId="138" priority="24" operator="equal">
      <formula>"Serious"</formula>
    </cfRule>
  </conditionalFormatting>
  <conditionalFormatting sqref="K20">
    <cfRule type="cellIs" dxfId="137" priority="21" operator="equal">
      <formula>"Very serious"</formula>
    </cfRule>
    <cfRule type="cellIs" dxfId="136" priority="22" operator="equal">
      <formula>"Serious"</formula>
    </cfRule>
  </conditionalFormatting>
  <conditionalFormatting sqref="I20">
    <cfRule type="cellIs" dxfId="135" priority="43" operator="equal">
      <formula>"Very serious"</formula>
    </cfRule>
    <cfRule type="cellIs" dxfId="134" priority="44" operator="equal">
      <formula>"Serious"</formula>
    </cfRule>
  </conditionalFormatting>
  <conditionalFormatting sqref="C20">
    <cfRule type="cellIs" dxfId="133" priority="41" operator="equal">
      <formula>"Very serious"</formula>
    </cfRule>
    <cfRule type="cellIs" dxfId="132" priority="42" operator="equal">
      <formula>"Serious"</formula>
    </cfRule>
  </conditionalFormatting>
  <conditionalFormatting sqref="E15 E17 E19">
    <cfRule type="cellIs" dxfId="131" priority="39" operator="equal">
      <formula>"Very serious"</formula>
    </cfRule>
    <cfRule type="cellIs" dxfId="130" priority="40" operator="equal">
      <formula>"Serious"</formula>
    </cfRule>
  </conditionalFormatting>
  <conditionalFormatting sqref="E14">
    <cfRule type="cellIs" dxfId="129" priority="37" operator="equal">
      <formula>"Very serious"</formula>
    </cfRule>
    <cfRule type="cellIs" dxfId="128" priority="38" operator="equal">
      <formula>"Serious"</formula>
    </cfRule>
  </conditionalFormatting>
  <conditionalFormatting sqref="E16">
    <cfRule type="cellIs" dxfId="127" priority="35" operator="equal">
      <formula>"Very serious"</formula>
    </cfRule>
    <cfRule type="cellIs" dxfId="126" priority="36" operator="equal">
      <formula>"Serious"</formula>
    </cfRule>
  </conditionalFormatting>
  <conditionalFormatting sqref="G18">
    <cfRule type="cellIs" dxfId="125" priority="3" operator="equal">
      <formula>"Very serious"</formula>
    </cfRule>
    <cfRule type="cellIs" dxfId="124" priority="4" operator="equal">
      <formula>"Serious"</formula>
    </cfRule>
  </conditionalFormatting>
  <conditionalFormatting sqref="E18">
    <cfRule type="cellIs" dxfId="123" priority="33" operator="equal">
      <formula>"Very serious"</formula>
    </cfRule>
    <cfRule type="cellIs" dxfId="122" priority="34" operator="equal">
      <formula>"Serious"</formula>
    </cfRule>
  </conditionalFormatting>
  <conditionalFormatting sqref="K16">
    <cfRule type="cellIs" dxfId="121" priority="25" operator="equal">
      <formula>"Very serious"</formula>
    </cfRule>
    <cfRule type="cellIs" dxfId="120" priority="26" operator="equal">
      <formula>"Serious"</formula>
    </cfRule>
  </conditionalFormatting>
  <conditionalFormatting sqref="M15 M17 M19">
    <cfRule type="cellIs" dxfId="119" priority="19" operator="equal">
      <formula>"Very large"</formula>
    </cfRule>
    <cfRule type="cellIs" dxfId="118" priority="20" operator="equal">
      <formula>"Large"</formula>
    </cfRule>
  </conditionalFormatting>
  <conditionalFormatting sqref="M14">
    <cfRule type="cellIs" dxfId="117" priority="17" operator="equal">
      <formula>"Very large"</formula>
    </cfRule>
    <cfRule type="cellIs" dxfId="116" priority="18" operator="equal">
      <formula>"Large"</formula>
    </cfRule>
  </conditionalFormatting>
  <conditionalFormatting sqref="M16">
    <cfRule type="cellIs" dxfId="115" priority="15" operator="equal">
      <formula>"Very large"</formula>
    </cfRule>
    <cfRule type="cellIs" dxfId="114" priority="16" operator="equal">
      <formula>"Large"</formula>
    </cfRule>
  </conditionalFormatting>
  <conditionalFormatting sqref="M18">
    <cfRule type="cellIs" dxfId="113" priority="13" operator="equal">
      <formula>"Very large"</formula>
    </cfRule>
    <cfRule type="cellIs" dxfId="112" priority="14" operator="equal">
      <formula>"Large"</formula>
    </cfRule>
  </conditionalFormatting>
  <conditionalFormatting sqref="M20">
    <cfRule type="cellIs" dxfId="111" priority="11" operator="equal">
      <formula>"Very large"</formula>
    </cfRule>
    <cfRule type="cellIs" dxfId="110" priority="12" operator="equal">
      <formula>"Large"</formula>
    </cfRule>
  </conditionalFormatting>
  <conditionalFormatting sqref="G16">
    <cfRule type="cellIs" dxfId="109" priority="5" operator="equal">
      <formula>"Very serious"</formula>
    </cfRule>
    <cfRule type="cellIs" dxfId="108" priority="6" operator="equal">
      <formula>"Serious"</formula>
    </cfRule>
  </conditionalFormatting>
  <conditionalFormatting sqref="G15 G17 G19">
    <cfRule type="cellIs" dxfId="107" priority="9" operator="equal">
      <formula>"Very serious"</formula>
    </cfRule>
    <cfRule type="cellIs" dxfId="106" priority="10" operator="equal">
      <formula>"Serious"</formula>
    </cfRule>
  </conditionalFormatting>
  <conditionalFormatting sqref="G14">
    <cfRule type="cellIs" dxfId="105" priority="7" operator="equal">
      <formula>"Very serious"</formula>
    </cfRule>
    <cfRule type="cellIs" dxfId="104" priority="8" operator="equal">
      <formula>"Serious"</formula>
    </cfRule>
  </conditionalFormatting>
  <conditionalFormatting sqref="G20">
    <cfRule type="cellIs" dxfId="103" priority="1" operator="equal">
      <formula>"Very serious"</formula>
    </cfRule>
    <cfRule type="cellIs" dxfId="102" priority="2" operator="equal">
      <formula>"Serious"</formula>
    </cfRule>
  </conditionalFormatting>
  <dataValidations count="4">
    <dataValidation type="list" errorStyle="warning" allowBlank="1" showInputMessage="1" showErrorMessage="1" sqref="I15 E17 C15 C17 C19 E15 K17 K15 I17 I19 G17 G15">
      <formula1>Grade_down</formula1>
    </dataValidation>
    <dataValidation type="list" errorStyle="warning" allowBlank="1" showInputMessage="1" showErrorMessage="1" sqref="C14 C16 C18 I14 I16 I20 C20 I18 G14 G16 G20 G18">
      <formula1>Down</formula1>
    </dataValidation>
    <dataValidation type="list" allowBlank="1" showInputMessage="1" showErrorMessage="1" sqref="M14 M16 M18 M20">
      <formula1>g</formula1>
    </dataValidation>
    <dataValidation type="list" errorStyle="warning" allowBlank="1" showInputMessage="1" showErrorMessage="1" sqref="E14 E20 E18 E16 K14 K20 K18 K16">
      <formula1>DOWN_N</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'C:\Users\vtse\Documents\[Supp03_PICOs_males.xlsx]Hoja2'!#REF!</xm:f>
          </x14:formula1>
          <xm:sqref>T14 T16 T18 T20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9"/>
  <sheetViews>
    <sheetView topLeftCell="A2" workbookViewId="0">
      <selection activeCell="C3" sqref="C3:P3"/>
    </sheetView>
  </sheetViews>
  <sheetFormatPr defaultColWidth="11.42578125" defaultRowHeight="15" x14ac:dyDescent="0.25"/>
  <cols>
    <col min="1" max="1" width="6.28515625" style="78" customWidth="1"/>
    <col min="2" max="2" width="17.5703125" style="82" customWidth="1"/>
    <col min="3" max="3" width="18.28515625" style="78" customWidth="1"/>
    <col min="4" max="4" width="3.85546875" style="78" customWidth="1"/>
    <col min="5" max="5" width="18.28515625" style="78" customWidth="1"/>
    <col min="6" max="6" width="4.5703125" style="78" customWidth="1"/>
    <col min="7" max="7" width="20.7109375" style="78" customWidth="1"/>
    <col min="8" max="8" width="5.28515625" style="78" customWidth="1"/>
    <col min="9" max="9" width="49.5703125" style="78" customWidth="1"/>
    <col min="10" max="10" width="10" style="78" customWidth="1"/>
    <col min="11" max="11" width="18" style="78" customWidth="1"/>
    <col min="12" max="12" width="4.7109375" style="78" customWidth="1"/>
    <col min="13" max="13" width="19.28515625" style="78" customWidth="1"/>
    <col min="14" max="14" width="4.85546875" style="78" customWidth="1"/>
    <col min="15" max="15" width="22.5703125" style="78" customWidth="1"/>
    <col min="16" max="16" width="24.28515625" style="78" customWidth="1"/>
    <col min="17" max="17" width="88" style="113" customWidth="1"/>
    <col min="18" max="18" width="23.5703125" style="78" customWidth="1"/>
    <col min="19" max="19" width="11.42578125" style="78" customWidth="1"/>
    <col min="20" max="29" width="11.42578125" style="78"/>
    <col min="30" max="30" width="11.42578125" style="78" customWidth="1"/>
    <col min="31" max="16384" width="11.42578125" style="78"/>
  </cols>
  <sheetData>
    <row r="1" spans="1:18" x14ac:dyDescent="0.25">
      <c r="A1" s="111"/>
    </row>
    <row r="2" spans="1:18" s="102" customFormat="1" ht="16.5" thickBot="1" x14ac:dyDescent="0.3">
      <c r="A2" s="112"/>
      <c r="B2" s="93" t="str">
        <f>[2]HOME!B19</f>
        <v>PICO11</v>
      </c>
      <c r="C2" s="267" t="str">
        <f>VLOOKUP(B2,HOME!B:G,6,0)</f>
        <v>Three doses of 2-valent HPV vaccine versus three doses of HBV vaccine in 10–18-year-old males – safety outcomes</v>
      </c>
      <c r="D2" s="267"/>
      <c r="E2" s="267"/>
      <c r="F2" s="267"/>
      <c r="G2" s="267"/>
      <c r="H2" s="267"/>
      <c r="I2" s="267"/>
      <c r="J2" s="267"/>
      <c r="K2" s="267"/>
      <c r="L2" s="267"/>
      <c r="M2" s="267"/>
      <c r="N2" s="267"/>
      <c r="O2" s="267"/>
      <c r="P2" s="267"/>
      <c r="Q2" s="114"/>
    </row>
    <row r="3" spans="1:18" s="102" customFormat="1" ht="15.75" x14ac:dyDescent="0.25">
      <c r="A3" s="112"/>
      <c r="B3" s="94" t="s">
        <v>4</v>
      </c>
      <c r="C3" s="243" t="str">
        <f>VLOOKUP(B2,HOME!B:G,2,0)</f>
        <v>Males 10–18 years old</v>
      </c>
      <c r="D3" s="243"/>
      <c r="E3" s="243"/>
      <c r="F3" s="243"/>
      <c r="G3" s="243"/>
      <c r="H3" s="243"/>
      <c r="I3" s="243"/>
      <c r="J3" s="243"/>
      <c r="K3" s="243"/>
      <c r="L3" s="243"/>
      <c r="M3" s="243"/>
      <c r="N3" s="243"/>
      <c r="O3" s="243"/>
      <c r="P3" s="243"/>
      <c r="Q3" s="103"/>
    </row>
    <row r="4" spans="1:18" s="102" customFormat="1" ht="15.75" x14ac:dyDescent="0.25">
      <c r="A4" s="112"/>
      <c r="B4" s="94" t="s">
        <v>25</v>
      </c>
      <c r="C4" s="243" t="str">
        <f>STUDIES!D13</f>
        <v>7 sites (Finland)</v>
      </c>
      <c r="D4" s="243"/>
      <c r="E4" s="243"/>
      <c r="F4" s="243"/>
      <c r="G4" s="243"/>
      <c r="H4" s="243"/>
      <c r="I4" s="243"/>
      <c r="J4" s="243"/>
      <c r="K4" s="243"/>
      <c r="L4" s="243"/>
      <c r="M4" s="243"/>
      <c r="N4" s="243"/>
      <c r="O4" s="243"/>
      <c r="P4" s="243"/>
      <c r="Q4" s="103"/>
    </row>
    <row r="5" spans="1:18" s="102" customFormat="1" ht="15.75" x14ac:dyDescent="0.25">
      <c r="A5" s="112"/>
      <c r="B5" s="94" t="s">
        <v>5</v>
      </c>
      <c r="C5" s="243" t="str">
        <f>VLOOKUP(B2,HOME!B:G,3,0)</f>
        <v>2-valent HPV vaccine (3 doses)</v>
      </c>
      <c r="D5" s="243"/>
      <c r="E5" s="243"/>
      <c r="F5" s="243"/>
      <c r="G5" s="243"/>
      <c r="H5" s="243"/>
      <c r="I5" s="243"/>
      <c r="J5" s="243"/>
      <c r="K5" s="243"/>
      <c r="L5" s="243"/>
      <c r="M5" s="243"/>
      <c r="N5" s="243"/>
      <c r="O5" s="243"/>
      <c r="P5" s="243"/>
      <c r="Q5" s="103"/>
    </row>
    <row r="6" spans="1:18" s="102" customFormat="1" ht="16.5" thickBot="1" x14ac:dyDescent="0.3">
      <c r="A6" s="112"/>
      <c r="B6" s="95" t="s">
        <v>6</v>
      </c>
      <c r="C6" s="245" t="str">
        <f>VLOOKUP(B2,HOME!B:G,4,0)</f>
        <v>HBV vaccine (3 doses) in males 10–18 years old</v>
      </c>
      <c r="D6" s="245"/>
      <c r="E6" s="245"/>
      <c r="F6" s="245"/>
      <c r="G6" s="245"/>
      <c r="H6" s="245"/>
      <c r="I6" s="245"/>
      <c r="J6" s="245"/>
      <c r="K6" s="245"/>
      <c r="L6" s="245"/>
      <c r="M6" s="245"/>
      <c r="N6" s="245"/>
      <c r="O6" s="245"/>
      <c r="P6" s="245"/>
      <c r="Q6" s="103"/>
    </row>
    <row r="7" spans="1:18" x14ac:dyDescent="0.25">
      <c r="A7" s="111"/>
    </row>
    <row r="8" spans="1:18" ht="21.75" thickBot="1" x14ac:dyDescent="0.3">
      <c r="A8" s="111"/>
      <c r="B8" s="104" t="s">
        <v>49</v>
      </c>
      <c r="C8" s="105"/>
      <c r="D8" s="105"/>
      <c r="E8" s="105"/>
      <c r="F8" s="105"/>
      <c r="G8" s="105"/>
      <c r="H8" s="105"/>
      <c r="I8" s="105"/>
      <c r="J8" s="105"/>
      <c r="K8" s="105"/>
      <c r="L8" s="105"/>
      <c r="M8" s="105"/>
      <c r="N8" s="105"/>
      <c r="O8" s="105"/>
      <c r="P8" s="105"/>
      <c r="Q8" s="115"/>
      <c r="R8" s="105"/>
    </row>
    <row r="9" spans="1:18" x14ac:dyDescent="0.25">
      <c r="A9" s="111"/>
      <c r="O9" s="82"/>
    </row>
    <row r="10" spans="1:18" ht="15.75" x14ac:dyDescent="0.25">
      <c r="A10" s="111"/>
      <c r="B10" s="197" t="s">
        <v>58</v>
      </c>
      <c r="C10" s="198"/>
      <c r="D10" s="198"/>
      <c r="E10" s="198"/>
      <c r="F10" s="198"/>
      <c r="G10" s="198"/>
      <c r="H10" s="198"/>
      <c r="I10" s="198"/>
      <c r="J10" s="198"/>
      <c r="K10" s="198"/>
      <c r="L10" s="198"/>
      <c r="M10" s="198"/>
      <c r="N10" s="199"/>
      <c r="O10" s="200" t="s">
        <v>59</v>
      </c>
      <c r="P10" s="201"/>
      <c r="Q10" s="201"/>
      <c r="R10" s="202"/>
    </row>
    <row r="11" spans="1:18" ht="15.75" x14ac:dyDescent="0.25">
      <c r="A11" s="111"/>
      <c r="B11" s="215" t="s">
        <v>41</v>
      </c>
      <c r="C11" s="21"/>
      <c r="D11" s="21"/>
      <c r="E11" s="21"/>
      <c r="F11" s="21"/>
      <c r="G11" s="21"/>
      <c r="H11" s="21"/>
      <c r="I11" s="21"/>
      <c r="J11" s="21"/>
      <c r="K11" s="21"/>
      <c r="L11" s="21"/>
      <c r="M11" s="21"/>
      <c r="N11" s="22"/>
      <c r="O11" s="221" t="s">
        <v>201</v>
      </c>
      <c r="P11" s="222"/>
      <c r="Q11" s="48" t="s">
        <v>207</v>
      </c>
      <c r="R11" s="203" t="s">
        <v>191</v>
      </c>
    </row>
    <row r="12" spans="1:18" ht="45.75" thickBot="1" x14ac:dyDescent="0.3">
      <c r="A12" s="111"/>
      <c r="B12" s="216"/>
      <c r="C12" s="49" t="s">
        <v>42</v>
      </c>
      <c r="D12" s="46" t="s">
        <v>114</v>
      </c>
      <c r="E12" s="49" t="s">
        <v>36</v>
      </c>
      <c r="F12" s="43"/>
      <c r="G12" s="49" t="s">
        <v>37</v>
      </c>
      <c r="H12" s="43"/>
      <c r="I12" s="49" t="s">
        <v>330</v>
      </c>
      <c r="J12" s="43"/>
      <c r="K12" s="49" t="s">
        <v>38</v>
      </c>
      <c r="L12" s="43"/>
      <c r="M12" s="49" t="s">
        <v>40</v>
      </c>
      <c r="N12" s="43"/>
      <c r="O12" s="32" t="s">
        <v>539</v>
      </c>
      <c r="P12" s="33" t="s">
        <v>540</v>
      </c>
      <c r="Q12" s="42"/>
      <c r="R12" s="204"/>
    </row>
    <row r="13" spans="1:18" x14ac:dyDescent="0.25">
      <c r="A13" s="111"/>
      <c r="B13" s="50" t="s">
        <v>71</v>
      </c>
      <c r="C13" s="51"/>
      <c r="D13" s="52"/>
      <c r="E13" s="52"/>
      <c r="F13" s="52"/>
      <c r="G13" s="52"/>
      <c r="H13" s="52"/>
      <c r="I13" s="52"/>
      <c r="J13" s="52"/>
      <c r="K13" s="52"/>
      <c r="L13" s="52"/>
      <c r="M13" s="52"/>
      <c r="N13" s="52"/>
      <c r="O13" s="52"/>
      <c r="P13" s="52"/>
      <c r="Q13" s="116"/>
      <c r="R13" s="54"/>
    </row>
    <row r="14" spans="1:18" ht="60" x14ac:dyDescent="0.25">
      <c r="B14" s="117" t="s">
        <v>200</v>
      </c>
      <c r="C14" s="56" t="s">
        <v>44</v>
      </c>
      <c r="D14" s="57"/>
      <c r="E14" s="56" t="s">
        <v>43</v>
      </c>
      <c r="F14" s="58">
        <v>1</v>
      </c>
      <c r="G14" s="56" t="s">
        <v>44</v>
      </c>
      <c r="H14" s="57"/>
      <c r="I14" s="56" t="s">
        <v>44</v>
      </c>
      <c r="J14" s="57"/>
      <c r="K14" s="56" t="s">
        <v>43</v>
      </c>
      <c r="L14" s="58">
        <v>1</v>
      </c>
      <c r="M14" s="56" t="s">
        <v>43</v>
      </c>
      <c r="N14" s="57"/>
      <c r="O14" s="118">
        <v>259</v>
      </c>
      <c r="P14" s="119">
        <v>523</v>
      </c>
      <c r="Q14" s="120" t="s">
        <v>535</v>
      </c>
      <c r="R14" s="62" t="s">
        <v>385</v>
      </c>
    </row>
    <row r="15" spans="1:18" x14ac:dyDescent="0.25">
      <c r="B15" s="63" t="s">
        <v>72</v>
      </c>
      <c r="C15" s="64"/>
      <c r="D15" s="65"/>
      <c r="E15" s="65"/>
      <c r="F15" s="66"/>
      <c r="G15" s="65"/>
      <c r="H15" s="65"/>
      <c r="I15" s="65"/>
      <c r="J15" s="65"/>
      <c r="K15" s="65"/>
      <c r="L15" s="66"/>
      <c r="M15" s="65"/>
      <c r="N15" s="65"/>
      <c r="O15" s="66"/>
      <c r="P15" s="66"/>
      <c r="Q15" s="121"/>
      <c r="R15" s="68"/>
    </row>
    <row r="16" spans="1:18" ht="60" x14ac:dyDescent="0.25">
      <c r="B16" s="117" t="s">
        <v>200</v>
      </c>
      <c r="C16" s="56" t="s">
        <v>44</v>
      </c>
      <c r="D16" s="57"/>
      <c r="E16" s="56" t="s">
        <v>43</v>
      </c>
      <c r="F16" s="58">
        <v>1</v>
      </c>
      <c r="G16" s="56" t="s">
        <v>44</v>
      </c>
      <c r="H16" s="57"/>
      <c r="I16" s="56" t="s">
        <v>44</v>
      </c>
      <c r="J16" s="57"/>
      <c r="K16" s="56" t="s">
        <v>43</v>
      </c>
      <c r="L16" s="58">
        <v>1</v>
      </c>
      <c r="M16" s="56" t="s">
        <v>43</v>
      </c>
      <c r="N16" s="57"/>
      <c r="O16" s="118">
        <v>259</v>
      </c>
      <c r="P16" s="119">
        <v>523</v>
      </c>
      <c r="Q16" s="120" t="s">
        <v>202</v>
      </c>
      <c r="R16" s="62" t="s">
        <v>385</v>
      </c>
    </row>
    <row r="17" spans="2:18" x14ac:dyDescent="0.25">
      <c r="B17" s="63" t="s">
        <v>198</v>
      </c>
      <c r="C17" s="64"/>
      <c r="D17" s="65"/>
      <c r="E17" s="65"/>
      <c r="F17" s="66"/>
      <c r="G17" s="65"/>
      <c r="H17" s="65"/>
      <c r="I17" s="65"/>
      <c r="J17" s="65"/>
      <c r="K17" s="65"/>
      <c r="L17" s="66"/>
      <c r="M17" s="65"/>
      <c r="N17" s="65"/>
      <c r="O17" s="66"/>
      <c r="P17" s="66"/>
      <c r="Q17" s="121"/>
      <c r="R17" s="68"/>
    </row>
    <row r="18" spans="2:18" ht="105" x14ac:dyDescent="0.25">
      <c r="B18" s="117" t="s">
        <v>200</v>
      </c>
      <c r="C18" s="56" t="s">
        <v>44</v>
      </c>
      <c r="D18" s="57"/>
      <c r="E18" s="56" t="s">
        <v>43</v>
      </c>
      <c r="F18" s="58">
        <v>1</v>
      </c>
      <c r="G18" s="56" t="s">
        <v>44</v>
      </c>
      <c r="H18" s="57"/>
      <c r="I18" s="56" t="s">
        <v>44</v>
      </c>
      <c r="J18" s="57"/>
      <c r="K18" s="56" t="s">
        <v>43</v>
      </c>
      <c r="L18" s="58">
        <v>1</v>
      </c>
      <c r="M18" s="56" t="s">
        <v>43</v>
      </c>
      <c r="N18" s="57"/>
      <c r="O18" s="118">
        <v>259</v>
      </c>
      <c r="P18" s="119">
        <v>523</v>
      </c>
      <c r="Q18" s="120" t="s">
        <v>203</v>
      </c>
      <c r="R18" s="62" t="s">
        <v>385</v>
      </c>
    </row>
    <row r="19" spans="2:18" x14ac:dyDescent="0.25">
      <c r="B19" s="63" t="s">
        <v>74</v>
      </c>
      <c r="C19" s="64"/>
      <c r="D19" s="65"/>
      <c r="E19" s="65"/>
      <c r="F19" s="66"/>
      <c r="G19" s="65"/>
      <c r="H19" s="65"/>
      <c r="I19" s="65"/>
      <c r="J19" s="65"/>
      <c r="K19" s="65"/>
      <c r="L19" s="66"/>
      <c r="M19" s="65"/>
      <c r="N19" s="65"/>
      <c r="O19" s="66"/>
      <c r="P19" s="66"/>
      <c r="Q19" s="121"/>
      <c r="R19" s="68"/>
    </row>
    <row r="20" spans="2:18" ht="45" x14ac:dyDescent="0.25">
      <c r="B20" s="117" t="s">
        <v>200</v>
      </c>
      <c r="C20" s="56" t="s">
        <v>44</v>
      </c>
      <c r="D20" s="57"/>
      <c r="E20" s="56" t="s">
        <v>43</v>
      </c>
      <c r="F20" s="58">
        <v>1</v>
      </c>
      <c r="G20" s="56" t="s">
        <v>44</v>
      </c>
      <c r="H20" s="57"/>
      <c r="I20" s="56" t="s">
        <v>45</v>
      </c>
      <c r="J20" s="58">
        <v>2</v>
      </c>
      <c r="K20" s="56" t="s">
        <v>43</v>
      </c>
      <c r="L20" s="58">
        <v>1</v>
      </c>
      <c r="M20" s="56" t="s">
        <v>43</v>
      </c>
      <c r="N20" s="57"/>
      <c r="O20" s="118">
        <v>259</v>
      </c>
      <c r="P20" s="119">
        <v>523</v>
      </c>
      <c r="Q20" s="120" t="s">
        <v>209</v>
      </c>
      <c r="R20" s="62" t="s">
        <v>396</v>
      </c>
    </row>
    <row r="21" spans="2:18" x14ac:dyDescent="0.25">
      <c r="B21" s="63" t="s">
        <v>199</v>
      </c>
      <c r="C21" s="64"/>
      <c r="D21" s="65"/>
      <c r="E21" s="65"/>
      <c r="F21" s="66"/>
      <c r="G21" s="65"/>
      <c r="H21" s="65"/>
      <c r="I21" s="65"/>
      <c r="J21" s="65"/>
      <c r="K21" s="65"/>
      <c r="L21" s="66"/>
      <c r="M21" s="65"/>
      <c r="N21" s="65"/>
      <c r="O21" s="66"/>
      <c r="P21" s="66"/>
      <c r="Q21" s="121"/>
      <c r="R21" s="68"/>
    </row>
    <row r="22" spans="2:18" ht="30" x14ac:dyDescent="0.25">
      <c r="B22" s="117" t="s">
        <v>200</v>
      </c>
      <c r="C22" s="56" t="s">
        <v>44</v>
      </c>
      <c r="D22" s="57"/>
      <c r="E22" s="56" t="s">
        <v>43</v>
      </c>
      <c r="F22" s="58">
        <v>1</v>
      </c>
      <c r="G22" s="56" t="s">
        <v>44</v>
      </c>
      <c r="H22" s="57"/>
      <c r="I22" s="56" t="s">
        <v>44</v>
      </c>
      <c r="J22" s="57"/>
      <c r="K22" s="56" t="s">
        <v>43</v>
      </c>
      <c r="L22" s="58">
        <v>1</v>
      </c>
      <c r="M22" s="56" t="s">
        <v>43</v>
      </c>
      <c r="N22" s="57"/>
      <c r="O22" s="118">
        <v>259</v>
      </c>
      <c r="P22" s="119">
        <v>523</v>
      </c>
      <c r="Q22" s="120" t="s">
        <v>204</v>
      </c>
      <c r="R22" s="62" t="s">
        <v>385</v>
      </c>
    </row>
    <row r="23" spans="2:18" x14ac:dyDescent="0.25">
      <c r="B23" s="63" t="s">
        <v>205</v>
      </c>
      <c r="C23" s="64"/>
      <c r="D23" s="65"/>
      <c r="E23" s="65"/>
      <c r="F23" s="66"/>
      <c r="G23" s="65"/>
      <c r="H23" s="65"/>
      <c r="I23" s="65"/>
      <c r="J23" s="65"/>
      <c r="K23" s="65"/>
      <c r="L23" s="66"/>
      <c r="M23" s="65"/>
      <c r="N23" s="65"/>
      <c r="O23" s="66"/>
      <c r="P23" s="66"/>
      <c r="Q23" s="121"/>
      <c r="R23" s="68"/>
    </row>
    <row r="24" spans="2:18" ht="30" x14ac:dyDescent="0.25">
      <c r="B24" s="117" t="s">
        <v>200</v>
      </c>
      <c r="C24" s="70" t="s">
        <v>44</v>
      </c>
      <c r="D24" s="71"/>
      <c r="E24" s="70" t="s">
        <v>43</v>
      </c>
      <c r="F24" s="72">
        <v>1</v>
      </c>
      <c r="G24" s="70" t="s">
        <v>44</v>
      </c>
      <c r="H24" s="71"/>
      <c r="I24" s="70" t="s">
        <v>44</v>
      </c>
      <c r="J24" s="71"/>
      <c r="K24" s="70" t="s">
        <v>43</v>
      </c>
      <c r="L24" s="72">
        <v>1</v>
      </c>
      <c r="M24" s="70" t="s">
        <v>43</v>
      </c>
      <c r="N24" s="71"/>
      <c r="O24" s="122">
        <v>259</v>
      </c>
      <c r="P24" s="123">
        <v>523</v>
      </c>
      <c r="Q24" s="124" t="s">
        <v>206</v>
      </c>
      <c r="R24" s="77" t="s">
        <v>385</v>
      </c>
    </row>
    <row r="25" spans="2:18" x14ac:dyDescent="0.25">
      <c r="B25" s="223" t="s">
        <v>543</v>
      </c>
      <c r="C25" s="223"/>
      <c r="D25" s="223"/>
      <c r="E25" s="223"/>
      <c r="F25" s="223"/>
      <c r="G25" s="223"/>
      <c r="H25" s="223"/>
      <c r="I25" s="223"/>
      <c r="J25" s="223"/>
      <c r="K25" s="223"/>
      <c r="L25" s="223"/>
      <c r="M25" s="223"/>
      <c r="N25" s="223"/>
      <c r="O25" s="223"/>
      <c r="P25" s="223"/>
    </row>
    <row r="26" spans="2:18" x14ac:dyDescent="0.25">
      <c r="B26" s="196" t="s">
        <v>350</v>
      </c>
      <c r="C26" s="196"/>
      <c r="D26" s="196"/>
      <c r="E26" s="196"/>
      <c r="F26" s="196"/>
      <c r="G26" s="196"/>
      <c r="H26" s="196"/>
      <c r="I26" s="196"/>
      <c r="J26" s="196"/>
      <c r="K26" s="196"/>
      <c r="L26" s="196"/>
      <c r="M26" s="196"/>
      <c r="N26" s="196"/>
      <c r="O26" s="196"/>
      <c r="P26" s="196"/>
    </row>
    <row r="27" spans="2:18" x14ac:dyDescent="0.25">
      <c r="B27" s="196" t="s">
        <v>351</v>
      </c>
      <c r="C27" s="196"/>
      <c r="D27" s="196"/>
      <c r="E27" s="196"/>
      <c r="F27" s="196"/>
      <c r="G27" s="196"/>
      <c r="H27" s="196"/>
      <c r="I27" s="196"/>
      <c r="J27" s="196"/>
      <c r="K27" s="196"/>
      <c r="L27" s="196"/>
      <c r="M27" s="196"/>
      <c r="N27" s="196"/>
      <c r="O27" s="196"/>
      <c r="P27" s="196"/>
    </row>
    <row r="28" spans="2:18" s="13" customFormat="1" x14ac:dyDescent="0.25">
      <c r="B28" s="196" t="s">
        <v>541</v>
      </c>
      <c r="C28" s="196"/>
      <c r="D28" s="196"/>
      <c r="E28" s="196"/>
      <c r="F28" s="196"/>
      <c r="G28" s="196"/>
      <c r="H28" s="196"/>
      <c r="I28" s="196"/>
      <c r="J28" s="196"/>
      <c r="K28" s="196"/>
      <c r="L28" s="196"/>
      <c r="M28" s="196"/>
      <c r="N28" s="196"/>
      <c r="O28" s="196"/>
      <c r="P28" s="196"/>
      <c r="Q28" s="81"/>
    </row>
    <row r="29" spans="2:18" x14ac:dyDescent="0.25">
      <c r="B29" s="195" t="s">
        <v>447</v>
      </c>
      <c r="C29" s="195"/>
      <c r="D29" s="195"/>
      <c r="E29" s="195"/>
      <c r="F29" s="195"/>
      <c r="G29" s="195"/>
      <c r="H29" s="195"/>
      <c r="I29" s="195"/>
      <c r="J29" s="195"/>
      <c r="K29" s="195"/>
      <c r="L29" s="195"/>
      <c r="M29" s="195"/>
      <c r="N29" s="195"/>
      <c r="O29" s="195"/>
      <c r="P29" s="195"/>
    </row>
    <row r="30" spans="2:18" x14ac:dyDescent="0.25">
      <c r="B30" s="195" t="s">
        <v>544</v>
      </c>
      <c r="C30" s="195"/>
      <c r="D30" s="195"/>
      <c r="E30" s="195"/>
      <c r="F30" s="195"/>
      <c r="G30" s="195"/>
      <c r="H30" s="195"/>
      <c r="I30" s="195"/>
      <c r="J30" s="195"/>
      <c r="K30" s="195"/>
      <c r="L30" s="195"/>
      <c r="M30" s="195"/>
      <c r="N30" s="195"/>
      <c r="O30" s="195"/>
      <c r="P30" s="195"/>
    </row>
    <row r="31" spans="2:18" ht="15" customHeight="1" x14ac:dyDescent="0.25">
      <c r="B31" s="195" t="s">
        <v>545</v>
      </c>
      <c r="C31" s="195"/>
      <c r="D31" s="195"/>
      <c r="E31" s="195"/>
      <c r="F31" s="195"/>
      <c r="G31" s="195"/>
      <c r="H31" s="195"/>
      <c r="I31" s="195"/>
      <c r="J31" s="195"/>
      <c r="K31" s="195"/>
      <c r="L31" s="195"/>
      <c r="M31" s="195"/>
      <c r="N31" s="195"/>
      <c r="O31" s="195"/>
      <c r="P31" s="195"/>
      <c r="Q31" s="78"/>
    </row>
    <row r="32" spans="2:18" x14ac:dyDescent="0.25">
      <c r="B32" s="82" t="s">
        <v>171</v>
      </c>
      <c r="C32" s="78" t="str">
        <f>[2]STUDIES!A13</f>
        <v>Petaja 2009 (11)</v>
      </c>
    </row>
    <row r="34" spans="2:17" ht="21.75" thickBot="1" x14ac:dyDescent="0.3">
      <c r="B34" s="104" t="s">
        <v>50</v>
      </c>
      <c r="C34" s="105"/>
      <c r="D34" s="105"/>
      <c r="E34" s="105"/>
      <c r="F34" s="105"/>
      <c r="G34" s="105"/>
      <c r="H34" s="105"/>
      <c r="I34" s="105"/>
      <c r="J34" s="105"/>
      <c r="K34" s="105"/>
      <c r="L34" s="105"/>
      <c r="M34" s="105"/>
      <c r="N34" s="105"/>
      <c r="O34" s="105"/>
      <c r="P34" s="106"/>
    </row>
    <row r="36" spans="2:17" s="82" customFormat="1" x14ac:dyDescent="0.25">
      <c r="B36" s="205" t="s">
        <v>60</v>
      </c>
      <c r="C36" s="206"/>
      <c r="D36" s="206"/>
      <c r="E36" s="209" t="s">
        <v>201</v>
      </c>
      <c r="F36" s="209"/>
      <c r="G36" s="209"/>
      <c r="H36" s="209"/>
      <c r="I36" s="209" t="s">
        <v>207</v>
      </c>
      <c r="J36" s="209"/>
      <c r="K36" s="209" t="s">
        <v>27</v>
      </c>
      <c r="L36" s="209"/>
      <c r="M36" s="210" t="s">
        <v>30</v>
      </c>
      <c r="N36" s="210"/>
      <c r="O36" s="209" t="s">
        <v>29</v>
      </c>
      <c r="P36" s="212"/>
      <c r="Q36" s="125"/>
    </row>
    <row r="37" spans="2:17" s="82" customFormat="1" ht="30.75" customHeight="1" thickBot="1" x14ac:dyDescent="0.3">
      <c r="B37" s="207"/>
      <c r="C37" s="208"/>
      <c r="D37" s="208"/>
      <c r="E37" s="211" t="str">
        <f>O12</f>
        <v>Control group (HBV – males 10–18 years)</v>
      </c>
      <c r="F37" s="211"/>
      <c r="G37" s="211" t="str">
        <f>P12</f>
        <v>Intervention group (2vHPV – males 10–18 years)</v>
      </c>
      <c r="H37" s="211"/>
      <c r="I37" s="213"/>
      <c r="J37" s="213"/>
      <c r="K37" s="213" t="s">
        <v>28</v>
      </c>
      <c r="L37" s="213"/>
      <c r="M37" s="211"/>
      <c r="N37" s="211"/>
      <c r="O37" s="213"/>
      <c r="P37" s="214"/>
      <c r="Q37" s="125"/>
    </row>
    <row r="38" spans="2:17" ht="78" customHeight="1" x14ac:dyDescent="0.25">
      <c r="B38" s="226" t="str">
        <f>B13</f>
        <v>Injection-site events</v>
      </c>
      <c r="C38" s="227"/>
      <c r="D38" s="227"/>
      <c r="E38" s="229">
        <f>IF(O14="","",O14)</f>
        <v>259</v>
      </c>
      <c r="F38" s="229"/>
      <c r="G38" s="229">
        <f>IF(P14="","",P14)</f>
        <v>523</v>
      </c>
      <c r="H38" s="229"/>
      <c r="I38" s="275" t="str">
        <f>IF(Q14="","",Q14)</f>
        <v>Pain and swelling at the injection site were more frequent in the 2-valent HPV vaccine group than in the control HBV vaccine group. However, Higher levels of solicited local symptoms did not affect compliance with vaccination, as evidenced by 97% of boys in both vaccine groups completing the three-dose vaccination course.</v>
      </c>
      <c r="J38" s="275"/>
      <c r="K38" s="268" t="str">
        <f>IF(B14="","",B14)</f>
        <v>782 (1RCT)</v>
      </c>
      <c r="L38" s="268"/>
      <c r="M38" s="110" t="str">
        <f>IF(R14="","",R14)</f>
        <v xml:space="preserve">High </v>
      </c>
      <c r="N38" s="84"/>
      <c r="O38" s="271" t="s">
        <v>208</v>
      </c>
      <c r="P38" s="272"/>
    </row>
    <row r="39" spans="2:17" ht="91.5" customHeight="1" x14ac:dyDescent="0.25">
      <c r="B39" s="226" t="str">
        <f>B15</f>
        <v>Systemic events</v>
      </c>
      <c r="C39" s="227"/>
      <c r="D39" s="227"/>
      <c r="E39" s="229">
        <f>IF(O16="","",O16)</f>
        <v>259</v>
      </c>
      <c r="F39" s="229"/>
      <c r="G39" s="229">
        <f>IF(P16="","",P16)</f>
        <v>523</v>
      </c>
      <c r="H39" s="229"/>
      <c r="I39" s="270" t="str">
        <f>IF(Q16="","",Q16)</f>
        <v>The most frequently reported solicited systemic symptoms were headache, fatigue, and myalgia; myalgia was more frequent in the 2-valent HPV vaccine group than in the control vaccine group. Most solicited adverse events were transient (lasting not longer than 2–3 days) and the incidence of adverse events did not increase with subsequent doses.</v>
      </c>
      <c r="J39" s="270"/>
      <c r="K39" s="268" t="str">
        <f>IF(B16="","",B16)</f>
        <v>782 (1RCT)</v>
      </c>
      <c r="L39" s="268"/>
      <c r="M39" s="110" t="str">
        <f>IF(R16="","",R16)</f>
        <v xml:space="preserve">High </v>
      </c>
      <c r="N39" s="84"/>
      <c r="O39" s="273"/>
      <c r="P39" s="274"/>
    </row>
    <row r="40" spans="2:17" ht="168" customHeight="1" x14ac:dyDescent="0.25">
      <c r="B40" s="226" t="str">
        <f>B17</f>
        <v>SAEs</v>
      </c>
      <c r="C40" s="227"/>
      <c r="D40" s="227"/>
      <c r="E40" s="229">
        <f>IF(O18="","",O18)</f>
        <v>259</v>
      </c>
      <c r="F40" s="229"/>
      <c r="G40" s="229">
        <f>IF(P18="","",P18)</f>
        <v>523</v>
      </c>
      <c r="H40" s="229"/>
      <c r="I40" s="270" t="str">
        <f>IF(Q18="","",Q18)</f>
        <v xml:space="preserve">In general, the frequency of unsolicited symptoms reported during the 30-day postvaccination period following each dose was similar between groups: 15.7% and 15.6% in the 2-valent HPV and control HBV vaccine groups, respectively. Two SAEs occurred in 2 participants receiving the 2-valent HPV vaccine (Crohn’s disease and epilepsy). The boy diagnosed with Crohn’s disease had symptoms that may have been related to the disease prior to the first dose of vaccine, and the boy with epilepsy had a family history of this condition. Neither of the SAEs were fatal, and both events were considered by the investigator to be unrelated to study vaccination. </v>
      </c>
      <c r="J40" s="270"/>
      <c r="K40" s="268" t="str">
        <f>IF(B18="","",B18)</f>
        <v>782 (1RCT)</v>
      </c>
      <c r="L40" s="268"/>
      <c r="M40" s="110" t="str">
        <f>IF(R18="","",R18)</f>
        <v xml:space="preserve">High </v>
      </c>
      <c r="N40" s="84"/>
      <c r="O40" s="273"/>
      <c r="P40" s="274"/>
    </row>
    <row r="41" spans="2:17" ht="75" customHeight="1" x14ac:dyDescent="0.25">
      <c r="B41" s="226" t="str">
        <f>B19</f>
        <v>Discontinuation due to AEs</v>
      </c>
      <c r="C41" s="227"/>
      <c r="D41" s="227"/>
      <c r="E41" s="229">
        <f>IF(O20="","",O20)</f>
        <v>259</v>
      </c>
      <c r="F41" s="229"/>
      <c r="G41" s="229">
        <f>IF(P20="","",P20)</f>
        <v>523</v>
      </c>
      <c r="H41" s="229"/>
      <c r="I41" s="270" t="str">
        <f>IF(Q20="","",Q20)</f>
        <v>No participants withdrew from the study because of a SAE. One participant in the 2-valent HPV vaccine group withdrew from the study because of a nonserious adverse event (panic reaction after the first vaccine dose), which was not considered related to the study vaccine.</v>
      </c>
      <c r="J41" s="270"/>
      <c r="K41" s="268" t="str">
        <f>IF(B20="","",B20)</f>
        <v>782 (1RCT)</v>
      </c>
      <c r="L41" s="268"/>
      <c r="M41" s="110" t="str">
        <f>IF(R20="","",R20)</f>
        <v>Moderate</v>
      </c>
      <c r="N41" s="84">
        <v>2</v>
      </c>
      <c r="O41" s="273"/>
      <c r="P41" s="274"/>
    </row>
    <row r="42" spans="2:17" ht="45" customHeight="1" x14ac:dyDescent="0.25">
      <c r="B42" s="226" t="str">
        <f>B21</f>
        <v>NOCDs</v>
      </c>
      <c r="C42" s="227"/>
      <c r="D42" s="227"/>
      <c r="E42" s="229">
        <f>IF(O22="","",O22)</f>
        <v>259</v>
      </c>
      <c r="F42" s="229"/>
      <c r="G42" s="229">
        <f>IF(P22="","",P22)</f>
        <v>523</v>
      </c>
      <c r="H42" s="229"/>
      <c r="I42" s="270" t="str">
        <f>IF(Q22="","",Q22)</f>
        <v>Three NOCDs were reported: two in the 2-valent HPV vaccine group (Crohn’s disease and atopic dermatitis) and one in the control HBV vaccine group (asthma).</v>
      </c>
      <c r="J42" s="270"/>
      <c r="K42" s="268" t="str">
        <f>IF(B20="","",B20)</f>
        <v>782 (1RCT)</v>
      </c>
      <c r="L42" s="268"/>
      <c r="M42" s="110" t="str">
        <f>IF(R22="","",R22)</f>
        <v xml:space="preserve">High </v>
      </c>
      <c r="N42" s="84"/>
      <c r="O42" s="273"/>
      <c r="P42" s="274"/>
    </row>
    <row r="43" spans="2:17" ht="32.25" customHeight="1" x14ac:dyDescent="0.25">
      <c r="B43" s="226" t="str">
        <f>B23</f>
        <v>Medically significant conditions</v>
      </c>
      <c r="C43" s="227"/>
      <c r="D43" s="227"/>
      <c r="E43" s="229">
        <f>IF(O24="","",O24)</f>
        <v>259</v>
      </c>
      <c r="F43" s="229"/>
      <c r="G43" s="229">
        <f>IF(P24="","",P24)</f>
        <v>523</v>
      </c>
      <c r="H43" s="229"/>
      <c r="I43" s="269" t="str">
        <f>IF(Q24="","",Q24)</f>
        <v>The percentage of MSCs reported did not differ between groups (12.2% in the 2-valent HPV and 11.2% in the control vaccine group).</v>
      </c>
      <c r="J43" s="269"/>
      <c r="K43" s="268" t="str">
        <f>IF(B24="","",B24)</f>
        <v>782 (1RCT)</v>
      </c>
      <c r="L43" s="268"/>
      <c r="M43" s="110" t="str">
        <f>IF(R24="","",R24)</f>
        <v xml:space="preserve">High </v>
      </c>
      <c r="N43" s="84"/>
      <c r="O43" s="273"/>
      <c r="P43" s="274"/>
    </row>
    <row r="44" spans="2:17" x14ac:dyDescent="0.25">
      <c r="B44" s="223" t="s">
        <v>543</v>
      </c>
      <c r="C44" s="223"/>
      <c r="D44" s="223"/>
      <c r="E44" s="223"/>
      <c r="F44" s="223"/>
      <c r="G44" s="223"/>
      <c r="H44" s="223"/>
      <c r="I44" s="223"/>
      <c r="J44" s="223"/>
      <c r="K44" s="223"/>
      <c r="L44" s="223"/>
      <c r="M44" s="223"/>
      <c r="N44" s="223"/>
      <c r="O44" s="223"/>
      <c r="P44" s="223"/>
    </row>
    <row r="45" spans="2:17" x14ac:dyDescent="0.25">
      <c r="B45" s="196" t="s">
        <v>350</v>
      </c>
      <c r="C45" s="196"/>
      <c r="D45" s="196"/>
      <c r="E45" s="196"/>
      <c r="F45" s="196"/>
      <c r="G45" s="196"/>
      <c r="H45" s="196"/>
      <c r="I45" s="196"/>
      <c r="J45" s="196"/>
      <c r="K45" s="196"/>
      <c r="L45" s="196"/>
      <c r="M45" s="196"/>
      <c r="N45" s="196"/>
      <c r="O45" s="196"/>
      <c r="P45" s="196"/>
    </row>
    <row r="46" spans="2:17" x14ac:dyDescent="0.25">
      <c r="B46" s="196" t="s">
        <v>351</v>
      </c>
      <c r="C46" s="196"/>
      <c r="D46" s="196"/>
      <c r="E46" s="196"/>
      <c r="F46" s="196"/>
      <c r="G46" s="196"/>
      <c r="H46" s="196"/>
      <c r="I46" s="196"/>
      <c r="J46" s="196"/>
      <c r="K46" s="196"/>
      <c r="L46" s="196"/>
      <c r="M46" s="196"/>
      <c r="N46" s="196"/>
      <c r="O46" s="196"/>
      <c r="P46" s="196"/>
    </row>
    <row r="47" spans="2:17" s="13" customFormat="1" x14ac:dyDescent="0.25">
      <c r="B47" s="196" t="s">
        <v>541</v>
      </c>
      <c r="C47" s="196"/>
      <c r="D47" s="196"/>
      <c r="E47" s="196"/>
      <c r="F47" s="196"/>
      <c r="G47" s="196"/>
      <c r="H47" s="196"/>
      <c r="I47" s="196"/>
      <c r="J47" s="196"/>
      <c r="K47" s="196"/>
      <c r="L47" s="196"/>
      <c r="M47" s="196"/>
      <c r="N47" s="196"/>
      <c r="O47" s="196"/>
      <c r="P47" s="196"/>
      <c r="Q47" s="81"/>
    </row>
    <row r="48" spans="2:17" ht="15" customHeight="1" x14ac:dyDescent="0.25">
      <c r="B48" s="195" t="s">
        <v>545</v>
      </c>
      <c r="C48" s="195"/>
      <c r="D48" s="195"/>
      <c r="E48" s="195"/>
      <c r="F48" s="195"/>
      <c r="G48" s="195"/>
      <c r="H48" s="195"/>
      <c r="I48" s="195"/>
      <c r="J48" s="195"/>
      <c r="K48" s="195"/>
      <c r="L48" s="195"/>
      <c r="M48" s="195"/>
      <c r="N48" s="195"/>
      <c r="O48" s="195"/>
      <c r="P48" s="195"/>
      <c r="Q48" s="78"/>
    </row>
    <row r="49" spans="2:3" x14ac:dyDescent="0.25">
      <c r="B49" s="82" t="s">
        <v>171</v>
      </c>
      <c r="C49" s="78" t="str">
        <f>C32</f>
        <v>Petaja 2009 (11)</v>
      </c>
    </row>
  </sheetData>
  <mergeCells count="63">
    <mergeCell ref="B10:N10"/>
    <mergeCell ref="O10:R10"/>
    <mergeCell ref="C2:P2"/>
    <mergeCell ref="C3:P3"/>
    <mergeCell ref="C4:P4"/>
    <mergeCell ref="C5:P5"/>
    <mergeCell ref="C6:P6"/>
    <mergeCell ref="B11:B12"/>
    <mergeCell ref="O11:P11"/>
    <mergeCell ref="R11:R12"/>
    <mergeCell ref="B25:P25"/>
    <mergeCell ref="B26:P26"/>
    <mergeCell ref="B27:P27"/>
    <mergeCell ref="B28:P28"/>
    <mergeCell ref="B29:P29"/>
    <mergeCell ref="B30:P30"/>
    <mergeCell ref="B36:D37"/>
    <mergeCell ref="E36:H36"/>
    <mergeCell ref="I36:J36"/>
    <mergeCell ref="K36:L36"/>
    <mergeCell ref="M36:N37"/>
    <mergeCell ref="O36:P37"/>
    <mergeCell ref="E37:F37"/>
    <mergeCell ref="G37:H37"/>
    <mergeCell ref="I37:J37"/>
    <mergeCell ref="K37:L37"/>
    <mergeCell ref="O38:P43"/>
    <mergeCell ref="B39:D39"/>
    <mergeCell ref="E39:F39"/>
    <mergeCell ref="G39:H39"/>
    <mergeCell ref="I39:J39"/>
    <mergeCell ref="K39:L39"/>
    <mergeCell ref="B40:D40"/>
    <mergeCell ref="E40:F40"/>
    <mergeCell ref="G40:H40"/>
    <mergeCell ref="I40:J40"/>
    <mergeCell ref="B38:D38"/>
    <mergeCell ref="E38:F38"/>
    <mergeCell ref="G38:H38"/>
    <mergeCell ref="I38:J38"/>
    <mergeCell ref="K38:L38"/>
    <mergeCell ref="E43:F43"/>
    <mergeCell ref="G43:H43"/>
    <mergeCell ref="I43:J43"/>
    <mergeCell ref="K43:L43"/>
    <mergeCell ref="I41:J41"/>
    <mergeCell ref="I42:J42"/>
    <mergeCell ref="B48:P48"/>
    <mergeCell ref="B31:P31"/>
    <mergeCell ref="B44:P44"/>
    <mergeCell ref="B45:P45"/>
    <mergeCell ref="B46:P46"/>
    <mergeCell ref="B47:P47"/>
    <mergeCell ref="B41:D41"/>
    <mergeCell ref="B42:D42"/>
    <mergeCell ref="E41:F41"/>
    <mergeCell ref="E42:F42"/>
    <mergeCell ref="G41:H41"/>
    <mergeCell ref="G42:H42"/>
    <mergeCell ref="K41:L41"/>
    <mergeCell ref="K42:L42"/>
    <mergeCell ref="K40:L40"/>
    <mergeCell ref="B43:D43"/>
  </mergeCells>
  <conditionalFormatting sqref="I15 I17 I23">
    <cfRule type="cellIs" dxfId="101" priority="101" operator="equal">
      <formula>"Very serious"</formula>
    </cfRule>
    <cfRule type="cellIs" dxfId="100" priority="102" operator="equal">
      <formula>"Serious"</formula>
    </cfRule>
  </conditionalFormatting>
  <conditionalFormatting sqref="I14">
    <cfRule type="cellIs" dxfId="99" priority="99" operator="equal">
      <formula>"Very serious"</formula>
    </cfRule>
    <cfRule type="cellIs" dxfId="98" priority="100" operator="equal">
      <formula>"Serious"</formula>
    </cfRule>
  </conditionalFormatting>
  <conditionalFormatting sqref="C14">
    <cfRule type="cellIs" dxfId="97" priority="97" operator="equal">
      <formula>"Very serious"</formula>
    </cfRule>
    <cfRule type="cellIs" dxfId="96" priority="98" operator="equal">
      <formula>"Serious"</formula>
    </cfRule>
  </conditionalFormatting>
  <conditionalFormatting sqref="I16">
    <cfRule type="cellIs" dxfId="95" priority="95" operator="equal">
      <formula>"Very serious"</formula>
    </cfRule>
    <cfRule type="cellIs" dxfId="94" priority="96" operator="equal">
      <formula>"Serious"</formula>
    </cfRule>
  </conditionalFormatting>
  <conditionalFormatting sqref="C16">
    <cfRule type="cellIs" dxfId="93" priority="93" operator="equal">
      <formula>"Very serious"</formula>
    </cfRule>
    <cfRule type="cellIs" dxfId="92" priority="94" operator="equal">
      <formula>"Serious"</formula>
    </cfRule>
  </conditionalFormatting>
  <conditionalFormatting sqref="I18">
    <cfRule type="cellIs" dxfId="91" priority="91" operator="equal">
      <formula>"Very serious"</formula>
    </cfRule>
    <cfRule type="cellIs" dxfId="90" priority="92" operator="equal">
      <formula>"Serious"</formula>
    </cfRule>
  </conditionalFormatting>
  <conditionalFormatting sqref="C18">
    <cfRule type="cellIs" dxfId="89" priority="89" operator="equal">
      <formula>"Very serious"</formula>
    </cfRule>
    <cfRule type="cellIs" dxfId="88" priority="90" operator="equal">
      <formula>"Serious"</formula>
    </cfRule>
  </conditionalFormatting>
  <conditionalFormatting sqref="E24">
    <cfRule type="cellIs" dxfId="87" priority="75" operator="equal">
      <formula>"Very serious"</formula>
    </cfRule>
    <cfRule type="cellIs" dxfId="86" priority="76" operator="equal">
      <formula>"Serious"</formula>
    </cfRule>
  </conditionalFormatting>
  <conditionalFormatting sqref="K15 K17 K23">
    <cfRule type="cellIs" dxfId="85" priority="73" operator="equal">
      <formula>"Very serious"</formula>
    </cfRule>
    <cfRule type="cellIs" dxfId="84" priority="74" operator="equal">
      <formula>"Serious"</formula>
    </cfRule>
  </conditionalFormatting>
  <conditionalFormatting sqref="K14">
    <cfRule type="cellIs" dxfId="83" priority="71" operator="equal">
      <formula>"Very serious"</formula>
    </cfRule>
    <cfRule type="cellIs" dxfId="82" priority="72" operator="equal">
      <formula>"Serious"</formula>
    </cfRule>
  </conditionalFormatting>
  <conditionalFormatting sqref="K18">
    <cfRule type="cellIs" dxfId="81" priority="67" operator="equal">
      <formula>"Very serious"</formula>
    </cfRule>
    <cfRule type="cellIs" dxfId="80" priority="68" operator="equal">
      <formula>"Serious"</formula>
    </cfRule>
  </conditionalFormatting>
  <conditionalFormatting sqref="K24">
    <cfRule type="cellIs" dxfId="79" priority="65" operator="equal">
      <formula>"Very serious"</formula>
    </cfRule>
    <cfRule type="cellIs" dxfId="78" priority="66" operator="equal">
      <formula>"Serious"</formula>
    </cfRule>
  </conditionalFormatting>
  <conditionalFormatting sqref="I24">
    <cfRule type="cellIs" dxfId="77" priority="87" operator="equal">
      <formula>"Very serious"</formula>
    </cfRule>
    <cfRule type="cellIs" dxfId="76" priority="88" operator="equal">
      <formula>"Serious"</formula>
    </cfRule>
  </conditionalFormatting>
  <conditionalFormatting sqref="C24">
    <cfRule type="cellIs" dxfId="75" priority="85" operator="equal">
      <formula>"Very serious"</formula>
    </cfRule>
    <cfRule type="cellIs" dxfId="74" priority="86" operator="equal">
      <formula>"Serious"</formula>
    </cfRule>
  </conditionalFormatting>
  <conditionalFormatting sqref="E15 E17 E23">
    <cfRule type="cellIs" dxfId="73" priority="83" operator="equal">
      <formula>"Very serious"</formula>
    </cfRule>
    <cfRule type="cellIs" dxfId="72" priority="84" operator="equal">
      <formula>"Serious"</formula>
    </cfRule>
  </conditionalFormatting>
  <conditionalFormatting sqref="E14">
    <cfRule type="cellIs" dxfId="71" priority="81" operator="equal">
      <formula>"Very serious"</formula>
    </cfRule>
    <cfRule type="cellIs" dxfId="70" priority="82" operator="equal">
      <formula>"Serious"</formula>
    </cfRule>
  </conditionalFormatting>
  <conditionalFormatting sqref="E16">
    <cfRule type="cellIs" dxfId="69" priority="79" operator="equal">
      <formula>"Very serious"</formula>
    </cfRule>
    <cfRule type="cellIs" dxfId="68" priority="80" operator="equal">
      <formula>"Serious"</formula>
    </cfRule>
  </conditionalFormatting>
  <conditionalFormatting sqref="G18">
    <cfRule type="cellIs" dxfId="67" priority="47" operator="equal">
      <formula>"Very serious"</formula>
    </cfRule>
    <cfRule type="cellIs" dxfId="66" priority="48" operator="equal">
      <formula>"Serious"</formula>
    </cfRule>
  </conditionalFormatting>
  <conditionalFormatting sqref="E18">
    <cfRule type="cellIs" dxfId="65" priority="77" operator="equal">
      <formula>"Very serious"</formula>
    </cfRule>
    <cfRule type="cellIs" dxfId="64" priority="78" operator="equal">
      <formula>"Serious"</formula>
    </cfRule>
  </conditionalFormatting>
  <conditionalFormatting sqref="K16">
    <cfRule type="cellIs" dxfId="63" priority="69" operator="equal">
      <formula>"Very serious"</formula>
    </cfRule>
    <cfRule type="cellIs" dxfId="62" priority="70" operator="equal">
      <formula>"Serious"</formula>
    </cfRule>
  </conditionalFormatting>
  <conditionalFormatting sqref="M15 M17 M23">
    <cfRule type="cellIs" dxfId="61" priority="63" operator="equal">
      <formula>"Very large"</formula>
    </cfRule>
    <cfRule type="cellIs" dxfId="60" priority="64" operator="equal">
      <formula>"Large"</formula>
    </cfRule>
  </conditionalFormatting>
  <conditionalFormatting sqref="M14">
    <cfRule type="cellIs" dxfId="59" priority="61" operator="equal">
      <formula>"Very large"</formula>
    </cfRule>
    <cfRule type="cellIs" dxfId="58" priority="62" operator="equal">
      <formula>"Large"</formula>
    </cfRule>
  </conditionalFormatting>
  <conditionalFormatting sqref="M16">
    <cfRule type="cellIs" dxfId="57" priority="59" operator="equal">
      <formula>"Very large"</formula>
    </cfRule>
    <cfRule type="cellIs" dxfId="56" priority="60" operator="equal">
      <formula>"Large"</formula>
    </cfRule>
  </conditionalFormatting>
  <conditionalFormatting sqref="M18">
    <cfRule type="cellIs" dxfId="55" priority="57" operator="equal">
      <formula>"Very large"</formula>
    </cfRule>
    <cfRule type="cellIs" dxfId="54" priority="58" operator="equal">
      <formula>"Large"</formula>
    </cfRule>
  </conditionalFormatting>
  <conditionalFormatting sqref="M24">
    <cfRule type="cellIs" dxfId="53" priority="55" operator="equal">
      <formula>"Very large"</formula>
    </cfRule>
    <cfRule type="cellIs" dxfId="52" priority="56" operator="equal">
      <formula>"Large"</formula>
    </cfRule>
  </conditionalFormatting>
  <conditionalFormatting sqref="G16">
    <cfRule type="cellIs" dxfId="51" priority="49" operator="equal">
      <formula>"Very serious"</formula>
    </cfRule>
    <cfRule type="cellIs" dxfId="50" priority="50" operator="equal">
      <formula>"Serious"</formula>
    </cfRule>
  </conditionalFormatting>
  <conditionalFormatting sqref="G15 G17 G23">
    <cfRule type="cellIs" dxfId="49" priority="53" operator="equal">
      <formula>"Very serious"</formula>
    </cfRule>
    <cfRule type="cellIs" dxfId="48" priority="54" operator="equal">
      <formula>"Serious"</formula>
    </cfRule>
  </conditionalFormatting>
  <conditionalFormatting sqref="G14">
    <cfRule type="cellIs" dxfId="47" priority="51" operator="equal">
      <formula>"Very serious"</formula>
    </cfRule>
    <cfRule type="cellIs" dxfId="46" priority="52" operator="equal">
      <formula>"Serious"</formula>
    </cfRule>
  </conditionalFormatting>
  <conditionalFormatting sqref="G24">
    <cfRule type="cellIs" dxfId="45" priority="45" operator="equal">
      <formula>"Very serious"</formula>
    </cfRule>
    <cfRule type="cellIs" dxfId="44" priority="46" operator="equal">
      <formula>"Serious"</formula>
    </cfRule>
  </conditionalFormatting>
  <conditionalFormatting sqref="I21">
    <cfRule type="cellIs" dxfId="43" priority="43" operator="equal">
      <formula>"Very serious"</formula>
    </cfRule>
    <cfRule type="cellIs" dxfId="42" priority="44" operator="equal">
      <formula>"Serious"</formula>
    </cfRule>
  </conditionalFormatting>
  <conditionalFormatting sqref="K21">
    <cfRule type="cellIs" dxfId="41" priority="39" operator="equal">
      <formula>"Very serious"</formula>
    </cfRule>
    <cfRule type="cellIs" dxfId="40" priority="40" operator="equal">
      <formula>"Serious"</formula>
    </cfRule>
  </conditionalFormatting>
  <conditionalFormatting sqref="C22">
    <cfRule type="cellIs" dxfId="39" priority="31" operator="equal">
      <formula>"Very serious"</formula>
    </cfRule>
    <cfRule type="cellIs" dxfId="38" priority="32" operator="equal">
      <formula>"Serious"</formula>
    </cfRule>
  </conditionalFormatting>
  <conditionalFormatting sqref="E21">
    <cfRule type="cellIs" dxfId="37" priority="41" operator="equal">
      <formula>"Very serious"</formula>
    </cfRule>
    <cfRule type="cellIs" dxfId="36" priority="42" operator="equal">
      <formula>"Serious"</formula>
    </cfRule>
  </conditionalFormatting>
  <conditionalFormatting sqref="G22">
    <cfRule type="cellIs" dxfId="35" priority="23" operator="equal">
      <formula>"Very serious"</formula>
    </cfRule>
    <cfRule type="cellIs" dxfId="34" priority="24" operator="equal">
      <formula>"Serious"</formula>
    </cfRule>
  </conditionalFormatting>
  <conditionalFormatting sqref="M21">
    <cfRule type="cellIs" dxfId="33" priority="37" operator="equal">
      <formula>"Very large"</formula>
    </cfRule>
    <cfRule type="cellIs" dxfId="32" priority="38" operator="equal">
      <formula>"Large"</formula>
    </cfRule>
  </conditionalFormatting>
  <conditionalFormatting sqref="G21">
    <cfRule type="cellIs" dxfId="31" priority="35" operator="equal">
      <formula>"Very serious"</formula>
    </cfRule>
    <cfRule type="cellIs" dxfId="30" priority="36" operator="equal">
      <formula>"Serious"</formula>
    </cfRule>
  </conditionalFormatting>
  <conditionalFormatting sqref="I22">
    <cfRule type="cellIs" dxfId="29" priority="33" operator="equal">
      <formula>"Very serious"</formula>
    </cfRule>
    <cfRule type="cellIs" dxfId="28" priority="34" operator="equal">
      <formula>"Serious"</formula>
    </cfRule>
  </conditionalFormatting>
  <conditionalFormatting sqref="C20">
    <cfRule type="cellIs" dxfId="27" priority="9" operator="equal">
      <formula>"Very serious"</formula>
    </cfRule>
    <cfRule type="cellIs" dxfId="26" priority="10" operator="equal">
      <formula>"Serious"</formula>
    </cfRule>
  </conditionalFormatting>
  <conditionalFormatting sqref="K22">
    <cfRule type="cellIs" dxfId="25" priority="27" operator="equal">
      <formula>"Very serious"</formula>
    </cfRule>
    <cfRule type="cellIs" dxfId="24" priority="28" operator="equal">
      <formula>"Serious"</formula>
    </cfRule>
  </conditionalFormatting>
  <conditionalFormatting sqref="G20">
    <cfRule type="cellIs" dxfId="23" priority="1" operator="equal">
      <formula>"Very serious"</formula>
    </cfRule>
    <cfRule type="cellIs" dxfId="22" priority="2" operator="equal">
      <formula>"Serious"</formula>
    </cfRule>
  </conditionalFormatting>
  <conditionalFormatting sqref="E22">
    <cfRule type="cellIs" dxfId="21" priority="29" operator="equal">
      <formula>"Very serious"</formula>
    </cfRule>
    <cfRule type="cellIs" dxfId="20" priority="30" operator="equal">
      <formula>"Serious"</formula>
    </cfRule>
  </conditionalFormatting>
  <conditionalFormatting sqref="M22">
    <cfRule type="cellIs" dxfId="19" priority="25" operator="equal">
      <formula>"Very large"</formula>
    </cfRule>
    <cfRule type="cellIs" dxfId="18" priority="26" operator="equal">
      <formula>"Large"</formula>
    </cfRule>
  </conditionalFormatting>
  <conditionalFormatting sqref="I19">
    <cfRule type="cellIs" dxfId="17" priority="21" operator="equal">
      <formula>"Very serious"</formula>
    </cfRule>
    <cfRule type="cellIs" dxfId="16" priority="22" operator="equal">
      <formula>"Serious"</formula>
    </cfRule>
  </conditionalFormatting>
  <conditionalFormatting sqref="K19">
    <cfRule type="cellIs" dxfId="15" priority="17" operator="equal">
      <formula>"Very serious"</formula>
    </cfRule>
    <cfRule type="cellIs" dxfId="14" priority="18" operator="equal">
      <formula>"Serious"</formula>
    </cfRule>
  </conditionalFormatting>
  <conditionalFormatting sqref="E19">
    <cfRule type="cellIs" dxfId="13" priority="19" operator="equal">
      <formula>"Very serious"</formula>
    </cfRule>
    <cfRule type="cellIs" dxfId="12" priority="20" operator="equal">
      <formula>"Serious"</formula>
    </cfRule>
  </conditionalFormatting>
  <conditionalFormatting sqref="M19">
    <cfRule type="cellIs" dxfId="11" priority="15" operator="equal">
      <formula>"Very large"</formula>
    </cfRule>
    <cfRule type="cellIs" dxfId="10" priority="16" operator="equal">
      <formula>"Large"</formula>
    </cfRule>
  </conditionalFormatting>
  <conditionalFormatting sqref="G19">
    <cfRule type="cellIs" dxfId="9" priority="13" operator="equal">
      <formula>"Very serious"</formula>
    </cfRule>
    <cfRule type="cellIs" dxfId="8" priority="14" operator="equal">
      <formula>"Serious"</formula>
    </cfRule>
  </conditionalFormatting>
  <conditionalFormatting sqref="I20">
    <cfRule type="cellIs" dxfId="7" priority="11" operator="equal">
      <formula>"Very serious"</formula>
    </cfRule>
    <cfRule type="cellIs" dxfId="6" priority="12" operator="equal">
      <formula>"Serious"</formula>
    </cfRule>
  </conditionalFormatting>
  <conditionalFormatting sqref="K20">
    <cfRule type="cellIs" dxfId="5" priority="5" operator="equal">
      <formula>"Very serious"</formula>
    </cfRule>
    <cfRule type="cellIs" dxfId="4" priority="6" operator="equal">
      <formula>"Serious"</formula>
    </cfRule>
  </conditionalFormatting>
  <conditionalFormatting sqref="E20">
    <cfRule type="cellIs" dxfId="3" priority="7" operator="equal">
      <formula>"Very serious"</formula>
    </cfRule>
    <cfRule type="cellIs" dxfId="2" priority="8" operator="equal">
      <formula>"Serious"</formula>
    </cfRule>
  </conditionalFormatting>
  <conditionalFormatting sqref="M20">
    <cfRule type="cellIs" dxfId="1" priority="3" operator="equal">
      <formula>"Very large"</formula>
    </cfRule>
    <cfRule type="cellIs" dxfId="0" priority="4" operator="equal">
      <formula>"Large"</formula>
    </cfRule>
  </conditionalFormatting>
  <dataValidations count="4">
    <dataValidation type="list" errorStyle="warning" allowBlank="1" showInputMessage="1" showErrorMessage="1" sqref="E14 E24 E16 K14 K24 K16 E18:E22 K18:K22">
      <formula1>DOWN_N</formula1>
    </dataValidation>
    <dataValidation type="list" allowBlank="1" showInputMessage="1" showErrorMessage="1" sqref="M14 M16 M24 M18:M22">
      <formula1>g</formula1>
    </dataValidation>
    <dataValidation type="list" errorStyle="warning" allowBlank="1" showInputMessage="1" showErrorMessage="1" sqref="C14 C16 I14 I16 I24 C24 G14 G16 G24 C18:C22 G18:G22 I18:I22">
      <formula1>Down</formula1>
    </dataValidation>
    <dataValidation type="list" errorStyle="warning" allowBlank="1" showInputMessage="1" showErrorMessage="1" sqref="I15 E17 C15 C17 C23 E15 K17 K15 I17 I23 G17 G15">
      <formula1>Grade_down</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'C:\Users\vtse\Documents\[Supp03_PICOs_males.xlsx]Hoja2'!#REF!</xm:f>
          </x14:formula1>
          <xm:sqref>R14 R16 R24 R18:R22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election activeCell="B11" sqref="B11"/>
    </sheetView>
  </sheetViews>
  <sheetFormatPr defaultColWidth="11.42578125" defaultRowHeight="15" x14ac:dyDescent="0.25"/>
  <cols>
    <col min="1" max="1" width="9.140625" style="130" customWidth="1"/>
    <col min="2" max="2" width="21.85546875" style="130" customWidth="1"/>
    <col min="3" max="3" width="162.42578125" style="13" customWidth="1"/>
    <col min="4" max="16384" width="11.42578125" style="13"/>
  </cols>
  <sheetData>
    <row r="1" spans="1:3" ht="15.75" thickBot="1" x14ac:dyDescent="0.3">
      <c r="A1" s="126" t="s">
        <v>33</v>
      </c>
      <c r="B1" s="127" t="s">
        <v>31</v>
      </c>
      <c r="C1" s="128" t="s">
        <v>32</v>
      </c>
    </row>
    <row r="2" spans="1:3" ht="30" x14ac:dyDescent="0.25">
      <c r="A2" s="129">
        <v>1</v>
      </c>
      <c r="B2" s="130" t="s">
        <v>554</v>
      </c>
      <c r="C2" s="131" t="s">
        <v>158</v>
      </c>
    </row>
    <row r="3" spans="1:3" ht="45" x14ac:dyDescent="0.25">
      <c r="A3" s="129">
        <v>2</v>
      </c>
      <c r="B3" s="130" t="s">
        <v>66</v>
      </c>
      <c r="C3" s="131" t="s">
        <v>159</v>
      </c>
    </row>
    <row r="4" spans="1:3" ht="30" x14ac:dyDescent="0.25">
      <c r="A4" s="129">
        <v>3</v>
      </c>
      <c r="B4" s="130" t="s">
        <v>553</v>
      </c>
      <c r="C4" s="131" t="s">
        <v>160</v>
      </c>
    </row>
    <row r="5" spans="1:3" ht="30" x14ac:dyDescent="0.25">
      <c r="A5" s="129">
        <v>4</v>
      </c>
      <c r="B5" s="130" t="s">
        <v>67</v>
      </c>
      <c r="C5" s="131" t="s">
        <v>161</v>
      </c>
    </row>
    <row r="6" spans="1:3" ht="45" x14ac:dyDescent="0.25">
      <c r="A6" s="129">
        <v>5</v>
      </c>
      <c r="B6" s="130" t="s">
        <v>157</v>
      </c>
      <c r="C6" s="131" t="s">
        <v>162</v>
      </c>
    </row>
    <row r="7" spans="1:3" ht="45" x14ac:dyDescent="0.25">
      <c r="A7" s="129">
        <v>6</v>
      </c>
      <c r="B7" s="130" t="s">
        <v>156</v>
      </c>
      <c r="C7" s="131" t="s">
        <v>163</v>
      </c>
    </row>
    <row r="8" spans="1:3" ht="30" x14ac:dyDescent="0.25">
      <c r="A8" s="129">
        <v>7</v>
      </c>
      <c r="B8" s="130" t="s">
        <v>155</v>
      </c>
      <c r="C8" s="131" t="s">
        <v>154</v>
      </c>
    </row>
    <row r="9" spans="1:3" ht="30" x14ac:dyDescent="0.25">
      <c r="A9" s="129">
        <v>8</v>
      </c>
      <c r="B9" s="130" t="s">
        <v>210</v>
      </c>
      <c r="C9" s="131" t="s">
        <v>167</v>
      </c>
    </row>
    <row r="10" spans="1:3" ht="32.25" customHeight="1" x14ac:dyDescent="0.25">
      <c r="A10" s="129">
        <v>9</v>
      </c>
      <c r="B10" s="130" t="s">
        <v>168</v>
      </c>
      <c r="C10" s="131" t="s">
        <v>169</v>
      </c>
    </row>
    <row r="11" spans="1:3" ht="30" x14ac:dyDescent="0.25">
      <c r="A11" s="129">
        <v>10</v>
      </c>
      <c r="B11" s="130" t="s">
        <v>556</v>
      </c>
      <c r="C11" s="131" t="s">
        <v>170</v>
      </c>
    </row>
    <row r="12" spans="1:3" ht="30" x14ac:dyDescent="0.25">
      <c r="A12" s="129">
        <v>11</v>
      </c>
      <c r="B12" s="130" t="s">
        <v>555</v>
      </c>
      <c r="C12" s="131" t="s">
        <v>214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5"/>
  <sheetViews>
    <sheetView workbookViewId="0">
      <selection activeCell="G1" sqref="G1:G6"/>
    </sheetView>
  </sheetViews>
  <sheetFormatPr defaultColWidth="11.42578125" defaultRowHeight="15" x14ac:dyDescent="0.25"/>
  <cols>
    <col min="1" max="1" width="12" bestFit="1" customWidth="1"/>
    <col min="4" max="4" width="13.85546875" bestFit="1" customWidth="1"/>
    <col min="7" max="7" width="16.7109375" customWidth="1"/>
  </cols>
  <sheetData>
    <row r="2" spans="1:7" x14ac:dyDescent="0.25">
      <c r="A2" t="s">
        <v>43</v>
      </c>
      <c r="B2">
        <v>0</v>
      </c>
      <c r="D2" t="s">
        <v>43</v>
      </c>
      <c r="E2">
        <v>0</v>
      </c>
      <c r="G2" s="13" t="s">
        <v>76</v>
      </c>
    </row>
    <row r="3" spans="1:7" x14ac:dyDescent="0.25">
      <c r="A3" t="s">
        <v>44</v>
      </c>
      <c r="B3">
        <v>0</v>
      </c>
      <c r="D3" t="s">
        <v>8</v>
      </c>
      <c r="E3">
        <v>0</v>
      </c>
      <c r="G3" s="12" t="s">
        <v>63</v>
      </c>
    </row>
    <row r="4" spans="1:7" x14ac:dyDescent="0.25">
      <c r="A4" t="s">
        <v>45</v>
      </c>
      <c r="B4">
        <v>-1</v>
      </c>
      <c r="D4" t="s">
        <v>47</v>
      </c>
      <c r="E4">
        <v>-1</v>
      </c>
      <c r="G4" t="s">
        <v>64</v>
      </c>
    </row>
    <row r="5" spans="1:7" x14ac:dyDescent="0.25">
      <c r="A5" t="s">
        <v>46</v>
      </c>
      <c r="B5">
        <v>-2</v>
      </c>
      <c r="D5" t="s">
        <v>48</v>
      </c>
      <c r="E5">
        <v>-2</v>
      </c>
      <c r="G5" t="s">
        <v>65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workbookViewId="0">
      <selection activeCell="C3" sqref="C3"/>
    </sheetView>
  </sheetViews>
  <sheetFormatPr defaultColWidth="11.42578125" defaultRowHeight="15" x14ac:dyDescent="0.25"/>
  <cols>
    <col min="1" max="2" width="20.28515625" style="1" customWidth="1"/>
    <col min="3" max="3" width="31.85546875" style="1" customWidth="1"/>
    <col min="4" max="4" width="41.140625" style="1" customWidth="1"/>
    <col min="5" max="5" width="23.140625" style="1" customWidth="1"/>
    <col min="6" max="6" width="70.42578125" style="1" customWidth="1"/>
    <col min="7" max="7" width="63.5703125" style="1" customWidth="1"/>
    <col min="8" max="8" width="25" style="1" customWidth="1"/>
    <col min="9" max="9" width="35.85546875" style="11" customWidth="1"/>
    <col min="10" max="10" width="29.140625" style="11" customWidth="1"/>
    <col min="11" max="11" width="22.7109375" style="1" customWidth="1"/>
    <col min="12" max="12" width="20.28515625" style="1" customWidth="1"/>
    <col min="13" max="13" width="45.140625" style="1" customWidth="1"/>
    <col min="14" max="14" width="27" style="1" customWidth="1"/>
    <col min="15" max="15" width="111" style="1" customWidth="1"/>
    <col min="16" max="16384" width="11.42578125" style="1"/>
  </cols>
  <sheetData>
    <row r="1" spans="1:15" s="4" customFormat="1" x14ac:dyDescent="0.25">
      <c r="A1" s="132" t="s">
        <v>18</v>
      </c>
      <c r="B1" s="189" t="s">
        <v>34</v>
      </c>
      <c r="C1" s="190"/>
      <c r="D1" s="190"/>
      <c r="E1" s="190"/>
      <c r="F1" s="190"/>
      <c r="G1" s="191"/>
      <c r="H1" s="192" t="s">
        <v>20</v>
      </c>
      <c r="I1" s="193"/>
      <c r="J1" s="194"/>
      <c r="K1" s="133" t="s">
        <v>5</v>
      </c>
      <c r="L1" s="133" t="s">
        <v>6</v>
      </c>
      <c r="M1" s="133" t="s">
        <v>23</v>
      </c>
      <c r="N1" s="133" t="s">
        <v>17</v>
      </c>
      <c r="O1" s="133" t="s">
        <v>29</v>
      </c>
    </row>
    <row r="2" spans="1:15" s="4" customFormat="1" ht="30" x14ac:dyDescent="0.25">
      <c r="A2" s="134" t="s">
        <v>19</v>
      </c>
      <c r="B2" s="135" t="s">
        <v>571</v>
      </c>
      <c r="C2" s="135" t="s">
        <v>35</v>
      </c>
      <c r="D2" s="135" t="s">
        <v>172</v>
      </c>
      <c r="E2" s="136" t="s">
        <v>21</v>
      </c>
      <c r="F2" s="136" t="s">
        <v>173</v>
      </c>
      <c r="G2" s="137" t="s">
        <v>174</v>
      </c>
      <c r="H2" s="138" t="s">
        <v>53</v>
      </c>
      <c r="I2" s="139" t="s">
        <v>110</v>
      </c>
      <c r="J2" s="140" t="s">
        <v>111</v>
      </c>
      <c r="K2" s="141"/>
      <c r="L2" s="141"/>
      <c r="M2" s="141"/>
      <c r="N2" s="141"/>
      <c r="O2" s="141"/>
    </row>
    <row r="3" spans="1:15" ht="195" x14ac:dyDescent="0.25">
      <c r="A3" s="142" t="s">
        <v>557</v>
      </c>
      <c r="B3" s="143" t="s">
        <v>122</v>
      </c>
      <c r="C3" s="143" t="s">
        <v>242</v>
      </c>
      <c r="D3" s="143" t="s">
        <v>243</v>
      </c>
      <c r="E3" s="143" t="s">
        <v>244</v>
      </c>
      <c r="F3" s="144" t="s">
        <v>245</v>
      </c>
      <c r="G3" s="144" t="s">
        <v>246</v>
      </c>
      <c r="H3" s="143" t="s">
        <v>247</v>
      </c>
      <c r="I3" s="145" t="s">
        <v>248</v>
      </c>
      <c r="J3" s="146" t="s">
        <v>249</v>
      </c>
      <c r="K3" s="143" t="s">
        <v>266</v>
      </c>
      <c r="L3" s="143" t="s">
        <v>250</v>
      </c>
      <c r="M3" s="131" t="s">
        <v>215</v>
      </c>
      <c r="N3" s="144" t="s">
        <v>164</v>
      </c>
      <c r="O3" s="147" t="s">
        <v>251</v>
      </c>
    </row>
    <row r="4" spans="1:15" ht="195" x14ac:dyDescent="0.25">
      <c r="A4" s="142" t="s">
        <v>558</v>
      </c>
      <c r="B4" s="148" t="s">
        <v>68</v>
      </c>
      <c r="C4" s="143" t="s">
        <v>252</v>
      </c>
      <c r="D4" s="149" t="s">
        <v>136</v>
      </c>
      <c r="E4" s="143" t="s">
        <v>253</v>
      </c>
      <c r="F4" s="144" t="s">
        <v>254</v>
      </c>
      <c r="G4" s="144" t="s">
        <v>255</v>
      </c>
      <c r="H4" s="143" t="s">
        <v>256</v>
      </c>
      <c r="I4" s="150" t="s">
        <v>257</v>
      </c>
      <c r="J4" s="151" t="s">
        <v>112</v>
      </c>
      <c r="K4" s="143" t="s">
        <v>175</v>
      </c>
      <c r="L4" s="143" t="s">
        <v>69</v>
      </c>
      <c r="M4" s="131" t="s">
        <v>215</v>
      </c>
      <c r="N4" s="152" t="s">
        <v>164</v>
      </c>
      <c r="O4" s="153" t="s">
        <v>258</v>
      </c>
    </row>
    <row r="5" spans="1:15" ht="195" x14ac:dyDescent="0.25">
      <c r="A5" s="142" t="s">
        <v>559</v>
      </c>
      <c r="B5" s="148" t="s">
        <v>56</v>
      </c>
      <c r="C5" s="143" t="s">
        <v>259</v>
      </c>
      <c r="D5" s="144" t="s">
        <v>260</v>
      </c>
      <c r="E5" s="143" t="s">
        <v>261</v>
      </c>
      <c r="F5" s="149" t="s">
        <v>121</v>
      </c>
      <c r="G5" s="149" t="s">
        <v>262</v>
      </c>
      <c r="H5" s="143" t="s">
        <v>263</v>
      </c>
      <c r="I5" s="154" t="s">
        <v>264</v>
      </c>
      <c r="J5" s="155" t="s">
        <v>52</v>
      </c>
      <c r="K5" s="143" t="s">
        <v>265</v>
      </c>
      <c r="L5" s="143" t="s">
        <v>266</v>
      </c>
      <c r="M5" s="131" t="s">
        <v>215</v>
      </c>
      <c r="N5" s="144" t="s">
        <v>164</v>
      </c>
      <c r="O5" s="147" t="s">
        <v>267</v>
      </c>
    </row>
    <row r="6" spans="1:15" ht="195" x14ac:dyDescent="0.25">
      <c r="A6" s="142" t="s">
        <v>560</v>
      </c>
      <c r="B6" s="143" t="s">
        <v>57</v>
      </c>
      <c r="C6" s="143" t="s">
        <v>268</v>
      </c>
      <c r="D6" s="152" t="s">
        <v>137</v>
      </c>
      <c r="E6" s="143" t="s">
        <v>269</v>
      </c>
      <c r="F6" s="144" t="s">
        <v>270</v>
      </c>
      <c r="G6" s="144" t="s">
        <v>271</v>
      </c>
      <c r="H6" s="143" t="s">
        <v>222</v>
      </c>
      <c r="I6" s="156" t="s">
        <v>272</v>
      </c>
      <c r="J6" s="156" t="s">
        <v>52</v>
      </c>
      <c r="K6" s="143" t="s">
        <v>54</v>
      </c>
      <c r="L6" s="143" t="s">
        <v>55</v>
      </c>
      <c r="M6" s="131" t="s">
        <v>215</v>
      </c>
      <c r="N6" s="152" t="s">
        <v>113</v>
      </c>
      <c r="O6" s="157" t="s">
        <v>273</v>
      </c>
    </row>
    <row r="7" spans="1:15" s="30" customFormat="1" ht="195" x14ac:dyDescent="0.25">
      <c r="A7" s="158" t="s">
        <v>561</v>
      </c>
      <c r="B7" s="159" t="s">
        <v>120</v>
      </c>
      <c r="C7" s="159" t="s">
        <v>274</v>
      </c>
      <c r="D7" s="159" t="s">
        <v>275</v>
      </c>
      <c r="E7" s="159" t="s">
        <v>276</v>
      </c>
      <c r="F7" s="159" t="s">
        <v>277</v>
      </c>
      <c r="G7" s="159" t="s">
        <v>278</v>
      </c>
      <c r="H7" s="159" t="s">
        <v>279</v>
      </c>
      <c r="I7" s="150" t="s">
        <v>280</v>
      </c>
      <c r="J7" s="150" t="s">
        <v>281</v>
      </c>
      <c r="K7" s="159" t="s">
        <v>282</v>
      </c>
      <c r="L7" s="159" t="s">
        <v>283</v>
      </c>
      <c r="M7" s="131" t="s">
        <v>215</v>
      </c>
      <c r="N7" s="152" t="s">
        <v>164</v>
      </c>
      <c r="O7" s="157" t="s">
        <v>284</v>
      </c>
    </row>
    <row r="8" spans="1:15" s="31" customFormat="1" ht="195" x14ac:dyDescent="0.25">
      <c r="A8" s="160" t="s">
        <v>562</v>
      </c>
      <c r="B8" s="161" t="s">
        <v>123</v>
      </c>
      <c r="C8" s="159" t="s">
        <v>285</v>
      </c>
      <c r="D8" s="159" t="s">
        <v>286</v>
      </c>
      <c r="E8" s="159" t="s">
        <v>287</v>
      </c>
      <c r="F8" s="159" t="s">
        <v>124</v>
      </c>
      <c r="G8" s="159" t="s">
        <v>125</v>
      </c>
      <c r="H8" s="159" t="s">
        <v>288</v>
      </c>
      <c r="I8" s="150" t="s">
        <v>289</v>
      </c>
      <c r="J8" s="150" t="s">
        <v>290</v>
      </c>
      <c r="K8" s="159" t="s">
        <v>291</v>
      </c>
      <c r="L8" s="159" t="s">
        <v>292</v>
      </c>
      <c r="M8" s="131" t="s">
        <v>215</v>
      </c>
      <c r="N8" s="152" t="s">
        <v>164</v>
      </c>
      <c r="O8" s="160"/>
    </row>
    <row r="9" spans="1:15" ht="195" x14ac:dyDescent="0.25">
      <c r="A9" s="162" t="s">
        <v>563</v>
      </c>
      <c r="B9" s="163" t="s">
        <v>134</v>
      </c>
      <c r="C9" s="152" t="s">
        <v>293</v>
      </c>
      <c r="D9" s="164" t="s">
        <v>294</v>
      </c>
      <c r="E9" s="152" t="s">
        <v>295</v>
      </c>
      <c r="F9" s="152" t="s">
        <v>296</v>
      </c>
      <c r="G9" s="152" t="s">
        <v>165</v>
      </c>
      <c r="H9" s="152" t="s">
        <v>297</v>
      </c>
      <c r="I9" s="165" t="s">
        <v>298</v>
      </c>
      <c r="J9" s="155" t="s">
        <v>112</v>
      </c>
      <c r="K9" s="152" t="s">
        <v>127</v>
      </c>
      <c r="L9" s="152" t="s">
        <v>166</v>
      </c>
      <c r="M9" s="131" t="s">
        <v>215</v>
      </c>
      <c r="N9" s="152" t="s">
        <v>164</v>
      </c>
      <c r="O9" s="166" t="s">
        <v>299</v>
      </c>
    </row>
    <row r="10" spans="1:15" s="30" customFormat="1" ht="195" x14ac:dyDescent="0.25">
      <c r="A10" s="160" t="s">
        <v>564</v>
      </c>
      <c r="B10" s="159" t="s">
        <v>126</v>
      </c>
      <c r="C10" s="159" t="s">
        <v>300</v>
      </c>
      <c r="D10" s="159" t="s">
        <v>301</v>
      </c>
      <c r="E10" s="159" t="s">
        <v>302</v>
      </c>
      <c r="F10" s="159" t="s">
        <v>303</v>
      </c>
      <c r="G10" s="159" t="s">
        <v>304</v>
      </c>
      <c r="H10" s="159" t="s">
        <v>305</v>
      </c>
      <c r="I10" s="150" t="s">
        <v>306</v>
      </c>
      <c r="J10" s="150" t="s">
        <v>52</v>
      </c>
      <c r="K10" s="159" t="s">
        <v>127</v>
      </c>
      <c r="L10" s="159" t="s">
        <v>118</v>
      </c>
      <c r="M10" s="131" t="s">
        <v>215</v>
      </c>
      <c r="N10" s="152" t="s">
        <v>164</v>
      </c>
      <c r="O10" s="166" t="s">
        <v>307</v>
      </c>
    </row>
    <row r="11" spans="1:15" s="30" customFormat="1" ht="225" x14ac:dyDescent="0.25">
      <c r="A11" s="160" t="s">
        <v>565</v>
      </c>
      <c r="B11" s="167" t="s">
        <v>128</v>
      </c>
      <c r="C11" s="159" t="s">
        <v>129</v>
      </c>
      <c r="D11" s="159" t="s">
        <v>534</v>
      </c>
      <c r="E11" s="159" t="s">
        <v>308</v>
      </c>
      <c r="F11" s="161" t="s">
        <v>130</v>
      </c>
      <c r="G11" s="161" t="s">
        <v>309</v>
      </c>
      <c r="H11" s="159" t="s">
        <v>310</v>
      </c>
      <c r="I11" s="150" t="s">
        <v>311</v>
      </c>
      <c r="J11" s="159" t="s">
        <v>131</v>
      </c>
      <c r="K11" s="159" t="s">
        <v>132</v>
      </c>
      <c r="L11" s="159" t="s">
        <v>133</v>
      </c>
      <c r="M11" s="144" t="s">
        <v>312</v>
      </c>
      <c r="N11" s="152" t="s">
        <v>164</v>
      </c>
      <c r="O11" s="159" t="s">
        <v>313</v>
      </c>
    </row>
    <row r="12" spans="1:15" s="2" customFormat="1" ht="105" x14ac:dyDescent="0.25">
      <c r="A12" s="131" t="s">
        <v>566</v>
      </c>
      <c r="B12" s="131" t="s">
        <v>134</v>
      </c>
      <c r="C12" s="143" t="s">
        <v>314</v>
      </c>
      <c r="D12" s="143" t="s">
        <v>515</v>
      </c>
      <c r="E12" s="143" t="s">
        <v>295</v>
      </c>
      <c r="F12" s="131" t="s">
        <v>315</v>
      </c>
      <c r="G12" s="131" t="s">
        <v>316</v>
      </c>
      <c r="H12" s="131" t="s">
        <v>317</v>
      </c>
      <c r="I12" s="168" t="s">
        <v>318</v>
      </c>
      <c r="J12" s="168" t="s">
        <v>112</v>
      </c>
      <c r="K12" s="131" t="s">
        <v>55</v>
      </c>
      <c r="L12" s="131" t="s">
        <v>135</v>
      </c>
      <c r="M12" s="152" t="s">
        <v>319</v>
      </c>
      <c r="N12" s="152" t="s">
        <v>164</v>
      </c>
      <c r="O12" s="152" t="s">
        <v>320</v>
      </c>
    </row>
    <row r="13" spans="1:15" s="2" customFormat="1" ht="225" x14ac:dyDescent="0.25">
      <c r="A13" s="131" t="s">
        <v>567</v>
      </c>
      <c r="B13" s="169" t="s">
        <v>195</v>
      </c>
      <c r="C13" s="143" t="s">
        <v>321</v>
      </c>
      <c r="D13" s="143" t="s">
        <v>196</v>
      </c>
      <c r="E13" s="143" t="s">
        <v>322</v>
      </c>
      <c r="F13" s="131" t="s">
        <v>323</v>
      </c>
      <c r="G13" s="131" t="s">
        <v>324</v>
      </c>
      <c r="H13" s="131" t="s">
        <v>323</v>
      </c>
      <c r="I13" s="170" t="s">
        <v>325</v>
      </c>
      <c r="J13" s="168" t="s">
        <v>52</v>
      </c>
      <c r="K13" s="131" t="s">
        <v>132</v>
      </c>
      <c r="L13" s="131" t="s">
        <v>133</v>
      </c>
      <c r="M13" s="152" t="s">
        <v>326</v>
      </c>
      <c r="N13" s="152" t="s">
        <v>164</v>
      </c>
      <c r="O13" s="152" t="s">
        <v>327</v>
      </c>
    </row>
    <row r="14" spans="1:15" x14ac:dyDescent="0.25">
      <c r="A14" s="13" t="s">
        <v>552</v>
      </c>
      <c r="B14" s="13"/>
      <c r="C14" s="13"/>
      <c r="D14" s="13"/>
      <c r="E14" s="13"/>
      <c r="F14" s="13"/>
      <c r="G14" s="13"/>
      <c r="H14" s="13"/>
      <c r="I14" s="81"/>
      <c r="J14" s="81"/>
      <c r="K14" s="13"/>
      <c r="L14" s="13"/>
      <c r="M14" s="13"/>
      <c r="N14" s="13"/>
      <c r="O14" s="13"/>
    </row>
    <row r="15" spans="1:15" x14ac:dyDescent="0.25">
      <c r="A15" s="80" t="s">
        <v>328</v>
      </c>
      <c r="B15" s="131"/>
      <c r="C15" s="13"/>
      <c r="D15" s="13"/>
      <c r="E15" s="13"/>
      <c r="F15" s="13"/>
      <c r="G15" s="13"/>
      <c r="H15" s="13"/>
      <c r="I15" s="81"/>
      <c r="J15" s="81"/>
      <c r="K15" s="13"/>
      <c r="L15" s="13"/>
      <c r="M15" s="13"/>
      <c r="N15" s="13"/>
      <c r="O15" s="13"/>
    </row>
    <row r="16" spans="1:15" x14ac:dyDescent="0.25">
      <c r="A16" s="13" t="s">
        <v>329</v>
      </c>
      <c r="B16" s="13"/>
      <c r="C16" s="13"/>
      <c r="D16" s="13"/>
      <c r="E16" s="13"/>
      <c r="F16" s="13"/>
      <c r="G16" s="13"/>
      <c r="H16" s="13"/>
      <c r="I16" s="81"/>
      <c r="J16" s="81"/>
      <c r="K16" s="13"/>
      <c r="L16" s="13"/>
      <c r="M16" s="13"/>
      <c r="N16" s="13"/>
      <c r="O16" s="13"/>
    </row>
    <row r="21" spans="1:1" x14ac:dyDescent="0.25">
      <c r="A21" s="8"/>
    </row>
    <row r="22" spans="1:1" x14ac:dyDescent="0.25">
      <c r="A22" s="8"/>
    </row>
    <row r="23" spans="1:1" x14ac:dyDescent="0.25">
      <c r="A23" s="8"/>
    </row>
  </sheetData>
  <mergeCells count="2">
    <mergeCell ref="B1:G1"/>
    <mergeCell ref="H1:J1"/>
  </mergeCell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57"/>
  <sheetViews>
    <sheetView workbookViewId="0">
      <selection activeCell="C6" sqref="C6:P6"/>
    </sheetView>
  </sheetViews>
  <sheetFormatPr defaultColWidth="11.42578125" defaultRowHeight="15" x14ac:dyDescent="0.25"/>
  <cols>
    <col min="1" max="1" width="6.28515625" style="18" customWidth="1"/>
    <col min="2" max="2" width="17.5703125" style="17" customWidth="1"/>
    <col min="3" max="3" width="18.28515625" style="18" customWidth="1"/>
    <col min="4" max="4" width="3.85546875" style="18" customWidth="1"/>
    <col min="5" max="5" width="18.28515625" style="18" customWidth="1"/>
    <col min="6" max="6" width="4.5703125" style="18" customWidth="1"/>
    <col min="7" max="7" width="20.7109375" style="18" customWidth="1"/>
    <col min="8" max="8" width="5.28515625" style="18" customWidth="1"/>
    <col min="9" max="9" width="18.7109375" style="18" customWidth="1"/>
    <col min="10" max="10" width="4.5703125" style="18" customWidth="1"/>
    <col min="11" max="11" width="18" style="18" customWidth="1"/>
    <col min="12" max="12" width="4.7109375" style="18" customWidth="1"/>
    <col min="13" max="13" width="19.28515625" style="18" customWidth="1"/>
    <col min="14" max="14" width="4.85546875" style="18" customWidth="1"/>
    <col min="15" max="15" width="22.5703125" style="18" customWidth="1"/>
    <col min="16" max="17" width="24.28515625" style="18" customWidth="1"/>
    <col min="18" max="18" width="25.140625" style="18" bestFit="1" customWidth="1"/>
    <col min="19" max="19" width="24.140625" style="18" customWidth="1"/>
    <col min="20" max="20" width="23.5703125" style="18" customWidth="1"/>
    <col min="21" max="21" width="11.42578125" style="18" customWidth="1"/>
    <col min="22" max="31" width="11.42578125" style="18"/>
    <col min="32" max="32" width="11.42578125" style="18" customWidth="1"/>
    <col min="33" max="16384" width="11.42578125" style="18"/>
  </cols>
  <sheetData>
    <row r="2" spans="1:20" s="14" customFormat="1" ht="16.5" thickBot="1" x14ac:dyDescent="0.3">
      <c r="B2" s="24" t="str">
        <f>[2]HOME!B9</f>
        <v>PICO1</v>
      </c>
      <c r="C2" s="218" t="str">
        <f>VLOOKUP(B2,HOME!B:G,6,0)</f>
        <v>Three doses of 9-valent HPV vaccine in 9–15-year-old males versus three doses of 9-valent HPV vaccine in 16–26-year-old females – safety outcomes</v>
      </c>
      <c r="D2" s="218"/>
      <c r="E2" s="218"/>
      <c r="F2" s="218"/>
      <c r="G2" s="218"/>
      <c r="H2" s="218"/>
      <c r="I2" s="218"/>
      <c r="J2" s="218"/>
      <c r="K2" s="218"/>
      <c r="L2" s="218"/>
      <c r="M2" s="218"/>
      <c r="N2" s="218"/>
      <c r="O2" s="218"/>
      <c r="P2" s="218"/>
    </row>
    <row r="3" spans="1:20" s="14" customFormat="1" ht="15.75" x14ac:dyDescent="0.25">
      <c r="B3" s="15" t="s">
        <v>4</v>
      </c>
      <c r="C3" s="219" t="str">
        <f>VLOOKUP(B2,HOME!B:G,2,0)</f>
        <v>Males 9–15 years old</v>
      </c>
      <c r="D3" s="219"/>
      <c r="E3" s="219"/>
      <c r="F3" s="219"/>
      <c r="G3" s="219"/>
      <c r="H3" s="219"/>
      <c r="I3" s="219"/>
      <c r="J3" s="219"/>
      <c r="K3" s="219"/>
      <c r="L3" s="219"/>
      <c r="M3" s="219"/>
      <c r="N3" s="219"/>
      <c r="O3" s="219"/>
      <c r="P3" s="219"/>
      <c r="Q3" s="47"/>
    </row>
    <row r="4" spans="1:20" s="14" customFormat="1" ht="15.75" x14ac:dyDescent="0.25">
      <c r="B4" s="15" t="s">
        <v>25</v>
      </c>
      <c r="C4" s="219" t="str">
        <f>STUDIES!D3</f>
        <v>72 centers in 17 countries (Austria, Belgium, Brazil, Chile, Colombia, Costa Rica, Finland,
India, Peru, Poland, South Africa, South
Korea Spain, Sweden, Taiwan, Thailand and the United States)</v>
      </c>
      <c r="D4" s="219"/>
      <c r="E4" s="219"/>
      <c r="F4" s="219"/>
      <c r="G4" s="219"/>
      <c r="H4" s="219"/>
      <c r="I4" s="219"/>
      <c r="J4" s="219"/>
      <c r="K4" s="219"/>
      <c r="L4" s="219"/>
      <c r="M4" s="219"/>
      <c r="N4" s="219"/>
      <c r="O4" s="219"/>
      <c r="P4" s="219"/>
      <c r="Q4" s="47"/>
    </row>
    <row r="5" spans="1:20" s="14" customFormat="1" ht="15.75" x14ac:dyDescent="0.25">
      <c r="B5" s="15" t="s">
        <v>5</v>
      </c>
      <c r="C5" s="219" t="str">
        <f>VLOOKUP(B2,HOME!B:G,3,0)</f>
        <v>9-valent HPV (3 doses)</v>
      </c>
      <c r="D5" s="219"/>
      <c r="E5" s="219"/>
      <c r="F5" s="219"/>
      <c r="G5" s="219"/>
      <c r="H5" s="219"/>
      <c r="I5" s="219"/>
      <c r="J5" s="219"/>
      <c r="K5" s="219"/>
      <c r="L5" s="219"/>
      <c r="M5" s="219"/>
      <c r="N5" s="219"/>
      <c r="O5" s="219"/>
      <c r="P5" s="219"/>
      <c r="Q5" s="47"/>
    </row>
    <row r="6" spans="1:20" s="14" customFormat="1" ht="16.5" thickBot="1" x14ac:dyDescent="0.3">
      <c r="B6" s="16" t="s">
        <v>6</v>
      </c>
      <c r="C6" s="220" t="str">
        <f>VLOOKUP(B2,HOME!B:G,4,0)</f>
        <v>9-valent HPV (3 doses) in females 16–26 years old</v>
      </c>
      <c r="D6" s="220"/>
      <c r="E6" s="220"/>
      <c r="F6" s="220"/>
      <c r="G6" s="220"/>
      <c r="H6" s="220"/>
      <c r="I6" s="220"/>
      <c r="J6" s="220"/>
      <c r="K6" s="220"/>
      <c r="L6" s="220"/>
      <c r="M6" s="220"/>
      <c r="N6" s="220"/>
      <c r="O6" s="220"/>
      <c r="P6" s="220"/>
      <c r="Q6" s="47"/>
    </row>
    <row r="8" spans="1:20" ht="21.75" thickBot="1" x14ac:dyDescent="0.3">
      <c r="B8" s="19" t="s">
        <v>49</v>
      </c>
      <c r="C8" s="20"/>
      <c r="D8" s="20"/>
      <c r="E8" s="20"/>
      <c r="F8" s="20"/>
      <c r="G8" s="20"/>
      <c r="H8" s="20"/>
      <c r="I8" s="20"/>
      <c r="J8" s="20"/>
      <c r="K8" s="20"/>
      <c r="L8" s="20"/>
      <c r="M8" s="20"/>
      <c r="N8" s="20"/>
      <c r="O8" s="20"/>
      <c r="P8" s="20"/>
      <c r="Q8" s="20"/>
      <c r="R8" s="20"/>
      <c r="S8" s="20"/>
      <c r="T8" s="20"/>
    </row>
    <row r="9" spans="1:20" x14ac:dyDescent="0.25">
      <c r="O9" s="17"/>
    </row>
    <row r="10" spans="1:20" ht="16.5" customHeight="1" x14ac:dyDescent="0.25">
      <c r="B10" s="197" t="s">
        <v>58</v>
      </c>
      <c r="C10" s="198"/>
      <c r="D10" s="198"/>
      <c r="E10" s="198"/>
      <c r="F10" s="198"/>
      <c r="G10" s="198"/>
      <c r="H10" s="198"/>
      <c r="I10" s="198"/>
      <c r="J10" s="198"/>
      <c r="K10" s="198"/>
      <c r="L10" s="198"/>
      <c r="M10" s="198"/>
      <c r="N10" s="199"/>
      <c r="O10" s="200" t="s">
        <v>59</v>
      </c>
      <c r="P10" s="201"/>
      <c r="Q10" s="201"/>
      <c r="R10" s="201"/>
      <c r="S10" s="201"/>
      <c r="T10" s="202"/>
    </row>
    <row r="11" spans="1:20" ht="15.75" customHeight="1" x14ac:dyDescent="0.25">
      <c r="B11" s="215" t="s">
        <v>41</v>
      </c>
      <c r="C11" s="21"/>
      <c r="D11" s="21"/>
      <c r="E11" s="21"/>
      <c r="F11" s="21"/>
      <c r="G11" s="21"/>
      <c r="H11" s="21"/>
      <c r="I11" s="21"/>
      <c r="J11" s="21"/>
      <c r="K11" s="21"/>
      <c r="L11" s="21"/>
      <c r="M11" s="21"/>
      <c r="N11" s="22"/>
      <c r="O11" s="221" t="s">
        <v>75</v>
      </c>
      <c r="P11" s="222"/>
      <c r="Q11" s="48" t="s">
        <v>177</v>
      </c>
      <c r="R11" s="237" t="s">
        <v>190</v>
      </c>
      <c r="S11" s="222"/>
      <c r="T11" s="203" t="s">
        <v>191</v>
      </c>
    </row>
    <row r="12" spans="1:20" ht="45.75" thickBot="1" x14ac:dyDescent="0.3">
      <c r="B12" s="216"/>
      <c r="C12" s="49" t="s">
        <v>42</v>
      </c>
      <c r="D12" s="43" t="s">
        <v>114</v>
      </c>
      <c r="E12" s="49" t="s">
        <v>36</v>
      </c>
      <c r="F12" s="43"/>
      <c r="G12" s="49" t="s">
        <v>37</v>
      </c>
      <c r="H12" s="43"/>
      <c r="I12" s="49" t="s">
        <v>330</v>
      </c>
      <c r="J12" s="43"/>
      <c r="K12" s="49" t="s">
        <v>38</v>
      </c>
      <c r="L12" s="43"/>
      <c r="M12" s="49" t="s">
        <v>40</v>
      </c>
      <c r="N12" s="43"/>
      <c r="O12" s="32" t="s">
        <v>331</v>
      </c>
      <c r="P12" s="33" t="s">
        <v>332</v>
      </c>
      <c r="Q12" s="41" t="s">
        <v>192</v>
      </c>
      <c r="R12" s="46" t="s">
        <v>193</v>
      </c>
      <c r="S12" s="46" t="s">
        <v>149</v>
      </c>
      <c r="T12" s="204"/>
    </row>
    <row r="13" spans="1:20" x14ac:dyDescent="0.25">
      <c r="B13" s="50" t="s">
        <v>70</v>
      </c>
      <c r="C13" s="51"/>
      <c r="D13" s="52"/>
      <c r="E13" s="52"/>
      <c r="F13" s="52"/>
      <c r="G13" s="52"/>
      <c r="H13" s="52"/>
      <c r="I13" s="52"/>
      <c r="J13" s="52"/>
      <c r="K13" s="52"/>
      <c r="L13" s="52"/>
      <c r="M13" s="52"/>
      <c r="N13" s="52"/>
      <c r="O13" s="52"/>
      <c r="P13" s="52"/>
      <c r="Q13" s="52"/>
      <c r="R13" s="53"/>
      <c r="S13" s="52"/>
      <c r="T13" s="54"/>
    </row>
    <row r="14" spans="1:20" ht="30" x14ac:dyDescent="0.25">
      <c r="A14" s="23"/>
      <c r="B14" s="55" t="s">
        <v>333</v>
      </c>
      <c r="C14" s="56" t="s">
        <v>44</v>
      </c>
      <c r="D14" s="57"/>
      <c r="E14" s="56" t="s">
        <v>43</v>
      </c>
      <c r="F14" s="58">
        <v>1</v>
      </c>
      <c r="G14" s="56" t="s">
        <v>44</v>
      </c>
      <c r="H14" s="57"/>
      <c r="I14" s="56" t="s">
        <v>44</v>
      </c>
      <c r="J14" s="57"/>
      <c r="K14" s="56" t="s">
        <v>43</v>
      </c>
      <c r="L14" s="58">
        <v>1</v>
      </c>
      <c r="M14" s="56" t="s">
        <v>43</v>
      </c>
      <c r="N14" s="57"/>
      <c r="O14" s="59" t="s">
        <v>79</v>
      </c>
      <c r="P14" s="60" t="s">
        <v>84</v>
      </c>
      <c r="Q14" s="61" t="s">
        <v>334</v>
      </c>
      <c r="R14" s="61" t="s">
        <v>335</v>
      </c>
      <c r="S14" s="61" t="s">
        <v>336</v>
      </c>
      <c r="T14" s="62" t="s">
        <v>337</v>
      </c>
    </row>
    <row r="15" spans="1:20" x14ac:dyDescent="0.25">
      <c r="B15" s="63" t="s">
        <v>71</v>
      </c>
      <c r="C15" s="64"/>
      <c r="D15" s="65"/>
      <c r="E15" s="65"/>
      <c r="F15" s="66"/>
      <c r="G15" s="65"/>
      <c r="H15" s="65"/>
      <c r="I15" s="65"/>
      <c r="J15" s="65"/>
      <c r="K15" s="65"/>
      <c r="L15" s="66"/>
      <c r="M15" s="65"/>
      <c r="N15" s="65"/>
      <c r="O15" s="66"/>
      <c r="P15" s="66"/>
      <c r="Q15" s="66"/>
      <c r="R15" s="67"/>
      <c r="S15" s="67"/>
      <c r="T15" s="68"/>
    </row>
    <row r="16" spans="1:20" ht="30" x14ac:dyDescent="0.25">
      <c r="B16" s="55" t="s">
        <v>333</v>
      </c>
      <c r="C16" s="56" t="s">
        <v>44</v>
      </c>
      <c r="D16" s="57"/>
      <c r="E16" s="56" t="s">
        <v>43</v>
      </c>
      <c r="F16" s="58">
        <v>1</v>
      </c>
      <c r="G16" s="56" t="s">
        <v>44</v>
      </c>
      <c r="H16" s="57"/>
      <c r="I16" s="56" t="s">
        <v>44</v>
      </c>
      <c r="J16" s="57"/>
      <c r="K16" s="56" t="s">
        <v>43</v>
      </c>
      <c r="L16" s="58">
        <v>1</v>
      </c>
      <c r="M16" s="56" t="s">
        <v>43</v>
      </c>
      <c r="N16" s="57"/>
      <c r="O16" s="59" t="s">
        <v>80</v>
      </c>
      <c r="P16" s="60" t="s">
        <v>85</v>
      </c>
      <c r="Q16" s="61" t="s">
        <v>338</v>
      </c>
      <c r="R16" s="61" t="s">
        <v>339</v>
      </c>
      <c r="S16" s="61" t="s">
        <v>340</v>
      </c>
      <c r="T16" s="62" t="s">
        <v>337</v>
      </c>
    </row>
    <row r="17" spans="2:20" x14ac:dyDescent="0.25">
      <c r="B17" s="63" t="s">
        <v>72</v>
      </c>
      <c r="C17" s="64"/>
      <c r="D17" s="65"/>
      <c r="E17" s="65"/>
      <c r="F17" s="66"/>
      <c r="G17" s="65"/>
      <c r="H17" s="65"/>
      <c r="I17" s="65"/>
      <c r="J17" s="65"/>
      <c r="K17" s="65"/>
      <c r="L17" s="66"/>
      <c r="M17" s="65"/>
      <c r="N17" s="65"/>
      <c r="O17" s="66"/>
      <c r="P17" s="66"/>
      <c r="Q17" s="66"/>
      <c r="R17" s="67"/>
      <c r="S17" s="67"/>
      <c r="T17" s="68"/>
    </row>
    <row r="18" spans="2:20" ht="30" x14ac:dyDescent="0.25">
      <c r="B18" s="55" t="s">
        <v>333</v>
      </c>
      <c r="C18" s="56" t="s">
        <v>44</v>
      </c>
      <c r="D18" s="57"/>
      <c r="E18" s="56" t="s">
        <v>43</v>
      </c>
      <c r="F18" s="58">
        <v>1</v>
      </c>
      <c r="G18" s="56" t="s">
        <v>44</v>
      </c>
      <c r="H18" s="57"/>
      <c r="I18" s="56" t="s">
        <v>44</v>
      </c>
      <c r="J18" s="57"/>
      <c r="K18" s="56" t="s">
        <v>43</v>
      </c>
      <c r="L18" s="58">
        <v>1</v>
      </c>
      <c r="M18" s="56" t="s">
        <v>43</v>
      </c>
      <c r="N18" s="57"/>
      <c r="O18" s="59" t="s">
        <v>81</v>
      </c>
      <c r="P18" s="60" t="s">
        <v>86</v>
      </c>
      <c r="Q18" s="61" t="s">
        <v>341</v>
      </c>
      <c r="R18" s="61" t="s">
        <v>342</v>
      </c>
      <c r="S18" s="61" t="s">
        <v>89</v>
      </c>
      <c r="T18" s="62" t="s">
        <v>337</v>
      </c>
    </row>
    <row r="19" spans="2:20" x14ac:dyDescent="0.25">
      <c r="B19" s="63" t="s">
        <v>73</v>
      </c>
      <c r="C19" s="64"/>
      <c r="D19" s="65"/>
      <c r="E19" s="65"/>
      <c r="F19" s="66"/>
      <c r="G19" s="65"/>
      <c r="H19" s="65"/>
      <c r="I19" s="65"/>
      <c r="J19" s="65"/>
      <c r="K19" s="65"/>
      <c r="L19" s="66"/>
      <c r="M19" s="65"/>
      <c r="N19" s="65"/>
      <c r="O19" s="66"/>
      <c r="P19" s="66"/>
      <c r="Q19" s="66"/>
      <c r="R19" s="67"/>
      <c r="S19" s="67"/>
      <c r="T19" s="68"/>
    </row>
    <row r="20" spans="2:20" ht="30" x14ac:dyDescent="0.25">
      <c r="B20" s="55" t="s">
        <v>333</v>
      </c>
      <c r="C20" s="56" t="s">
        <v>44</v>
      </c>
      <c r="D20" s="57"/>
      <c r="E20" s="56" t="s">
        <v>43</v>
      </c>
      <c r="F20" s="58">
        <v>1</v>
      </c>
      <c r="G20" s="56" t="s">
        <v>44</v>
      </c>
      <c r="H20" s="57"/>
      <c r="I20" s="56" t="s">
        <v>44</v>
      </c>
      <c r="J20" s="57"/>
      <c r="K20" s="56" t="s">
        <v>43</v>
      </c>
      <c r="L20" s="58">
        <v>1</v>
      </c>
      <c r="M20" s="56" t="s">
        <v>43</v>
      </c>
      <c r="N20" s="57"/>
      <c r="O20" s="59" t="s">
        <v>82</v>
      </c>
      <c r="P20" s="60" t="s">
        <v>87</v>
      </c>
      <c r="Q20" s="61" t="s">
        <v>343</v>
      </c>
      <c r="R20" s="61" t="s">
        <v>344</v>
      </c>
      <c r="S20" s="61" t="s">
        <v>345</v>
      </c>
      <c r="T20" s="62" t="s">
        <v>337</v>
      </c>
    </row>
    <row r="21" spans="2:20" x14ac:dyDescent="0.25">
      <c r="B21" s="63" t="s">
        <v>74</v>
      </c>
      <c r="C21" s="64"/>
      <c r="D21" s="65"/>
      <c r="E21" s="65"/>
      <c r="F21" s="66"/>
      <c r="G21" s="65"/>
      <c r="H21" s="65"/>
      <c r="I21" s="65"/>
      <c r="J21" s="65"/>
      <c r="K21" s="65"/>
      <c r="L21" s="66"/>
      <c r="M21" s="65"/>
      <c r="N21" s="65"/>
      <c r="O21" s="66"/>
      <c r="P21" s="66"/>
      <c r="Q21" s="66"/>
      <c r="R21" s="67"/>
      <c r="S21" s="67"/>
      <c r="T21" s="68"/>
    </row>
    <row r="22" spans="2:20" x14ac:dyDescent="0.25">
      <c r="B22" s="69" t="s">
        <v>333</v>
      </c>
      <c r="C22" s="70" t="s">
        <v>44</v>
      </c>
      <c r="D22" s="71"/>
      <c r="E22" s="70" t="s">
        <v>43</v>
      </c>
      <c r="F22" s="72">
        <v>1</v>
      </c>
      <c r="G22" s="70" t="s">
        <v>44</v>
      </c>
      <c r="H22" s="71"/>
      <c r="I22" s="70" t="s">
        <v>45</v>
      </c>
      <c r="J22" s="71">
        <v>2</v>
      </c>
      <c r="K22" s="70" t="s">
        <v>43</v>
      </c>
      <c r="L22" s="72">
        <v>1</v>
      </c>
      <c r="M22" s="70" t="s">
        <v>43</v>
      </c>
      <c r="N22" s="71"/>
      <c r="O22" s="73" t="s">
        <v>83</v>
      </c>
      <c r="P22" s="74" t="s">
        <v>88</v>
      </c>
      <c r="Q22" s="75" t="s">
        <v>346</v>
      </c>
      <c r="R22" s="76" t="s">
        <v>146</v>
      </c>
      <c r="S22" s="76" t="s">
        <v>347</v>
      </c>
      <c r="T22" s="77" t="s">
        <v>348</v>
      </c>
    </row>
    <row r="23" spans="2:20" x14ac:dyDescent="0.25">
      <c r="B23" s="223" t="s">
        <v>349</v>
      </c>
      <c r="C23" s="223"/>
      <c r="D23" s="223"/>
      <c r="E23" s="223"/>
      <c r="F23" s="223"/>
      <c r="G23" s="223"/>
      <c r="H23" s="223"/>
      <c r="I23" s="223"/>
      <c r="J23" s="223"/>
      <c r="K23" s="223"/>
      <c r="L23" s="223"/>
      <c r="M23" s="223"/>
      <c r="N23" s="223"/>
      <c r="O23" s="223"/>
      <c r="P23" s="223"/>
      <c r="Q23" s="78"/>
      <c r="R23" s="78"/>
      <c r="S23" s="78"/>
      <c r="T23" s="78"/>
    </row>
    <row r="24" spans="2:20" x14ac:dyDescent="0.25">
      <c r="B24" s="196" t="s">
        <v>350</v>
      </c>
      <c r="C24" s="196"/>
      <c r="D24" s="196"/>
      <c r="E24" s="196"/>
      <c r="F24" s="196"/>
      <c r="G24" s="196"/>
      <c r="H24" s="196"/>
      <c r="I24" s="196"/>
      <c r="J24" s="196"/>
      <c r="K24" s="196"/>
      <c r="L24" s="196"/>
      <c r="M24" s="196"/>
      <c r="N24" s="196"/>
      <c r="O24" s="196"/>
      <c r="P24" s="196"/>
      <c r="Q24" s="78"/>
      <c r="R24" s="78"/>
      <c r="S24" s="78"/>
      <c r="T24" s="78"/>
    </row>
    <row r="25" spans="2:20" x14ac:dyDescent="0.25">
      <c r="B25" s="196" t="s">
        <v>351</v>
      </c>
      <c r="C25" s="196"/>
      <c r="D25" s="196"/>
      <c r="E25" s="196"/>
      <c r="F25" s="196"/>
      <c r="G25" s="196"/>
      <c r="H25" s="196"/>
      <c r="I25" s="196"/>
      <c r="J25" s="196"/>
      <c r="K25" s="196"/>
      <c r="L25" s="196"/>
      <c r="M25" s="196"/>
      <c r="N25" s="196"/>
      <c r="O25" s="196"/>
      <c r="P25" s="196"/>
      <c r="Q25" s="78"/>
      <c r="R25" s="78"/>
      <c r="S25" s="78"/>
      <c r="T25" s="78"/>
    </row>
    <row r="26" spans="2:20" s="27" customFormat="1" x14ac:dyDescent="0.25">
      <c r="B26" s="196" t="s">
        <v>77</v>
      </c>
      <c r="C26" s="196"/>
      <c r="D26" s="196"/>
      <c r="E26" s="196"/>
      <c r="F26" s="196"/>
      <c r="G26" s="196"/>
      <c r="H26" s="196"/>
      <c r="I26" s="196"/>
      <c r="J26" s="196"/>
      <c r="K26" s="196"/>
      <c r="L26" s="196"/>
      <c r="M26" s="196"/>
      <c r="N26" s="196"/>
      <c r="O26" s="196"/>
      <c r="P26" s="196"/>
      <c r="Q26" s="79"/>
      <c r="R26" s="79"/>
      <c r="S26" s="79"/>
      <c r="T26" s="79"/>
    </row>
    <row r="27" spans="2:20" s="27" customFormat="1" x14ac:dyDescent="0.25">
      <c r="B27" s="196" t="s">
        <v>352</v>
      </c>
      <c r="C27" s="196"/>
      <c r="D27" s="196"/>
      <c r="E27" s="196"/>
      <c r="F27" s="196"/>
      <c r="G27" s="196"/>
      <c r="H27" s="196"/>
      <c r="I27" s="196"/>
      <c r="J27" s="196"/>
      <c r="K27" s="196"/>
      <c r="L27" s="196"/>
      <c r="M27" s="196"/>
      <c r="N27" s="196"/>
      <c r="O27" s="196"/>
      <c r="P27" s="196"/>
      <c r="Q27" s="79"/>
      <c r="R27" s="79"/>
      <c r="S27" s="79"/>
      <c r="T27" s="79"/>
    </row>
    <row r="28" spans="2:20" s="27" customFormat="1" ht="28.5" customHeight="1" x14ac:dyDescent="0.25">
      <c r="B28" s="195" t="s">
        <v>533</v>
      </c>
      <c r="C28" s="195"/>
      <c r="D28" s="195"/>
      <c r="E28" s="195"/>
      <c r="F28" s="195"/>
      <c r="G28" s="195"/>
      <c r="H28" s="195"/>
      <c r="I28" s="195"/>
      <c r="J28" s="195"/>
      <c r="K28" s="195"/>
      <c r="L28" s="195"/>
      <c r="M28" s="195"/>
      <c r="N28" s="195"/>
      <c r="O28" s="195"/>
      <c r="P28" s="195"/>
      <c r="Q28" s="79"/>
      <c r="R28" s="79"/>
      <c r="S28" s="79"/>
      <c r="T28" s="79"/>
    </row>
    <row r="29" spans="2:20" s="27" customFormat="1" ht="29.25" customHeight="1" x14ac:dyDescent="0.25">
      <c r="B29" s="195" t="s">
        <v>194</v>
      </c>
      <c r="C29" s="195"/>
      <c r="D29" s="195"/>
      <c r="E29" s="195"/>
      <c r="F29" s="195"/>
      <c r="G29" s="195"/>
      <c r="H29" s="195"/>
      <c r="I29" s="195"/>
      <c r="J29" s="195"/>
      <c r="K29" s="195"/>
      <c r="L29" s="195"/>
      <c r="M29" s="195"/>
      <c r="N29" s="195"/>
      <c r="O29" s="195"/>
      <c r="P29" s="195"/>
      <c r="Q29" s="79"/>
      <c r="R29" s="79"/>
      <c r="S29" s="79"/>
      <c r="T29" s="79"/>
    </row>
    <row r="30" spans="2:20" s="1" customFormat="1" x14ac:dyDescent="0.25">
      <c r="B30" s="80" t="s">
        <v>328</v>
      </c>
      <c r="C30" s="13"/>
      <c r="D30" s="13"/>
      <c r="E30" s="13"/>
      <c r="F30" s="13"/>
      <c r="G30" s="13"/>
      <c r="H30" s="13"/>
      <c r="I30" s="81"/>
      <c r="J30" s="81"/>
      <c r="K30" s="13"/>
      <c r="L30" s="13"/>
      <c r="M30" s="13"/>
      <c r="N30" s="13"/>
      <c r="O30" s="13"/>
      <c r="P30" s="13"/>
      <c r="Q30" s="13"/>
      <c r="R30" s="13"/>
      <c r="S30" s="13"/>
      <c r="T30" s="13"/>
    </row>
    <row r="31" spans="2:20" x14ac:dyDescent="0.25">
      <c r="B31" s="195" t="s">
        <v>353</v>
      </c>
      <c r="C31" s="195"/>
      <c r="D31" s="195"/>
      <c r="E31" s="195"/>
      <c r="F31" s="195"/>
      <c r="G31" s="195"/>
      <c r="H31" s="195"/>
      <c r="I31" s="195"/>
      <c r="J31" s="195"/>
      <c r="K31" s="195"/>
      <c r="L31" s="195"/>
      <c r="M31" s="195"/>
      <c r="N31" s="195"/>
      <c r="O31" s="195"/>
      <c r="P31" s="195"/>
      <c r="Q31" s="78"/>
      <c r="R31" s="78"/>
      <c r="S31" s="78"/>
      <c r="T31" s="78"/>
    </row>
    <row r="32" spans="2:20" x14ac:dyDescent="0.25">
      <c r="B32" s="195" t="s">
        <v>354</v>
      </c>
      <c r="C32" s="195"/>
      <c r="D32" s="195"/>
      <c r="E32" s="195"/>
      <c r="F32" s="195"/>
      <c r="G32" s="195"/>
      <c r="H32" s="195"/>
      <c r="I32" s="195"/>
      <c r="J32" s="195"/>
      <c r="K32" s="195"/>
      <c r="L32" s="195"/>
      <c r="M32" s="195"/>
      <c r="N32" s="195"/>
      <c r="O32" s="195"/>
      <c r="P32" s="195"/>
      <c r="Q32" s="78"/>
      <c r="R32" s="78"/>
      <c r="S32" s="78"/>
      <c r="T32" s="78"/>
    </row>
    <row r="33" spans="2:20" x14ac:dyDescent="0.25">
      <c r="B33" s="195" t="s">
        <v>544</v>
      </c>
      <c r="C33" s="195"/>
      <c r="D33" s="195"/>
      <c r="E33" s="195"/>
      <c r="F33" s="195"/>
      <c r="G33" s="195"/>
      <c r="H33" s="195"/>
      <c r="I33" s="195"/>
      <c r="J33" s="195"/>
      <c r="K33" s="195"/>
      <c r="L33" s="195"/>
      <c r="M33" s="195"/>
      <c r="N33" s="195"/>
      <c r="O33" s="195"/>
      <c r="P33" s="195"/>
      <c r="Q33" s="78"/>
      <c r="R33" s="78"/>
      <c r="S33" s="78"/>
      <c r="T33" s="78"/>
    </row>
    <row r="34" spans="2:20" ht="15" customHeight="1" x14ac:dyDescent="0.25">
      <c r="B34" s="195" t="s">
        <v>545</v>
      </c>
      <c r="C34" s="195"/>
      <c r="D34" s="195"/>
      <c r="E34" s="195"/>
      <c r="F34" s="195"/>
      <c r="G34" s="195"/>
      <c r="H34" s="195"/>
      <c r="I34" s="195"/>
      <c r="J34" s="195"/>
      <c r="K34" s="195"/>
      <c r="L34" s="195"/>
      <c r="M34" s="195"/>
      <c r="N34" s="195"/>
      <c r="O34" s="195"/>
      <c r="P34" s="195"/>
      <c r="Q34" s="78"/>
      <c r="R34" s="78"/>
      <c r="S34" s="78"/>
      <c r="T34" s="78"/>
    </row>
    <row r="35" spans="2:20" x14ac:dyDescent="0.25">
      <c r="B35" s="82" t="s">
        <v>171</v>
      </c>
      <c r="C35" s="78" t="str">
        <f>[2]STUDIES!A3</f>
        <v>Van Damme 2015 (1)</v>
      </c>
      <c r="D35" s="78"/>
      <c r="E35" s="78"/>
      <c r="F35" s="78"/>
      <c r="G35" s="78"/>
      <c r="H35" s="78"/>
      <c r="I35" s="78"/>
      <c r="J35" s="78"/>
      <c r="K35" s="78"/>
      <c r="L35" s="78"/>
      <c r="M35" s="78"/>
      <c r="N35" s="78"/>
      <c r="O35" s="78"/>
      <c r="P35" s="78"/>
      <c r="Q35" s="78"/>
      <c r="R35" s="78"/>
      <c r="S35" s="78"/>
      <c r="T35" s="78"/>
    </row>
    <row r="37" spans="2:20" ht="21.75" thickBot="1" x14ac:dyDescent="0.3">
      <c r="B37" s="19" t="s">
        <v>50</v>
      </c>
      <c r="C37" s="20"/>
      <c r="D37" s="20"/>
      <c r="E37" s="20"/>
      <c r="F37" s="20"/>
      <c r="G37" s="20"/>
      <c r="H37" s="20"/>
      <c r="I37" s="20"/>
      <c r="J37" s="20"/>
      <c r="K37" s="20"/>
      <c r="L37" s="20"/>
      <c r="M37" s="20"/>
      <c r="N37" s="20"/>
      <c r="O37" s="20"/>
      <c r="P37" s="25"/>
    </row>
    <row r="39" spans="2:20" s="17" customFormat="1" ht="15" customHeight="1" x14ac:dyDescent="0.25">
      <c r="B39" s="205" t="s">
        <v>60</v>
      </c>
      <c r="C39" s="206"/>
      <c r="D39" s="206"/>
      <c r="E39" s="209" t="s">
        <v>61</v>
      </c>
      <c r="F39" s="209"/>
      <c r="G39" s="209"/>
      <c r="H39" s="209"/>
      <c r="I39" s="209" t="s">
        <v>62</v>
      </c>
      <c r="J39" s="209"/>
      <c r="K39" s="209" t="s">
        <v>27</v>
      </c>
      <c r="L39" s="209"/>
      <c r="M39" s="210" t="s">
        <v>30</v>
      </c>
      <c r="N39" s="210"/>
      <c r="O39" s="209" t="s">
        <v>29</v>
      </c>
      <c r="P39" s="212"/>
      <c r="R39" s="18"/>
      <c r="S39" s="18"/>
    </row>
    <row r="40" spans="2:20" s="17" customFormat="1" ht="30.75" customHeight="1" thickBot="1" x14ac:dyDescent="0.3">
      <c r="B40" s="207"/>
      <c r="C40" s="208"/>
      <c r="D40" s="208"/>
      <c r="E40" s="211" t="str">
        <f>O12</f>
        <v>Control group (9vHPV – females 16–26 years)</v>
      </c>
      <c r="F40" s="211"/>
      <c r="G40" s="211" t="str">
        <f>P12</f>
        <v>Intervention group (9vHPV – males 9–15 years)</v>
      </c>
      <c r="H40" s="211"/>
      <c r="I40" s="213" t="s">
        <v>26</v>
      </c>
      <c r="J40" s="213"/>
      <c r="K40" s="213" t="s">
        <v>28</v>
      </c>
      <c r="L40" s="213"/>
      <c r="M40" s="211"/>
      <c r="N40" s="211"/>
      <c r="O40" s="213"/>
      <c r="P40" s="214"/>
      <c r="R40" s="18"/>
      <c r="S40" s="18"/>
    </row>
    <row r="41" spans="2:20" s="23" customFormat="1" ht="30" customHeight="1" x14ac:dyDescent="0.25">
      <c r="B41" s="226" t="str">
        <f>B13</f>
        <v>One or more AEs</v>
      </c>
      <c r="C41" s="227"/>
      <c r="D41" s="227"/>
      <c r="E41" s="228" t="str">
        <f>IF(Q14="","",Q14)</f>
        <v>901 per 1 000</v>
      </c>
      <c r="F41" s="228"/>
      <c r="G41" s="230" t="s">
        <v>355</v>
      </c>
      <c r="H41" s="230"/>
      <c r="I41" s="231" t="str">
        <f>IF(S14="","",S14)</f>
        <v>RR 0.90 (0.86–0.94)</v>
      </c>
      <c r="J41" s="231"/>
      <c r="K41" s="217" t="str">
        <f>IF(B14="","",B14)</f>
        <v>2 389 (1NoRCT)#</v>
      </c>
      <c r="L41" s="217"/>
      <c r="M41" s="83" t="str">
        <f>IF(T14="","",T14)</f>
        <v>Low</v>
      </c>
      <c r="N41" s="84"/>
      <c r="O41" s="224"/>
      <c r="P41" s="225"/>
      <c r="R41" s="18"/>
      <c r="S41" s="18"/>
    </row>
    <row r="42" spans="2:20" s="23" customFormat="1" ht="30" customHeight="1" x14ac:dyDescent="0.25">
      <c r="B42" s="226" t="str">
        <f>B15</f>
        <v>Injection-site events</v>
      </c>
      <c r="C42" s="227"/>
      <c r="D42" s="227"/>
      <c r="E42" s="228" t="str">
        <f>IF(Q16="","",Q16)</f>
        <v>854 per 1 000</v>
      </c>
      <c r="F42" s="228"/>
      <c r="G42" s="229" t="s">
        <v>356</v>
      </c>
      <c r="H42" s="229"/>
      <c r="I42" s="217" t="str">
        <f>IF(S16="","",S16)</f>
        <v>RR 0.85 (0.80–0.91)</v>
      </c>
      <c r="J42" s="217"/>
      <c r="K42" s="217" t="str">
        <f>IF(B16="","",B16)</f>
        <v>2 389 (1NoRCT)#</v>
      </c>
      <c r="L42" s="217"/>
      <c r="M42" s="83" t="str">
        <f>IF(T16="","",T16)</f>
        <v>Low</v>
      </c>
      <c r="N42" s="84"/>
      <c r="O42" s="224"/>
      <c r="P42" s="225"/>
      <c r="R42" s="18"/>
    </row>
    <row r="43" spans="2:20" s="23" customFormat="1" ht="30" customHeight="1" x14ac:dyDescent="0.25">
      <c r="B43" s="226" t="str">
        <f>B17</f>
        <v>Systemic events</v>
      </c>
      <c r="C43" s="227"/>
      <c r="D43" s="227"/>
      <c r="E43" s="228" t="str">
        <f>IF(Q18="","",Q18)</f>
        <v>571 per 1 000</v>
      </c>
      <c r="F43" s="228"/>
      <c r="G43" s="229" t="s">
        <v>357</v>
      </c>
      <c r="H43" s="229"/>
      <c r="I43" s="217" t="str">
        <f>IF(S18="","",S18)</f>
        <v>RR 0.73 (0.65 -0.83)</v>
      </c>
      <c r="J43" s="217"/>
      <c r="K43" s="217" t="str">
        <f>IF(B18="","",B18)</f>
        <v>2 389 (1NoRCT)#</v>
      </c>
      <c r="L43" s="217"/>
      <c r="M43" s="83" t="str">
        <f>IF(T18="","",T18)</f>
        <v>Low</v>
      </c>
      <c r="N43" s="84"/>
      <c r="O43" s="224"/>
      <c r="P43" s="225"/>
    </row>
    <row r="44" spans="2:20" s="23" customFormat="1" ht="30" customHeight="1" x14ac:dyDescent="0.25">
      <c r="B44" s="226" t="str">
        <f>B19</f>
        <v>Serious events</v>
      </c>
      <c r="C44" s="227"/>
      <c r="D44" s="227"/>
      <c r="E44" s="228" t="str">
        <f>IF(Q20="","",Q20)</f>
        <v>34 per 1 000</v>
      </c>
      <c r="F44" s="228"/>
      <c r="G44" s="229" t="s">
        <v>358</v>
      </c>
      <c r="H44" s="229"/>
      <c r="I44" s="217" t="str">
        <f>IF(S20="","",S20)</f>
        <v>RR 0.48 (0.23–1.03)</v>
      </c>
      <c r="J44" s="217"/>
      <c r="K44" s="217" t="str">
        <f>IF(B20="","",B20)</f>
        <v>2 389 (1NoRCT)#</v>
      </c>
      <c r="L44" s="217"/>
      <c r="M44" s="83" t="str">
        <f>IF(T20="","",T20)</f>
        <v>Low</v>
      </c>
      <c r="N44" s="84"/>
      <c r="O44" s="224"/>
      <c r="P44" s="225"/>
    </row>
    <row r="45" spans="2:20" s="23" customFormat="1" ht="30" customHeight="1" x14ac:dyDescent="0.25">
      <c r="B45" s="232" t="str">
        <f>B21</f>
        <v>Discontinuation due to AEs</v>
      </c>
      <c r="C45" s="233"/>
      <c r="D45" s="233"/>
      <c r="E45" s="234" t="str">
        <f>IF(Q22="","",Q22)</f>
        <v>0 per 1 000</v>
      </c>
      <c r="F45" s="234"/>
      <c r="G45" s="235" t="s">
        <v>359</v>
      </c>
      <c r="H45" s="235"/>
      <c r="I45" s="236" t="str">
        <f>IF(S22="","",S22)</f>
        <v>RR 0.70 (0.01–35.44)</v>
      </c>
      <c r="J45" s="236"/>
      <c r="K45" s="236" t="str">
        <f>IF(B22="","",B22)</f>
        <v>2 389 (1NoRCT)#</v>
      </c>
      <c r="L45" s="236"/>
      <c r="M45" s="85" t="str">
        <f>IF(T22="","",T22)</f>
        <v>Very low</v>
      </c>
      <c r="N45" s="86">
        <v>2</v>
      </c>
      <c r="O45" s="238"/>
      <c r="P45" s="239"/>
    </row>
    <row r="46" spans="2:20" x14ac:dyDescent="0.25">
      <c r="B46" s="223" t="s">
        <v>349</v>
      </c>
      <c r="C46" s="223"/>
      <c r="D46" s="223"/>
      <c r="E46" s="223"/>
      <c r="F46" s="223"/>
      <c r="G46" s="223"/>
      <c r="H46" s="223"/>
      <c r="I46" s="223"/>
      <c r="J46" s="223"/>
      <c r="K46" s="223"/>
      <c r="L46" s="223"/>
      <c r="M46" s="223"/>
      <c r="N46" s="223"/>
      <c r="O46" s="223"/>
      <c r="P46" s="223"/>
    </row>
    <row r="47" spans="2:20" x14ac:dyDescent="0.25">
      <c r="B47" s="196" t="s">
        <v>350</v>
      </c>
      <c r="C47" s="196"/>
      <c r="D47" s="196"/>
      <c r="E47" s="196"/>
      <c r="F47" s="196"/>
      <c r="G47" s="196"/>
      <c r="H47" s="196"/>
      <c r="I47" s="196"/>
      <c r="J47" s="196"/>
      <c r="K47" s="196"/>
      <c r="L47" s="196"/>
      <c r="M47" s="196"/>
      <c r="N47" s="196"/>
      <c r="O47" s="196"/>
      <c r="P47" s="196"/>
    </row>
    <row r="48" spans="2:20" x14ac:dyDescent="0.25">
      <c r="B48" s="196" t="s">
        <v>351</v>
      </c>
      <c r="C48" s="196"/>
      <c r="D48" s="196"/>
      <c r="E48" s="196"/>
      <c r="F48" s="196"/>
      <c r="G48" s="196"/>
      <c r="H48" s="196"/>
      <c r="I48" s="196"/>
      <c r="J48" s="196"/>
      <c r="K48" s="196"/>
      <c r="L48" s="196"/>
      <c r="M48" s="196"/>
      <c r="N48" s="196"/>
      <c r="O48" s="196"/>
      <c r="P48" s="196"/>
    </row>
    <row r="49" spans="2:16" s="27" customFormat="1" x14ac:dyDescent="0.25">
      <c r="B49" s="196" t="s">
        <v>77</v>
      </c>
      <c r="C49" s="196"/>
      <c r="D49" s="196"/>
      <c r="E49" s="196"/>
      <c r="F49" s="196"/>
      <c r="G49" s="196"/>
      <c r="H49" s="196"/>
      <c r="I49" s="196"/>
      <c r="J49" s="196"/>
      <c r="K49" s="196"/>
      <c r="L49" s="196"/>
      <c r="M49" s="196"/>
      <c r="N49" s="196"/>
      <c r="O49" s="196"/>
      <c r="P49" s="196"/>
    </row>
    <row r="50" spans="2:16" s="27" customFormat="1" x14ac:dyDescent="0.25">
      <c r="B50" s="196" t="s">
        <v>352</v>
      </c>
      <c r="C50" s="196"/>
      <c r="D50" s="196"/>
      <c r="E50" s="196"/>
      <c r="F50" s="196"/>
      <c r="G50" s="196"/>
      <c r="H50" s="196"/>
      <c r="I50" s="196"/>
      <c r="J50" s="196"/>
      <c r="K50" s="196"/>
      <c r="L50" s="196"/>
      <c r="M50" s="196"/>
      <c r="N50" s="196"/>
      <c r="O50" s="196"/>
      <c r="P50" s="196"/>
    </row>
    <row r="51" spans="2:16" s="27" customFormat="1" ht="28.5" customHeight="1" x14ac:dyDescent="0.25">
      <c r="B51" s="195" t="s">
        <v>533</v>
      </c>
      <c r="C51" s="195"/>
      <c r="D51" s="195"/>
      <c r="E51" s="195"/>
      <c r="F51" s="195"/>
      <c r="G51" s="195"/>
      <c r="H51" s="195"/>
      <c r="I51" s="195"/>
      <c r="J51" s="195"/>
      <c r="K51" s="195"/>
      <c r="L51" s="195"/>
      <c r="M51" s="195"/>
      <c r="N51" s="195"/>
      <c r="O51" s="195"/>
      <c r="P51" s="195"/>
    </row>
    <row r="52" spans="2:16" s="27" customFormat="1" ht="29.25" customHeight="1" x14ac:dyDescent="0.25">
      <c r="B52" s="195" t="s">
        <v>194</v>
      </c>
      <c r="C52" s="195"/>
      <c r="D52" s="195"/>
      <c r="E52" s="195"/>
      <c r="F52" s="195"/>
      <c r="G52" s="195"/>
      <c r="H52" s="195"/>
      <c r="I52" s="195"/>
      <c r="J52" s="195"/>
      <c r="K52" s="195"/>
      <c r="L52" s="195"/>
      <c r="M52" s="195"/>
      <c r="N52" s="195"/>
      <c r="O52" s="195"/>
      <c r="P52" s="195"/>
    </row>
    <row r="53" spans="2:16" s="1" customFormat="1" x14ac:dyDescent="0.25">
      <c r="B53" s="80" t="s">
        <v>328</v>
      </c>
      <c r="C53" s="13"/>
      <c r="D53" s="13"/>
      <c r="E53" s="13"/>
      <c r="F53" s="13"/>
      <c r="G53" s="13"/>
      <c r="H53" s="13"/>
      <c r="I53" s="81"/>
      <c r="J53" s="81"/>
      <c r="K53" s="13"/>
      <c r="L53" s="13"/>
      <c r="M53" s="13"/>
      <c r="N53" s="13"/>
      <c r="O53" s="13"/>
      <c r="P53" s="13"/>
    </row>
    <row r="54" spans="2:16" ht="15" customHeight="1" x14ac:dyDescent="0.25">
      <c r="B54" s="195" t="s">
        <v>354</v>
      </c>
      <c r="C54" s="195"/>
      <c r="D54" s="195"/>
      <c r="E54" s="195"/>
      <c r="F54" s="195"/>
      <c r="G54" s="195"/>
      <c r="H54" s="195"/>
      <c r="I54" s="195"/>
      <c r="J54" s="195"/>
      <c r="K54" s="195"/>
      <c r="L54" s="195"/>
      <c r="M54" s="195"/>
      <c r="N54" s="195"/>
      <c r="O54" s="195"/>
      <c r="P54" s="195"/>
    </row>
    <row r="55" spans="2:16" ht="15" customHeight="1" x14ac:dyDescent="0.25">
      <c r="B55" s="87" t="s">
        <v>360</v>
      </c>
      <c r="C55" s="88"/>
      <c r="D55" s="88"/>
      <c r="E55" s="88"/>
      <c r="F55" s="88"/>
      <c r="G55" s="88"/>
      <c r="H55" s="88"/>
      <c r="I55" s="88"/>
      <c r="J55" s="88"/>
      <c r="K55" s="88"/>
      <c r="L55" s="88"/>
      <c r="M55" s="88"/>
      <c r="N55" s="88"/>
      <c r="O55" s="88"/>
      <c r="P55" s="88"/>
    </row>
    <row r="56" spans="2:16" ht="15" customHeight="1" x14ac:dyDescent="0.25">
      <c r="B56" s="195" t="s">
        <v>545</v>
      </c>
      <c r="C56" s="195"/>
      <c r="D56" s="195"/>
      <c r="E56" s="195"/>
      <c r="F56" s="195"/>
      <c r="G56" s="195"/>
      <c r="H56" s="195"/>
      <c r="I56" s="195"/>
      <c r="J56" s="195"/>
      <c r="K56" s="195"/>
      <c r="L56" s="195"/>
      <c r="M56" s="195"/>
      <c r="N56" s="195"/>
      <c r="O56" s="195"/>
      <c r="P56" s="195"/>
    </row>
    <row r="57" spans="2:16" x14ac:dyDescent="0.25">
      <c r="B57" s="82" t="s">
        <v>171</v>
      </c>
      <c r="C57" s="78" t="str">
        <f>C35</f>
        <v>Van Damme 2015 (1)</v>
      </c>
      <c r="D57" s="78"/>
      <c r="E57" s="78"/>
      <c r="F57" s="78"/>
      <c r="G57" s="78"/>
      <c r="H57" s="78"/>
      <c r="I57" s="78"/>
      <c r="J57" s="78"/>
      <c r="K57" s="78"/>
      <c r="L57" s="78"/>
      <c r="M57" s="78"/>
      <c r="N57" s="78"/>
      <c r="O57" s="78"/>
      <c r="P57" s="78"/>
    </row>
  </sheetData>
  <mergeCells count="71">
    <mergeCell ref="R11:S11"/>
    <mergeCell ref="B29:P29"/>
    <mergeCell ref="B52:P52"/>
    <mergeCell ref="B51:P51"/>
    <mergeCell ref="B27:P27"/>
    <mergeCell ref="B28:P28"/>
    <mergeCell ref="B46:P46"/>
    <mergeCell ref="B49:P49"/>
    <mergeCell ref="B50:P50"/>
    <mergeCell ref="O45:P45"/>
    <mergeCell ref="B44:D44"/>
    <mergeCell ref="E44:F44"/>
    <mergeCell ref="G44:H44"/>
    <mergeCell ref="I44:J44"/>
    <mergeCell ref="K44:L44"/>
    <mergeCell ref="G43:H43"/>
    <mergeCell ref="O44:P44"/>
    <mergeCell ref="B45:D45"/>
    <mergeCell ref="E45:F45"/>
    <mergeCell ref="G45:H45"/>
    <mergeCell ref="I45:J45"/>
    <mergeCell ref="K45:L45"/>
    <mergeCell ref="B32:P32"/>
    <mergeCell ref="O43:P43"/>
    <mergeCell ref="O41:P41"/>
    <mergeCell ref="B42:D42"/>
    <mergeCell ref="E42:F42"/>
    <mergeCell ref="G42:H42"/>
    <mergeCell ref="I42:J42"/>
    <mergeCell ref="K42:L42"/>
    <mergeCell ref="O42:P42"/>
    <mergeCell ref="B41:D41"/>
    <mergeCell ref="E41:F41"/>
    <mergeCell ref="G41:H41"/>
    <mergeCell ref="I41:J41"/>
    <mergeCell ref="K41:L41"/>
    <mergeCell ref="B43:D43"/>
    <mergeCell ref="E43:F43"/>
    <mergeCell ref="B33:P33"/>
    <mergeCell ref="E40:F40"/>
    <mergeCell ref="G40:H40"/>
    <mergeCell ref="I40:J40"/>
    <mergeCell ref="K40:L40"/>
    <mergeCell ref="B34:P34"/>
    <mergeCell ref="B31:P31"/>
    <mergeCell ref="C2:P2"/>
    <mergeCell ref="C3:P3"/>
    <mergeCell ref="C4:P4"/>
    <mergeCell ref="C5:P5"/>
    <mergeCell ref="C6:P6"/>
    <mergeCell ref="O11:P11"/>
    <mergeCell ref="B23:P23"/>
    <mergeCell ref="B26:P26"/>
    <mergeCell ref="B25:P25"/>
    <mergeCell ref="B24:P24"/>
    <mergeCell ref="B56:P56"/>
    <mergeCell ref="B54:P54"/>
    <mergeCell ref="B47:P47"/>
    <mergeCell ref="B48:P48"/>
    <mergeCell ref="B10:N10"/>
    <mergeCell ref="O10:T10"/>
    <mergeCell ref="T11:T12"/>
    <mergeCell ref="B39:D40"/>
    <mergeCell ref="E39:H39"/>
    <mergeCell ref="I39:J39"/>
    <mergeCell ref="K39:L39"/>
    <mergeCell ref="M39:N40"/>
    <mergeCell ref="O39:P40"/>
    <mergeCell ref="B11:B12"/>
    <mergeCell ref="I43:J43"/>
    <mergeCell ref="K43:L43"/>
  </mergeCells>
  <conditionalFormatting sqref="M15 M17 M19 M21">
    <cfRule type="cellIs" dxfId="709" priority="65" operator="equal">
      <formula>"Very large"</formula>
    </cfRule>
    <cfRule type="cellIs" dxfId="708" priority="66" operator="equal">
      <formula>"Large"</formula>
    </cfRule>
  </conditionalFormatting>
  <conditionalFormatting sqref="E15 E17 E19 E21">
    <cfRule type="cellIs" dxfId="707" priority="69" operator="equal">
      <formula>"Very serious"</formula>
    </cfRule>
    <cfRule type="cellIs" dxfId="706" priority="70" operator="equal">
      <formula>"Serious"</formula>
    </cfRule>
  </conditionalFormatting>
  <conditionalFormatting sqref="I15 I17 I19 I21">
    <cfRule type="cellIs" dxfId="705" priority="67" operator="equal">
      <formula>"Very serious"</formula>
    </cfRule>
    <cfRule type="cellIs" dxfId="704" priority="68" operator="equal">
      <formula>"Serious"</formula>
    </cfRule>
  </conditionalFormatting>
  <conditionalFormatting sqref="E14">
    <cfRule type="cellIs" dxfId="703" priority="63" operator="equal">
      <formula>"Very serious"</formula>
    </cfRule>
    <cfRule type="cellIs" dxfId="702" priority="64" operator="equal">
      <formula>"Serious"</formula>
    </cfRule>
  </conditionalFormatting>
  <conditionalFormatting sqref="I14">
    <cfRule type="cellIs" dxfId="701" priority="61" operator="equal">
      <formula>"Very serious"</formula>
    </cfRule>
    <cfRule type="cellIs" dxfId="700" priority="62" operator="equal">
      <formula>"Serious"</formula>
    </cfRule>
  </conditionalFormatting>
  <conditionalFormatting sqref="M14">
    <cfRule type="cellIs" dxfId="699" priority="59" operator="equal">
      <formula>"Very large"</formula>
    </cfRule>
    <cfRule type="cellIs" dxfId="698" priority="60" operator="equal">
      <formula>"Large"</formula>
    </cfRule>
  </conditionalFormatting>
  <conditionalFormatting sqref="C14">
    <cfRule type="cellIs" dxfId="697" priority="57" operator="equal">
      <formula>"Very serious"</formula>
    </cfRule>
    <cfRule type="cellIs" dxfId="696" priority="58" operator="equal">
      <formula>"Serious"</formula>
    </cfRule>
  </conditionalFormatting>
  <conditionalFormatting sqref="I16">
    <cfRule type="cellIs" dxfId="695" priority="55" operator="equal">
      <formula>"Very serious"</formula>
    </cfRule>
    <cfRule type="cellIs" dxfId="694" priority="56" operator="equal">
      <formula>"Serious"</formula>
    </cfRule>
  </conditionalFormatting>
  <conditionalFormatting sqref="M16">
    <cfRule type="cellIs" dxfId="693" priority="53" operator="equal">
      <formula>"Very large"</formula>
    </cfRule>
    <cfRule type="cellIs" dxfId="692" priority="54" operator="equal">
      <formula>"Large"</formula>
    </cfRule>
  </conditionalFormatting>
  <conditionalFormatting sqref="C16">
    <cfRule type="cellIs" dxfId="691" priority="51" operator="equal">
      <formula>"Very serious"</formula>
    </cfRule>
    <cfRule type="cellIs" dxfId="690" priority="52" operator="equal">
      <formula>"Serious"</formula>
    </cfRule>
  </conditionalFormatting>
  <conditionalFormatting sqref="I18">
    <cfRule type="cellIs" dxfId="689" priority="49" operator="equal">
      <formula>"Very serious"</formula>
    </cfRule>
    <cfRule type="cellIs" dxfId="688" priority="50" operator="equal">
      <formula>"Serious"</formula>
    </cfRule>
  </conditionalFormatting>
  <conditionalFormatting sqref="M18">
    <cfRule type="cellIs" dxfId="687" priority="47" operator="equal">
      <formula>"Very large"</formula>
    </cfRule>
    <cfRule type="cellIs" dxfId="686" priority="48" operator="equal">
      <formula>"Large"</formula>
    </cfRule>
  </conditionalFormatting>
  <conditionalFormatting sqref="C18">
    <cfRule type="cellIs" dxfId="685" priority="45" operator="equal">
      <formula>"Very serious"</formula>
    </cfRule>
    <cfRule type="cellIs" dxfId="684" priority="46" operator="equal">
      <formula>"Serious"</formula>
    </cfRule>
  </conditionalFormatting>
  <conditionalFormatting sqref="I22">
    <cfRule type="cellIs" dxfId="683" priority="37" operator="equal">
      <formula>"Very serious"</formula>
    </cfRule>
    <cfRule type="cellIs" dxfId="682" priority="38" operator="equal">
      <formula>"Serious"</formula>
    </cfRule>
  </conditionalFormatting>
  <conditionalFormatting sqref="I20">
    <cfRule type="cellIs" dxfId="681" priority="43" operator="equal">
      <formula>"Very serious"</formula>
    </cfRule>
    <cfRule type="cellIs" dxfId="680" priority="44" operator="equal">
      <formula>"Serious"</formula>
    </cfRule>
  </conditionalFormatting>
  <conditionalFormatting sqref="M20">
    <cfRule type="cellIs" dxfId="679" priority="41" operator="equal">
      <formula>"Very large"</formula>
    </cfRule>
    <cfRule type="cellIs" dxfId="678" priority="42" operator="equal">
      <formula>"Large"</formula>
    </cfRule>
  </conditionalFormatting>
  <conditionalFormatting sqref="C20">
    <cfRule type="cellIs" dxfId="677" priority="39" operator="equal">
      <formula>"Very serious"</formula>
    </cfRule>
    <cfRule type="cellIs" dxfId="676" priority="40" operator="equal">
      <formula>"Serious"</formula>
    </cfRule>
  </conditionalFormatting>
  <conditionalFormatting sqref="G14">
    <cfRule type="cellIs" dxfId="675" priority="29" operator="equal">
      <formula>"Very serious"</formula>
    </cfRule>
    <cfRule type="cellIs" dxfId="674" priority="30" operator="equal">
      <formula>"Serious"</formula>
    </cfRule>
  </conditionalFormatting>
  <conditionalFormatting sqref="G18">
    <cfRule type="cellIs" dxfId="673" priority="25" operator="equal">
      <formula>"Very serious"</formula>
    </cfRule>
    <cfRule type="cellIs" dxfId="672" priority="26" operator="equal">
      <formula>"Serious"</formula>
    </cfRule>
  </conditionalFormatting>
  <conditionalFormatting sqref="M22">
    <cfRule type="cellIs" dxfId="671" priority="35" operator="equal">
      <formula>"Very large"</formula>
    </cfRule>
    <cfRule type="cellIs" dxfId="670" priority="36" operator="equal">
      <formula>"Large"</formula>
    </cfRule>
  </conditionalFormatting>
  <conditionalFormatting sqref="C22">
    <cfRule type="cellIs" dxfId="669" priority="33" operator="equal">
      <formula>"Very serious"</formula>
    </cfRule>
    <cfRule type="cellIs" dxfId="668" priority="34" operator="equal">
      <formula>"Serious"</formula>
    </cfRule>
  </conditionalFormatting>
  <conditionalFormatting sqref="G15 G17 G19 G21">
    <cfRule type="cellIs" dxfId="667" priority="31" operator="equal">
      <formula>"Very serious"</formula>
    </cfRule>
    <cfRule type="cellIs" dxfId="666" priority="32" operator="equal">
      <formula>"Serious"</formula>
    </cfRule>
  </conditionalFormatting>
  <conditionalFormatting sqref="G16">
    <cfRule type="cellIs" dxfId="665" priority="27" operator="equal">
      <formula>"Very serious"</formula>
    </cfRule>
    <cfRule type="cellIs" dxfId="664" priority="28" operator="equal">
      <formula>"Serious"</formula>
    </cfRule>
  </conditionalFormatting>
  <conditionalFormatting sqref="G20">
    <cfRule type="cellIs" dxfId="663" priority="23" operator="equal">
      <formula>"Very serious"</formula>
    </cfRule>
    <cfRule type="cellIs" dxfId="662" priority="24" operator="equal">
      <formula>"Serious"</formula>
    </cfRule>
  </conditionalFormatting>
  <conditionalFormatting sqref="G22">
    <cfRule type="cellIs" dxfId="661" priority="21" operator="equal">
      <formula>"Very serious"</formula>
    </cfRule>
    <cfRule type="cellIs" dxfId="660" priority="22" operator="equal">
      <formula>"Serious"</formula>
    </cfRule>
  </conditionalFormatting>
  <conditionalFormatting sqref="E16">
    <cfRule type="cellIs" dxfId="659" priority="19" operator="equal">
      <formula>"Very serious"</formula>
    </cfRule>
    <cfRule type="cellIs" dxfId="658" priority="20" operator="equal">
      <formula>"Serious"</formula>
    </cfRule>
  </conditionalFormatting>
  <conditionalFormatting sqref="E18">
    <cfRule type="cellIs" dxfId="657" priority="17" operator="equal">
      <formula>"Very serious"</formula>
    </cfRule>
    <cfRule type="cellIs" dxfId="656" priority="18" operator="equal">
      <formula>"Serious"</formula>
    </cfRule>
  </conditionalFormatting>
  <conditionalFormatting sqref="E20">
    <cfRule type="cellIs" dxfId="655" priority="15" operator="equal">
      <formula>"Very serious"</formula>
    </cfRule>
    <cfRule type="cellIs" dxfId="654" priority="16" operator="equal">
      <formula>"Serious"</formula>
    </cfRule>
  </conditionalFormatting>
  <conditionalFormatting sqref="E22">
    <cfRule type="cellIs" dxfId="653" priority="13" operator="equal">
      <formula>"Very serious"</formula>
    </cfRule>
    <cfRule type="cellIs" dxfId="652" priority="14" operator="equal">
      <formula>"Serious"</formula>
    </cfRule>
  </conditionalFormatting>
  <conditionalFormatting sqref="K15 K17 K19 K21">
    <cfRule type="cellIs" dxfId="651" priority="11" operator="equal">
      <formula>"Very serious"</formula>
    </cfRule>
    <cfRule type="cellIs" dxfId="650" priority="12" operator="equal">
      <formula>"Serious"</formula>
    </cfRule>
  </conditionalFormatting>
  <conditionalFormatting sqref="K14">
    <cfRule type="cellIs" dxfId="649" priority="9" operator="equal">
      <formula>"Very serious"</formula>
    </cfRule>
    <cfRule type="cellIs" dxfId="648" priority="10" operator="equal">
      <formula>"Serious"</formula>
    </cfRule>
  </conditionalFormatting>
  <conditionalFormatting sqref="K16">
    <cfRule type="cellIs" dxfId="647" priority="7" operator="equal">
      <formula>"Very serious"</formula>
    </cfRule>
    <cfRule type="cellIs" dxfId="646" priority="8" operator="equal">
      <formula>"Serious"</formula>
    </cfRule>
  </conditionalFormatting>
  <conditionalFormatting sqref="K18">
    <cfRule type="cellIs" dxfId="645" priority="5" operator="equal">
      <formula>"Very serious"</formula>
    </cfRule>
    <cfRule type="cellIs" dxfId="644" priority="6" operator="equal">
      <formula>"Serious"</formula>
    </cfRule>
  </conditionalFormatting>
  <conditionalFormatting sqref="K20">
    <cfRule type="cellIs" dxfId="643" priority="3" operator="equal">
      <formula>"Very serious"</formula>
    </cfRule>
    <cfRule type="cellIs" dxfId="642" priority="4" operator="equal">
      <formula>"Serious"</formula>
    </cfRule>
  </conditionalFormatting>
  <conditionalFormatting sqref="K22">
    <cfRule type="cellIs" dxfId="641" priority="1" operator="equal">
      <formula>"Very serious"</formula>
    </cfRule>
    <cfRule type="cellIs" dxfId="640" priority="2" operator="equal">
      <formula>"Serious"</formula>
    </cfRule>
  </conditionalFormatting>
  <dataValidations count="3">
    <dataValidation type="list" errorStyle="warning" allowBlank="1" showInputMessage="1" showErrorMessage="1" sqref="G19 G15 C15 C17 C19 E19 E15 E17 I17 I19 G17 I15 K19 K15 K17">
      <formula1>Grade_down</formula1>
    </dataValidation>
    <dataValidation type="list" errorStyle="warning" allowBlank="1" showInputMessage="1" showErrorMessage="1" sqref="G14 G16 G18 I14 I16 E14 G20 I18 G22 E16 E22 I22 E20 I20 E18 C14 C16 C18 C22 C20 K14 K16 K22 K20 K18">
      <formula1>DOWN_N</formula1>
    </dataValidation>
    <dataValidation type="list" allowBlank="1" showInputMessage="1" showErrorMessage="1" sqref="M14 M16 M18 M20 M22">
      <formula1>g</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'C:\Users\vtse\Documents\[Supp03_PICOs_males.xlsx]Hoja2'!#REF!</xm:f>
          </x14:formula1>
          <xm:sqref>T14 T16 T18 T20 T22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57"/>
  <sheetViews>
    <sheetView workbookViewId="0">
      <selection activeCell="F7" sqref="F7"/>
    </sheetView>
  </sheetViews>
  <sheetFormatPr defaultColWidth="11.42578125" defaultRowHeight="15" x14ac:dyDescent="0.25"/>
  <cols>
    <col min="1" max="1" width="6.28515625" style="18" customWidth="1"/>
    <col min="2" max="2" width="17.5703125" style="17" customWidth="1"/>
    <col min="3" max="3" width="18.28515625" style="18" customWidth="1"/>
    <col min="4" max="4" width="3.85546875" style="18" customWidth="1"/>
    <col min="5" max="5" width="18.28515625" style="18" customWidth="1"/>
    <col min="6" max="6" width="4.5703125" style="18" customWidth="1"/>
    <col min="7" max="7" width="20.7109375" style="18" customWidth="1"/>
    <col min="8" max="8" width="5.28515625" style="18" customWidth="1"/>
    <col min="9" max="9" width="18.7109375" style="18" customWidth="1"/>
    <col min="10" max="10" width="4.5703125" style="18" customWidth="1"/>
    <col min="11" max="11" width="18" style="18" customWidth="1"/>
    <col min="12" max="12" width="4.7109375" style="18" customWidth="1"/>
    <col min="13" max="13" width="19.28515625" style="18" customWidth="1"/>
    <col min="14" max="14" width="4.85546875" style="18" customWidth="1"/>
    <col min="15" max="15" width="22.5703125" style="18" customWidth="1"/>
    <col min="16" max="17" width="24.28515625" style="18" customWidth="1"/>
    <col min="18" max="18" width="25.140625" style="18" bestFit="1" customWidth="1"/>
    <col min="19" max="19" width="24.140625" style="18" customWidth="1"/>
    <col min="20" max="20" width="23.5703125" style="18" customWidth="1"/>
    <col min="21" max="21" width="11.42578125" style="18" customWidth="1"/>
    <col min="22" max="31" width="11.42578125" style="18"/>
    <col min="32" max="32" width="11.42578125" style="18" customWidth="1"/>
    <col min="33" max="16384" width="11.42578125" style="18"/>
  </cols>
  <sheetData>
    <row r="2" spans="1:20" s="14" customFormat="1" ht="16.5" thickBot="1" x14ac:dyDescent="0.3">
      <c r="B2" s="26" t="str">
        <f>[2]HOME!B10</f>
        <v>PICO2</v>
      </c>
      <c r="C2" s="240" t="str">
        <f>VLOOKUP(B2,HOME!B:G,6,0)</f>
        <v>Two doses (0, 6 months) of 9-valent HPV vaccine in 9–14-year-old males versus three doses of 9-valent HPV vaccine in 16–26-year-old females – safety outcomes</v>
      </c>
      <c r="D2" s="240"/>
      <c r="E2" s="240"/>
      <c r="F2" s="240"/>
      <c r="G2" s="240"/>
      <c r="H2" s="240"/>
      <c r="I2" s="240"/>
      <c r="J2" s="240"/>
      <c r="K2" s="240"/>
      <c r="L2" s="240"/>
      <c r="M2" s="240"/>
      <c r="N2" s="240"/>
      <c r="O2" s="240"/>
      <c r="P2" s="240"/>
    </row>
    <row r="3" spans="1:20" s="14" customFormat="1" ht="15.75" x14ac:dyDescent="0.25">
      <c r="B3" s="15" t="s">
        <v>4</v>
      </c>
      <c r="C3" s="219" t="str">
        <f>VLOOKUP(B2,HOME!B:G,2,0)</f>
        <v>Males 9–14 years old</v>
      </c>
      <c r="D3" s="219"/>
      <c r="E3" s="219"/>
      <c r="F3" s="219"/>
      <c r="G3" s="219"/>
      <c r="H3" s="219"/>
      <c r="I3" s="219"/>
      <c r="J3" s="219"/>
      <c r="K3" s="219"/>
      <c r="L3" s="219"/>
      <c r="M3" s="219"/>
      <c r="N3" s="219"/>
      <c r="O3" s="219"/>
      <c r="P3" s="219"/>
      <c r="Q3" s="47"/>
    </row>
    <row r="4" spans="1:20" s="14" customFormat="1" ht="15.75" x14ac:dyDescent="0.25">
      <c r="B4" s="15" t="s">
        <v>25</v>
      </c>
      <c r="C4" s="241" t="str">
        <f>STUDIES!D4</f>
        <v>52 ambulatory care sites in 15 countries</v>
      </c>
      <c r="D4" s="241"/>
      <c r="E4" s="241"/>
      <c r="F4" s="241"/>
      <c r="G4" s="241"/>
      <c r="H4" s="241"/>
      <c r="I4" s="241"/>
      <c r="J4" s="241"/>
      <c r="K4" s="241"/>
      <c r="L4" s="241"/>
      <c r="M4" s="241"/>
      <c r="N4" s="241"/>
      <c r="O4" s="241"/>
      <c r="P4" s="241"/>
      <c r="Q4" s="47"/>
    </row>
    <row r="5" spans="1:20" s="14" customFormat="1" ht="15.75" x14ac:dyDescent="0.25">
      <c r="B5" s="15" t="s">
        <v>5</v>
      </c>
      <c r="C5" s="219" t="str">
        <f>VLOOKUP(B2,HOME!B:G,3,0)</f>
        <v>9-valent HPV (2 doses, 0, 6 months)</v>
      </c>
      <c r="D5" s="219"/>
      <c r="E5" s="219"/>
      <c r="F5" s="219"/>
      <c r="G5" s="219"/>
      <c r="H5" s="219"/>
      <c r="I5" s="219"/>
      <c r="J5" s="219"/>
      <c r="K5" s="219"/>
      <c r="L5" s="219"/>
      <c r="M5" s="219"/>
      <c r="N5" s="219"/>
      <c r="O5" s="219"/>
      <c r="P5" s="219"/>
      <c r="Q5" s="47"/>
    </row>
    <row r="6" spans="1:20" s="14" customFormat="1" ht="16.5" thickBot="1" x14ac:dyDescent="0.3">
      <c r="B6" s="16" t="s">
        <v>6</v>
      </c>
      <c r="C6" s="220" t="str">
        <f>VLOOKUP(B2,HOME!B:G,4,0)</f>
        <v>9-valent HPV (3 doses) in females 16–26 years old</v>
      </c>
      <c r="D6" s="220"/>
      <c r="E6" s="220"/>
      <c r="F6" s="220"/>
      <c r="G6" s="220"/>
      <c r="H6" s="220"/>
      <c r="I6" s="220"/>
      <c r="J6" s="220"/>
      <c r="K6" s="220"/>
      <c r="L6" s="220"/>
      <c r="M6" s="220"/>
      <c r="N6" s="220"/>
      <c r="O6" s="220"/>
      <c r="P6" s="220"/>
      <c r="Q6" s="47"/>
    </row>
    <row r="8" spans="1:20" ht="21.75" thickBot="1" x14ac:dyDescent="0.3">
      <c r="B8" s="19" t="s">
        <v>49</v>
      </c>
      <c r="C8" s="20"/>
      <c r="D8" s="20"/>
      <c r="E8" s="20"/>
      <c r="F8" s="20"/>
      <c r="G8" s="20"/>
      <c r="H8" s="20"/>
      <c r="I8" s="20"/>
      <c r="J8" s="20"/>
      <c r="K8" s="20"/>
      <c r="L8" s="20"/>
      <c r="M8" s="20"/>
      <c r="N8" s="20"/>
      <c r="O8" s="20"/>
      <c r="P8" s="20"/>
      <c r="Q8" s="20"/>
      <c r="R8" s="20"/>
      <c r="S8" s="20"/>
      <c r="T8" s="20"/>
    </row>
    <row r="9" spans="1:20" x14ac:dyDescent="0.25">
      <c r="O9" s="17"/>
    </row>
    <row r="10" spans="1:20" ht="16.5" customHeight="1" x14ac:dyDescent="0.25">
      <c r="B10" s="197" t="s">
        <v>58</v>
      </c>
      <c r="C10" s="198"/>
      <c r="D10" s="198"/>
      <c r="E10" s="198"/>
      <c r="F10" s="198"/>
      <c r="G10" s="198"/>
      <c r="H10" s="198"/>
      <c r="I10" s="198"/>
      <c r="J10" s="198"/>
      <c r="K10" s="198"/>
      <c r="L10" s="198"/>
      <c r="M10" s="198"/>
      <c r="N10" s="199"/>
      <c r="O10" s="200" t="s">
        <v>59</v>
      </c>
      <c r="P10" s="201"/>
      <c r="Q10" s="201"/>
      <c r="R10" s="201"/>
      <c r="S10" s="201"/>
      <c r="T10" s="202"/>
    </row>
    <row r="11" spans="1:20" ht="15.75" customHeight="1" x14ac:dyDescent="0.25">
      <c r="B11" s="215" t="s">
        <v>41</v>
      </c>
      <c r="C11" s="21"/>
      <c r="D11" s="21"/>
      <c r="E11" s="21"/>
      <c r="F11" s="21"/>
      <c r="G11" s="21"/>
      <c r="H11" s="21"/>
      <c r="I11" s="21"/>
      <c r="J11" s="21"/>
      <c r="K11" s="21"/>
      <c r="L11" s="21"/>
      <c r="M11" s="21"/>
      <c r="N11" s="22"/>
      <c r="O11" s="221" t="s">
        <v>75</v>
      </c>
      <c r="P11" s="222"/>
      <c r="Q11" s="48" t="s">
        <v>177</v>
      </c>
      <c r="R11" s="237" t="s">
        <v>190</v>
      </c>
      <c r="S11" s="222"/>
      <c r="T11" s="203" t="s">
        <v>191</v>
      </c>
    </row>
    <row r="12" spans="1:20" ht="45.75" thickBot="1" x14ac:dyDescent="0.3">
      <c r="B12" s="216"/>
      <c r="C12" s="49" t="s">
        <v>42</v>
      </c>
      <c r="D12" s="43"/>
      <c r="E12" s="49" t="s">
        <v>36</v>
      </c>
      <c r="F12" s="43"/>
      <c r="G12" s="49" t="s">
        <v>37</v>
      </c>
      <c r="H12" s="43"/>
      <c r="I12" s="49" t="s">
        <v>330</v>
      </c>
      <c r="J12" s="43"/>
      <c r="K12" s="49" t="s">
        <v>38</v>
      </c>
      <c r="L12" s="43"/>
      <c r="M12" s="49" t="s">
        <v>40</v>
      </c>
      <c r="N12" s="43"/>
      <c r="O12" s="32" t="s">
        <v>331</v>
      </c>
      <c r="P12" s="33" t="s">
        <v>361</v>
      </c>
      <c r="Q12" s="41" t="s">
        <v>192</v>
      </c>
      <c r="R12" s="46" t="s">
        <v>193</v>
      </c>
      <c r="S12" s="46" t="s">
        <v>149</v>
      </c>
      <c r="T12" s="204"/>
    </row>
    <row r="13" spans="1:20" x14ac:dyDescent="0.25">
      <c r="B13" s="50" t="s">
        <v>70</v>
      </c>
      <c r="C13" s="51"/>
      <c r="D13" s="52"/>
      <c r="E13" s="52"/>
      <c r="F13" s="52"/>
      <c r="G13" s="52"/>
      <c r="H13" s="52"/>
      <c r="I13" s="52"/>
      <c r="J13" s="52"/>
      <c r="K13" s="52"/>
      <c r="L13" s="52"/>
      <c r="M13" s="52"/>
      <c r="N13" s="52"/>
      <c r="O13" s="52"/>
      <c r="P13" s="52"/>
      <c r="Q13" s="52"/>
      <c r="R13" s="53"/>
      <c r="S13" s="52"/>
      <c r="T13" s="54"/>
    </row>
    <row r="14" spans="1:20" ht="30" x14ac:dyDescent="0.25">
      <c r="A14" s="23"/>
      <c r="B14" s="55" t="s">
        <v>211</v>
      </c>
      <c r="C14" s="56" t="s">
        <v>44</v>
      </c>
      <c r="D14" s="57"/>
      <c r="E14" s="56" t="s">
        <v>43</v>
      </c>
      <c r="F14" s="58">
        <v>1</v>
      </c>
      <c r="G14" s="56" t="s">
        <v>44</v>
      </c>
      <c r="H14" s="57"/>
      <c r="I14" s="56" t="s">
        <v>44</v>
      </c>
      <c r="J14" s="57"/>
      <c r="K14" s="56" t="s">
        <v>43</v>
      </c>
      <c r="L14" s="58">
        <v>1</v>
      </c>
      <c r="M14" s="56" t="s">
        <v>43</v>
      </c>
      <c r="N14" s="57"/>
      <c r="O14" s="59" t="s">
        <v>90</v>
      </c>
      <c r="P14" s="60" t="s">
        <v>95</v>
      </c>
      <c r="Q14" s="61" t="s">
        <v>362</v>
      </c>
      <c r="R14" s="61" t="s">
        <v>363</v>
      </c>
      <c r="S14" s="89" t="s">
        <v>364</v>
      </c>
      <c r="T14" s="62" t="s">
        <v>337</v>
      </c>
    </row>
    <row r="15" spans="1:20" x14ac:dyDescent="0.25">
      <c r="B15" s="63" t="s">
        <v>71</v>
      </c>
      <c r="C15" s="64"/>
      <c r="D15" s="65"/>
      <c r="E15" s="65"/>
      <c r="F15" s="66"/>
      <c r="G15" s="65"/>
      <c r="H15" s="65"/>
      <c r="I15" s="65"/>
      <c r="J15" s="65"/>
      <c r="K15" s="65"/>
      <c r="L15" s="66"/>
      <c r="M15" s="65"/>
      <c r="N15" s="65"/>
      <c r="O15" s="66"/>
      <c r="P15" s="66"/>
      <c r="Q15" s="66"/>
      <c r="R15" s="67"/>
      <c r="S15" s="66"/>
      <c r="T15" s="68"/>
    </row>
    <row r="16" spans="1:20" ht="30" x14ac:dyDescent="0.25">
      <c r="B16" s="55" t="s">
        <v>211</v>
      </c>
      <c r="C16" s="56" t="s">
        <v>44</v>
      </c>
      <c r="D16" s="57"/>
      <c r="E16" s="56" t="s">
        <v>43</v>
      </c>
      <c r="F16" s="58">
        <v>1</v>
      </c>
      <c r="G16" s="56" t="s">
        <v>44</v>
      </c>
      <c r="H16" s="57"/>
      <c r="I16" s="56" t="s">
        <v>44</v>
      </c>
      <c r="J16" s="57"/>
      <c r="K16" s="56" t="s">
        <v>43</v>
      </c>
      <c r="L16" s="58">
        <v>1</v>
      </c>
      <c r="M16" s="56" t="s">
        <v>43</v>
      </c>
      <c r="N16" s="57"/>
      <c r="O16" s="59" t="s">
        <v>91</v>
      </c>
      <c r="P16" s="60" t="s">
        <v>96</v>
      </c>
      <c r="Q16" s="61" t="s">
        <v>365</v>
      </c>
      <c r="R16" s="61" t="s">
        <v>366</v>
      </c>
      <c r="S16" s="89" t="s">
        <v>367</v>
      </c>
      <c r="T16" s="62" t="s">
        <v>337</v>
      </c>
    </row>
    <row r="17" spans="2:20" x14ac:dyDescent="0.25">
      <c r="B17" s="63" t="s">
        <v>72</v>
      </c>
      <c r="C17" s="64"/>
      <c r="D17" s="65"/>
      <c r="E17" s="65"/>
      <c r="F17" s="66"/>
      <c r="G17" s="65"/>
      <c r="H17" s="65"/>
      <c r="I17" s="65"/>
      <c r="J17" s="65"/>
      <c r="K17" s="65"/>
      <c r="L17" s="66"/>
      <c r="M17" s="65"/>
      <c r="N17" s="65"/>
      <c r="O17" s="66"/>
      <c r="P17" s="66"/>
      <c r="Q17" s="66"/>
      <c r="R17" s="67"/>
      <c r="S17" s="66"/>
      <c r="T17" s="68"/>
    </row>
    <row r="18" spans="2:20" ht="30" x14ac:dyDescent="0.25">
      <c r="B18" s="55" t="s">
        <v>211</v>
      </c>
      <c r="C18" s="56" t="s">
        <v>44</v>
      </c>
      <c r="D18" s="57"/>
      <c r="E18" s="56" t="s">
        <v>43</v>
      </c>
      <c r="F18" s="58">
        <v>1</v>
      </c>
      <c r="G18" s="56" t="s">
        <v>44</v>
      </c>
      <c r="H18" s="57"/>
      <c r="I18" s="56" t="s">
        <v>44</v>
      </c>
      <c r="J18" s="57"/>
      <c r="K18" s="56" t="s">
        <v>43</v>
      </c>
      <c r="L18" s="58">
        <v>1</v>
      </c>
      <c r="M18" s="56" t="s">
        <v>43</v>
      </c>
      <c r="N18" s="57"/>
      <c r="O18" s="59" t="s">
        <v>92</v>
      </c>
      <c r="P18" s="60" t="s">
        <v>97</v>
      </c>
      <c r="Q18" s="61" t="s">
        <v>368</v>
      </c>
      <c r="R18" s="61" t="s">
        <v>363</v>
      </c>
      <c r="S18" s="89" t="s">
        <v>369</v>
      </c>
      <c r="T18" s="62" t="s">
        <v>337</v>
      </c>
    </row>
    <row r="19" spans="2:20" x14ac:dyDescent="0.25">
      <c r="B19" s="63" t="s">
        <v>73</v>
      </c>
      <c r="C19" s="64"/>
      <c r="D19" s="65"/>
      <c r="E19" s="65"/>
      <c r="F19" s="66"/>
      <c r="G19" s="65"/>
      <c r="H19" s="65"/>
      <c r="I19" s="65"/>
      <c r="J19" s="65"/>
      <c r="K19" s="65"/>
      <c r="L19" s="66"/>
      <c r="M19" s="65"/>
      <c r="N19" s="65"/>
      <c r="O19" s="66"/>
      <c r="P19" s="66"/>
      <c r="Q19" s="66"/>
      <c r="R19" s="67"/>
      <c r="S19" s="66"/>
      <c r="T19" s="68"/>
    </row>
    <row r="20" spans="2:20" ht="30" x14ac:dyDescent="0.25">
      <c r="B20" s="55" t="s">
        <v>211</v>
      </c>
      <c r="C20" s="56" t="s">
        <v>44</v>
      </c>
      <c r="D20" s="57"/>
      <c r="E20" s="56" t="s">
        <v>43</v>
      </c>
      <c r="F20" s="58">
        <v>1</v>
      </c>
      <c r="G20" s="56" t="s">
        <v>44</v>
      </c>
      <c r="H20" s="57"/>
      <c r="I20" s="56" t="s">
        <v>44</v>
      </c>
      <c r="J20" s="57"/>
      <c r="K20" s="56" t="s">
        <v>43</v>
      </c>
      <c r="L20" s="58">
        <v>1</v>
      </c>
      <c r="M20" s="56" t="s">
        <v>43</v>
      </c>
      <c r="N20" s="57"/>
      <c r="O20" s="59" t="s">
        <v>93</v>
      </c>
      <c r="P20" s="60" t="s">
        <v>98</v>
      </c>
      <c r="Q20" s="61" t="s">
        <v>370</v>
      </c>
      <c r="R20" s="61" t="s">
        <v>371</v>
      </c>
      <c r="S20" s="89" t="s">
        <v>372</v>
      </c>
      <c r="T20" s="62" t="s">
        <v>337</v>
      </c>
    </row>
    <row r="21" spans="2:20" x14ac:dyDescent="0.25">
      <c r="B21" s="63" t="s">
        <v>74</v>
      </c>
      <c r="C21" s="64"/>
      <c r="D21" s="65"/>
      <c r="E21" s="65"/>
      <c r="F21" s="66"/>
      <c r="G21" s="65"/>
      <c r="H21" s="65"/>
      <c r="I21" s="65"/>
      <c r="J21" s="65"/>
      <c r="K21" s="65"/>
      <c r="L21" s="66"/>
      <c r="M21" s="65"/>
      <c r="N21" s="65"/>
      <c r="O21" s="66"/>
      <c r="P21" s="66"/>
      <c r="Q21" s="66"/>
      <c r="R21" s="67"/>
      <c r="S21" s="66"/>
      <c r="T21" s="68"/>
    </row>
    <row r="22" spans="2:20" x14ac:dyDescent="0.25">
      <c r="B22" s="55" t="s">
        <v>211</v>
      </c>
      <c r="C22" s="70" t="s">
        <v>44</v>
      </c>
      <c r="D22" s="71"/>
      <c r="E22" s="70" t="s">
        <v>43</v>
      </c>
      <c r="F22" s="72">
        <v>1</v>
      </c>
      <c r="G22" s="70" t="s">
        <v>44</v>
      </c>
      <c r="H22" s="71"/>
      <c r="I22" s="70" t="s">
        <v>45</v>
      </c>
      <c r="J22" s="72">
        <v>2</v>
      </c>
      <c r="K22" s="70" t="s">
        <v>43</v>
      </c>
      <c r="L22" s="72">
        <v>1</v>
      </c>
      <c r="M22" s="70" t="s">
        <v>43</v>
      </c>
      <c r="N22" s="71"/>
      <c r="O22" s="73" t="s">
        <v>94</v>
      </c>
      <c r="P22" s="74" t="s">
        <v>99</v>
      </c>
      <c r="Q22" s="75" t="s">
        <v>373</v>
      </c>
      <c r="R22" s="90" t="s">
        <v>146</v>
      </c>
      <c r="S22" s="91" t="s">
        <v>374</v>
      </c>
      <c r="T22" s="77" t="s">
        <v>348</v>
      </c>
    </row>
    <row r="23" spans="2:20" x14ac:dyDescent="0.25">
      <c r="B23" s="223" t="s">
        <v>349</v>
      </c>
      <c r="C23" s="223"/>
      <c r="D23" s="223"/>
      <c r="E23" s="223"/>
      <c r="F23" s="223"/>
      <c r="G23" s="223"/>
      <c r="H23" s="223"/>
      <c r="I23" s="223"/>
      <c r="J23" s="223"/>
      <c r="K23" s="223"/>
      <c r="L23" s="223"/>
      <c r="M23" s="223"/>
      <c r="N23" s="223"/>
      <c r="O23" s="223"/>
      <c r="P23" s="223"/>
      <c r="Q23" s="78"/>
      <c r="R23" s="78"/>
      <c r="S23" s="78"/>
      <c r="T23" s="78"/>
    </row>
    <row r="24" spans="2:20" x14ac:dyDescent="0.25">
      <c r="B24" s="196" t="s">
        <v>350</v>
      </c>
      <c r="C24" s="196"/>
      <c r="D24" s="196"/>
      <c r="E24" s="196"/>
      <c r="F24" s="196"/>
      <c r="G24" s="196"/>
      <c r="H24" s="196"/>
      <c r="I24" s="196"/>
      <c r="J24" s="196"/>
      <c r="K24" s="196"/>
      <c r="L24" s="196"/>
      <c r="M24" s="196"/>
      <c r="N24" s="196"/>
      <c r="O24" s="196"/>
      <c r="P24" s="196"/>
      <c r="Q24" s="78"/>
      <c r="R24" s="78"/>
      <c r="S24" s="78"/>
      <c r="T24" s="78"/>
    </row>
    <row r="25" spans="2:20" x14ac:dyDescent="0.25">
      <c r="B25" s="196" t="s">
        <v>351</v>
      </c>
      <c r="C25" s="196"/>
      <c r="D25" s="196"/>
      <c r="E25" s="196"/>
      <c r="F25" s="196"/>
      <c r="G25" s="196"/>
      <c r="H25" s="196"/>
      <c r="I25" s="196"/>
      <c r="J25" s="196"/>
      <c r="K25" s="196"/>
      <c r="L25" s="196"/>
      <c r="M25" s="196"/>
      <c r="N25" s="196"/>
      <c r="O25" s="196"/>
      <c r="P25" s="196"/>
      <c r="Q25" s="78"/>
      <c r="R25" s="78"/>
      <c r="S25" s="78"/>
      <c r="T25" s="78"/>
    </row>
    <row r="26" spans="2:20" s="27" customFormat="1" x14ac:dyDescent="0.25">
      <c r="B26" s="196" t="s">
        <v>77</v>
      </c>
      <c r="C26" s="196"/>
      <c r="D26" s="196"/>
      <c r="E26" s="196"/>
      <c r="F26" s="196"/>
      <c r="G26" s="196"/>
      <c r="H26" s="196"/>
      <c r="I26" s="196"/>
      <c r="J26" s="196"/>
      <c r="K26" s="196"/>
      <c r="L26" s="196"/>
      <c r="M26" s="196"/>
      <c r="N26" s="196"/>
      <c r="O26" s="196"/>
      <c r="P26" s="196"/>
      <c r="Q26" s="79"/>
      <c r="R26" s="79"/>
      <c r="S26" s="79"/>
      <c r="T26" s="79"/>
    </row>
    <row r="27" spans="2:20" s="27" customFormat="1" x14ac:dyDescent="0.25">
      <c r="B27" s="196" t="s">
        <v>352</v>
      </c>
      <c r="C27" s="196"/>
      <c r="D27" s="196"/>
      <c r="E27" s="196"/>
      <c r="F27" s="196"/>
      <c r="G27" s="196"/>
      <c r="H27" s="196"/>
      <c r="I27" s="196"/>
      <c r="J27" s="196"/>
      <c r="K27" s="196"/>
      <c r="L27" s="196"/>
      <c r="M27" s="196"/>
      <c r="N27" s="196"/>
      <c r="O27" s="196"/>
      <c r="P27" s="196"/>
      <c r="Q27" s="79"/>
      <c r="R27" s="79"/>
      <c r="S27" s="79"/>
      <c r="T27" s="79"/>
    </row>
    <row r="28" spans="2:20" s="27" customFormat="1" ht="28.5" customHeight="1" x14ac:dyDescent="0.25">
      <c r="B28" s="195" t="s">
        <v>533</v>
      </c>
      <c r="C28" s="195"/>
      <c r="D28" s="195"/>
      <c r="E28" s="195"/>
      <c r="F28" s="195"/>
      <c r="G28" s="195"/>
      <c r="H28" s="195"/>
      <c r="I28" s="195"/>
      <c r="J28" s="195"/>
      <c r="K28" s="195"/>
      <c r="L28" s="195"/>
      <c r="M28" s="195"/>
      <c r="N28" s="195"/>
      <c r="O28" s="195"/>
      <c r="P28" s="195"/>
      <c r="Q28" s="79"/>
      <c r="R28" s="79"/>
      <c r="S28" s="79"/>
      <c r="T28" s="79"/>
    </row>
    <row r="29" spans="2:20" s="27" customFormat="1" ht="29.25" customHeight="1" x14ac:dyDescent="0.25">
      <c r="B29" s="195" t="s">
        <v>194</v>
      </c>
      <c r="C29" s="195"/>
      <c r="D29" s="195"/>
      <c r="E29" s="195"/>
      <c r="F29" s="195"/>
      <c r="G29" s="195"/>
      <c r="H29" s="195"/>
      <c r="I29" s="195"/>
      <c r="J29" s="195"/>
      <c r="K29" s="195"/>
      <c r="L29" s="195"/>
      <c r="M29" s="195"/>
      <c r="N29" s="195"/>
      <c r="O29" s="195"/>
      <c r="P29" s="195"/>
      <c r="Q29" s="79"/>
      <c r="R29" s="79"/>
      <c r="S29" s="79"/>
      <c r="T29" s="79"/>
    </row>
    <row r="30" spans="2:20" s="1" customFormat="1" x14ac:dyDescent="0.25">
      <c r="B30" s="80" t="s">
        <v>328</v>
      </c>
      <c r="C30" s="13"/>
      <c r="D30" s="13"/>
      <c r="E30" s="13"/>
      <c r="F30" s="13"/>
      <c r="G30" s="13"/>
      <c r="H30" s="13"/>
      <c r="I30" s="81"/>
      <c r="J30" s="81"/>
      <c r="K30" s="13"/>
      <c r="L30" s="13"/>
      <c r="M30" s="13"/>
      <c r="N30" s="13"/>
      <c r="O30" s="13"/>
      <c r="P30" s="13"/>
      <c r="Q30" s="13"/>
      <c r="R30" s="13"/>
      <c r="S30" s="13"/>
      <c r="T30" s="13"/>
    </row>
    <row r="31" spans="2:20" ht="15" customHeight="1" x14ac:dyDescent="0.25">
      <c r="B31" s="195" t="s">
        <v>353</v>
      </c>
      <c r="C31" s="195"/>
      <c r="D31" s="195"/>
      <c r="E31" s="195"/>
      <c r="F31" s="195"/>
      <c r="G31" s="195"/>
      <c r="H31" s="195"/>
      <c r="I31" s="195"/>
      <c r="J31" s="195"/>
      <c r="K31" s="195"/>
      <c r="L31" s="195"/>
      <c r="M31" s="195"/>
      <c r="N31" s="195"/>
      <c r="O31" s="195"/>
      <c r="P31" s="195"/>
      <c r="Q31" s="78"/>
      <c r="R31" s="78"/>
      <c r="S31" s="78"/>
      <c r="T31" s="78"/>
    </row>
    <row r="32" spans="2:20" ht="15" customHeight="1" x14ac:dyDescent="0.25">
      <c r="B32" s="195" t="s">
        <v>354</v>
      </c>
      <c r="C32" s="195"/>
      <c r="D32" s="195"/>
      <c r="E32" s="195"/>
      <c r="F32" s="195"/>
      <c r="G32" s="195"/>
      <c r="H32" s="195"/>
      <c r="I32" s="195"/>
      <c r="J32" s="195"/>
      <c r="K32" s="195"/>
      <c r="L32" s="195"/>
      <c r="M32" s="195"/>
      <c r="N32" s="195"/>
      <c r="O32" s="195"/>
      <c r="P32" s="195"/>
      <c r="Q32" s="78"/>
      <c r="R32" s="78"/>
      <c r="S32" s="78"/>
      <c r="T32" s="78"/>
    </row>
    <row r="33" spans="2:20" ht="15" customHeight="1" x14ac:dyDescent="0.25">
      <c r="B33" s="195" t="s">
        <v>550</v>
      </c>
      <c r="C33" s="195"/>
      <c r="D33" s="195"/>
      <c r="E33" s="195"/>
      <c r="F33" s="195"/>
      <c r="G33" s="195"/>
      <c r="H33" s="195"/>
      <c r="I33" s="195"/>
      <c r="J33" s="195"/>
      <c r="K33" s="195"/>
      <c r="L33" s="195"/>
      <c r="M33" s="195"/>
      <c r="N33" s="195"/>
      <c r="O33" s="195"/>
      <c r="P33" s="195"/>
      <c r="Q33" s="78"/>
      <c r="R33" s="78"/>
      <c r="S33" s="78"/>
      <c r="T33" s="78"/>
    </row>
    <row r="34" spans="2:20" ht="15" customHeight="1" x14ac:dyDescent="0.25">
      <c r="B34" s="195" t="s">
        <v>545</v>
      </c>
      <c r="C34" s="195"/>
      <c r="D34" s="195"/>
      <c r="E34" s="195"/>
      <c r="F34" s="195"/>
      <c r="G34" s="195"/>
      <c r="H34" s="195"/>
      <c r="I34" s="195"/>
      <c r="J34" s="195"/>
      <c r="K34" s="195"/>
      <c r="L34" s="195"/>
      <c r="M34" s="195"/>
      <c r="N34" s="195"/>
      <c r="O34" s="195"/>
      <c r="P34" s="195"/>
      <c r="Q34" s="78"/>
      <c r="R34" s="78"/>
      <c r="S34" s="78"/>
      <c r="T34" s="78"/>
    </row>
    <row r="35" spans="2:20" x14ac:dyDescent="0.25">
      <c r="B35" s="82" t="s">
        <v>171</v>
      </c>
      <c r="C35" s="78" t="str">
        <f>[2]STUDIES!A4</f>
        <v>Iversen 2016 (2)</v>
      </c>
      <c r="D35" s="78"/>
      <c r="E35" s="78"/>
      <c r="F35" s="78"/>
      <c r="G35" s="78"/>
      <c r="H35" s="78"/>
      <c r="I35" s="78"/>
      <c r="J35" s="78"/>
      <c r="K35" s="78"/>
      <c r="L35" s="78"/>
      <c r="M35" s="78"/>
      <c r="N35" s="78"/>
      <c r="O35" s="78"/>
      <c r="P35" s="78"/>
      <c r="Q35" s="78"/>
      <c r="R35" s="78"/>
      <c r="S35" s="78"/>
      <c r="T35" s="78"/>
    </row>
    <row r="37" spans="2:20" ht="21.75" thickBot="1" x14ac:dyDescent="0.3">
      <c r="B37" s="19" t="s">
        <v>50</v>
      </c>
      <c r="C37" s="20"/>
      <c r="D37" s="20"/>
      <c r="E37" s="20"/>
      <c r="F37" s="20"/>
      <c r="G37" s="20"/>
      <c r="H37" s="20"/>
      <c r="I37" s="20"/>
      <c r="J37" s="20"/>
      <c r="K37" s="20"/>
      <c r="L37" s="20"/>
      <c r="M37" s="20"/>
      <c r="N37" s="20"/>
      <c r="O37" s="20"/>
      <c r="P37" s="25"/>
    </row>
    <row r="39" spans="2:20" s="17" customFormat="1" ht="15" customHeight="1" x14ac:dyDescent="0.25">
      <c r="B39" s="205" t="s">
        <v>60</v>
      </c>
      <c r="C39" s="206"/>
      <c r="D39" s="206"/>
      <c r="E39" s="209" t="s">
        <v>61</v>
      </c>
      <c r="F39" s="209"/>
      <c r="G39" s="209"/>
      <c r="H39" s="209"/>
      <c r="I39" s="209" t="s">
        <v>62</v>
      </c>
      <c r="J39" s="209"/>
      <c r="K39" s="209" t="s">
        <v>27</v>
      </c>
      <c r="L39" s="209"/>
      <c r="M39" s="210" t="s">
        <v>30</v>
      </c>
      <c r="N39" s="210"/>
      <c r="O39" s="209" t="s">
        <v>29</v>
      </c>
      <c r="P39" s="212"/>
    </row>
    <row r="40" spans="2:20" s="17" customFormat="1" ht="32.25" customHeight="1" thickBot="1" x14ac:dyDescent="0.3">
      <c r="B40" s="207"/>
      <c r="C40" s="208"/>
      <c r="D40" s="208"/>
      <c r="E40" s="211" t="str">
        <f>O12</f>
        <v>Control group (9vHPV – females 16–26 years)</v>
      </c>
      <c r="F40" s="211"/>
      <c r="G40" s="211" t="str">
        <f>P12</f>
        <v>Intervention group (9vHPV – males 9–14 years)</v>
      </c>
      <c r="H40" s="211"/>
      <c r="I40" s="213" t="s">
        <v>26</v>
      </c>
      <c r="J40" s="213"/>
      <c r="K40" s="213" t="s">
        <v>28</v>
      </c>
      <c r="L40" s="213"/>
      <c r="M40" s="211"/>
      <c r="N40" s="211"/>
      <c r="O40" s="213"/>
      <c r="P40" s="214"/>
    </row>
    <row r="41" spans="2:20" s="23" customFormat="1" ht="30.75" customHeight="1" x14ac:dyDescent="0.25">
      <c r="B41" s="226" t="str">
        <f>B13</f>
        <v>One or more AEs</v>
      </c>
      <c r="C41" s="227"/>
      <c r="D41" s="227"/>
      <c r="E41" s="228" t="str">
        <f>IF(Q14="","",Q14)</f>
        <v xml:space="preserve">406 per 1 000 </v>
      </c>
      <c r="F41" s="228"/>
      <c r="G41" s="230" t="s">
        <v>375</v>
      </c>
      <c r="H41" s="230"/>
      <c r="I41" s="217" t="str">
        <f>IF(S14="","",S14)</f>
        <v>RR 0.40 (0.30–0.54)</v>
      </c>
      <c r="J41" s="217"/>
      <c r="K41" s="231" t="str">
        <f>IF(B14="","",B14)</f>
        <v>509 (1NoRCT)#</v>
      </c>
      <c r="L41" s="231"/>
      <c r="M41" s="83" t="str">
        <f>IF(T14="","",T14)</f>
        <v>Low</v>
      </c>
      <c r="N41" s="84"/>
      <c r="O41" s="224"/>
      <c r="P41" s="225"/>
      <c r="Q41" s="17"/>
      <c r="R41" s="17"/>
    </row>
    <row r="42" spans="2:20" s="23" customFormat="1" ht="30.75" customHeight="1" x14ac:dyDescent="0.25">
      <c r="B42" s="226" t="str">
        <f>B15</f>
        <v>Injection-site events</v>
      </c>
      <c r="C42" s="227"/>
      <c r="D42" s="227"/>
      <c r="E42" s="228" t="str">
        <f>IF(Q16="","",Q16)</f>
        <v xml:space="preserve">278 per 1 000 </v>
      </c>
      <c r="F42" s="228"/>
      <c r="G42" s="229" t="s">
        <v>376</v>
      </c>
      <c r="H42" s="229"/>
      <c r="I42" s="217" t="str">
        <f>IF(S16="","",S16)</f>
        <v>RR 0.29 (0.19–0.45)</v>
      </c>
      <c r="J42" s="217"/>
      <c r="K42" s="217" t="str">
        <f>IF(B16="","",B16)</f>
        <v>509 (1NoRCT)#</v>
      </c>
      <c r="L42" s="217"/>
      <c r="M42" s="83" t="str">
        <f>IF(T16="","",T16)</f>
        <v>Low</v>
      </c>
      <c r="N42" s="84"/>
      <c r="O42" s="224"/>
      <c r="P42" s="225"/>
      <c r="Q42" s="17"/>
      <c r="R42" s="17"/>
    </row>
    <row r="43" spans="2:20" s="23" customFormat="1" ht="30.75" customHeight="1" x14ac:dyDescent="0.25">
      <c r="B43" s="226" t="str">
        <f>B17</f>
        <v>Systemic events</v>
      </c>
      <c r="C43" s="227"/>
      <c r="D43" s="227"/>
      <c r="E43" s="228" t="str">
        <f>IF(Q18="","",Q18)</f>
        <v xml:space="preserve">102 per 1 000 </v>
      </c>
      <c r="F43" s="228"/>
      <c r="G43" s="229" t="s">
        <v>377</v>
      </c>
      <c r="H43" s="229"/>
      <c r="I43" s="217" t="str">
        <f>IF(S18="","",S18)</f>
        <v>RR 0.40 (0.21–0.76)</v>
      </c>
      <c r="J43" s="217"/>
      <c r="K43" s="217" t="str">
        <f>IF(B18="","",B18)</f>
        <v>509 (1NoRCT)#</v>
      </c>
      <c r="L43" s="217"/>
      <c r="M43" s="83" t="str">
        <f>IF(T18="","",T18)</f>
        <v>Low</v>
      </c>
      <c r="N43" s="84"/>
      <c r="O43" s="224"/>
      <c r="P43" s="225"/>
      <c r="Q43" s="17"/>
      <c r="R43" s="17"/>
    </row>
    <row r="44" spans="2:20" s="23" customFormat="1" ht="30.75" customHeight="1" x14ac:dyDescent="0.25">
      <c r="B44" s="226" t="str">
        <f>B19</f>
        <v>Serious events</v>
      </c>
      <c r="C44" s="227"/>
      <c r="D44" s="227"/>
      <c r="E44" s="228" t="str">
        <f>IF(Q20="","",Q20)</f>
        <v xml:space="preserve">26 per 1 000 </v>
      </c>
      <c r="F44" s="228"/>
      <c r="G44" s="229" t="s">
        <v>378</v>
      </c>
      <c r="H44" s="229"/>
      <c r="I44" s="217" t="str">
        <f>IF(S20="","",S20)</f>
        <v>RR 0.66 (0.22–2.00)</v>
      </c>
      <c r="J44" s="217"/>
      <c r="K44" s="217" t="str">
        <f>IF(B20="","",B20)</f>
        <v>509 (1NoRCT)#</v>
      </c>
      <c r="L44" s="217"/>
      <c r="M44" s="83" t="str">
        <f>IF(T20="","",T20)</f>
        <v>Low</v>
      </c>
      <c r="N44" s="84"/>
      <c r="O44" s="224"/>
      <c r="P44" s="225"/>
    </row>
    <row r="45" spans="2:20" s="23" customFormat="1" ht="30.75" customHeight="1" x14ac:dyDescent="0.25">
      <c r="B45" s="232" t="str">
        <f>B21</f>
        <v>Discontinuation due to AEs</v>
      </c>
      <c r="C45" s="233"/>
      <c r="D45" s="233"/>
      <c r="E45" s="234" t="str">
        <f>IF(Q22="","",Q22)</f>
        <v xml:space="preserve">0 per 1 000 </v>
      </c>
      <c r="F45" s="234"/>
      <c r="G45" s="235" t="s">
        <v>379</v>
      </c>
      <c r="H45" s="235"/>
      <c r="I45" s="236" t="str">
        <f>IF(S22="","",S22)</f>
        <v>RR 1.06 (0.02–53.11)</v>
      </c>
      <c r="J45" s="236"/>
      <c r="K45" s="236" t="str">
        <f>IF(B22="","",B22)</f>
        <v>509 (1NoRCT)#</v>
      </c>
      <c r="L45" s="236"/>
      <c r="M45" s="85" t="str">
        <f>IF(T22="","",T22)</f>
        <v>Very low</v>
      </c>
      <c r="N45" s="86">
        <v>2</v>
      </c>
      <c r="O45" s="238"/>
      <c r="P45" s="239"/>
    </row>
    <row r="46" spans="2:20" x14ac:dyDescent="0.25">
      <c r="B46" s="223" t="s">
        <v>349</v>
      </c>
      <c r="C46" s="223"/>
      <c r="D46" s="223"/>
      <c r="E46" s="223"/>
      <c r="F46" s="223"/>
      <c r="G46" s="223"/>
      <c r="H46" s="223"/>
      <c r="I46" s="223"/>
      <c r="J46" s="223"/>
      <c r="K46" s="223"/>
      <c r="L46" s="223"/>
      <c r="M46" s="223"/>
      <c r="N46" s="223"/>
      <c r="O46" s="223"/>
      <c r="P46" s="223"/>
    </row>
    <row r="47" spans="2:20" x14ac:dyDescent="0.25">
      <c r="B47" s="196" t="s">
        <v>350</v>
      </c>
      <c r="C47" s="196"/>
      <c r="D47" s="196"/>
      <c r="E47" s="196"/>
      <c r="F47" s="196"/>
      <c r="G47" s="196"/>
      <c r="H47" s="196"/>
      <c r="I47" s="196"/>
      <c r="J47" s="196"/>
      <c r="K47" s="196"/>
      <c r="L47" s="196"/>
      <c r="M47" s="196"/>
      <c r="N47" s="196"/>
      <c r="O47" s="196"/>
      <c r="P47" s="196"/>
    </row>
    <row r="48" spans="2:20" x14ac:dyDescent="0.25">
      <c r="B48" s="196" t="s">
        <v>351</v>
      </c>
      <c r="C48" s="196"/>
      <c r="D48" s="196"/>
      <c r="E48" s="196"/>
      <c r="F48" s="196"/>
      <c r="G48" s="196"/>
      <c r="H48" s="196"/>
      <c r="I48" s="196"/>
      <c r="J48" s="196"/>
      <c r="K48" s="196"/>
      <c r="L48" s="196"/>
      <c r="M48" s="196"/>
      <c r="N48" s="196"/>
      <c r="O48" s="196"/>
      <c r="P48" s="196"/>
    </row>
    <row r="49" spans="2:16" s="27" customFormat="1" x14ac:dyDescent="0.25">
      <c r="B49" s="196" t="s">
        <v>77</v>
      </c>
      <c r="C49" s="196"/>
      <c r="D49" s="196"/>
      <c r="E49" s="196"/>
      <c r="F49" s="196"/>
      <c r="G49" s="196"/>
      <c r="H49" s="196"/>
      <c r="I49" s="196"/>
      <c r="J49" s="196"/>
      <c r="K49" s="196"/>
      <c r="L49" s="196"/>
      <c r="M49" s="196"/>
      <c r="N49" s="196"/>
      <c r="O49" s="196"/>
      <c r="P49" s="196"/>
    </row>
    <row r="50" spans="2:16" s="27" customFormat="1" x14ac:dyDescent="0.25">
      <c r="B50" s="196" t="s">
        <v>352</v>
      </c>
      <c r="C50" s="196"/>
      <c r="D50" s="196"/>
      <c r="E50" s="196"/>
      <c r="F50" s="196"/>
      <c r="G50" s="196"/>
      <c r="H50" s="196"/>
      <c r="I50" s="196"/>
      <c r="J50" s="196"/>
      <c r="K50" s="196"/>
      <c r="L50" s="196"/>
      <c r="M50" s="196"/>
      <c r="N50" s="196"/>
      <c r="O50" s="196"/>
      <c r="P50" s="196"/>
    </row>
    <row r="51" spans="2:16" s="27" customFormat="1" ht="28.5" customHeight="1" x14ac:dyDescent="0.25">
      <c r="B51" s="195" t="s">
        <v>533</v>
      </c>
      <c r="C51" s="195"/>
      <c r="D51" s="195"/>
      <c r="E51" s="195"/>
      <c r="F51" s="195"/>
      <c r="G51" s="195"/>
      <c r="H51" s="195"/>
      <c r="I51" s="195"/>
      <c r="J51" s="195"/>
      <c r="K51" s="195"/>
      <c r="L51" s="195"/>
      <c r="M51" s="195"/>
      <c r="N51" s="195"/>
      <c r="O51" s="195"/>
      <c r="P51" s="195"/>
    </row>
    <row r="52" spans="2:16" s="27" customFormat="1" ht="29.25" customHeight="1" x14ac:dyDescent="0.25">
      <c r="B52" s="195" t="s">
        <v>194</v>
      </c>
      <c r="C52" s="195"/>
      <c r="D52" s="195"/>
      <c r="E52" s="195"/>
      <c r="F52" s="195"/>
      <c r="G52" s="195"/>
      <c r="H52" s="195"/>
      <c r="I52" s="195"/>
      <c r="J52" s="195"/>
      <c r="K52" s="195"/>
      <c r="L52" s="195"/>
      <c r="M52" s="195"/>
      <c r="N52" s="195"/>
      <c r="O52" s="195"/>
      <c r="P52" s="195"/>
    </row>
    <row r="53" spans="2:16" s="1" customFormat="1" x14ac:dyDescent="0.25">
      <c r="B53" s="80" t="s">
        <v>328</v>
      </c>
      <c r="C53" s="13"/>
      <c r="D53" s="13"/>
      <c r="E53" s="13"/>
      <c r="F53" s="13"/>
      <c r="G53" s="13"/>
      <c r="H53" s="13"/>
      <c r="I53" s="81"/>
      <c r="J53" s="81"/>
      <c r="K53" s="13"/>
      <c r="L53" s="13"/>
      <c r="M53" s="13"/>
      <c r="N53" s="13"/>
      <c r="O53" s="13"/>
      <c r="P53" s="13"/>
    </row>
    <row r="54" spans="2:16" ht="15" customHeight="1" x14ac:dyDescent="0.25">
      <c r="B54" s="195" t="s">
        <v>354</v>
      </c>
      <c r="C54" s="195"/>
      <c r="D54" s="195"/>
      <c r="E54" s="195"/>
      <c r="F54" s="195"/>
      <c r="G54" s="195"/>
      <c r="H54" s="195"/>
      <c r="I54" s="195"/>
      <c r="J54" s="195"/>
      <c r="K54" s="195"/>
      <c r="L54" s="195"/>
      <c r="M54" s="195"/>
      <c r="N54" s="195"/>
      <c r="O54" s="195"/>
      <c r="P54" s="195"/>
    </row>
    <row r="55" spans="2:16" s="35" customFormat="1" x14ac:dyDescent="0.25">
      <c r="B55" s="87" t="s">
        <v>360</v>
      </c>
      <c r="C55" s="88"/>
      <c r="D55" s="88"/>
      <c r="E55" s="88"/>
      <c r="F55" s="88"/>
      <c r="G55" s="88"/>
      <c r="H55" s="88"/>
      <c r="I55" s="88"/>
      <c r="J55" s="88"/>
      <c r="K55" s="88"/>
      <c r="L55" s="88"/>
      <c r="M55" s="88"/>
      <c r="N55" s="88"/>
      <c r="O55" s="88"/>
      <c r="P55" s="88"/>
    </row>
    <row r="56" spans="2:16" ht="15" customHeight="1" x14ac:dyDescent="0.25">
      <c r="B56" s="195" t="s">
        <v>545</v>
      </c>
      <c r="C56" s="195"/>
      <c r="D56" s="195"/>
      <c r="E56" s="195"/>
      <c r="F56" s="195"/>
      <c r="G56" s="195"/>
      <c r="H56" s="195"/>
      <c r="I56" s="195"/>
      <c r="J56" s="195"/>
      <c r="K56" s="195"/>
      <c r="L56" s="195"/>
      <c r="M56" s="195"/>
      <c r="N56" s="195"/>
      <c r="O56" s="195"/>
      <c r="P56" s="195"/>
    </row>
    <row r="57" spans="2:16" x14ac:dyDescent="0.25">
      <c r="B57" s="82" t="s">
        <v>171</v>
      </c>
      <c r="C57" s="78" t="str">
        <f>C35</f>
        <v>Iversen 2016 (2)</v>
      </c>
      <c r="D57" s="78"/>
      <c r="E57" s="78"/>
      <c r="F57" s="78"/>
      <c r="G57" s="78"/>
      <c r="H57" s="78"/>
      <c r="I57" s="78"/>
      <c r="J57" s="78"/>
      <c r="K57" s="78"/>
      <c r="L57" s="78"/>
      <c r="M57" s="78"/>
      <c r="N57" s="78"/>
      <c r="O57" s="78"/>
      <c r="P57" s="78"/>
    </row>
  </sheetData>
  <mergeCells count="71">
    <mergeCell ref="R11:S11"/>
    <mergeCell ref="B56:P56"/>
    <mergeCell ref="B29:P29"/>
    <mergeCell ref="B52:P52"/>
    <mergeCell ref="B51:P51"/>
    <mergeCell ref="B27:P27"/>
    <mergeCell ref="B28:P28"/>
    <mergeCell ref="B46:P46"/>
    <mergeCell ref="B49:P49"/>
    <mergeCell ref="B50:P50"/>
    <mergeCell ref="O45:P45"/>
    <mergeCell ref="B44:D44"/>
    <mergeCell ref="E44:F44"/>
    <mergeCell ref="G44:H44"/>
    <mergeCell ref="I44:J44"/>
    <mergeCell ref="K44:L44"/>
    <mergeCell ref="O44:P44"/>
    <mergeCell ref="B45:D45"/>
    <mergeCell ref="E45:F45"/>
    <mergeCell ref="G45:H45"/>
    <mergeCell ref="I45:J45"/>
    <mergeCell ref="K45:L45"/>
    <mergeCell ref="O43:P43"/>
    <mergeCell ref="O41:P41"/>
    <mergeCell ref="O42:P42"/>
    <mergeCell ref="B42:D42"/>
    <mergeCell ref="E42:F42"/>
    <mergeCell ref="G42:H42"/>
    <mergeCell ref="I42:J42"/>
    <mergeCell ref="K42:L42"/>
    <mergeCell ref="B43:D43"/>
    <mergeCell ref="E43:F43"/>
    <mergeCell ref="G43:H43"/>
    <mergeCell ref="I43:J43"/>
    <mergeCell ref="K43:L43"/>
    <mergeCell ref="B41:D41"/>
    <mergeCell ref="E41:F41"/>
    <mergeCell ref="G41:H41"/>
    <mergeCell ref="O11:P11"/>
    <mergeCell ref="B31:P31"/>
    <mergeCell ref="B33:P33"/>
    <mergeCell ref="B34:P34"/>
    <mergeCell ref="G40:H40"/>
    <mergeCell ref="I40:J40"/>
    <mergeCell ref="K40:L40"/>
    <mergeCell ref="B23:P23"/>
    <mergeCell ref="B26:P26"/>
    <mergeCell ref="B25:P25"/>
    <mergeCell ref="B24:P24"/>
    <mergeCell ref="B32:P32"/>
    <mergeCell ref="C2:P2"/>
    <mergeCell ref="C3:P3"/>
    <mergeCell ref="C4:P4"/>
    <mergeCell ref="C5:P5"/>
    <mergeCell ref="C6:P6"/>
    <mergeCell ref="B54:P54"/>
    <mergeCell ref="B47:P47"/>
    <mergeCell ref="B48:P48"/>
    <mergeCell ref="B10:N10"/>
    <mergeCell ref="O10:T10"/>
    <mergeCell ref="T11:T12"/>
    <mergeCell ref="B39:D40"/>
    <mergeCell ref="E39:H39"/>
    <mergeCell ref="I39:J39"/>
    <mergeCell ref="K39:L39"/>
    <mergeCell ref="M39:N40"/>
    <mergeCell ref="O39:P40"/>
    <mergeCell ref="E40:F40"/>
    <mergeCell ref="I41:J41"/>
    <mergeCell ref="K41:L41"/>
    <mergeCell ref="B11:B12"/>
  </mergeCells>
  <conditionalFormatting sqref="M15 M17 M19 M21">
    <cfRule type="cellIs" dxfId="639" priority="67" operator="equal">
      <formula>"Very large"</formula>
    </cfRule>
    <cfRule type="cellIs" dxfId="638" priority="68" operator="equal">
      <formula>"Large"</formula>
    </cfRule>
  </conditionalFormatting>
  <conditionalFormatting sqref="I15 I17 I19 I21">
    <cfRule type="cellIs" dxfId="637" priority="69" operator="equal">
      <formula>"Very serious"</formula>
    </cfRule>
    <cfRule type="cellIs" dxfId="636" priority="70" operator="equal">
      <formula>"Serious"</formula>
    </cfRule>
  </conditionalFormatting>
  <conditionalFormatting sqref="I14">
    <cfRule type="cellIs" dxfId="635" priority="65" operator="equal">
      <formula>"Very serious"</formula>
    </cfRule>
    <cfRule type="cellIs" dxfId="634" priority="66" operator="equal">
      <formula>"Serious"</formula>
    </cfRule>
  </conditionalFormatting>
  <conditionalFormatting sqref="M14">
    <cfRule type="cellIs" dxfId="633" priority="63" operator="equal">
      <formula>"Very large"</formula>
    </cfRule>
    <cfRule type="cellIs" dxfId="632" priority="64" operator="equal">
      <formula>"Large"</formula>
    </cfRule>
  </conditionalFormatting>
  <conditionalFormatting sqref="C14">
    <cfRule type="cellIs" dxfId="631" priority="61" operator="equal">
      <formula>"Very serious"</formula>
    </cfRule>
    <cfRule type="cellIs" dxfId="630" priority="62" operator="equal">
      <formula>"Serious"</formula>
    </cfRule>
  </conditionalFormatting>
  <conditionalFormatting sqref="I16">
    <cfRule type="cellIs" dxfId="629" priority="59" operator="equal">
      <formula>"Very serious"</formula>
    </cfRule>
    <cfRule type="cellIs" dxfId="628" priority="60" operator="equal">
      <formula>"Serious"</formula>
    </cfRule>
  </conditionalFormatting>
  <conditionalFormatting sqref="M16">
    <cfRule type="cellIs" dxfId="627" priority="57" operator="equal">
      <formula>"Very large"</formula>
    </cfRule>
    <cfRule type="cellIs" dxfId="626" priority="58" operator="equal">
      <formula>"Large"</formula>
    </cfRule>
  </conditionalFormatting>
  <conditionalFormatting sqref="C16">
    <cfRule type="cellIs" dxfId="625" priority="55" operator="equal">
      <formula>"Very serious"</formula>
    </cfRule>
    <cfRule type="cellIs" dxfId="624" priority="56" operator="equal">
      <formula>"Serious"</formula>
    </cfRule>
  </conditionalFormatting>
  <conditionalFormatting sqref="I18">
    <cfRule type="cellIs" dxfId="623" priority="53" operator="equal">
      <formula>"Very serious"</formula>
    </cfRule>
    <cfRule type="cellIs" dxfId="622" priority="54" operator="equal">
      <formula>"Serious"</formula>
    </cfRule>
  </conditionalFormatting>
  <conditionalFormatting sqref="M18">
    <cfRule type="cellIs" dxfId="621" priority="51" operator="equal">
      <formula>"Very large"</formula>
    </cfRule>
    <cfRule type="cellIs" dxfId="620" priority="52" operator="equal">
      <formula>"Large"</formula>
    </cfRule>
  </conditionalFormatting>
  <conditionalFormatting sqref="C18">
    <cfRule type="cellIs" dxfId="619" priority="49" operator="equal">
      <formula>"Very serious"</formula>
    </cfRule>
    <cfRule type="cellIs" dxfId="618" priority="50" operator="equal">
      <formula>"Serious"</formula>
    </cfRule>
  </conditionalFormatting>
  <conditionalFormatting sqref="G15 G17 G19 G21">
    <cfRule type="cellIs" dxfId="617" priority="35" operator="equal">
      <formula>"Very serious"</formula>
    </cfRule>
    <cfRule type="cellIs" dxfId="616" priority="36" operator="equal">
      <formula>"Serious"</formula>
    </cfRule>
  </conditionalFormatting>
  <conditionalFormatting sqref="I20">
    <cfRule type="cellIs" dxfId="615" priority="47" operator="equal">
      <formula>"Very serious"</formula>
    </cfRule>
    <cfRule type="cellIs" dxfId="614" priority="48" operator="equal">
      <formula>"Serious"</formula>
    </cfRule>
  </conditionalFormatting>
  <conditionalFormatting sqref="M20">
    <cfRule type="cellIs" dxfId="613" priority="45" operator="equal">
      <formula>"Very large"</formula>
    </cfRule>
    <cfRule type="cellIs" dxfId="612" priority="46" operator="equal">
      <formula>"Large"</formula>
    </cfRule>
  </conditionalFormatting>
  <conditionalFormatting sqref="C20">
    <cfRule type="cellIs" dxfId="611" priority="43" operator="equal">
      <formula>"Very serious"</formula>
    </cfRule>
    <cfRule type="cellIs" dxfId="610" priority="44" operator="equal">
      <formula>"Serious"</formula>
    </cfRule>
  </conditionalFormatting>
  <conditionalFormatting sqref="E15 E17 E19 E21">
    <cfRule type="cellIs" dxfId="609" priority="23" operator="equal">
      <formula>"Very serious"</formula>
    </cfRule>
    <cfRule type="cellIs" dxfId="608" priority="24" operator="equal">
      <formula>"Serious"</formula>
    </cfRule>
  </conditionalFormatting>
  <conditionalFormatting sqref="I22">
    <cfRule type="cellIs" dxfId="607" priority="41" operator="equal">
      <formula>"Very serious"</formula>
    </cfRule>
    <cfRule type="cellIs" dxfId="606" priority="42" operator="equal">
      <formula>"Serious"</formula>
    </cfRule>
  </conditionalFormatting>
  <conditionalFormatting sqref="G18">
    <cfRule type="cellIs" dxfId="605" priority="29" operator="equal">
      <formula>"Very serious"</formula>
    </cfRule>
    <cfRule type="cellIs" dxfId="604" priority="30" operator="equal">
      <formula>"Serious"</formula>
    </cfRule>
  </conditionalFormatting>
  <conditionalFormatting sqref="M22">
    <cfRule type="cellIs" dxfId="603" priority="39" operator="equal">
      <formula>"Very large"</formula>
    </cfRule>
    <cfRule type="cellIs" dxfId="602" priority="40" operator="equal">
      <formula>"Large"</formula>
    </cfRule>
  </conditionalFormatting>
  <conditionalFormatting sqref="C22">
    <cfRule type="cellIs" dxfId="601" priority="37" operator="equal">
      <formula>"Very serious"</formula>
    </cfRule>
    <cfRule type="cellIs" dxfId="600" priority="38" operator="equal">
      <formula>"Serious"</formula>
    </cfRule>
  </conditionalFormatting>
  <conditionalFormatting sqref="G14">
    <cfRule type="cellIs" dxfId="599" priority="33" operator="equal">
      <formula>"Very serious"</formula>
    </cfRule>
    <cfRule type="cellIs" dxfId="598" priority="34" operator="equal">
      <formula>"Serious"</formula>
    </cfRule>
  </conditionalFormatting>
  <conditionalFormatting sqref="G16">
    <cfRule type="cellIs" dxfId="597" priority="31" operator="equal">
      <formula>"Very serious"</formula>
    </cfRule>
    <cfRule type="cellIs" dxfId="596" priority="32" operator="equal">
      <formula>"Serious"</formula>
    </cfRule>
  </conditionalFormatting>
  <conditionalFormatting sqref="G20">
    <cfRule type="cellIs" dxfId="595" priority="27" operator="equal">
      <formula>"Very serious"</formula>
    </cfRule>
    <cfRule type="cellIs" dxfId="594" priority="28" operator="equal">
      <formula>"Serious"</formula>
    </cfRule>
  </conditionalFormatting>
  <conditionalFormatting sqref="G22">
    <cfRule type="cellIs" dxfId="593" priority="25" operator="equal">
      <formula>"Very serious"</formula>
    </cfRule>
    <cfRule type="cellIs" dxfId="592" priority="26" operator="equal">
      <formula>"Serious"</formula>
    </cfRule>
  </conditionalFormatting>
  <conditionalFormatting sqref="E14">
    <cfRule type="cellIs" dxfId="591" priority="21" operator="equal">
      <formula>"Very serious"</formula>
    </cfRule>
    <cfRule type="cellIs" dxfId="590" priority="22" operator="equal">
      <formula>"Serious"</formula>
    </cfRule>
  </conditionalFormatting>
  <conditionalFormatting sqref="E16">
    <cfRule type="cellIs" dxfId="589" priority="19" operator="equal">
      <formula>"Very serious"</formula>
    </cfRule>
    <cfRule type="cellIs" dxfId="588" priority="20" operator="equal">
      <formula>"Serious"</formula>
    </cfRule>
  </conditionalFormatting>
  <conditionalFormatting sqref="E18">
    <cfRule type="cellIs" dxfId="587" priority="17" operator="equal">
      <formula>"Very serious"</formula>
    </cfRule>
    <cfRule type="cellIs" dxfId="586" priority="18" operator="equal">
      <formula>"Serious"</formula>
    </cfRule>
  </conditionalFormatting>
  <conditionalFormatting sqref="E20">
    <cfRule type="cellIs" dxfId="585" priority="15" operator="equal">
      <formula>"Very serious"</formula>
    </cfRule>
    <cfRule type="cellIs" dxfId="584" priority="16" operator="equal">
      <formula>"Serious"</formula>
    </cfRule>
  </conditionalFormatting>
  <conditionalFormatting sqref="E22">
    <cfRule type="cellIs" dxfId="583" priority="13" operator="equal">
      <formula>"Very serious"</formula>
    </cfRule>
    <cfRule type="cellIs" dxfId="582" priority="14" operator="equal">
      <formula>"Serious"</formula>
    </cfRule>
  </conditionalFormatting>
  <conditionalFormatting sqref="K15 K17 K19 K21">
    <cfRule type="cellIs" dxfId="581" priority="11" operator="equal">
      <formula>"Very serious"</formula>
    </cfRule>
    <cfRule type="cellIs" dxfId="580" priority="12" operator="equal">
      <formula>"Serious"</formula>
    </cfRule>
  </conditionalFormatting>
  <conditionalFormatting sqref="K14">
    <cfRule type="cellIs" dxfId="579" priority="9" operator="equal">
      <formula>"Very serious"</formula>
    </cfRule>
    <cfRule type="cellIs" dxfId="578" priority="10" operator="equal">
      <formula>"Serious"</formula>
    </cfRule>
  </conditionalFormatting>
  <conditionalFormatting sqref="K16">
    <cfRule type="cellIs" dxfId="577" priority="7" operator="equal">
      <formula>"Very serious"</formula>
    </cfRule>
    <cfRule type="cellIs" dxfId="576" priority="8" operator="equal">
      <formula>"Serious"</formula>
    </cfRule>
  </conditionalFormatting>
  <conditionalFormatting sqref="K18">
    <cfRule type="cellIs" dxfId="575" priority="5" operator="equal">
      <formula>"Very serious"</formula>
    </cfRule>
    <cfRule type="cellIs" dxfId="574" priority="6" operator="equal">
      <formula>"Serious"</formula>
    </cfRule>
  </conditionalFormatting>
  <conditionalFormatting sqref="K20">
    <cfRule type="cellIs" dxfId="573" priority="3" operator="equal">
      <formula>"Very serious"</formula>
    </cfRule>
    <cfRule type="cellIs" dxfId="572" priority="4" operator="equal">
      <formula>"Serious"</formula>
    </cfRule>
  </conditionalFormatting>
  <conditionalFormatting sqref="K22">
    <cfRule type="cellIs" dxfId="571" priority="1" operator="equal">
      <formula>"Very serious"</formula>
    </cfRule>
    <cfRule type="cellIs" dxfId="570" priority="2" operator="equal">
      <formula>"Serious"</formula>
    </cfRule>
  </conditionalFormatting>
  <dataValidations count="4">
    <dataValidation type="list" errorStyle="warning" allowBlank="1" showInputMessage="1" showErrorMessage="1" sqref="C14 C16 C18 I14 I16 G14 G16 I18 C22 G18 C20 I22 G22 I20 G20">
      <formula1>Down</formula1>
    </dataValidation>
    <dataValidation type="list" errorStyle="warning" allowBlank="1" showInputMessage="1" showErrorMessage="1" sqref="E19 E15 C15 C17 C19 G19 G15 G17 I17 I19 E17 I15 K19 K15 K17">
      <formula1>Grade_down</formula1>
    </dataValidation>
    <dataValidation type="list" allowBlank="1" showInputMessage="1" showErrorMessage="1" sqref="M14 M16 M18 M20 M22">
      <formula1>g</formula1>
    </dataValidation>
    <dataValidation type="list" errorStyle="warning" allowBlank="1" showInputMessage="1" showErrorMessage="1" sqref="E14 E16 E22 E20 E18 K14 K16 K22 K20 K18">
      <formula1>DOWN_N</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'C:\Users\vtse\Documents\[Supp03_PICOs_males.xlsx]Hoja2'!#REF!</xm:f>
          </x14:formula1>
          <xm:sqref>T14 T16 T18 T20 T22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55"/>
  <sheetViews>
    <sheetView workbookViewId="0">
      <selection activeCell="C6" sqref="C6:P6"/>
    </sheetView>
  </sheetViews>
  <sheetFormatPr defaultColWidth="11.42578125" defaultRowHeight="15" x14ac:dyDescent="0.25"/>
  <cols>
    <col min="1" max="1" width="6.28515625" style="18" customWidth="1"/>
    <col min="2" max="2" width="17.5703125" style="17" customWidth="1"/>
    <col min="3" max="3" width="18.28515625" style="18" customWidth="1"/>
    <col min="4" max="4" width="3.85546875" style="18" customWidth="1"/>
    <col min="5" max="5" width="18.28515625" style="18" customWidth="1"/>
    <col min="6" max="6" width="4.5703125" style="18" customWidth="1"/>
    <col min="7" max="7" width="20.7109375" style="18" customWidth="1"/>
    <col min="8" max="8" width="5.28515625" style="18" customWidth="1"/>
    <col min="9" max="9" width="18.7109375" style="18" customWidth="1"/>
    <col min="10" max="10" width="4.5703125" style="18" customWidth="1"/>
    <col min="11" max="11" width="18" style="18" customWidth="1"/>
    <col min="12" max="12" width="4.7109375" style="18" customWidth="1"/>
    <col min="13" max="13" width="19.28515625" style="18" customWidth="1"/>
    <col min="14" max="14" width="4.85546875" style="18" customWidth="1"/>
    <col min="15" max="15" width="22.5703125" style="18" customWidth="1"/>
    <col min="16" max="17" width="24.28515625" style="18" customWidth="1"/>
    <col min="18" max="18" width="25.140625" style="18" bestFit="1" customWidth="1"/>
    <col min="19" max="19" width="24.140625" style="18" customWidth="1"/>
    <col min="20" max="20" width="23.5703125" style="18" customWidth="1"/>
    <col min="21" max="21" width="11.42578125" style="18" customWidth="1"/>
    <col min="22" max="31" width="11.42578125" style="18"/>
    <col min="32" max="32" width="11.42578125" style="18" customWidth="1"/>
    <col min="33" max="16384" width="11.42578125" style="18"/>
  </cols>
  <sheetData>
    <row r="2" spans="1:20" s="14" customFormat="1" ht="16.5" thickBot="1" x14ac:dyDescent="0.3">
      <c r="B2" s="26" t="str">
        <f>[2]HOME!B11</f>
        <v>PICO3</v>
      </c>
      <c r="C2" s="240" t="str">
        <f>VLOOKUP(B2,HOME!B:G,6,0)</f>
        <v>Three doses of 9-valent HPV vaccine versus three doses of 4-valent HPV vaccine in 16–26 year-old males - safety outcomes</v>
      </c>
      <c r="D2" s="240"/>
      <c r="E2" s="240"/>
      <c r="F2" s="240"/>
      <c r="G2" s="240"/>
      <c r="H2" s="240"/>
      <c r="I2" s="240"/>
      <c r="J2" s="240"/>
      <c r="K2" s="240"/>
      <c r="L2" s="240"/>
      <c r="M2" s="240"/>
      <c r="N2" s="240"/>
      <c r="O2" s="240"/>
      <c r="P2" s="240"/>
    </row>
    <row r="3" spans="1:20" s="14" customFormat="1" ht="15.75" x14ac:dyDescent="0.25">
      <c r="B3" s="15" t="s">
        <v>4</v>
      </c>
      <c r="C3" s="219" t="str">
        <f>VLOOKUP(B2,HOME!B:G,2,0)</f>
        <v>Males 16–26 years old</v>
      </c>
      <c r="D3" s="219"/>
      <c r="E3" s="219"/>
      <c r="F3" s="219"/>
      <c r="G3" s="219"/>
      <c r="H3" s="219"/>
      <c r="I3" s="219"/>
      <c r="J3" s="219"/>
      <c r="K3" s="219"/>
      <c r="L3" s="219"/>
      <c r="M3" s="219"/>
      <c r="N3" s="219"/>
      <c r="O3" s="219"/>
      <c r="P3" s="219"/>
      <c r="Q3" s="47"/>
    </row>
    <row r="4" spans="1:20" s="14" customFormat="1" ht="15.75" x14ac:dyDescent="0.25">
      <c r="B4" s="15" t="s">
        <v>25</v>
      </c>
      <c r="C4" s="241" t="str">
        <f>STUDIES!D6</f>
        <v>7 centres in 3 countries (Belgium, Germany and the Netherlands)</v>
      </c>
      <c r="D4" s="241"/>
      <c r="E4" s="241"/>
      <c r="F4" s="241"/>
      <c r="G4" s="241"/>
      <c r="H4" s="241"/>
      <c r="I4" s="241"/>
      <c r="J4" s="241"/>
      <c r="K4" s="241"/>
      <c r="L4" s="241"/>
      <c r="M4" s="241"/>
      <c r="N4" s="241"/>
      <c r="O4" s="241"/>
      <c r="P4" s="241"/>
      <c r="Q4" s="47"/>
    </row>
    <row r="5" spans="1:20" s="14" customFormat="1" ht="15.75" x14ac:dyDescent="0.25">
      <c r="B5" s="15" t="s">
        <v>5</v>
      </c>
      <c r="C5" s="219" t="str">
        <f>VLOOKUP(B2,HOME!B:G,3,0)</f>
        <v>9-valent HPV (3 doses)</v>
      </c>
      <c r="D5" s="219"/>
      <c r="E5" s="219"/>
      <c r="F5" s="219"/>
      <c r="G5" s="219"/>
      <c r="H5" s="219"/>
      <c r="I5" s="219"/>
      <c r="J5" s="219"/>
      <c r="K5" s="219"/>
      <c r="L5" s="219"/>
      <c r="M5" s="219"/>
      <c r="N5" s="219"/>
      <c r="O5" s="219"/>
      <c r="P5" s="219"/>
      <c r="Q5" s="47"/>
    </row>
    <row r="6" spans="1:20" s="14" customFormat="1" ht="16.5" thickBot="1" x14ac:dyDescent="0.3">
      <c r="B6" s="16" t="s">
        <v>6</v>
      </c>
      <c r="C6" s="220" t="str">
        <f>VLOOKUP(B2,HOME!B:G,4,0)</f>
        <v>4-valent HPV (3 doses) in males 16–26 years old</v>
      </c>
      <c r="D6" s="220"/>
      <c r="E6" s="220"/>
      <c r="F6" s="220"/>
      <c r="G6" s="220"/>
      <c r="H6" s="220"/>
      <c r="I6" s="220"/>
      <c r="J6" s="220"/>
      <c r="K6" s="220"/>
      <c r="L6" s="220"/>
      <c r="M6" s="220"/>
      <c r="N6" s="220"/>
      <c r="O6" s="220"/>
      <c r="P6" s="220"/>
      <c r="Q6" s="47"/>
    </row>
    <row r="8" spans="1:20" ht="21.75" thickBot="1" x14ac:dyDescent="0.3">
      <c r="B8" s="19" t="s">
        <v>49</v>
      </c>
      <c r="C8" s="20"/>
      <c r="D8" s="20"/>
      <c r="E8" s="20"/>
      <c r="F8" s="20"/>
      <c r="G8" s="20"/>
      <c r="H8" s="20"/>
      <c r="I8" s="20"/>
      <c r="J8" s="20"/>
      <c r="K8" s="20"/>
      <c r="L8" s="20"/>
      <c r="M8" s="20"/>
      <c r="N8" s="20"/>
      <c r="O8" s="20"/>
      <c r="P8" s="20"/>
      <c r="Q8" s="20"/>
      <c r="R8" s="20"/>
      <c r="S8" s="20"/>
      <c r="T8" s="20"/>
    </row>
    <row r="9" spans="1:20" x14ac:dyDescent="0.25">
      <c r="O9" s="17"/>
    </row>
    <row r="10" spans="1:20" ht="16.5" customHeight="1" x14ac:dyDescent="0.25">
      <c r="B10" s="197" t="s">
        <v>58</v>
      </c>
      <c r="C10" s="198"/>
      <c r="D10" s="198"/>
      <c r="E10" s="198"/>
      <c r="F10" s="198"/>
      <c r="G10" s="198"/>
      <c r="H10" s="198"/>
      <c r="I10" s="198"/>
      <c r="J10" s="198"/>
      <c r="K10" s="198"/>
      <c r="L10" s="198"/>
      <c r="M10" s="198"/>
      <c r="N10" s="199"/>
      <c r="O10" s="200" t="s">
        <v>59</v>
      </c>
      <c r="P10" s="201"/>
      <c r="Q10" s="201"/>
      <c r="R10" s="201"/>
      <c r="S10" s="201"/>
      <c r="T10" s="202"/>
    </row>
    <row r="11" spans="1:20" ht="15.75" customHeight="1" x14ac:dyDescent="0.25">
      <c r="B11" s="215" t="s">
        <v>41</v>
      </c>
      <c r="C11" s="21"/>
      <c r="D11" s="21"/>
      <c r="E11" s="21"/>
      <c r="F11" s="21"/>
      <c r="G11" s="21"/>
      <c r="H11" s="21"/>
      <c r="I11" s="21"/>
      <c r="J11" s="21"/>
      <c r="K11" s="21"/>
      <c r="L11" s="21"/>
      <c r="M11" s="21"/>
      <c r="N11" s="22"/>
      <c r="O11" s="221" t="s">
        <v>75</v>
      </c>
      <c r="P11" s="222"/>
      <c r="Q11" s="48" t="s">
        <v>177</v>
      </c>
      <c r="R11" s="237" t="s">
        <v>190</v>
      </c>
      <c r="S11" s="222"/>
      <c r="T11" s="203" t="s">
        <v>191</v>
      </c>
    </row>
    <row r="12" spans="1:20" ht="45.75" thickBot="1" x14ac:dyDescent="0.3">
      <c r="B12" s="216"/>
      <c r="C12" s="49" t="s">
        <v>42</v>
      </c>
      <c r="D12" s="43" t="s">
        <v>114</v>
      </c>
      <c r="E12" s="49" t="s">
        <v>36</v>
      </c>
      <c r="F12" s="43"/>
      <c r="G12" s="49" t="s">
        <v>37</v>
      </c>
      <c r="H12" s="43"/>
      <c r="I12" s="49" t="s">
        <v>330</v>
      </c>
      <c r="J12" s="43"/>
      <c r="K12" s="49" t="s">
        <v>38</v>
      </c>
      <c r="L12" s="43"/>
      <c r="M12" s="49" t="s">
        <v>40</v>
      </c>
      <c r="N12" s="43"/>
      <c r="O12" s="32" t="s">
        <v>380</v>
      </c>
      <c r="P12" s="33" t="s">
        <v>381</v>
      </c>
      <c r="Q12" s="41" t="s">
        <v>192</v>
      </c>
      <c r="R12" s="46" t="s">
        <v>193</v>
      </c>
      <c r="S12" s="46" t="s">
        <v>149</v>
      </c>
      <c r="T12" s="204"/>
    </row>
    <row r="13" spans="1:20" x14ac:dyDescent="0.25">
      <c r="B13" s="50" t="s">
        <v>70</v>
      </c>
      <c r="C13" s="51"/>
      <c r="D13" s="52"/>
      <c r="E13" s="52"/>
      <c r="F13" s="52"/>
      <c r="G13" s="52"/>
      <c r="H13" s="52"/>
      <c r="I13" s="52"/>
      <c r="J13" s="52"/>
      <c r="K13" s="52"/>
      <c r="L13" s="52"/>
      <c r="M13" s="52"/>
      <c r="N13" s="52"/>
      <c r="O13" s="52"/>
      <c r="P13" s="52"/>
      <c r="Q13" s="52"/>
      <c r="R13" s="53"/>
      <c r="S13" s="52"/>
      <c r="T13" s="54"/>
    </row>
    <row r="14" spans="1:20" ht="30" x14ac:dyDescent="0.25">
      <c r="A14" s="23"/>
      <c r="B14" s="55" t="s">
        <v>108</v>
      </c>
      <c r="C14" s="56" t="s">
        <v>44</v>
      </c>
      <c r="D14" s="57"/>
      <c r="E14" s="56" t="s">
        <v>43</v>
      </c>
      <c r="F14" s="58">
        <v>1</v>
      </c>
      <c r="G14" s="56" t="s">
        <v>44</v>
      </c>
      <c r="H14" s="57"/>
      <c r="I14" s="56" t="s">
        <v>44</v>
      </c>
      <c r="J14" s="57"/>
      <c r="K14" s="56" t="s">
        <v>43</v>
      </c>
      <c r="L14" s="58">
        <v>1</v>
      </c>
      <c r="M14" s="56" t="s">
        <v>43</v>
      </c>
      <c r="N14" s="57"/>
      <c r="O14" s="59" t="s">
        <v>104</v>
      </c>
      <c r="P14" s="60" t="s">
        <v>100</v>
      </c>
      <c r="Q14" s="61" t="s">
        <v>382</v>
      </c>
      <c r="R14" s="61" t="s">
        <v>383</v>
      </c>
      <c r="S14" s="89" t="s">
        <v>384</v>
      </c>
      <c r="T14" s="62" t="s">
        <v>385</v>
      </c>
    </row>
    <row r="15" spans="1:20" x14ac:dyDescent="0.25">
      <c r="B15" s="63" t="s">
        <v>71</v>
      </c>
      <c r="C15" s="64"/>
      <c r="D15" s="65"/>
      <c r="E15" s="65"/>
      <c r="F15" s="66"/>
      <c r="G15" s="65"/>
      <c r="H15" s="65"/>
      <c r="I15" s="65"/>
      <c r="J15" s="65"/>
      <c r="K15" s="65"/>
      <c r="L15" s="66"/>
      <c r="M15" s="65"/>
      <c r="N15" s="65"/>
      <c r="O15" s="66"/>
      <c r="P15" s="66"/>
      <c r="Q15" s="66"/>
      <c r="R15" s="67"/>
      <c r="S15" s="66"/>
      <c r="T15" s="68"/>
    </row>
    <row r="16" spans="1:20" ht="30" x14ac:dyDescent="0.25">
      <c r="B16" s="55" t="s">
        <v>108</v>
      </c>
      <c r="C16" s="56" t="s">
        <v>44</v>
      </c>
      <c r="D16" s="57"/>
      <c r="E16" s="56" t="s">
        <v>43</v>
      </c>
      <c r="F16" s="58">
        <v>1</v>
      </c>
      <c r="G16" s="56" t="s">
        <v>44</v>
      </c>
      <c r="H16" s="57"/>
      <c r="I16" s="56" t="s">
        <v>44</v>
      </c>
      <c r="J16" s="57"/>
      <c r="K16" s="56" t="s">
        <v>43</v>
      </c>
      <c r="L16" s="58">
        <v>1</v>
      </c>
      <c r="M16" s="56" t="s">
        <v>43</v>
      </c>
      <c r="N16" s="57"/>
      <c r="O16" s="59" t="s">
        <v>105</v>
      </c>
      <c r="P16" s="60" t="s">
        <v>101</v>
      </c>
      <c r="Q16" s="61" t="s">
        <v>386</v>
      </c>
      <c r="R16" s="61" t="s">
        <v>387</v>
      </c>
      <c r="S16" s="89" t="s">
        <v>388</v>
      </c>
      <c r="T16" s="62" t="s">
        <v>385</v>
      </c>
    </row>
    <row r="17" spans="2:20" x14ac:dyDescent="0.25">
      <c r="B17" s="63" t="s">
        <v>72</v>
      </c>
      <c r="C17" s="64"/>
      <c r="D17" s="65"/>
      <c r="E17" s="65"/>
      <c r="F17" s="66"/>
      <c r="G17" s="65"/>
      <c r="H17" s="65"/>
      <c r="I17" s="65"/>
      <c r="J17" s="65"/>
      <c r="K17" s="65"/>
      <c r="L17" s="66"/>
      <c r="M17" s="65"/>
      <c r="N17" s="65"/>
      <c r="O17" s="66"/>
      <c r="P17" s="66"/>
      <c r="Q17" s="66"/>
      <c r="R17" s="67"/>
      <c r="S17" s="66"/>
      <c r="T17" s="68"/>
    </row>
    <row r="18" spans="2:20" ht="30" x14ac:dyDescent="0.25">
      <c r="B18" s="55" t="s">
        <v>108</v>
      </c>
      <c r="C18" s="56" t="s">
        <v>44</v>
      </c>
      <c r="D18" s="57"/>
      <c r="E18" s="56" t="s">
        <v>43</v>
      </c>
      <c r="F18" s="58">
        <v>1</v>
      </c>
      <c r="G18" s="56" t="s">
        <v>44</v>
      </c>
      <c r="H18" s="57"/>
      <c r="I18" s="56" t="s">
        <v>44</v>
      </c>
      <c r="J18" s="57"/>
      <c r="K18" s="56" t="s">
        <v>43</v>
      </c>
      <c r="L18" s="58">
        <v>1</v>
      </c>
      <c r="M18" s="56" t="s">
        <v>43</v>
      </c>
      <c r="N18" s="57"/>
      <c r="O18" s="59" t="s">
        <v>106</v>
      </c>
      <c r="P18" s="60" t="s">
        <v>102</v>
      </c>
      <c r="Q18" s="61" t="s">
        <v>389</v>
      </c>
      <c r="R18" s="61" t="s">
        <v>390</v>
      </c>
      <c r="S18" s="89" t="s">
        <v>391</v>
      </c>
      <c r="T18" s="62" t="s">
        <v>385</v>
      </c>
    </row>
    <row r="19" spans="2:20" x14ac:dyDescent="0.25">
      <c r="B19" s="63" t="s">
        <v>73</v>
      </c>
      <c r="C19" s="64"/>
      <c r="D19" s="65"/>
      <c r="E19" s="65"/>
      <c r="F19" s="66"/>
      <c r="G19" s="65"/>
      <c r="H19" s="65"/>
      <c r="I19" s="65"/>
      <c r="J19" s="65"/>
      <c r="K19" s="65"/>
      <c r="L19" s="66"/>
      <c r="M19" s="65"/>
      <c r="N19" s="65"/>
      <c r="O19" s="66"/>
      <c r="P19" s="66"/>
      <c r="Q19" s="66"/>
      <c r="R19" s="67"/>
      <c r="S19" s="66"/>
      <c r="T19" s="68"/>
    </row>
    <row r="20" spans="2:20" ht="30" x14ac:dyDescent="0.25">
      <c r="B20" s="55" t="s">
        <v>108</v>
      </c>
      <c r="C20" s="56" t="s">
        <v>44</v>
      </c>
      <c r="D20" s="57"/>
      <c r="E20" s="56" t="s">
        <v>43</v>
      </c>
      <c r="F20" s="58">
        <v>1</v>
      </c>
      <c r="G20" s="56" t="s">
        <v>44</v>
      </c>
      <c r="H20" s="57"/>
      <c r="I20" s="56" t="s">
        <v>44</v>
      </c>
      <c r="J20" s="57"/>
      <c r="K20" s="56" t="s">
        <v>43</v>
      </c>
      <c r="L20" s="58">
        <v>1</v>
      </c>
      <c r="M20" s="56" t="s">
        <v>43</v>
      </c>
      <c r="N20" s="57"/>
      <c r="O20" s="59" t="s">
        <v>107</v>
      </c>
      <c r="P20" s="60" t="s">
        <v>103</v>
      </c>
      <c r="Q20" s="61" t="s">
        <v>392</v>
      </c>
      <c r="R20" s="61" t="s">
        <v>393</v>
      </c>
      <c r="S20" s="89" t="s">
        <v>394</v>
      </c>
      <c r="T20" s="62" t="s">
        <v>385</v>
      </c>
    </row>
    <row r="21" spans="2:20" x14ac:dyDescent="0.25">
      <c r="B21" s="63" t="s">
        <v>74</v>
      </c>
      <c r="C21" s="64"/>
      <c r="D21" s="65"/>
      <c r="E21" s="65"/>
      <c r="F21" s="66"/>
      <c r="G21" s="65"/>
      <c r="H21" s="65"/>
      <c r="I21" s="65"/>
      <c r="J21" s="65"/>
      <c r="K21" s="65"/>
      <c r="L21" s="66"/>
      <c r="M21" s="65"/>
      <c r="N21" s="65"/>
      <c r="O21" s="66"/>
      <c r="P21" s="66"/>
      <c r="Q21" s="66"/>
      <c r="R21" s="67"/>
      <c r="S21" s="66"/>
      <c r="T21" s="68"/>
    </row>
    <row r="22" spans="2:20" x14ac:dyDescent="0.25">
      <c r="B22" s="55" t="s">
        <v>108</v>
      </c>
      <c r="C22" s="70" t="s">
        <v>44</v>
      </c>
      <c r="D22" s="71"/>
      <c r="E22" s="70" t="s">
        <v>43</v>
      </c>
      <c r="F22" s="72">
        <v>1</v>
      </c>
      <c r="G22" s="70" t="s">
        <v>44</v>
      </c>
      <c r="H22" s="71"/>
      <c r="I22" s="70" t="s">
        <v>45</v>
      </c>
      <c r="J22" s="72">
        <v>2</v>
      </c>
      <c r="K22" s="70" t="s">
        <v>43</v>
      </c>
      <c r="L22" s="72">
        <v>1</v>
      </c>
      <c r="M22" s="70" t="s">
        <v>43</v>
      </c>
      <c r="N22" s="71"/>
      <c r="O22" s="73" t="s">
        <v>103</v>
      </c>
      <c r="P22" s="74" t="s">
        <v>103</v>
      </c>
      <c r="Q22" s="75" t="s">
        <v>373</v>
      </c>
      <c r="R22" s="76" t="s">
        <v>146</v>
      </c>
      <c r="S22" s="91" t="s">
        <v>395</v>
      </c>
      <c r="T22" s="77" t="s">
        <v>396</v>
      </c>
    </row>
    <row r="23" spans="2:20" x14ac:dyDescent="0.25">
      <c r="B23" s="223" t="s">
        <v>349</v>
      </c>
      <c r="C23" s="223"/>
      <c r="D23" s="223"/>
      <c r="E23" s="223"/>
      <c r="F23" s="223"/>
      <c r="G23" s="223"/>
      <c r="H23" s="223"/>
      <c r="I23" s="223"/>
      <c r="J23" s="223"/>
      <c r="K23" s="223"/>
      <c r="L23" s="223"/>
      <c r="M23" s="223"/>
      <c r="N23" s="223"/>
      <c r="O23" s="223"/>
      <c r="P23" s="223"/>
      <c r="Q23" s="78"/>
      <c r="R23" s="78"/>
      <c r="S23" s="78"/>
      <c r="T23" s="78"/>
    </row>
    <row r="24" spans="2:20" x14ac:dyDescent="0.25">
      <c r="B24" s="196" t="s">
        <v>350</v>
      </c>
      <c r="C24" s="196"/>
      <c r="D24" s="196"/>
      <c r="E24" s="196"/>
      <c r="F24" s="196"/>
      <c r="G24" s="196"/>
      <c r="H24" s="196"/>
      <c r="I24" s="196"/>
      <c r="J24" s="196"/>
      <c r="K24" s="196"/>
      <c r="L24" s="196"/>
      <c r="M24" s="196"/>
      <c r="N24" s="196"/>
      <c r="O24" s="196"/>
      <c r="P24" s="196"/>
      <c r="Q24" s="78"/>
      <c r="R24" s="78"/>
      <c r="S24" s="78"/>
      <c r="T24" s="78"/>
    </row>
    <row r="25" spans="2:20" x14ac:dyDescent="0.25">
      <c r="B25" s="196" t="s">
        <v>351</v>
      </c>
      <c r="C25" s="196"/>
      <c r="D25" s="196"/>
      <c r="E25" s="196"/>
      <c r="F25" s="196"/>
      <c r="G25" s="196"/>
      <c r="H25" s="196"/>
      <c r="I25" s="196"/>
      <c r="J25" s="196"/>
      <c r="K25" s="196"/>
      <c r="L25" s="196"/>
      <c r="M25" s="196"/>
      <c r="N25" s="196"/>
      <c r="O25" s="196"/>
      <c r="P25" s="196"/>
      <c r="Q25" s="78"/>
      <c r="R25" s="78"/>
      <c r="S25" s="78"/>
      <c r="T25" s="78"/>
    </row>
    <row r="26" spans="2:20" s="27" customFormat="1" x14ac:dyDescent="0.25">
      <c r="B26" s="196" t="s">
        <v>77</v>
      </c>
      <c r="C26" s="196"/>
      <c r="D26" s="196"/>
      <c r="E26" s="196"/>
      <c r="F26" s="196"/>
      <c r="G26" s="196"/>
      <c r="H26" s="196"/>
      <c r="I26" s="196"/>
      <c r="J26" s="196"/>
      <c r="K26" s="196"/>
      <c r="L26" s="196"/>
      <c r="M26" s="196"/>
      <c r="N26" s="196"/>
      <c r="O26" s="196"/>
      <c r="P26" s="196"/>
      <c r="Q26" s="79"/>
      <c r="R26" s="79"/>
      <c r="S26" s="79"/>
      <c r="T26" s="79"/>
    </row>
    <row r="27" spans="2:20" s="27" customFormat="1" x14ac:dyDescent="0.25">
      <c r="B27" s="196" t="s">
        <v>352</v>
      </c>
      <c r="C27" s="196"/>
      <c r="D27" s="196"/>
      <c r="E27" s="196"/>
      <c r="F27" s="196"/>
      <c r="G27" s="196"/>
      <c r="H27" s="196"/>
      <c r="I27" s="196"/>
      <c r="J27" s="196"/>
      <c r="K27" s="196"/>
      <c r="L27" s="196"/>
      <c r="M27" s="196"/>
      <c r="N27" s="196"/>
      <c r="O27" s="196"/>
      <c r="P27" s="196"/>
      <c r="Q27" s="79"/>
      <c r="R27" s="79"/>
      <c r="S27" s="79"/>
      <c r="T27" s="79"/>
    </row>
    <row r="28" spans="2:20" s="27" customFormat="1" ht="28.5" customHeight="1" x14ac:dyDescent="0.25">
      <c r="B28" s="195" t="s">
        <v>533</v>
      </c>
      <c r="C28" s="195"/>
      <c r="D28" s="195"/>
      <c r="E28" s="195"/>
      <c r="F28" s="195"/>
      <c r="G28" s="195"/>
      <c r="H28" s="195"/>
      <c r="I28" s="195"/>
      <c r="J28" s="195"/>
      <c r="K28" s="195"/>
      <c r="L28" s="195"/>
      <c r="M28" s="195"/>
      <c r="N28" s="195"/>
      <c r="O28" s="195"/>
      <c r="P28" s="195"/>
      <c r="Q28" s="79"/>
      <c r="R28" s="79"/>
      <c r="S28" s="79"/>
      <c r="T28" s="79"/>
    </row>
    <row r="29" spans="2:20" s="27" customFormat="1" ht="29.25" customHeight="1" x14ac:dyDescent="0.25">
      <c r="B29" s="195" t="s">
        <v>194</v>
      </c>
      <c r="C29" s="195"/>
      <c r="D29" s="195"/>
      <c r="E29" s="195"/>
      <c r="F29" s="195"/>
      <c r="G29" s="195"/>
      <c r="H29" s="195"/>
      <c r="I29" s="195"/>
      <c r="J29" s="195"/>
      <c r="K29" s="195"/>
      <c r="L29" s="195"/>
      <c r="M29" s="195"/>
      <c r="N29" s="195"/>
      <c r="O29" s="195"/>
      <c r="P29" s="195"/>
      <c r="Q29" s="79"/>
      <c r="R29" s="79"/>
      <c r="S29" s="79"/>
      <c r="T29" s="79"/>
    </row>
    <row r="30" spans="2:20" s="1" customFormat="1" x14ac:dyDescent="0.25">
      <c r="B30" s="80" t="s">
        <v>328</v>
      </c>
      <c r="C30" s="13"/>
      <c r="D30" s="13"/>
      <c r="E30" s="13"/>
      <c r="F30" s="13"/>
      <c r="G30" s="13"/>
      <c r="H30" s="13"/>
      <c r="I30" s="81"/>
      <c r="J30" s="81"/>
      <c r="K30" s="13"/>
      <c r="L30" s="13"/>
      <c r="M30" s="13"/>
      <c r="N30" s="13"/>
      <c r="O30" s="13"/>
      <c r="P30" s="13"/>
      <c r="Q30" s="13"/>
      <c r="R30" s="13"/>
      <c r="S30" s="13"/>
      <c r="T30" s="13"/>
    </row>
    <row r="31" spans="2:20" ht="15" customHeight="1" x14ac:dyDescent="0.25">
      <c r="B31" s="195" t="s">
        <v>353</v>
      </c>
      <c r="C31" s="195"/>
      <c r="D31" s="195"/>
      <c r="E31" s="195"/>
      <c r="F31" s="195"/>
      <c r="G31" s="195"/>
      <c r="H31" s="195"/>
      <c r="I31" s="195"/>
      <c r="J31" s="195"/>
      <c r="K31" s="195"/>
      <c r="L31" s="195"/>
      <c r="M31" s="195"/>
      <c r="N31" s="195"/>
      <c r="O31" s="195"/>
      <c r="P31" s="195"/>
      <c r="Q31" s="78"/>
      <c r="R31" s="78"/>
      <c r="S31" s="78"/>
      <c r="T31" s="78"/>
    </row>
    <row r="32" spans="2:20" ht="15" customHeight="1" x14ac:dyDescent="0.25">
      <c r="B32" s="195" t="s">
        <v>544</v>
      </c>
      <c r="C32" s="195"/>
      <c r="D32" s="195"/>
      <c r="E32" s="195"/>
      <c r="F32" s="195"/>
      <c r="G32" s="195"/>
      <c r="H32" s="195"/>
      <c r="I32" s="195"/>
      <c r="J32" s="195"/>
      <c r="K32" s="195"/>
      <c r="L32" s="195"/>
      <c r="M32" s="195"/>
      <c r="N32" s="195"/>
      <c r="O32" s="195"/>
      <c r="P32" s="195"/>
      <c r="Q32" s="78"/>
      <c r="R32" s="78"/>
      <c r="S32" s="78"/>
      <c r="T32" s="78"/>
    </row>
    <row r="33" spans="2:20" ht="15" customHeight="1" x14ac:dyDescent="0.25">
      <c r="B33" s="195" t="s">
        <v>545</v>
      </c>
      <c r="C33" s="195"/>
      <c r="D33" s="195"/>
      <c r="E33" s="195"/>
      <c r="F33" s="195"/>
      <c r="G33" s="195"/>
      <c r="H33" s="195"/>
      <c r="I33" s="195"/>
      <c r="J33" s="195"/>
      <c r="K33" s="195"/>
      <c r="L33" s="195"/>
      <c r="M33" s="195"/>
      <c r="N33" s="195"/>
      <c r="O33" s="195"/>
      <c r="P33" s="195"/>
      <c r="Q33" s="78"/>
      <c r="R33" s="78"/>
      <c r="S33" s="78"/>
      <c r="T33" s="78"/>
    </row>
    <row r="34" spans="2:20" x14ac:dyDescent="0.25">
      <c r="B34" s="82" t="s">
        <v>171</v>
      </c>
      <c r="C34" s="78" t="str">
        <f>[2]STUDIES!A6</f>
        <v>Van Damme 2016 (4)</v>
      </c>
      <c r="D34" s="78"/>
      <c r="E34" s="78"/>
      <c r="F34" s="78"/>
      <c r="G34" s="78"/>
      <c r="H34" s="78"/>
      <c r="I34" s="78"/>
      <c r="J34" s="78"/>
      <c r="K34" s="78"/>
      <c r="L34" s="78"/>
      <c r="M34" s="78"/>
      <c r="N34" s="78"/>
      <c r="O34" s="78"/>
      <c r="P34" s="78"/>
      <c r="Q34" s="78"/>
      <c r="R34" s="78"/>
      <c r="S34" s="78"/>
      <c r="T34" s="78"/>
    </row>
    <row r="36" spans="2:20" ht="21.75" thickBot="1" x14ac:dyDescent="0.3">
      <c r="B36" s="19" t="s">
        <v>50</v>
      </c>
      <c r="C36" s="20"/>
      <c r="D36" s="20"/>
      <c r="E36" s="20"/>
      <c r="F36" s="20"/>
      <c r="G36" s="20"/>
      <c r="H36" s="20"/>
      <c r="I36" s="20"/>
      <c r="J36" s="20"/>
      <c r="K36" s="20"/>
      <c r="L36" s="20"/>
      <c r="M36" s="20"/>
      <c r="N36" s="20"/>
      <c r="O36" s="20"/>
      <c r="P36" s="25"/>
    </row>
    <row r="38" spans="2:20" s="17" customFormat="1" ht="15" customHeight="1" x14ac:dyDescent="0.25">
      <c r="B38" s="205" t="s">
        <v>60</v>
      </c>
      <c r="C38" s="206"/>
      <c r="D38" s="206"/>
      <c r="E38" s="209" t="s">
        <v>61</v>
      </c>
      <c r="F38" s="209"/>
      <c r="G38" s="209"/>
      <c r="H38" s="209"/>
      <c r="I38" s="209" t="s">
        <v>62</v>
      </c>
      <c r="J38" s="209"/>
      <c r="K38" s="209" t="s">
        <v>27</v>
      </c>
      <c r="L38" s="209"/>
      <c r="M38" s="210" t="s">
        <v>30</v>
      </c>
      <c r="N38" s="210"/>
      <c r="O38" s="209" t="s">
        <v>29</v>
      </c>
      <c r="P38" s="212"/>
    </row>
    <row r="39" spans="2:20" s="17" customFormat="1" ht="30.75" customHeight="1" thickBot="1" x14ac:dyDescent="0.3">
      <c r="B39" s="207"/>
      <c r="C39" s="208"/>
      <c r="D39" s="208"/>
      <c r="E39" s="211" t="str">
        <f>O12</f>
        <v>Control group (4vHPV – males 16–26 years)</v>
      </c>
      <c r="F39" s="211"/>
      <c r="G39" s="211" t="str">
        <f>P12</f>
        <v>Intervention group (9vHPV – males 16–26 years)</v>
      </c>
      <c r="H39" s="211"/>
      <c r="I39" s="213" t="s">
        <v>26</v>
      </c>
      <c r="J39" s="213"/>
      <c r="K39" s="213" t="s">
        <v>28</v>
      </c>
      <c r="L39" s="213"/>
      <c r="M39" s="211"/>
      <c r="N39" s="211"/>
      <c r="O39" s="213"/>
      <c r="P39" s="214"/>
    </row>
    <row r="40" spans="2:20" s="23" customFormat="1" ht="31.5" customHeight="1" x14ac:dyDescent="0.25">
      <c r="B40" s="226" t="str">
        <f>B13</f>
        <v>One or more AEs</v>
      </c>
      <c r="C40" s="227"/>
      <c r="D40" s="227"/>
      <c r="E40" s="228" t="str">
        <f>IF(Q14="","",Q14)</f>
        <v xml:space="preserve">819 per 1 000 </v>
      </c>
      <c r="F40" s="228"/>
      <c r="G40" s="230" t="s">
        <v>397</v>
      </c>
      <c r="H40" s="230"/>
      <c r="I40" s="217" t="str">
        <f>IF(S14="","",S14)</f>
        <v>RR 1.00 (0.93–1.09)</v>
      </c>
      <c r="J40" s="217"/>
      <c r="K40" s="231" t="str">
        <f>IF(B14="","",B14)</f>
        <v>496 (1RCT)</v>
      </c>
      <c r="L40" s="231"/>
      <c r="M40" s="83" t="str">
        <f>IF(T14="","",T14)</f>
        <v xml:space="preserve">High </v>
      </c>
      <c r="N40" s="84"/>
      <c r="O40" s="224"/>
      <c r="P40" s="225"/>
    </row>
    <row r="41" spans="2:20" s="23" customFormat="1" ht="31.5" customHeight="1" x14ac:dyDescent="0.25">
      <c r="B41" s="226" t="str">
        <f>B15</f>
        <v>Injection-site events</v>
      </c>
      <c r="C41" s="227"/>
      <c r="D41" s="227"/>
      <c r="E41" s="228" t="str">
        <f>IF(Q16="","",Q16)</f>
        <v xml:space="preserve">722 per 1 000 </v>
      </c>
      <c r="F41" s="228"/>
      <c r="G41" s="229" t="s">
        <v>398</v>
      </c>
      <c r="H41" s="229"/>
      <c r="I41" s="217" t="str">
        <f>IF(S16="","",S16)</f>
        <v>RR 1.10 (0.99–1.21)</v>
      </c>
      <c r="J41" s="217"/>
      <c r="K41" s="217" t="str">
        <f>IF(B16="","",B16)</f>
        <v>496 (1RCT)</v>
      </c>
      <c r="L41" s="217"/>
      <c r="M41" s="83" t="str">
        <f>IF(T16="","",T16)</f>
        <v xml:space="preserve">High </v>
      </c>
      <c r="N41" s="84"/>
      <c r="O41" s="224"/>
      <c r="P41" s="225"/>
    </row>
    <row r="42" spans="2:20" s="23" customFormat="1" ht="31.5" customHeight="1" x14ac:dyDescent="0.25">
      <c r="B42" s="226" t="str">
        <f>B17</f>
        <v>Systemic events</v>
      </c>
      <c r="C42" s="227"/>
      <c r="D42" s="227"/>
      <c r="E42" s="228" t="str">
        <f>IF(Q18="","",Q18)</f>
        <v xml:space="preserve">403 per 1 000 </v>
      </c>
      <c r="F42" s="228"/>
      <c r="G42" s="229" t="s">
        <v>399</v>
      </c>
      <c r="H42" s="229"/>
      <c r="I42" s="217" t="str">
        <f>IF(S18="","",S18)</f>
        <v>RR 1.01 (0.82–1.25)</v>
      </c>
      <c r="J42" s="217"/>
      <c r="K42" s="217" t="str">
        <f>IF(B18="","",B18)</f>
        <v>496 (1RCT)</v>
      </c>
      <c r="L42" s="217"/>
      <c r="M42" s="83" t="str">
        <f>IF(T18="","",T18)</f>
        <v xml:space="preserve">High </v>
      </c>
      <c r="N42" s="84"/>
      <c r="O42" s="224"/>
      <c r="P42" s="225"/>
    </row>
    <row r="43" spans="2:20" s="23" customFormat="1" ht="31.5" customHeight="1" x14ac:dyDescent="0.25">
      <c r="B43" s="226" t="str">
        <f>B19</f>
        <v>Serious events</v>
      </c>
      <c r="C43" s="227"/>
      <c r="D43" s="227"/>
      <c r="E43" s="228" t="str">
        <f>IF(Q20="","",Q20)</f>
        <v xml:space="preserve">242 per 1 000 </v>
      </c>
      <c r="F43" s="228"/>
      <c r="G43" s="229" t="s">
        <v>400</v>
      </c>
      <c r="H43" s="229"/>
      <c r="I43" s="217" t="str">
        <f>IF(S20="","",S20)</f>
        <v>RR 0.08 (0.00–1.36)</v>
      </c>
      <c r="J43" s="217"/>
      <c r="K43" s="217" t="str">
        <f>IF(B20="","",B20)</f>
        <v>496 (1RCT)</v>
      </c>
      <c r="L43" s="217"/>
      <c r="M43" s="83" t="str">
        <f>IF(T20="","",T20)</f>
        <v xml:space="preserve">High </v>
      </c>
      <c r="N43" s="84"/>
      <c r="O43" s="224"/>
      <c r="P43" s="225"/>
    </row>
    <row r="44" spans="2:20" s="23" customFormat="1" ht="31.5" customHeight="1" x14ac:dyDescent="0.25">
      <c r="B44" s="232" t="str">
        <f>B21</f>
        <v>Discontinuation due to AEs</v>
      </c>
      <c r="C44" s="233"/>
      <c r="D44" s="233"/>
      <c r="E44" s="234" t="str">
        <f>IF(Q22="","",Q22)</f>
        <v xml:space="preserve">0 per 1 000 </v>
      </c>
      <c r="F44" s="234"/>
      <c r="G44" s="235" t="s">
        <v>400</v>
      </c>
      <c r="H44" s="235"/>
      <c r="I44" s="236" t="str">
        <f>IF(S22="","",S22)</f>
        <v>RR 1.00 (0.02–50.20)</v>
      </c>
      <c r="J44" s="236"/>
      <c r="K44" s="236" t="str">
        <f>IF(B22="","",B22)</f>
        <v>496 (1RCT)</v>
      </c>
      <c r="L44" s="236"/>
      <c r="M44" s="85" t="str">
        <f>IF(T22="","",T22)</f>
        <v>Moderate</v>
      </c>
      <c r="N44" s="86">
        <v>2</v>
      </c>
      <c r="O44" s="238"/>
      <c r="P44" s="239"/>
    </row>
    <row r="45" spans="2:20" x14ac:dyDescent="0.25">
      <c r="B45" s="223" t="s">
        <v>349</v>
      </c>
      <c r="C45" s="223"/>
      <c r="D45" s="223"/>
      <c r="E45" s="223"/>
      <c r="F45" s="223"/>
      <c r="G45" s="223"/>
      <c r="H45" s="223"/>
      <c r="I45" s="223"/>
      <c r="J45" s="223"/>
      <c r="K45" s="223"/>
      <c r="L45" s="223"/>
      <c r="M45" s="223"/>
      <c r="N45" s="223"/>
      <c r="O45" s="223"/>
      <c r="P45" s="223"/>
    </row>
    <row r="46" spans="2:20" x14ac:dyDescent="0.25">
      <c r="B46" s="196" t="s">
        <v>350</v>
      </c>
      <c r="C46" s="196"/>
      <c r="D46" s="196"/>
      <c r="E46" s="196"/>
      <c r="F46" s="196"/>
      <c r="G46" s="196"/>
      <c r="H46" s="196"/>
      <c r="I46" s="196"/>
      <c r="J46" s="196"/>
      <c r="K46" s="196"/>
      <c r="L46" s="196"/>
      <c r="M46" s="196"/>
      <c r="N46" s="196"/>
      <c r="O46" s="196"/>
      <c r="P46" s="196"/>
    </row>
    <row r="47" spans="2:20" x14ac:dyDescent="0.25">
      <c r="B47" s="196" t="s">
        <v>351</v>
      </c>
      <c r="C47" s="196"/>
      <c r="D47" s="196"/>
      <c r="E47" s="196"/>
      <c r="F47" s="196"/>
      <c r="G47" s="196"/>
      <c r="H47" s="196"/>
      <c r="I47" s="196"/>
      <c r="J47" s="196"/>
      <c r="K47" s="196"/>
      <c r="L47" s="196"/>
      <c r="M47" s="196"/>
      <c r="N47" s="196"/>
      <c r="O47" s="196"/>
      <c r="P47" s="196"/>
    </row>
    <row r="48" spans="2:20" s="27" customFormat="1" x14ac:dyDescent="0.25">
      <c r="B48" s="196" t="s">
        <v>77</v>
      </c>
      <c r="C48" s="196"/>
      <c r="D48" s="196"/>
      <c r="E48" s="196"/>
      <c r="F48" s="196"/>
      <c r="G48" s="196"/>
      <c r="H48" s="196"/>
      <c r="I48" s="196"/>
      <c r="J48" s="196"/>
      <c r="K48" s="196"/>
      <c r="L48" s="196"/>
      <c r="M48" s="196"/>
      <c r="N48" s="196"/>
      <c r="O48" s="196"/>
      <c r="P48" s="196"/>
    </row>
    <row r="49" spans="2:16" s="27" customFormat="1" x14ac:dyDescent="0.25">
      <c r="B49" s="196" t="s">
        <v>352</v>
      </c>
      <c r="C49" s="196"/>
      <c r="D49" s="196"/>
      <c r="E49" s="196"/>
      <c r="F49" s="196"/>
      <c r="G49" s="196"/>
      <c r="H49" s="196"/>
      <c r="I49" s="196"/>
      <c r="J49" s="196"/>
      <c r="K49" s="196"/>
      <c r="L49" s="196"/>
      <c r="M49" s="196"/>
      <c r="N49" s="196"/>
      <c r="O49" s="196"/>
      <c r="P49" s="196"/>
    </row>
    <row r="50" spans="2:16" s="27" customFormat="1" ht="28.5" customHeight="1" x14ac:dyDescent="0.25">
      <c r="B50" s="195" t="s">
        <v>533</v>
      </c>
      <c r="C50" s="195"/>
      <c r="D50" s="195"/>
      <c r="E50" s="195"/>
      <c r="F50" s="195"/>
      <c r="G50" s="195"/>
      <c r="H50" s="195"/>
      <c r="I50" s="195"/>
      <c r="J50" s="195"/>
      <c r="K50" s="195"/>
      <c r="L50" s="195"/>
      <c r="M50" s="195"/>
      <c r="N50" s="195"/>
      <c r="O50" s="195"/>
      <c r="P50" s="195"/>
    </row>
    <row r="51" spans="2:16" s="27" customFormat="1" ht="29.25" customHeight="1" x14ac:dyDescent="0.25">
      <c r="B51" s="195" t="s">
        <v>194</v>
      </c>
      <c r="C51" s="195"/>
      <c r="D51" s="195"/>
      <c r="E51" s="195"/>
      <c r="F51" s="195"/>
      <c r="G51" s="195"/>
      <c r="H51" s="195"/>
      <c r="I51" s="195"/>
      <c r="J51" s="195"/>
      <c r="K51" s="195"/>
      <c r="L51" s="195"/>
      <c r="M51" s="195"/>
      <c r="N51" s="195"/>
      <c r="O51" s="195"/>
      <c r="P51" s="195"/>
    </row>
    <row r="52" spans="2:16" s="1" customFormat="1" x14ac:dyDescent="0.25">
      <c r="B52" s="80" t="s">
        <v>328</v>
      </c>
      <c r="C52" s="13"/>
      <c r="D52" s="13"/>
      <c r="E52" s="13"/>
      <c r="F52" s="13"/>
      <c r="G52" s="13"/>
      <c r="H52" s="13"/>
      <c r="I52" s="81"/>
      <c r="J52" s="81"/>
      <c r="K52" s="13"/>
      <c r="L52" s="13"/>
      <c r="M52" s="13"/>
      <c r="N52" s="13"/>
      <c r="O52" s="13"/>
      <c r="P52" s="13"/>
    </row>
    <row r="53" spans="2:16" s="35" customFormat="1" x14ac:dyDescent="0.25">
      <c r="B53" s="87" t="s">
        <v>360</v>
      </c>
      <c r="C53" s="88"/>
      <c r="D53" s="88"/>
      <c r="E53" s="88"/>
      <c r="F53" s="88"/>
      <c r="G53" s="88"/>
      <c r="H53" s="88"/>
      <c r="I53" s="88"/>
      <c r="J53" s="88"/>
      <c r="K53" s="88"/>
      <c r="L53" s="88"/>
      <c r="M53" s="88"/>
      <c r="N53" s="88"/>
      <c r="O53" s="88"/>
      <c r="P53" s="88"/>
    </row>
    <row r="54" spans="2:16" ht="15" customHeight="1" x14ac:dyDescent="0.25">
      <c r="B54" s="195" t="s">
        <v>545</v>
      </c>
      <c r="C54" s="195"/>
      <c r="D54" s="195"/>
      <c r="E54" s="195"/>
      <c r="F54" s="195"/>
      <c r="G54" s="195"/>
      <c r="H54" s="195"/>
      <c r="I54" s="195"/>
      <c r="J54" s="195"/>
      <c r="K54" s="195"/>
      <c r="L54" s="195"/>
      <c r="M54" s="195"/>
      <c r="N54" s="195"/>
      <c r="O54" s="195"/>
      <c r="P54" s="195"/>
    </row>
    <row r="55" spans="2:16" x14ac:dyDescent="0.25">
      <c r="B55" s="82" t="s">
        <v>171</v>
      </c>
      <c r="C55" s="78" t="str">
        <f>C34</f>
        <v>Van Damme 2016 (4)</v>
      </c>
      <c r="D55" s="78"/>
      <c r="E55" s="78"/>
      <c r="F55" s="78"/>
      <c r="G55" s="78"/>
      <c r="H55" s="78"/>
      <c r="I55" s="78"/>
      <c r="J55" s="78"/>
      <c r="K55" s="78"/>
      <c r="L55" s="78"/>
      <c r="M55" s="78"/>
      <c r="N55" s="78"/>
      <c r="O55" s="78"/>
      <c r="P55" s="78"/>
    </row>
  </sheetData>
  <mergeCells count="69">
    <mergeCell ref="R11:S11"/>
    <mergeCell ref="B29:P29"/>
    <mergeCell ref="B51:P51"/>
    <mergeCell ref="B54:P54"/>
    <mergeCell ref="B50:P50"/>
    <mergeCell ref="B27:P27"/>
    <mergeCell ref="B28:P28"/>
    <mergeCell ref="B45:P45"/>
    <mergeCell ref="B48:P48"/>
    <mergeCell ref="B49:P49"/>
    <mergeCell ref="O44:P44"/>
    <mergeCell ref="B43:D43"/>
    <mergeCell ref="E43:F43"/>
    <mergeCell ref="G43:H43"/>
    <mergeCell ref="I43:J43"/>
    <mergeCell ref="K43:L43"/>
    <mergeCell ref="O43:P43"/>
    <mergeCell ref="B44:D44"/>
    <mergeCell ref="E44:F44"/>
    <mergeCell ref="G44:H44"/>
    <mergeCell ref="I44:J44"/>
    <mergeCell ref="K44:L44"/>
    <mergeCell ref="O42:P42"/>
    <mergeCell ref="O40:P40"/>
    <mergeCell ref="B41:D41"/>
    <mergeCell ref="E41:F41"/>
    <mergeCell ref="G41:H41"/>
    <mergeCell ref="I41:J41"/>
    <mergeCell ref="K41:L41"/>
    <mergeCell ref="O41:P41"/>
    <mergeCell ref="B40:D40"/>
    <mergeCell ref="E40:F40"/>
    <mergeCell ref="G40:H40"/>
    <mergeCell ref="I40:J40"/>
    <mergeCell ref="K40:L40"/>
    <mergeCell ref="B42:D42"/>
    <mergeCell ref="E42:F42"/>
    <mergeCell ref="G42:H42"/>
    <mergeCell ref="O11:P11"/>
    <mergeCell ref="B31:P31"/>
    <mergeCell ref="B32:P32"/>
    <mergeCell ref="B33:P33"/>
    <mergeCell ref="G39:H39"/>
    <mergeCell ref="I39:J39"/>
    <mergeCell ref="K39:L39"/>
    <mergeCell ref="B23:P23"/>
    <mergeCell ref="B26:P26"/>
    <mergeCell ref="B25:P25"/>
    <mergeCell ref="C2:P2"/>
    <mergeCell ref="C3:P3"/>
    <mergeCell ref="C4:P4"/>
    <mergeCell ref="C5:P5"/>
    <mergeCell ref="C6:P6"/>
    <mergeCell ref="B46:P46"/>
    <mergeCell ref="B24:P24"/>
    <mergeCell ref="B47:P47"/>
    <mergeCell ref="B10:N10"/>
    <mergeCell ref="O10:T10"/>
    <mergeCell ref="T11:T12"/>
    <mergeCell ref="B38:D39"/>
    <mergeCell ref="E38:H38"/>
    <mergeCell ref="I38:J38"/>
    <mergeCell ref="K38:L38"/>
    <mergeCell ref="M38:N39"/>
    <mergeCell ref="O38:P39"/>
    <mergeCell ref="E39:F39"/>
    <mergeCell ref="I42:J42"/>
    <mergeCell ref="K42:L42"/>
    <mergeCell ref="B11:B12"/>
  </mergeCells>
  <conditionalFormatting sqref="M15 M17 M19 M21">
    <cfRule type="cellIs" dxfId="569" priority="67" operator="equal">
      <formula>"Very large"</formula>
    </cfRule>
    <cfRule type="cellIs" dxfId="568" priority="68" operator="equal">
      <formula>"Large"</formula>
    </cfRule>
  </conditionalFormatting>
  <conditionalFormatting sqref="I15 I17 I19 I21">
    <cfRule type="cellIs" dxfId="567" priority="69" operator="equal">
      <formula>"Very serious"</formula>
    </cfRule>
    <cfRule type="cellIs" dxfId="566" priority="70" operator="equal">
      <formula>"Serious"</formula>
    </cfRule>
  </conditionalFormatting>
  <conditionalFormatting sqref="I14">
    <cfRule type="cellIs" dxfId="565" priority="65" operator="equal">
      <formula>"Very serious"</formula>
    </cfRule>
    <cfRule type="cellIs" dxfId="564" priority="66" operator="equal">
      <formula>"Serious"</formula>
    </cfRule>
  </conditionalFormatting>
  <conditionalFormatting sqref="M14">
    <cfRule type="cellIs" dxfId="563" priority="63" operator="equal">
      <formula>"Very large"</formula>
    </cfRule>
    <cfRule type="cellIs" dxfId="562" priority="64" operator="equal">
      <formula>"Large"</formula>
    </cfRule>
  </conditionalFormatting>
  <conditionalFormatting sqref="C14">
    <cfRule type="cellIs" dxfId="561" priority="61" operator="equal">
      <formula>"Very serious"</formula>
    </cfRule>
    <cfRule type="cellIs" dxfId="560" priority="62" operator="equal">
      <formula>"Serious"</formula>
    </cfRule>
  </conditionalFormatting>
  <conditionalFormatting sqref="I16">
    <cfRule type="cellIs" dxfId="559" priority="59" operator="equal">
      <formula>"Very serious"</formula>
    </cfRule>
    <cfRule type="cellIs" dxfId="558" priority="60" operator="equal">
      <formula>"Serious"</formula>
    </cfRule>
  </conditionalFormatting>
  <conditionalFormatting sqref="M16">
    <cfRule type="cellIs" dxfId="557" priority="57" operator="equal">
      <formula>"Very large"</formula>
    </cfRule>
    <cfRule type="cellIs" dxfId="556" priority="58" operator="equal">
      <formula>"Large"</formula>
    </cfRule>
  </conditionalFormatting>
  <conditionalFormatting sqref="C16">
    <cfRule type="cellIs" dxfId="555" priority="55" operator="equal">
      <formula>"Very serious"</formula>
    </cfRule>
    <cfRule type="cellIs" dxfId="554" priority="56" operator="equal">
      <formula>"Serious"</formula>
    </cfRule>
  </conditionalFormatting>
  <conditionalFormatting sqref="I18">
    <cfRule type="cellIs" dxfId="553" priority="53" operator="equal">
      <formula>"Very serious"</formula>
    </cfRule>
    <cfRule type="cellIs" dxfId="552" priority="54" operator="equal">
      <formula>"Serious"</formula>
    </cfRule>
  </conditionalFormatting>
  <conditionalFormatting sqref="M18">
    <cfRule type="cellIs" dxfId="551" priority="51" operator="equal">
      <formula>"Very large"</formula>
    </cfRule>
    <cfRule type="cellIs" dxfId="550" priority="52" operator="equal">
      <formula>"Large"</formula>
    </cfRule>
  </conditionalFormatting>
  <conditionalFormatting sqref="C18">
    <cfRule type="cellIs" dxfId="549" priority="49" operator="equal">
      <formula>"Very serious"</formula>
    </cfRule>
    <cfRule type="cellIs" dxfId="548" priority="50" operator="equal">
      <formula>"Serious"</formula>
    </cfRule>
  </conditionalFormatting>
  <conditionalFormatting sqref="G15 G17 G19 G21">
    <cfRule type="cellIs" dxfId="547" priority="35" operator="equal">
      <formula>"Very serious"</formula>
    </cfRule>
    <cfRule type="cellIs" dxfId="546" priority="36" operator="equal">
      <formula>"Serious"</formula>
    </cfRule>
  </conditionalFormatting>
  <conditionalFormatting sqref="I20">
    <cfRule type="cellIs" dxfId="545" priority="47" operator="equal">
      <formula>"Very serious"</formula>
    </cfRule>
    <cfRule type="cellIs" dxfId="544" priority="48" operator="equal">
      <formula>"Serious"</formula>
    </cfRule>
  </conditionalFormatting>
  <conditionalFormatting sqref="M20">
    <cfRule type="cellIs" dxfId="543" priority="45" operator="equal">
      <formula>"Very large"</formula>
    </cfRule>
    <cfRule type="cellIs" dxfId="542" priority="46" operator="equal">
      <formula>"Large"</formula>
    </cfRule>
  </conditionalFormatting>
  <conditionalFormatting sqref="C20">
    <cfRule type="cellIs" dxfId="541" priority="43" operator="equal">
      <formula>"Very serious"</formula>
    </cfRule>
    <cfRule type="cellIs" dxfId="540" priority="44" operator="equal">
      <formula>"Serious"</formula>
    </cfRule>
  </conditionalFormatting>
  <conditionalFormatting sqref="E15 E17 E19 E21">
    <cfRule type="cellIs" dxfId="539" priority="23" operator="equal">
      <formula>"Very serious"</formula>
    </cfRule>
    <cfRule type="cellIs" dxfId="538" priority="24" operator="equal">
      <formula>"Serious"</formula>
    </cfRule>
  </conditionalFormatting>
  <conditionalFormatting sqref="I22">
    <cfRule type="cellIs" dxfId="537" priority="41" operator="equal">
      <formula>"Very serious"</formula>
    </cfRule>
    <cfRule type="cellIs" dxfId="536" priority="42" operator="equal">
      <formula>"Serious"</formula>
    </cfRule>
  </conditionalFormatting>
  <conditionalFormatting sqref="G18">
    <cfRule type="cellIs" dxfId="535" priority="29" operator="equal">
      <formula>"Very serious"</formula>
    </cfRule>
    <cfRule type="cellIs" dxfId="534" priority="30" operator="equal">
      <formula>"Serious"</formula>
    </cfRule>
  </conditionalFormatting>
  <conditionalFormatting sqref="M22">
    <cfRule type="cellIs" dxfId="533" priority="39" operator="equal">
      <formula>"Very large"</formula>
    </cfRule>
    <cfRule type="cellIs" dxfId="532" priority="40" operator="equal">
      <formula>"Large"</formula>
    </cfRule>
  </conditionalFormatting>
  <conditionalFormatting sqref="C22">
    <cfRule type="cellIs" dxfId="531" priority="37" operator="equal">
      <formula>"Very serious"</formula>
    </cfRule>
    <cfRule type="cellIs" dxfId="530" priority="38" operator="equal">
      <formula>"Serious"</formula>
    </cfRule>
  </conditionalFormatting>
  <conditionalFormatting sqref="G14">
    <cfRule type="cellIs" dxfId="529" priority="33" operator="equal">
      <formula>"Very serious"</formula>
    </cfRule>
    <cfRule type="cellIs" dxfId="528" priority="34" operator="equal">
      <formula>"Serious"</formula>
    </cfRule>
  </conditionalFormatting>
  <conditionalFormatting sqref="G16">
    <cfRule type="cellIs" dxfId="527" priority="31" operator="equal">
      <formula>"Very serious"</formula>
    </cfRule>
    <cfRule type="cellIs" dxfId="526" priority="32" operator="equal">
      <formula>"Serious"</formula>
    </cfRule>
  </conditionalFormatting>
  <conditionalFormatting sqref="G20">
    <cfRule type="cellIs" dxfId="525" priority="27" operator="equal">
      <formula>"Very serious"</formula>
    </cfRule>
    <cfRule type="cellIs" dxfId="524" priority="28" operator="equal">
      <formula>"Serious"</formula>
    </cfRule>
  </conditionalFormatting>
  <conditionalFormatting sqref="G22">
    <cfRule type="cellIs" dxfId="523" priority="25" operator="equal">
      <formula>"Very serious"</formula>
    </cfRule>
    <cfRule type="cellIs" dxfId="522" priority="26" operator="equal">
      <formula>"Serious"</formula>
    </cfRule>
  </conditionalFormatting>
  <conditionalFormatting sqref="E14">
    <cfRule type="cellIs" dxfId="521" priority="21" operator="equal">
      <formula>"Very serious"</formula>
    </cfRule>
    <cfRule type="cellIs" dxfId="520" priority="22" operator="equal">
      <formula>"Serious"</formula>
    </cfRule>
  </conditionalFormatting>
  <conditionalFormatting sqref="E16">
    <cfRule type="cellIs" dxfId="519" priority="19" operator="equal">
      <formula>"Very serious"</formula>
    </cfRule>
    <cfRule type="cellIs" dxfId="518" priority="20" operator="equal">
      <formula>"Serious"</formula>
    </cfRule>
  </conditionalFormatting>
  <conditionalFormatting sqref="E18">
    <cfRule type="cellIs" dxfId="517" priority="17" operator="equal">
      <formula>"Very serious"</formula>
    </cfRule>
    <cfRule type="cellIs" dxfId="516" priority="18" operator="equal">
      <formula>"Serious"</formula>
    </cfRule>
  </conditionalFormatting>
  <conditionalFormatting sqref="E20">
    <cfRule type="cellIs" dxfId="515" priority="15" operator="equal">
      <formula>"Very serious"</formula>
    </cfRule>
    <cfRule type="cellIs" dxfId="514" priority="16" operator="equal">
      <formula>"Serious"</formula>
    </cfRule>
  </conditionalFormatting>
  <conditionalFormatting sqref="E22">
    <cfRule type="cellIs" dxfId="513" priority="13" operator="equal">
      <formula>"Very serious"</formula>
    </cfRule>
    <cfRule type="cellIs" dxfId="512" priority="14" operator="equal">
      <formula>"Serious"</formula>
    </cfRule>
  </conditionalFormatting>
  <conditionalFormatting sqref="K15 K17 K19 K21">
    <cfRule type="cellIs" dxfId="511" priority="11" operator="equal">
      <formula>"Very serious"</formula>
    </cfRule>
    <cfRule type="cellIs" dxfId="510" priority="12" operator="equal">
      <formula>"Serious"</formula>
    </cfRule>
  </conditionalFormatting>
  <conditionalFormatting sqref="K14">
    <cfRule type="cellIs" dxfId="509" priority="9" operator="equal">
      <formula>"Very serious"</formula>
    </cfRule>
    <cfRule type="cellIs" dxfId="508" priority="10" operator="equal">
      <formula>"Serious"</formula>
    </cfRule>
  </conditionalFormatting>
  <conditionalFormatting sqref="K16">
    <cfRule type="cellIs" dxfId="507" priority="7" operator="equal">
      <formula>"Very serious"</formula>
    </cfRule>
    <cfRule type="cellIs" dxfId="506" priority="8" operator="equal">
      <formula>"Serious"</formula>
    </cfRule>
  </conditionalFormatting>
  <conditionalFormatting sqref="K18">
    <cfRule type="cellIs" dxfId="505" priority="5" operator="equal">
      <formula>"Very serious"</formula>
    </cfRule>
    <cfRule type="cellIs" dxfId="504" priority="6" operator="equal">
      <formula>"Serious"</formula>
    </cfRule>
  </conditionalFormatting>
  <conditionalFormatting sqref="K20">
    <cfRule type="cellIs" dxfId="503" priority="3" operator="equal">
      <formula>"Very serious"</formula>
    </cfRule>
    <cfRule type="cellIs" dxfId="502" priority="4" operator="equal">
      <formula>"Serious"</formula>
    </cfRule>
  </conditionalFormatting>
  <conditionalFormatting sqref="K22">
    <cfRule type="cellIs" dxfId="501" priority="1" operator="equal">
      <formula>"Very serious"</formula>
    </cfRule>
    <cfRule type="cellIs" dxfId="500" priority="2" operator="equal">
      <formula>"Serious"</formula>
    </cfRule>
  </conditionalFormatting>
  <dataValidations count="4">
    <dataValidation type="list" errorStyle="warning" allowBlank="1" showInputMessage="1" showErrorMessage="1" sqref="E19 E15 C15 C17 C19 G19 G15 G17 I17 I19 E17 I15 K19 K15 K17">
      <formula1>Grade_down</formula1>
    </dataValidation>
    <dataValidation type="list" errorStyle="warning" allowBlank="1" showInputMessage="1" showErrorMessage="1" sqref="C14 C16 C18 I14 I16 G14 G16 I18 C22 G18 C20 I22 G22 I20 G20">
      <formula1>Down</formula1>
    </dataValidation>
    <dataValidation type="list" allowBlank="1" showInputMessage="1" showErrorMessage="1" sqref="M14 M16 M18 M20 M22">
      <formula1>g</formula1>
    </dataValidation>
    <dataValidation type="list" errorStyle="warning" allowBlank="1" showInputMessage="1" showErrorMessage="1" sqref="E14 E16 E22 E20 E18 K14 K16 K22 K20 K18">
      <formula1>DOWN_N</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'C:\Users\vtse\Documents\[Supp03_PICOs_males.xlsx]Hoja2'!#REF!</xm:f>
          </x14:formula1>
          <xm:sqref>T14 T16 T18 T20 T22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52"/>
  <sheetViews>
    <sheetView workbookViewId="0">
      <selection activeCell="C7" sqref="C7"/>
    </sheetView>
  </sheetViews>
  <sheetFormatPr defaultColWidth="11.42578125" defaultRowHeight="15" x14ac:dyDescent="0.25"/>
  <cols>
    <col min="1" max="1" width="6.28515625" style="18" customWidth="1"/>
    <col min="2" max="2" width="17.5703125" style="17" customWidth="1"/>
    <col min="3" max="3" width="18.28515625" style="18" customWidth="1"/>
    <col min="4" max="4" width="3.85546875" style="18" customWidth="1"/>
    <col min="5" max="5" width="18.28515625" style="18" customWidth="1"/>
    <col min="6" max="6" width="4.5703125" style="18" customWidth="1"/>
    <col min="7" max="7" width="20.7109375" style="18" customWidth="1"/>
    <col min="8" max="8" width="5.28515625" style="18" customWidth="1"/>
    <col min="9" max="9" width="18.7109375" style="18" customWidth="1"/>
    <col min="10" max="10" width="4.5703125" style="18" customWidth="1"/>
    <col min="11" max="11" width="18" style="18" customWidth="1"/>
    <col min="12" max="12" width="4.7109375" style="18" customWidth="1"/>
    <col min="13" max="13" width="19.28515625" style="18" customWidth="1"/>
    <col min="14" max="14" width="4.85546875" style="18" customWidth="1"/>
    <col min="15" max="15" width="22.5703125" style="18" customWidth="1"/>
    <col min="16" max="17" width="24.28515625" style="18" customWidth="1"/>
    <col min="18" max="18" width="25.140625" style="18" bestFit="1" customWidth="1"/>
    <col min="19" max="19" width="24.140625" style="18" customWidth="1"/>
    <col min="20" max="20" width="23.5703125" style="18" customWidth="1"/>
    <col min="21" max="21" width="11.42578125" style="18" customWidth="1"/>
    <col min="22" max="31" width="11.42578125" style="18"/>
    <col min="32" max="32" width="11.42578125" style="18" customWidth="1"/>
    <col min="33" max="16384" width="11.42578125" style="18"/>
  </cols>
  <sheetData>
    <row r="2" spans="1:20" s="14" customFormat="1" ht="16.5" thickBot="1" x14ac:dyDescent="0.3">
      <c r="B2" s="26" t="str">
        <f>[2]HOME!B12</f>
        <v>PICO4</v>
      </c>
      <c r="C2" s="240" t="str">
        <f>VLOOKUP(B2,HOME!B:G,6,0)</f>
        <v>Three doses of 9-valent HPV vaccine in 16–26-year-old males versus three doses of 9-valent HPV vaccine in 16–26-year-old females – Safety outcomes</v>
      </c>
      <c r="D2" s="240"/>
      <c r="E2" s="240"/>
      <c r="F2" s="240"/>
      <c r="G2" s="240"/>
      <c r="H2" s="240"/>
      <c r="I2" s="240"/>
      <c r="J2" s="240"/>
      <c r="K2" s="240"/>
      <c r="L2" s="240"/>
      <c r="M2" s="240"/>
      <c r="N2" s="240"/>
      <c r="O2" s="240"/>
      <c r="P2" s="240"/>
    </row>
    <row r="3" spans="1:20" s="14" customFormat="1" ht="15.75" x14ac:dyDescent="0.25">
      <c r="B3" s="15" t="s">
        <v>4</v>
      </c>
      <c r="C3" s="219" t="str">
        <f>VLOOKUP(B2,HOME!B:G,2,0)</f>
        <v>Heterosexual males 16–26 years old</v>
      </c>
      <c r="D3" s="219"/>
      <c r="E3" s="219"/>
      <c r="F3" s="219"/>
      <c r="G3" s="219"/>
      <c r="H3" s="219"/>
      <c r="I3" s="219"/>
      <c r="J3" s="219"/>
      <c r="K3" s="219"/>
      <c r="L3" s="219"/>
      <c r="M3" s="219"/>
      <c r="N3" s="219"/>
      <c r="O3" s="219"/>
      <c r="P3" s="219"/>
      <c r="Q3" s="47"/>
    </row>
    <row r="4" spans="1:20" s="14" customFormat="1" ht="15.75" x14ac:dyDescent="0.25">
      <c r="B4" s="15" t="s">
        <v>25</v>
      </c>
      <c r="C4" s="241" t="str">
        <f>STUDIES!D5</f>
        <v>76 centers in 17 countries (Canada, Colombia, Denmark, Germany, Israel, Malaysia, Mexico, Norway, Peru, the Philippines, Poland, South Africa, Spain, Sweden, Thailand, Turkey and the United States)</v>
      </c>
      <c r="D4" s="241"/>
      <c r="E4" s="241"/>
      <c r="F4" s="241"/>
      <c r="G4" s="241"/>
      <c r="H4" s="241"/>
      <c r="I4" s="241"/>
      <c r="J4" s="241"/>
      <c r="K4" s="241"/>
      <c r="L4" s="241"/>
      <c r="M4" s="241"/>
      <c r="N4" s="241"/>
      <c r="O4" s="241"/>
      <c r="P4" s="241"/>
      <c r="Q4" s="47"/>
    </row>
    <row r="5" spans="1:20" s="14" customFormat="1" ht="15.75" x14ac:dyDescent="0.25">
      <c r="B5" s="15" t="s">
        <v>5</v>
      </c>
      <c r="C5" s="219" t="str">
        <f>VLOOKUP(B2,HOME!B:G,3,0)</f>
        <v>9-valent HPV (3 doses)</v>
      </c>
      <c r="D5" s="219"/>
      <c r="E5" s="219"/>
      <c r="F5" s="219"/>
      <c r="G5" s="219"/>
      <c r="H5" s="219"/>
      <c r="I5" s="219"/>
      <c r="J5" s="219"/>
      <c r="K5" s="219"/>
      <c r="L5" s="219"/>
      <c r="M5" s="219"/>
      <c r="N5" s="219"/>
      <c r="O5" s="219"/>
      <c r="P5" s="219"/>
      <c r="Q5" s="47"/>
    </row>
    <row r="6" spans="1:20" s="14" customFormat="1" ht="16.5" thickBot="1" x14ac:dyDescent="0.3">
      <c r="B6" s="16" t="s">
        <v>6</v>
      </c>
      <c r="C6" s="220" t="str">
        <f>VLOOKUP(B2,HOME!B:G,4,0)</f>
        <v xml:space="preserve">9-valent HPV (3 doses) in females 16–26 years old </v>
      </c>
      <c r="D6" s="220"/>
      <c r="E6" s="220"/>
      <c r="F6" s="220"/>
      <c r="G6" s="220"/>
      <c r="H6" s="220"/>
      <c r="I6" s="220"/>
      <c r="J6" s="220"/>
      <c r="K6" s="220"/>
      <c r="L6" s="220"/>
      <c r="M6" s="220"/>
      <c r="N6" s="220"/>
      <c r="O6" s="220"/>
      <c r="P6" s="220"/>
      <c r="Q6" s="47"/>
    </row>
    <row r="8" spans="1:20" ht="21.75" thickBot="1" x14ac:dyDescent="0.3">
      <c r="B8" s="19" t="s">
        <v>49</v>
      </c>
      <c r="C8" s="20"/>
      <c r="D8" s="20"/>
      <c r="E8" s="20"/>
      <c r="F8" s="20"/>
      <c r="G8" s="20"/>
      <c r="H8" s="20"/>
      <c r="I8" s="20"/>
      <c r="J8" s="20"/>
      <c r="K8" s="20"/>
      <c r="L8" s="20"/>
      <c r="M8" s="20"/>
      <c r="N8" s="20"/>
      <c r="O8" s="20"/>
      <c r="P8" s="20"/>
      <c r="Q8" s="20"/>
      <c r="R8" s="20"/>
      <c r="S8" s="20"/>
      <c r="T8" s="20"/>
    </row>
    <row r="9" spans="1:20" x14ac:dyDescent="0.25">
      <c r="O9" s="17"/>
    </row>
    <row r="10" spans="1:20" ht="16.5" customHeight="1" x14ac:dyDescent="0.25">
      <c r="B10" s="197" t="s">
        <v>58</v>
      </c>
      <c r="C10" s="198"/>
      <c r="D10" s="198"/>
      <c r="E10" s="198"/>
      <c r="F10" s="198"/>
      <c r="G10" s="198"/>
      <c r="H10" s="198"/>
      <c r="I10" s="198"/>
      <c r="J10" s="198"/>
      <c r="K10" s="198"/>
      <c r="L10" s="198"/>
      <c r="M10" s="198"/>
      <c r="N10" s="199"/>
      <c r="O10" s="200" t="s">
        <v>59</v>
      </c>
      <c r="P10" s="201"/>
      <c r="Q10" s="201"/>
      <c r="R10" s="201"/>
      <c r="S10" s="201"/>
      <c r="T10" s="202"/>
    </row>
    <row r="11" spans="1:20" ht="15.75" customHeight="1" x14ac:dyDescent="0.25">
      <c r="B11" s="215" t="s">
        <v>41</v>
      </c>
      <c r="C11" s="21"/>
      <c r="D11" s="21"/>
      <c r="E11" s="21"/>
      <c r="F11" s="21"/>
      <c r="G11" s="21"/>
      <c r="H11" s="21"/>
      <c r="I11" s="21"/>
      <c r="J11" s="21"/>
      <c r="K11" s="21"/>
      <c r="L11" s="21"/>
      <c r="M11" s="21"/>
      <c r="N11" s="22"/>
      <c r="O11" s="221" t="s">
        <v>75</v>
      </c>
      <c r="P11" s="222"/>
      <c r="Q11" s="48" t="s">
        <v>177</v>
      </c>
      <c r="R11" s="237" t="s">
        <v>190</v>
      </c>
      <c r="S11" s="222"/>
      <c r="T11" s="203" t="s">
        <v>191</v>
      </c>
    </row>
    <row r="12" spans="1:20" ht="30.75" thickBot="1" x14ac:dyDescent="0.3">
      <c r="B12" s="216"/>
      <c r="C12" s="49" t="s">
        <v>42</v>
      </c>
      <c r="D12" s="43" t="s">
        <v>114</v>
      </c>
      <c r="E12" s="49" t="s">
        <v>36</v>
      </c>
      <c r="F12" s="43"/>
      <c r="G12" s="49" t="s">
        <v>37</v>
      </c>
      <c r="H12" s="43"/>
      <c r="I12" s="49" t="s">
        <v>330</v>
      </c>
      <c r="J12" s="43"/>
      <c r="K12" s="49" t="s">
        <v>38</v>
      </c>
      <c r="L12" s="43"/>
      <c r="M12" s="49" t="s">
        <v>40</v>
      </c>
      <c r="N12" s="43"/>
      <c r="O12" s="32" t="s">
        <v>401</v>
      </c>
      <c r="P12" s="33" t="s">
        <v>402</v>
      </c>
      <c r="Q12" s="41" t="s">
        <v>192</v>
      </c>
      <c r="R12" s="46" t="s">
        <v>193</v>
      </c>
      <c r="S12" s="46" t="s">
        <v>149</v>
      </c>
      <c r="T12" s="204"/>
    </row>
    <row r="13" spans="1:20" x14ac:dyDescent="0.25">
      <c r="B13" s="50" t="s">
        <v>70</v>
      </c>
      <c r="C13" s="51"/>
      <c r="D13" s="52"/>
      <c r="E13" s="52"/>
      <c r="F13" s="52"/>
      <c r="G13" s="52"/>
      <c r="H13" s="52"/>
      <c r="I13" s="52"/>
      <c r="J13" s="52"/>
      <c r="K13" s="52"/>
      <c r="L13" s="52"/>
      <c r="M13" s="52"/>
      <c r="N13" s="52"/>
      <c r="O13" s="52"/>
      <c r="P13" s="52"/>
      <c r="Q13" s="52"/>
      <c r="R13" s="53"/>
      <c r="S13" s="52"/>
      <c r="T13" s="54"/>
    </row>
    <row r="14" spans="1:20" ht="30" x14ac:dyDescent="0.25">
      <c r="A14" s="23"/>
      <c r="B14" s="55" t="s">
        <v>403</v>
      </c>
      <c r="C14" s="56" t="s">
        <v>44</v>
      </c>
      <c r="D14" s="57"/>
      <c r="E14" s="56" t="s">
        <v>43</v>
      </c>
      <c r="F14" s="58">
        <v>1</v>
      </c>
      <c r="G14" s="56" t="s">
        <v>44</v>
      </c>
      <c r="H14" s="57"/>
      <c r="I14" s="56" t="s">
        <v>44</v>
      </c>
      <c r="J14" s="57"/>
      <c r="K14" s="56" t="s">
        <v>43</v>
      </c>
      <c r="L14" s="58">
        <v>1</v>
      </c>
      <c r="M14" s="56" t="s">
        <v>43</v>
      </c>
      <c r="N14" s="57"/>
      <c r="O14" s="59" t="s">
        <v>404</v>
      </c>
      <c r="P14" s="60" t="s">
        <v>405</v>
      </c>
      <c r="Q14" s="61" t="s">
        <v>406</v>
      </c>
      <c r="R14" s="61" t="s">
        <v>407</v>
      </c>
      <c r="S14" s="89" t="s">
        <v>408</v>
      </c>
      <c r="T14" s="62" t="s">
        <v>337</v>
      </c>
    </row>
    <row r="15" spans="1:20" x14ac:dyDescent="0.25">
      <c r="B15" s="63" t="s">
        <v>71</v>
      </c>
      <c r="C15" s="64"/>
      <c r="D15" s="65"/>
      <c r="E15" s="65"/>
      <c r="F15" s="66"/>
      <c r="G15" s="65"/>
      <c r="H15" s="65"/>
      <c r="I15" s="65"/>
      <c r="J15" s="65"/>
      <c r="K15" s="65"/>
      <c r="L15" s="66"/>
      <c r="M15" s="65"/>
      <c r="N15" s="65"/>
      <c r="O15" s="66"/>
      <c r="P15" s="66"/>
      <c r="Q15" s="66"/>
      <c r="R15" s="67"/>
      <c r="S15" s="66"/>
      <c r="T15" s="68"/>
    </row>
    <row r="16" spans="1:20" ht="30" x14ac:dyDescent="0.25">
      <c r="B16" s="55" t="s">
        <v>403</v>
      </c>
      <c r="C16" s="56" t="s">
        <v>44</v>
      </c>
      <c r="D16" s="57"/>
      <c r="E16" s="56" t="s">
        <v>43</v>
      </c>
      <c r="F16" s="58">
        <v>1</v>
      </c>
      <c r="G16" s="56" t="s">
        <v>44</v>
      </c>
      <c r="H16" s="57"/>
      <c r="I16" s="56" t="s">
        <v>44</v>
      </c>
      <c r="J16" s="57"/>
      <c r="K16" s="56" t="s">
        <v>43</v>
      </c>
      <c r="L16" s="58">
        <v>1</v>
      </c>
      <c r="M16" s="56" t="s">
        <v>43</v>
      </c>
      <c r="N16" s="57"/>
      <c r="O16" s="59" t="s">
        <v>409</v>
      </c>
      <c r="P16" s="60" t="s">
        <v>410</v>
      </c>
      <c r="Q16" s="61" t="s">
        <v>411</v>
      </c>
      <c r="R16" s="61" t="s">
        <v>412</v>
      </c>
      <c r="S16" s="89" t="s">
        <v>413</v>
      </c>
      <c r="T16" s="62" t="s">
        <v>337</v>
      </c>
    </row>
    <row r="17" spans="2:20" x14ac:dyDescent="0.25">
      <c r="B17" s="63" t="s">
        <v>72</v>
      </c>
      <c r="C17" s="64"/>
      <c r="D17" s="65"/>
      <c r="E17" s="65"/>
      <c r="F17" s="66"/>
      <c r="G17" s="65"/>
      <c r="H17" s="65"/>
      <c r="I17" s="65"/>
      <c r="J17" s="65"/>
      <c r="K17" s="65"/>
      <c r="L17" s="66"/>
      <c r="M17" s="65"/>
      <c r="N17" s="65"/>
      <c r="O17" s="66"/>
      <c r="P17" s="66"/>
      <c r="Q17" s="66"/>
      <c r="R17" s="67"/>
      <c r="S17" s="66"/>
      <c r="T17" s="68"/>
    </row>
    <row r="18" spans="2:20" ht="30" x14ac:dyDescent="0.25">
      <c r="B18" s="55" t="s">
        <v>403</v>
      </c>
      <c r="C18" s="56" t="s">
        <v>44</v>
      </c>
      <c r="D18" s="57"/>
      <c r="E18" s="56" t="s">
        <v>43</v>
      </c>
      <c r="F18" s="58">
        <v>1</v>
      </c>
      <c r="G18" s="56" t="s">
        <v>44</v>
      </c>
      <c r="H18" s="57"/>
      <c r="I18" s="56" t="s">
        <v>44</v>
      </c>
      <c r="J18" s="57"/>
      <c r="K18" s="56" t="s">
        <v>43</v>
      </c>
      <c r="L18" s="58">
        <v>1</v>
      </c>
      <c r="M18" s="56" t="s">
        <v>43</v>
      </c>
      <c r="N18" s="57"/>
      <c r="O18" s="59" t="s">
        <v>414</v>
      </c>
      <c r="P18" s="60" t="s">
        <v>415</v>
      </c>
      <c r="Q18" s="61" t="s">
        <v>416</v>
      </c>
      <c r="R18" s="61" t="s">
        <v>417</v>
      </c>
      <c r="S18" s="89" t="s">
        <v>418</v>
      </c>
      <c r="T18" s="62" t="s">
        <v>337</v>
      </c>
    </row>
    <row r="19" spans="2:20" x14ac:dyDescent="0.25">
      <c r="B19" s="63" t="s">
        <v>73</v>
      </c>
      <c r="C19" s="64"/>
      <c r="D19" s="65"/>
      <c r="E19" s="65"/>
      <c r="F19" s="66"/>
      <c r="G19" s="65"/>
      <c r="H19" s="65"/>
      <c r="I19" s="65"/>
      <c r="J19" s="65"/>
      <c r="K19" s="65"/>
      <c r="L19" s="66"/>
      <c r="M19" s="65"/>
      <c r="N19" s="65"/>
      <c r="O19" s="66"/>
      <c r="P19" s="66"/>
      <c r="Q19" s="66"/>
      <c r="R19" s="67"/>
      <c r="S19" s="66"/>
      <c r="T19" s="68"/>
    </row>
    <row r="20" spans="2:20" ht="30" x14ac:dyDescent="0.25">
      <c r="B20" s="55" t="s">
        <v>403</v>
      </c>
      <c r="C20" s="56" t="s">
        <v>44</v>
      </c>
      <c r="D20" s="57"/>
      <c r="E20" s="56" t="s">
        <v>43</v>
      </c>
      <c r="F20" s="58">
        <v>1</v>
      </c>
      <c r="G20" s="56" t="s">
        <v>44</v>
      </c>
      <c r="H20" s="57"/>
      <c r="I20" s="56" t="s">
        <v>44</v>
      </c>
      <c r="J20" s="57"/>
      <c r="K20" s="56" t="s">
        <v>43</v>
      </c>
      <c r="L20" s="58">
        <v>1</v>
      </c>
      <c r="M20" s="56" t="s">
        <v>43</v>
      </c>
      <c r="N20" s="57"/>
      <c r="O20" s="59" t="s">
        <v>419</v>
      </c>
      <c r="P20" s="60" t="s">
        <v>420</v>
      </c>
      <c r="Q20" s="61" t="s">
        <v>421</v>
      </c>
      <c r="R20" s="61" t="s">
        <v>422</v>
      </c>
      <c r="S20" s="89" t="s">
        <v>423</v>
      </c>
      <c r="T20" s="62" t="s">
        <v>337</v>
      </c>
    </row>
    <row r="21" spans="2:20" x14ac:dyDescent="0.25">
      <c r="B21" s="63" t="s">
        <v>74</v>
      </c>
      <c r="C21" s="64"/>
      <c r="D21" s="65"/>
      <c r="E21" s="65"/>
      <c r="F21" s="66"/>
      <c r="G21" s="65"/>
      <c r="H21" s="65"/>
      <c r="I21" s="65"/>
      <c r="J21" s="65"/>
      <c r="K21" s="65"/>
      <c r="L21" s="66"/>
      <c r="M21" s="65"/>
      <c r="N21" s="65"/>
      <c r="O21" s="66"/>
      <c r="P21" s="66"/>
      <c r="Q21" s="66"/>
      <c r="R21" s="67"/>
      <c r="S21" s="66"/>
      <c r="T21" s="68"/>
    </row>
    <row r="22" spans="2:20" ht="30" x14ac:dyDescent="0.25">
      <c r="B22" s="69" t="s">
        <v>403</v>
      </c>
      <c r="C22" s="70" t="s">
        <v>44</v>
      </c>
      <c r="D22" s="71"/>
      <c r="E22" s="70" t="s">
        <v>43</v>
      </c>
      <c r="F22" s="72">
        <v>1</v>
      </c>
      <c r="G22" s="70" t="s">
        <v>44</v>
      </c>
      <c r="H22" s="71"/>
      <c r="I22" s="70" t="s">
        <v>44</v>
      </c>
      <c r="J22" s="71"/>
      <c r="K22" s="70" t="s">
        <v>43</v>
      </c>
      <c r="L22" s="72">
        <v>1</v>
      </c>
      <c r="M22" s="70" t="s">
        <v>43</v>
      </c>
      <c r="N22" s="71"/>
      <c r="O22" s="73" t="s">
        <v>424</v>
      </c>
      <c r="P22" s="74" t="s">
        <v>425</v>
      </c>
      <c r="Q22" s="75" t="s">
        <v>426</v>
      </c>
      <c r="R22" s="76" t="s">
        <v>427</v>
      </c>
      <c r="S22" s="91" t="s">
        <v>428</v>
      </c>
      <c r="T22" s="77" t="s">
        <v>337</v>
      </c>
    </row>
    <row r="23" spans="2:20" x14ac:dyDescent="0.25">
      <c r="B23" s="223" t="s">
        <v>429</v>
      </c>
      <c r="C23" s="223"/>
      <c r="D23" s="223"/>
      <c r="E23" s="223"/>
      <c r="F23" s="223"/>
      <c r="G23" s="223"/>
      <c r="H23" s="223"/>
      <c r="I23" s="223"/>
      <c r="J23" s="223"/>
      <c r="K23" s="223"/>
      <c r="L23" s="223"/>
      <c r="M23" s="223"/>
      <c r="N23" s="223"/>
      <c r="O23" s="223"/>
      <c r="P23" s="223"/>
      <c r="Q23" s="78"/>
      <c r="R23" s="78"/>
      <c r="S23" s="78"/>
      <c r="T23" s="78"/>
    </row>
    <row r="24" spans="2:20" x14ac:dyDescent="0.25">
      <c r="B24" s="196" t="s">
        <v>350</v>
      </c>
      <c r="C24" s="196"/>
      <c r="D24" s="196"/>
      <c r="E24" s="196"/>
      <c r="F24" s="196"/>
      <c r="G24" s="196"/>
      <c r="H24" s="196"/>
      <c r="I24" s="196"/>
      <c r="J24" s="196"/>
      <c r="K24" s="196"/>
      <c r="L24" s="196"/>
      <c r="M24" s="196"/>
      <c r="N24" s="196"/>
      <c r="O24" s="196"/>
      <c r="P24" s="196"/>
      <c r="Q24" s="78"/>
      <c r="R24" s="78"/>
      <c r="S24" s="78"/>
      <c r="T24" s="78"/>
    </row>
    <row r="25" spans="2:20" x14ac:dyDescent="0.25">
      <c r="B25" s="196" t="s">
        <v>351</v>
      </c>
      <c r="C25" s="196"/>
      <c r="D25" s="196"/>
      <c r="E25" s="196"/>
      <c r="F25" s="196"/>
      <c r="G25" s="196"/>
      <c r="H25" s="196"/>
      <c r="I25" s="196"/>
      <c r="J25" s="196"/>
      <c r="K25" s="196"/>
      <c r="L25" s="196"/>
      <c r="M25" s="196"/>
      <c r="N25" s="196"/>
      <c r="O25" s="196"/>
      <c r="P25" s="196"/>
      <c r="Q25" s="78"/>
      <c r="R25" s="78"/>
      <c r="S25" s="78"/>
      <c r="T25" s="78"/>
    </row>
    <row r="26" spans="2:20" s="27" customFormat="1" x14ac:dyDescent="0.25">
      <c r="B26" s="196" t="s">
        <v>77</v>
      </c>
      <c r="C26" s="196"/>
      <c r="D26" s="196"/>
      <c r="E26" s="196"/>
      <c r="F26" s="196"/>
      <c r="G26" s="196"/>
      <c r="H26" s="196"/>
      <c r="I26" s="196"/>
      <c r="J26" s="196"/>
      <c r="K26" s="196"/>
      <c r="L26" s="196"/>
      <c r="M26" s="196"/>
      <c r="N26" s="196"/>
      <c r="O26" s="196"/>
      <c r="P26" s="196"/>
      <c r="Q26" s="79"/>
      <c r="R26" s="79"/>
      <c r="S26" s="79"/>
      <c r="T26" s="79"/>
    </row>
    <row r="27" spans="2:20" s="27" customFormat="1" x14ac:dyDescent="0.25">
      <c r="B27" s="196" t="s">
        <v>352</v>
      </c>
      <c r="C27" s="196"/>
      <c r="D27" s="196"/>
      <c r="E27" s="196"/>
      <c r="F27" s="196"/>
      <c r="G27" s="196"/>
      <c r="H27" s="196"/>
      <c r="I27" s="196"/>
      <c r="J27" s="196"/>
      <c r="K27" s="196"/>
      <c r="L27" s="196"/>
      <c r="M27" s="196"/>
      <c r="N27" s="196"/>
      <c r="O27" s="196"/>
      <c r="P27" s="196"/>
      <c r="Q27" s="79"/>
      <c r="R27" s="79"/>
      <c r="S27" s="79"/>
      <c r="T27" s="79"/>
    </row>
    <row r="28" spans="2:20" s="27" customFormat="1" ht="28.5" customHeight="1" x14ac:dyDescent="0.25">
      <c r="B28" s="195" t="s">
        <v>551</v>
      </c>
      <c r="C28" s="195"/>
      <c r="D28" s="195"/>
      <c r="E28" s="195"/>
      <c r="F28" s="195"/>
      <c r="G28" s="195"/>
      <c r="H28" s="195"/>
      <c r="I28" s="195"/>
      <c r="J28" s="195"/>
      <c r="K28" s="195"/>
      <c r="L28" s="195"/>
      <c r="M28" s="195"/>
      <c r="N28" s="195"/>
      <c r="O28" s="195"/>
      <c r="P28" s="195"/>
      <c r="Q28" s="79"/>
      <c r="R28" s="79"/>
      <c r="S28" s="79"/>
      <c r="T28" s="79"/>
    </row>
    <row r="29" spans="2:20" s="27" customFormat="1" ht="29.25" customHeight="1" x14ac:dyDescent="0.25">
      <c r="B29" s="195" t="s">
        <v>194</v>
      </c>
      <c r="C29" s="195"/>
      <c r="D29" s="195"/>
      <c r="E29" s="195"/>
      <c r="F29" s="195"/>
      <c r="G29" s="195"/>
      <c r="H29" s="195"/>
      <c r="I29" s="195"/>
      <c r="J29" s="195"/>
      <c r="K29" s="195"/>
      <c r="L29" s="195"/>
      <c r="M29" s="195"/>
      <c r="N29" s="195"/>
      <c r="O29" s="195"/>
      <c r="P29" s="195"/>
      <c r="Q29" s="79"/>
      <c r="R29" s="79"/>
      <c r="S29" s="79"/>
      <c r="T29" s="79"/>
    </row>
    <row r="30" spans="2:20" s="1" customFormat="1" x14ac:dyDescent="0.25">
      <c r="B30" s="80" t="s">
        <v>328</v>
      </c>
      <c r="C30" s="13"/>
      <c r="D30" s="13"/>
      <c r="E30" s="13"/>
      <c r="F30" s="13"/>
      <c r="G30" s="13"/>
      <c r="H30" s="13"/>
      <c r="I30" s="81"/>
      <c r="J30" s="81"/>
      <c r="K30" s="13"/>
      <c r="L30" s="13"/>
      <c r="M30" s="13"/>
      <c r="N30" s="13"/>
      <c r="O30" s="13"/>
      <c r="P30" s="13"/>
      <c r="Q30" s="13"/>
      <c r="R30" s="13"/>
      <c r="S30" s="13"/>
      <c r="T30" s="13"/>
    </row>
    <row r="31" spans="2:20" ht="15" customHeight="1" x14ac:dyDescent="0.25">
      <c r="B31" s="195" t="s">
        <v>353</v>
      </c>
      <c r="C31" s="195"/>
      <c r="D31" s="195"/>
      <c r="E31" s="195"/>
      <c r="F31" s="195"/>
      <c r="G31" s="195"/>
      <c r="H31" s="195"/>
      <c r="I31" s="195"/>
      <c r="J31" s="195"/>
      <c r="K31" s="195"/>
      <c r="L31" s="195"/>
      <c r="M31" s="195"/>
      <c r="N31" s="195"/>
      <c r="O31" s="195"/>
      <c r="P31" s="195"/>
      <c r="Q31" s="78"/>
      <c r="R31" s="78"/>
      <c r="S31" s="78"/>
      <c r="T31" s="78"/>
    </row>
    <row r="32" spans="2:20" ht="15" customHeight="1" x14ac:dyDescent="0.25">
      <c r="B32" s="195" t="s">
        <v>550</v>
      </c>
      <c r="C32" s="195"/>
      <c r="D32" s="195"/>
      <c r="E32" s="195"/>
      <c r="F32" s="195"/>
      <c r="G32" s="195"/>
      <c r="H32" s="195"/>
      <c r="I32" s="195"/>
      <c r="J32" s="195"/>
      <c r="K32" s="195"/>
      <c r="L32" s="195"/>
      <c r="M32" s="195"/>
      <c r="N32" s="195"/>
      <c r="O32" s="195"/>
      <c r="P32" s="195"/>
      <c r="Q32" s="78"/>
      <c r="R32" s="78"/>
      <c r="S32" s="78"/>
      <c r="T32" s="78"/>
    </row>
    <row r="33" spans="2:20" x14ac:dyDescent="0.25">
      <c r="B33" s="82" t="s">
        <v>171</v>
      </c>
      <c r="C33" s="78" t="str">
        <f>[2]STUDIES!A5</f>
        <v>Castellsagué 2015 (3)</v>
      </c>
      <c r="D33" s="78"/>
      <c r="E33" s="78"/>
      <c r="F33" s="78"/>
      <c r="G33" s="78"/>
      <c r="H33" s="78"/>
      <c r="I33" s="78"/>
      <c r="J33" s="78"/>
      <c r="K33" s="78"/>
      <c r="L33" s="78"/>
      <c r="M33" s="78"/>
      <c r="N33" s="78"/>
      <c r="O33" s="78"/>
      <c r="P33" s="78"/>
      <c r="Q33" s="78"/>
      <c r="R33" s="78"/>
      <c r="S33" s="78"/>
      <c r="T33" s="78"/>
    </row>
    <row r="35" spans="2:20" ht="21.75" thickBot="1" x14ac:dyDescent="0.3">
      <c r="B35" s="19" t="s">
        <v>50</v>
      </c>
      <c r="C35" s="20"/>
      <c r="D35" s="20"/>
      <c r="E35" s="20"/>
      <c r="F35" s="20"/>
      <c r="G35" s="20"/>
      <c r="H35" s="20"/>
      <c r="I35" s="20"/>
      <c r="J35" s="20"/>
      <c r="K35" s="20"/>
      <c r="L35" s="20"/>
      <c r="M35" s="20"/>
      <c r="N35" s="20"/>
      <c r="O35" s="20"/>
      <c r="P35" s="25"/>
    </row>
    <row r="37" spans="2:20" s="17" customFormat="1" ht="15" customHeight="1" x14ac:dyDescent="0.25">
      <c r="B37" s="205" t="s">
        <v>60</v>
      </c>
      <c r="C37" s="206"/>
      <c r="D37" s="206"/>
      <c r="E37" s="209" t="s">
        <v>61</v>
      </c>
      <c r="F37" s="209"/>
      <c r="G37" s="209"/>
      <c r="H37" s="209"/>
      <c r="I37" s="209" t="s">
        <v>62</v>
      </c>
      <c r="J37" s="209"/>
      <c r="K37" s="209" t="s">
        <v>27</v>
      </c>
      <c r="L37" s="209"/>
      <c r="M37" s="210" t="s">
        <v>30</v>
      </c>
      <c r="N37" s="210"/>
      <c r="O37" s="209" t="s">
        <v>29</v>
      </c>
      <c r="P37" s="212"/>
      <c r="R37" s="18"/>
      <c r="S37" s="18"/>
    </row>
    <row r="38" spans="2:20" s="17" customFormat="1" ht="33" customHeight="1" thickBot="1" x14ac:dyDescent="0.3">
      <c r="B38" s="207"/>
      <c r="C38" s="208"/>
      <c r="D38" s="208"/>
      <c r="E38" s="211" t="str">
        <f>O12</f>
        <v>Control group (9vHPV-females 16–26 years)</v>
      </c>
      <c r="F38" s="211"/>
      <c r="G38" s="211" t="str">
        <f>P12</f>
        <v>Intervention group (9vHPV-HM 16–26 years)</v>
      </c>
      <c r="H38" s="211"/>
      <c r="I38" s="213" t="s">
        <v>26</v>
      </c>
      <c r="J38" s="213"/>
      <c r="K38" s="213" t="s">
        <v>28</v>
      </c>
      <c r="L38" s="213"/>
      <c r="M38" s="211"/>
      <c r="N38" s="211"/>
      <c r="O38" s="213"/>
      <c r="P38" s="214"/>
    </row>
    <row r="39" spans="2:20" s="23" customFormat="1" x14ac:dyDescent="0.25">
      <c r="B39" s="226" t="str">
        <f>B13</f>
        <v>One or more AEs</v>
      </c>
      <c r="C39" s="227"/>
      <c r="D39" s="227"/>
      <c r="E39" s="228" t="str">
        <f>IF(Q14="","",Q14)</f>
        <v xml:space="preserve">894 per 1 000 </v>
      </c>
      <c r="F39" s="228"/>
      <c r="G39" s="230" t="s">
        <v>430</v>
      </c>
      <c r="H39" s="230"/>
      <c r="I39" s="217" t="str">
        <f>IF(S14="","",S14)</f>
        <v>RR 0.85 (0.82–0.88)</v>
      </c>
      <c r="J39" s="217"/>
      <c r="K39" s="217" t="str">
        <f>B14</f>
        <v>2 469 (1NoRCT)</v>
      </c>
      <c r="L39" s="217"/>
      <c r="M39" s="83" t="str">
        <f>IF(T14="","",T14)</f>
        <v>Low</v>
      </c>
      <c r="N39" s="84"/>
      <c r="O39" s="224"/>
      <c r="P39" s="225"/>
    </row>
    <row r="40" spans="2:20" s="23" customFormat="1" x14ac:dyDescent="0.25">
      <c r="B40" s="226" t="str">
        <f>B15</f>
        <v>Injection-site events</v>
      </c>
      <c r="C40" s="227"/>
      <c r="D40" s="227"/>
      <c r="E40" s="228" t="str">
        <f>IF(Q16="","",Q16)</f>
        <v xml:space="preserve">841 per 1 000 </v>
      </c>
      <c r="F40" s="228"/>
      <c r="G40" s="229" t="s">
        <v>431</v>
      </c>
      <c r="H40" s="229"/>
      <c r="I40" s="217" t="str">
        <f>IF(S16="","",S16)</f>
        <v>RR 0.80 (0.77–0.84)</v>
      </c>
      <c r="J40" s="217"/>
      <c r="K40" s="217" t="str">
        <f>B16</f>
        <v>2 469 (1NoRCT)</v>
      </c>
      <c r="L40" s="217"/>
      <c r="M40" s="83" t="str">
        <f>IF(T16="","",T16)</f>
        <v>Low</v>
      </c>
      <c r="N40" s="84"/>
      <c r="O40" s="224"/>
      <c r="P40" s="225"/>
    </row>
    <row r="41" spans="2:20" s="23" customFormat="1" x14ac:dyDescent="0.25">
      <c r="B41" s="226" t="str">
        <f>B17</f>
        <v>Systemic events</v>
      </c>
      <c r="C41" s="227"/>
      <c r="D41" s="227"/>
      <c r="E41" s="228" t="str">
        <f>IF(Q18="","",Q18)</f>
        <v xml:space="preserve">488 per 1 000 </v>
      </c>
      <c r="F41" s="228"/>
      <c r="G41" s="229" t="s">
        <v>432</v>
      </c>
      <c r="H41" s="229"/>
      <c r="I41" s="217" t="str">
        <f>IF(S18="","",S18)</f>
        <v>RR 0.76 (0.70–0.84)</v>
      </c>
      <c r="J41" s="217"/>
      <c r="K41" s="217" t="str">
        <f>B18</f>
        <v>2 469 (1NoRCT)</v>
      </c>
      <c r="L41" s="217"/>
      <c r="M41" s="83" t="str">
        <f>IF(T18="","",T18)</f>
        <v>Low</v>
      </c>
      <c r="N41" s="84"/>
      <c r="O41" s="224"/>
      <c r="P41" s="225"/>
    </row>
    <row r="42" spans="2:20" s="23" customFormat="1" x14ac:dyDescent="0.25">
      <c r="B42" s="226" t="str">
        <f>B19</f>
        <v>Serious events</v>
      </c>
      <c r="C42" s="227"/>
      <c r="D42" s="227"/>
      <c r="E42" s="228" t="str">
        <f>IF(Q20="","",Q20)</f>
        <v xml:space="preserve">24 per 1 000 </v>
      </c>
      <c r="F42" s="228"/>
      <c r="G42" s="229" t="s">
        <v>433</v>
      </c>
      <c r="H42" s="229"/>
      <c r="I42" s="217" t="str">
        <f>IF(S20="","",S20)</f>
        <v>RR 0.68 (0.39–1.19)</v>
      </c>
      <c r="J42" s="217"/>
      <c r="K42" s="217" t="str">
        <f>B20</f>
        <v>2 469 (1NoRCT)</v>
      </c>
      <c r="L42" s="217"/>
      <c r="M42" s="83" t="str">
        <f>IF(T20="","",T20)</f>
        <v>Low</v>
      </c>
      <c r="N42" s="84"/>
      <c r="O42" s="224"/>
      <c r="P42" s="225"/>
    </row>
    <row r="43" spans="2:20" s="23" customFormat="1" x14ac:dyDescent="0.25">
      <c r="B43" s="232" t="str">
        <f>B21</f>
        <v>Discontinuation due to AEs</v>
      </c>
      <c r="C43" s="233"/>
      <c r="D43" s="233"/>
      <c r="E43" s="234" t="str">
        <f>IF(Q22="","",Q22)</f>
        <v xml:space="preserve">3 per 1 000 </v>
      </c>
      <c r="F43" s="234"/>
      <c r="G43" s="235" t="s">
        <v>434</v>
      </c>
      <c r="H43" s="235"/>
      <c r="I43" s="236" t="str">
        <f>IF(S22="","",S22)</f>
        <v>RR 0.51 (0.09–3.07)</v>
      </c>
      <c r="J43" s="236"/>
      <c r="K43" s="236" t="str">
        <f>B22</f>
        <v>2 469 (1NoRCT)</v>
      </c>
      <c r="L43" s="236"/>
      <c r="M43" s="85" t="str">
        <f>IF(T22="","",T22)</f>
        <v>Low</v>
      </c>
      <c r="N43" s="92"/>
      <c r="O43" s="238"/>
      <c r="P43" s="239"/>
    </row>
    <row r="44" spans="2:20" x14ac:dyDescent="0.25">
      <c r="B44" s="223" t="s">
        <v>429</v>
      </c>
      <c r="C44" s="223"/>
      <c r="D44" s="223"/>
      <c r="E44" s="223"/>
      <c r="F44" s="223"/>
      <c r="G44" s="223"/>
      <c r="H44" s="223"/>
      <c r="I44" s="223"/>
      <c r="J44" s="223"/>
      <c r="K44" s="223"/>
      <c r="L44" s="223"/>
      <c r="M44" s="223"/>
      <c r="N44" s="223"/>
      <c r="O44" s="223"/>
      <c r="P44" s="223"/>
    </row>
    <row r="45" spans="2:20" x14ac:dyDescent="0.25">
      <c r="B45" s="196" t="s">
        <v>350</v>
      </c>
      <c r="C45" s="196"/>
      <c r="D45" s="196"/>
      <c r="E45" s="196"/>
      <c r="F45" s="196"/>
      <c r="G45" s="196"/>
      <c r="H45" s="196"/>
      <c r="I45" s="196"/>
      <c r="J45" s="196"/>
      <c r="K45" s="196"/>
      <c r="L45" s="196"/>
      <c r="M45" s="196"/>
      <c r="N45" s="196"/>
      <c r="O45" s="196"/>
      <c r="P45" s="196"/>
    </row>
    <row r="46" spans="2:20" x14ac:dyDescent="0.25">
      <c r="B46" s="196" t="s">
        <v>351</v>
      </c>
      <c r="C46" s="196"/>
      <c r="D46" s="196"/>
      <c r="E46" s="196"/>
      <c r="F46" s="196"/>
      <c r="G46" s="196"/>
      <c r="H46" s="196"/>
      <c r="I46" s="196"/>
      <c r="J46" s="196"/>
      <c r="K46" s="196"/>
      <c r="L46" s="196"/>
      <c r="M46" s="196"/>
      <c r="N46" s="196"/>
      <c r="O46" s="196"/>
      <c r="P46" s="196"/>
    </row>
    <row r="47" spans="2:20" s="27" customFormat="1" x14ac:dyDescent="0.25">
      <c r="B47" s="196" t="s">
        <v>77</v>
      </c>
      <c r="C47" s="196"/>
      <c r="D47" s="196"/>
      <c r="E47" s="196"/>
      <c r="F47" s="196"/>
      <c r="G47" s="196"/>
      <c r="H47" s="196"/>
      <c r="I47" s="196"/>
      <c r="J47" s="196"/>
      <c r="K47" s="196"/>
      <c r="L47" s="196"/>
      <c r="M47" s="196"/>
      <c r="N47" s="196"/>
      <c r="O47" s="196"/>
      <c r="P47" s="196"/>
    </row>
    <row r="48" spans="2:20" s="27" customFormat="1" x14ac:dyDescent="0.25">
      <c r="B48" s="196" t="s">
        <v>352</v>
      </c>
      <c r="C48" s="196"/>
      <c r="D48" s="196"/>
      <c r="E48" s="196"/>
      <c r="F48" s="196"/>
      <c r="G48" s="196"/>
      <c r="H48" s="196"/>
      <c r="I48" s="196"/>
      <c r="J48" s="196"/>
      <c r="K48" s="196"/>
      <c r="L48" s="196"/>
      <c r="M48" s="196"/>
      <c r="N48" s="196"/>
      <c r="O48" s="196"/>
      <c r="P48" s="196"/>
    </row>
    <row r="49" spans="2:16" s="27" customFormat="1" ht="28.5" customHeight="1" x14ac:dyDescent="0.25">
      <c r="B49" s="195" t="s">
        <v>551</v>
      </c>
      <c r="C49" s="195"/>
      <c r="D49" s="195"/>
      <c r="E49" s="195"/>
      <c r="F49" s="195"/>
      <c r="G49" s="195"/>
      <c r="H49" s="195"/>
      <c r="I49" s="195"/>
      <c r="J49" s="195"/>
      <c r="K49" s="195"/>
      <c r="L49" s="195"/>
      <c r="M49" s="195"/>
      <c r="N49" s="195"/>
      <c r="O49" s="195"/>
      <c r="P49" s="195"/>
    </row>
    <row r="50" spans="2:16" s="27" customFormat="1" ht="29.25" customHeight="1" x14ac:dyDescent="0.25">
      <c r="B50" s="195" t="s">
        <v>194</v>
      </c>
      <c r="C50" s="195"/>
      <c r="D50" s="195"/>
      <c r="E50" s="195"/>
      <c r="F50" s="195"/>
      <c r="G50" s="195"/>
      <c r="H50" s="195"/>
      <c r="I50" s="195"/>
      <c r="J50" s="195"/>
      <c r="K50" s="195"/>
      <c r="L50" s="195"/>
      <c r="M50" s="195"/>
      <c r="N50" s="195"/>
      <c r="O50" s="195"/>
      <c r="P50" s="195"/>
    </row>
    <row r="51" spans="2:16" s="1" customFormat="1" x14ac:dyDescent="0.25">
      <c r="B51" s="80" t="s">
        <v>328</v>
      </c>
      <c r="C51" s="13"/>
      <c r="D51" s="13"/>
      <c r="E51" s="13"/>
      <c r="F51" s="13"/>
      <c r="G51" s="13"/>
      <c r="H51" s="13"/>
      <c r="I51" s="81"/>
      <c r="J51" s="81"/>
      <c r="K51" s="13"/>
      <c r="L51" s="13"/>
      <c r="M51" s="13"/>
      <c r="N51" s="13"/>
      <c r="O51" s="13"/>
      <c r="P51" s="13"/>
    </row>
    <row r="52" spans="2:16" x14ac:dyDescent="0.25">
      <c r="B52" s="82" t="s">
        <v>171</v>
      </c>
      <c r="C52" s="78" t="str">
        <f>C33</f>
        <v>Castellsagué 2015 (3)</v>
      </c>
      <c r="D52" s="78"/>
      <c r="E52" s="78"/>
      <c r="F52" s="78"/>
      <c r="G52" s="78"/>
      <c r="H52" s="78"/>
      <c r="I52" s="78"/>
      <c r="J52" s="78"/>
      <c r="K52" s="78"/>
      <c r="L52" s="78"/>
      <c r="M52" s="78"/>
      <c r="N52" s="78"/>
      <c r="O52" s="78"/>
      <c r="P52" s="78"/>
    </row>
  </sheetData>
  <mergeCells count="67">
    <mergeCell ref="K42:L42"/>
    <mergeCell ref="O42:P42"/>
    <mergeCell ref="I43:J43"/>
    <mergeCell ref="K43:L43"/>
    <mergeCell ref="R11:S11"/>
    <mergeCell ref="B29:P29"/>
    <mergeCell ref="E43:F43"/>
    <mergeCell ref="G43:H43"/>
    <mergeCell ref="B23:P23"/>
    <mergeCell ref="B26:P26"/>
    <mergeCell ref="B25:P25"/>
    <mergeCell ref="O41:P41"/>
    <mergeCell ref="O39:P39"/>
    <mergeCell ref="O40:P40"/>
    <mergeCell ref="B40:D40"/>
    <mergeCell ref="E40:F40"/>
    <mergeCell ref="B50:P50"/>
    <mergeCell ref="B49:P49"/>
    <mergeCell ref="B27:P27"/>
    <mergeCell ref="B28:P28"/>
    <mergeCell ref="B44:P44"/>
    <mergeCell ref="B47:P47"/>
    <mergeCell ref="B48:P48"/>
    <mergeCell ref="O43:P43"/>
    <mergeCell ref="B42:D42"/>
    <mergeCell ref="E42:F42"/>
    <mergeCell ref="G42:H42"/>
    <mergeCell ref="I42:J42"/>
    <mergeCell ref="B39:D39"/>
    <mergeCell ref="E39:F39"/>
    <mergeCell ref="G39:H39"/>
    <mergeCell ref="B43:D43"/>
    <mergeCell ref="G40:H40"/>
    <mergeCell ref="I40:J40"/>
    <mergeCell ref="K40:L40"/>
    <mergeCell ref="B41:D41"/>
    <mergeCell ref="E41:F41"/>
    <mergeCell ref="G41:H41"/>
    <mergeCell ref="I41:J41"/>
    <mergeCell ref="K41:L41"/>
    <mergeCell ref="B31:P31"/>
    <mergeCell ref="B32:P32"/>
    <mergeCell ref="E38:F38"/>
    <mergeCell ref="G38:H38"/>
    <mergeCell ref="I38:J38"/>
    <mergeCell ref="K38:L38"/>
    <mergeCell ref="C2:P2"/>
    <mergeCell ref="C3:P3"/>
    <mergeCell ref="C4:P4"/>
    <mergeCell ref="C5:P5"/>
    <mergeCell ref="C6:P6"/>
    <mergeCell ref="B45:P45"/>
    <mergeCell ref="B24:P24"/>
    <mergeCell ref="B46:P46"/>
    <mergeCell ref="B10:N10"/>
    <mergeCell ref="O10:T10"/>
    <mergeCell ref="T11:T12"/>
    <mergeCell ref="B37:D38"/>
    <mergeCell ref="E37:H37"/>
    <mergeCell ref="I37:J37"/>
    <mergeCell ref="K37:L37"/>
    <mergeCell ref="M37:N38"/>
    <mergeCell ref="O37:P38"/>
    <mergeCell ref="B11:B12"/>
    <mergeCell ref="I39:J39"/>
    <mergeCell ref="K39:L39"/>
    <mergeCell ref="O11:P11"/>
  </mergeCells>
  <conditionalFormatting sqref="M15 M17 M19 M21">
    <cfRule type="cellIs" dxfId="499" priority="69" operator="equal">
      <formula>"Very large"</formula>
    </cfRule>
    <cfRule type="cellIs" dxfId="498" priority="70" operator="equal">
      <formula>"Large"</formula>
    </cfRule>
  </conditionalFormatting>
  <conditionalFormatting sqref="I15 I17 I19">
    <cfRule type="cellIs" dxfId="497" priority="71" operator="equal">
      <formula>"Very serious"</formula>
    </cfRule>
    <cfRule type="cellIs" dxfId="496" priority="72" operator="equal">
      <formula>"Serious"</formula>
    </cfRule>
  </conditionalFormatting>
  <conditionalFormatting sqref="I14">
    <cfRule type="cellIs" dxfId="495" priority="67" operator="equal">
      <formula>"Very serious"</formula>
    </cfRule>
    <cfRule type="cellIs" dxfId="494" priority="68" operator="equal">
      <formula>"Serious"</formula>
    </cfRule>
  </conditionalFormatting>
  <conditionalFormatting sqref="M14">
    <cfRule type="cellIs" dxfId="493" priority="65" operator="equal">
      <formula>"Very large"</formula>
    </cfRule>
    <cfRule type="cellIs" dxfId="492" priority="66" operator="equal">
      <formula>"Large"</formula>
    </cfRule>
  </conditionalFormatting>
  <conditionalFormatting sqref="C14">
    <cfRule type="cellIs" dxfId="491" priority="63" operator="equal">
      <formula>"Very serious"</formula>
    </cfRule>
    <cfRule type="cellIs" dxfId="490" priority="64" operator="equal">
      <formula>"Serious"</formula>
    </cfRule>
  </conditionalFormatting>
  <conditionalFormatting sqref="I16">
    <cfRule type="cellIs" dxfId="489" priority="61" operator="equal">
      <formula>"Very serious"</formula>
    </cfRule>
    <cfRule type="cellIs" dxfId="488" priority="62" operator="equal">
      <formula>"Serious"</formula>
    </cfRule>
  </conditionalFormatting>
  <conditionalFormatting sqref="M16">
    <cfRule type="cellIs" dxfId="487" priority="59" operator="equal">
      <formula>"Very large"</formula>
    </cfRule>
    <cfRule type="cellIs" dxfId="486" priority="60" operator="equal">
      <formula>"Large"</formula>
    </cfRule>
  </conditionalFormatting>
  <conditionalFormatting sqref="C16">
    <cfRule type="cellIs" dxfId="485" priority="57" operator="equal">
      <formula>"Very serious"</formula>
    </cfRule>
    <cfRule type="cellIs" dxfId="484" priority="58" operator="equal">
      <formula>"Serious"</formula>
    </cfRule>
  </conditionalFormatting>
  <conditionalFormatting sqref="I18">
    <cfRule type="cellIs" dxfId="483" priority="55" operator="equal">
      <formula>"Very serious"</formula>
    </cfRule>
    <cfRule type="cellIs" dxfId="482" priority="56" operator="equal">
      <formula>"Serious"</formula>
    </cfRule>
  </conditionalFormatting>
  <conditionalFormatting sqref="M18">
    <cfRule type="cellIs" dxfId="481" priority="53" operator="equal">
      <formula>"Very large"</formula>
    </cfRule>
    <cfRule type="cellIs" dxfId="480" priority="54" operator="equal">
      <formula>"Large"</formula>
    </cfRule>
  </conditionalFormatting>
  <conditionalFormatting sqref="C18">
    <cfRule type="cellIs" dxfId="479" priority="51" operator="equal">
      <formula>"Very serious"</formula>
    </cfRule>
    <cfRule type="cellIs" dxfId="478" priority="52" operator="equal">
      <formula>"Serious"</formula>
    </cfRule>
  </conditionalFormatting>
  <conditionalFormatting sqref="G18">
    <cfRule type="cellIs" dxfId="477" priority="35" operator="equal">
      <formula>"Very serious"</formula>
    </cfRule>
    <cfRule type="cellIs" dxfId="476" priority="36" operator="equal">
      <formula>"Serious"</formula>
    </cfRule>
  </conditionalFormatting>
  <conditionalFormatting sqref="C20">
    <cfRule type="cellIs" dxfId="475" priority="47" operator="equal">
      <formula>"Very serious"</formula>
    </cfRule>
    <cfRule type="cellIs" dxfId="474" priority="48" operator="equal">
      <formula>"Serious"</formula>
    </cfRule>
  </conditionalFormatting>
  <conditionalFormatting sqref="G15 G17 G19 G21">
    <cfRule type="cellIs" dxfId="473" priority="41" operator="equal">
      <formula>"Very serious"</formula>
    </cfRule>
    <cfRule type="cellIs" dxfId="472" priority="42" operator="equal">
      <formula>"Serious"</formula>
    </cfRule>
  </conditionalFormatting>
  <conditionalFormatting sqref="M20">
    <cfRule type="cellIs" dxfId="471" priority="49" operator="equal">
      <formula>"Very large"</formula>
    </cfRule>
    <cfRule type="cellIs" dxfId="470" priority="50" operator="equal">
      <formula>"Large"</formula>
    </cfRule>
  </conditionalFormatting>
  <conditionalFormatting sqref="E18">
    <cfRule type="cellIs" dxfId="469" priority="23" operator="equal">
      <formula>"Very serious"</formula>
    </cfRule>
    <cfRule type="cellIs" dxfId="468" priority="24" operator="equal">
      <formula>"Serious"</formula>
    </cfRule>
  </conditionalFormatting>
  <conditionalFormatting sqref="C22">
    <cfRule type="cellIs" dxfId="467" priority="43" operator="equal">
      <formula>"Very serious"</formula>
    </cfRule>
    <cfRule type="cellIs" dxfId="466" priority="44" operator="equal">
      <formula>"Serious"</formula>
    </cfRule>
  </conditionalFormatting>
  <conditionalFormatting sqref="E15 E17 E19 E21">
    <cfRule type="cellIs" dxfId="465" priority="29" operator="equal">
      <formula>"Very serious"</formula>
    </cfRule>
    <cfRule type="cellIs" dxfId="464" priority="30" operator="equal">
      <formula>"Serious"</formula>
    </cfRule>
  </conditionalFormatting>
  <conditionalFormatting sqref="M22">
    <cfRule type="cellIs" dxfId="463" priority="45" operator="equal">
      <formula>"Very large"</formula>
    </cfRule>
    <cfRule type="cellIs" dxfId="462" priority="46" operator="equal">
      <formula>"Large"</formula>
    </cfRule>
  </conditionalFormatting>
  <conditionalFormatting sqref="G14">
    <cfRule type="cellIs" dxfId="461" priority="39" operator="equal">
      <formula>"Very serious"</formula>
    </cfRule>
    <cfRule type="cellIs" dxfId="460" priority="40" operator="equal">
      <formula>"Serious"</formula>
    </cfRule>
  </conditionalFormatting>
  <conditionalFormatting sqref="G16">
    <cfRule type="cellIs" dxfId="459" priority="37" operator="equal">
      <formula>"Very serious"</formula>
    </cfRule>
    <cfRule type="cellIs" dxfId="458" priority="38" operator="equal">
      <formula>"Serious"</formula>
    </cfRule>
  </conditionalFormatting>
  <conditionalFormatting sqref="G20">
    <cfRule type="cellIs" dxfId="457" priority="33" operator="equal">
      <formula>"Very serious"</formula>
    </cfRule>
    <cfRule type="cellIs" dxfId="456" priority="34" operator="equal">
      <formula>"Serious"</formula>
    </cfRule>
  </conditionalFormatting>
  <conditionalFormatting sqref="G22">
    <cfRule type="cellIs" dxfId="455" priority="31" operator="equal">
      <formula>"Very serious"</formula>
    </cfRule>
    <cfRule type="cellIs" dxfId="454" priority="32" operator="equal">
      <formula>"Serious"</formula>
    </cfRule>
  </conditionalFormatting>
  <conditionalFormatting sqref="E14">
    <cfRule type="cellIs" dxfId="453" priority="27" operator="equal">
      <formula>"Very serious"</formula>
    </cfRule>
    <cfRule type="cellIs" dxfId="452" priority="28" operator="equal">
      <formula>"Serious"</formula>
    </cfRule>
  </conditionalFormatting>
  <conditionalFormatting sqref="E16">
    <cfRule type="cellIs" dxfId="451" priority="25" operator="equal">
      <formula>"Very serious"</formula>
    </cfRule>
    <cfRule type="cellIs" dxfId="450" priority="26" operator="equal">
      <formula>"Serious"</formula>
    </cfRule>
  </conditionalFormatting>
  <conditionalFormatting sqref="E20">
    <cfRule type="cellIs" dxfId="449" priority="21" operator="equal">
      <formula>"Very serious"</formula>
    </cfRule>
    <cfRule type="cellIs" dxfId="448" priority="22" operator="equal">
      <formula>"Serious"</formula>
    </cfRule>
  </conditionalFormatting>
  <conditionalFormatting sqref="E22">
    <cfRule type="cellIs" dxfId="447" priority="19" operator="equal">
      <formula>"Very serious"</formula>
    </cfRule>
    <cfRule type="cellIs" dxfId="446" priority="20" operator="equal">
      <formula>"Serious"</formula>
    </cfRule>
  </conditionalFormatting>
  <conditionalFormatting sqref="K15 K17 K19 K21">
    <cfRule type="cellIs" dxfId="445" priority="17" operator="equal">
      <formula>"Very serious"</formula>
    </cfRule>
    <cfRule type="cellIs" dxfId="444" priority="18" operator="equal">
      <formula>"Serious"</formula>
    </cfRule>
  </conditionalFormatting>
  <conditionalFormatting sqref="K14">
    <cfRule type="cellIs" dxfId="443" priority="15" operator="equal">
      <formula>"Very serious"</formula>
    </cfRule>
    <cfRule type="cellIs" dxfId="442" priority="16" operator="equal">
      <formula>"Serious"</formula>
    </cfRule>
  </conditionalFormatting>
  <conditionalFormatting sqref="K16">
    <cfRule type="cellIs" dxfId="441" priority="13" operator="equal">
      <formula>"Very serious"</formula>
    </cfRule>
    <cfRule type="cellIs" dxfId="440" priority="14" operator="equal">
      <formula>"Serious"</formula>
    </cfRule>
  </conditionalFormatting>
  <conditionalFormatting sqref="K18">
    <cfRule type="cellIs" dxfId="439" priority="11" operator="equal">
      <formula>"Very serious"</formula>
    </cfRule>
    <cfRule type="cellIs" dxfId="438" priority="12" operator="equal">
      <formula>"Serious"</formula>
    </cfRule>
  </conditionalFormatting>
  <conditionalFormatting sqref="K20">
    <cfRule type="cellIs" dxfId="437" priority="9" operator="equal">
      <formula>"Very serious"</formula>
    </cfRule>
    <cfRule type="cellIs" dxfId="436" priority="10" operator="equal">
      <formula>"Serious"</formula>
    </cfRule>
  </conditionalFormatting>
  <conditionalFormatting sqref="K22">
    <cfRule type="cellIs" dxfId="435" priority="7" operator="equal">
      <formula>"Very serious"</formula>
    </cfRule>
    <cfRule type="cellIs" dxfId="434" priority="8" operator="equal">
      <formula>"Serious"</formula>
    </cfRule>
  </conditionalFormatting>
  <conditionalFormatting sqref="I21">
    <cfRule type="cellIs" dxfId="433" priority="5" operator="equal">
      <formula>"Very serious"</formula>
    </cfRule>
    <cfRule type="cellIs" dxfId="432" priority="6" operator="equal">
      <formula>"Serious"</formula>
    </cfRule>
  </conditionalFormatting>
  <conditionalFormatting sqref="I20">
    <cfRule type="cellIs" dxfId="431" priority="3" operator="equal">
      <formula>"Very serious"</formula>
    </cfRule>
    <cfRule type="cellIs" dxfId="430" priority="4" operator="equal">
      <formula>"Serious"</formula>
    </cfRule>
  </conditionalFormatting>
  <conditionalFormatting sqref="I22">
    <cfRule type="cellIs" dxfId="429" priority="1" operator="equal">
      <formula>"Very serious"</formula>
    </cfRule>
    <cfRule type="cellIs" dxfId="428" priority="2" operator="equal">
      <formula>"Serious"</formula>
    </cfRule>
  </conditionalFormatting>
  <dataValidations count="4">
    <dataValidation type="list" errorStyle="warning" allowBlank="1" showInputMessage="1" showErrorMessage="1" sqref="C14 C16 C18 I14 I16 G14 G16 I18 C22 G18 C20 G20 G22 I20 I22">
      <formula1>Down</formula1>
    </dataValidation>
    <dataValidation type="list" errorStyle="warning" allowBlank="1" showInputMessage="1" showErrorMessage="1" sqref="E19 E15 C15 C17 C19 G19 G15 G17 I17 I19 E17 I15 K19 K15 K17">
      <formula1>Grade_down</formula1>
    </dataValidation>
    <dataValidation type="list" allowBlank="1" showInputMessage="1" showErrorMessage="1" sqref="M14 M16 M18 M20 M22">
      <formula1>g</formula1>
    </dataValidation>
    <dataValidation type="list" errorStyle="warning" allowBlank="1" showInputMessage="1" showErrorMessage="1" sqref="E14 E16 E22 E20 E18 K14 K16 K22 K20 K18">
      <formula1>DOWN_N</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'C:\Users\vtse\Documents\[Supp03_PICOs_males.xlsx]Hoja2'!#REF!</xm:f>
          </x14:formula1>
          <xm:sqref>T14 T16 T18 T20 T22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48"/>
  <sheetViews>
    <sheetView workbookViewId="0">
      <selection activeCell="C7" sqref="C7"/>
    </sheetView>
  </sheetViews>
  <sheetFormatPr defaultColWidth="11.42578125" defaultRowHeight="15" x14ac:dyDescent="0.25"/>
  <cols>
    <col min="1" max="1" width="6.28515625" style="18" customWidth="1"/>
    <col min="2" max="2" width="17.5703125" style="17" customWidth="1"/>
    <col min="3" max="3" width="18.28515625" style="18" customWidth="1"/>
    <col min="4" max="4" width="3.85546875" style="18" customWidth="1"/>
    <col min="5" max="5" width="18.28515625" style="18" customWidth="1"/>
    <col min="6" max="6" width="4.5703125" style="18" customWidth="1"/>
    <col min="7" max="7" width="20.7109375" style="18" customWidth="1"/>
    <col min="8" max="8" width="5.28515625" style="18" customWidth="1"/>
    <col min="9" max="9" width="18.7109375" style="18" customWidth="1"/>
    <col min="10" max="10" width="4.5703125" style="18" customWidth="1"/>
    <col min="11" max="11" width="18" style="18" customWidth="1"/>
    <col min="12" max="12" width="4.7109375" style="18" customWidth="1"/>
    <col min="13" max="13" width="19.28515625" style="18" customWidth="1"/>
    <col min="14" max="14" width="4.85546875" style="18" customWidth="1"/>
    <col min="15" max="15" width="22.5703125" style="18" customWidth="1"/>
    <col min="16" max="17" width="24.28515625" style="18" customWidth="1"/>
    <col min="18" max="18" width="25.140625" style="18" bestFit="1" customWidth="1"/>
    <col min="19" max="19" width="24.140625" style="18" customWidth="1"/>
    <col min="20" max="20" width="23.5703125" style="18" customWidth="1"/>
    <col min="21" max="21" width="11.42578125" style="18" customWidth="1"/>
    <col min="22" max="31" width="11.42578125" style="18"/>
    <col min="32" max="32" width="11.42578125" style="18" customWidth="1"/>
    <col min="33" max="16384" width="11.42578125" style="18"/>
  </cols>
  <sheetData>
    <row r="2" spans="1:20" s="14" customFormat="1" ht="16.5" customHeight="1" thickBot="1" x14ac:dyDescent="0.3">
      <c r="B2" s="93" t="str">
        <f>[2]HOME!B13</f>
        <v>PICO5</v>
      </c>
      <c r="C2" s="242" t="str">
        <f>VLOOKUP(B2,HOME!B:G,6,0)</f>
        <v>Three doses of 4-valent HPV vaccine in 10–15-year-old males versus three doses of 4-valent HPV vaccine (3 doses) in 16–23-year-old females – safety outcomes</v>
      </c>
      <c r="D2" s="242"/>
      <c r="E2" s="242"/>
      <c r="F2" s="242"/>
      <c r="G2" s="242"/>
      <c r="H2" s="242"/>
      <c r="I2" s="242"/>
      <c r="J2" s="242"/>
      <c r="K2" s="242"/>
      <c r="L2" s="242"/>
      <c r="M2" s="242"/>
      <c r="N2" s="242"/>
      <c r="O2" s="242"/>
      <c r="P2" s="242"/>
    </row>
    <row r="3" spans="1:20" s="14" customFormat="1" ht="15.75" x14ac:dyDescent="0.25">
      <c r="B3" s="94" t="s">
        <v>4</v>
      </c>
      <c r="C3" s="243" t="str">
        <f>VLOOKUP(B2,HOME!B:G,2,0)</f>
        <v>Males 10–15 years old</v>
      </c>
      <c r="D3" s="243"/>
      <c r="E3" s="243"/>
      <c r="F3" s="243"/>
      <c r="G3" s="243"/>
      <c r="H3" s="243"/>
      <c r="I3" s="243"/>
      <c r="J3" s="243"/>
      <c r="K3" s="243"/>
      <c r="L3" s="243"/>
      <c r="M3" s="243"/>
      <c r="N3" s="243"/>
      <c r="O3" s="243"/>
      <c r="P3" s="243"/>
      <c r="Q3" s="47"/>
    </row>
    <row r="4" spans="1:20" s="14" customFormat="1" ht="15.75" customHeight="1" x14ac:dyDescent="0.25">
      <c r="B4" s="94" t="s">
        <v>25</v>
      </c>
      <c r="C4" s="244" t="str">
        <f>STUDIES!D7</f>
        <v>61 clinical centers in Asia, Australia, Europe, Latin America and North America</v>
      </c>
      <c r="D4" s="244"/>
      <c r="E4" s="244"/>
      <c r="F4" s="244"/>
      <c r="G4" s="244"/>
      <c r="H4" s="244"/>
      <c r="I4" s="244"/>
      <c r="J4" s="244"/>
      <c r="K4" s="244"/>
      <c r="L4" s="244"/>
      <c r="M4" s="244"/>
      <c r="N4" s="244"/>
      <c r="O4" s="244"/>
      <c r="P4" s="244"/>
      <c r="Q4" s="47"/>
    </row>
    <row r="5" spans="1:20" s="14" customFormat="1" ht="15.75" x14ac:dyDescent="0.25">
      <c r="B5" s="94" t="s">
        <v>5</v>
      </c>
      <c r="C5" s="243" t="str">
        <f>VLOOKUP(B2,HOME!B:G,3,0)</f>
        <v>4-valent HPV (3 doses)</v>
      </c>
      <c r="D5" s="243"/>
      <c r="E5" s="243"/>
      <c r="F5" s="243"/>
      <c r="G5" s="243"/>
      <c r="H5" s="243"/>
      <c r="I5" s="243"/>
      <c r="J5" s="243"/>
      <c r="K5" s="243"/>
      <c r="L5" s="243"/>
      <c r="M5" s="243"/>
      <c r="N5" s="243"/>
      <c r="O5" s="243"/>
      <c r="P5" s="243"/>
      <c r="Q5" s="47"/>
    </row>
    <row r="6" spans="1:20" s="14" customFormat="1" ht="16.5" thickBot="1" x14ac:dyDescent="0.3">
      <c r="B6" s="95" t="s">
        <v>6</v>
      </c>
      <c r="C6" s="245" t="str">
        <f>VLOOKUP(B2,HOME!B:G,4,0)</f>
        <v>4-valent HPV (3 doses) in females 16–23-years old</v>
      </c>
      <c r="D6" s="245"/>
      <c r="E6" s="245"/>
      <c r="F6" s="245"/>
      <c r="G6" s="245"/>
      <c r="H6" s="245"/>
      <c r="I6" s="245"/>
      <c r="J6" s="245"/>
      <c r="K6" s="245"/>
      <c r="L6" s="245"/>
      <c r="M6" s="245"/>
      <c r="N6" s="245"/>
      <c r="O6" s="245"/>
      <c r="P6" s="245"/>
      <c r="Q6" s="47"/>
    </row>
    <row r="8" spans="1:20" ht="21.75" thickBot="1" x14ac:dyDescent="0.3">
      <c r="B8" s="19" t="s">
        <v>49</v>
      </c>
      <c r="C8" s="20"/>
      <c r="D8" s="20"/>
      <c r="E8" s="20"/>
      <c r="F8" s="20"/>
      <c r="G8" s="20"/>
      <c r="H8" s="20"/>
      <c r="I8" s="20"/>
      <c r="J8" s="20"/>
      <c r="K8" s="20"/>
      <c r="L8" s="20"/>
      <c r="M8" s="20"/>
      <c r="N8" s="20"/>
      <c r="O8" s="20"/>
      <c r="P8" s="20"/>
      <c r="Q8" s="20"/>
      <c r="R8" s="20"/>
      <c r="S8" s="20"/>
      <c r="T8" s="20"/>
    </row>
    <row r="9" spans="1:20" x14ac:dyDescent="0.25">
      <c r="O9" s="17"/>
    </row>
    <row r="10" spans="1:20" ht="16.5" customHeight="1" x14ac:dyDescent="0.25">
      <c r="B10" s="197" t="s">
        <v>58</v>
      </c>
      <c r="C10" s="198"/>
      <c r="D10" s="198"/>
      <c r="E10" s="198"/>
      <c r="F10" s="198"/>
      <c r="G10" s="198"/>
      <c r="H10" s="198"/>
      <c r="I10" s="198"/>
      <c r="J10" s="198"/>
      <c r="K10" s="198"/>
      <c r="L10" s="198"/>
      <c r="M10" s="198"/>
      <c r="N10" s="199"/>
      <c r="O10" s="200" t="s">
        <v>59</v>
      </c>
      <c r="P10" s="201"/>
      <c r="Q10" s="201"/>
      <c r="R10" s="201"/>
      <c r="S10" s="201"/>
      <c r="T10" s="202"/>
    </row>
    <row r="11" spans="1:20" ht="15.75" customHeight="1" x14ac:dyDescent="0.25">
      <c r="B11" s="215" t="s">
        <v>41</v>
      </c>
      <c r="C11" s="21"/>
      <c r="D11" s="21"/>
      <c r="E11" s="21"/>
      <c r="F11" s="21"/>
      <c r="G11" s="21"/>
      <c r="H11" s="21"/>
      <c r="I11" s="21"/>
      <c r="J11" s="21"/>
      <c r="K11" s="21"/>
      <c r="L11" s="21"/>
      <c r="M11" s="21"/>
      <c r="N11" s="22"/>
      <c r="O11" s="221" t="s">
        <v>75</v>
      </c>
      <c r="P11" s="222"/>
      <c r="Q11" s="48" t="s">
        <v>177</v>
      </c>
      <c r="R11" s="251" t="s">
        <v>190</v>
      </c>
      <c r="S11" s="222"/>
      <c r="T11" s="203" t="s">
        <v>191</v>
      </c>
    </row>
    <row r="12" spans="1:20" ht="45.75" thickBot="1" x14ac:dyDescent="0.3">
      <c r="B12" s="216"/>
      <c r="C12" s="49" t="s">
        <v>42</v>
      </c>
      <c r="D12" s="43" t="s">
        <v>114</v>
      </c>
      <c r="E12" s="49" t="s">
        <v>36</v>
      </c>
      <c r="F12" s="43"/>
      <c r="G12" s="49" t="s">
        <v>37</v>
      </c>
      <c r="H12" s="43"/>
      <c r="I12" s="49" t="s">
        <v>330</v>
      </c>
      <c r="J12" s="43"/>
      <c r="K12" s="49" t="s">
        <v>38</v>
      </c>
      <c r="L12" s="43"/>
      <c r="M12" s="49" t="s">
        <v>40</v>
      </c>
      <c r="N12" s="43"/>
      <c r="O12" s="32" t="s">
        <v>435</v>
      </c>
      <c r="P12" s="33" t="s">
        <v>436</v>
      </c>
      <c r="Q12" s="41" t="s">
        <v>192</v>
      </c>
      <c r="R12" s="46" t="s">
        <v>193</v>
      </c>
      <c r="S12" s="46" t="s">
        <v>149</v>
      </c>
      <c r="T12" s="204"/>
    </row>
    <row r="13" spans="1:20" x14ac:dyDescent="0.25">
      <c r="B13" s="50" t="s">
        <v>70</v>
      </c>
      <c r="C13" s="51"/>
      <c r="D13" s="52"/>
      <c r="E13" s="52"/>
      <c r="F13" s="52"/>
      <c r="G13" s="52"/>
      <c r="H13" s="52"/>
      <c r="I13" s="52"/>
      <c r="J13" s="52"/>
      <c r="K13" s="52"/>
      <c r="L13" s="52"/>
      <c r="M13" s="52"/>
      <c r="N13" s="52"/>
      <c r="O13" s="52"/>
      <c r="P13" s="52"/>
      <c r="Q13" s="52"/>
      <c r="R13" s="53"/>
      <c r="S13" s="52"/>
      <c r="T13" s="54"/>
    </row>
    <row r="14" spans="1:20" ht="30" x14ac:dyDescent="0.25">
      <c r="A14" s="23"/>
      <c r="B14" s="55" t="s">
        <v>212</v>
      </c>
      <c r="C14" s="56" t="s">
        <v>44</v>
      </c>
      <c r="D14" s="57"/>
      <c r="E14" s="56" t="s">
        <v>43</v>
      </c>
      <c r="F14" s="57">
        <v>1</v>
      </c>
      <c r="G14" s="56" t="s">
        <v>44</v>
      </c>
      <c r="H14" s="57"/>
      <c r="I14" s="56" t="s">
        <v>44</v>
      </c>
      <c r="J14" s="57"/>
      <c r="K14" s="56" t="s">
        <v>43</v>
      </c>
      <c r="L14" s="58">
        <v>1</v>
      </c>
      <c r="M14" s="56" t="s">
        <v>43</v>
      </c>
      <c r="N14" s="57"/>
      <c r="O14" s="59" t="s">
        <v>139</v>
      </c>
      <c r="P14" s="60" t="s">
        <v>138</v>
      </c>
      <c r="Q14" s="61" t="s">
        <v>437</v>
      </c>
      <c r="R14" s="61" t="s">
        <v>438</v>
      </c>
      <c r="S14" s="89" t="s">
        <v>439</v>
      </c>
      <c r="T14" s="96" t="s">
        <v>337</v>
      </c>
    </row>
    <row r="15" spans="1:20" x14ac:dyDescent="0.25">
      <c r="B15" s="63" t="s">
        <v>71</v>
      </c>
      <c r="C15" s="64"/>
      <c r="D15" s="65"/>
      <c r="E15" s="65"/>
      <c r="F15" s="65"/>
      <c r="G15" s="65"/>
      <c r="H15" s="65"/>
      <c r="I15" s="65"/>
      <c r="J15" s="65"/>
      <c r="K15" s="65"/>
      <c r="L15" s="66"/>
      <c r="M15" s="65"/>
      <c r="N15" s="65"/>
      <c r="O15" s="66"/>
      <c r="P15" s="66"/>
      <c r="Q15" s="66"/>
      <c r="R15" s="67"/>
      <c r="S15" s="66"/>
      <c r="T15" s="97"/>
    </row>
    <row r="16" spans="1:20" ht="30" x14ac:dyDescent="0.25">
      <c r="B16" s="55" t="s">
        <v>212</v>
      </c>
      <c r="C16" s="56" t="s">
        <v>44</v>
      </c>
      <c r="D16" s="57"/>
      <c r="E16" s="56" t="s">
        <v>43</v>
      </c>
      <c r="F16" s="57">
        <v>1</v>
      </c>
      <c r="G16" s="56" t="s">
        <v>44</v>
      </c>
      <c r="H16" s="57"/>
      <c r="I16" s="56" t="s">
        <v>44</v>
      </c>
      <c r="J16" s="57"/>
      <c r="K16" s="56" t="s">
        <v>43</v>
      </c>
      <c r="L16" s="58">
        <v>1</v>
      </c>
      <c r="M16" s="56" t="s">
        <v>43</v>
      </c>
      <c r="N16" s="57"/>
      <c r="O16" s="59" t="s">
        <v>141</v>
      </c>
      <c r="P16" s="60" t="s">
        <v>140</v>
      </c>
      <c r="Q16" s="61" t="s">
        <v>440</v>
      </c>
      <c r="R16" s="61" t="s">
        <v>441</v>
      </c>
      <c r="S16" s="89" t="s">
        <v>442</v>
      </c>
      <c r="T16" s="96" t="s">
        <v>337</v>
      </c>
    </row>
    <row r="17" spans="2:20" x14ac:dyDescent="0.25">
      <c r="B17" s="63" t="s">
        <v>72</v>
      </c>
      <c r="C17" s="64"/>
      <c r="D17" s="65"/>
      <c r="E17" s="65"/>
      <c r="F17" s="65"/>
      <c r="G17" s="65"/>
      <c r="H17" s="65"/>
      <c r="I17" s="65"/>
      <c r="J17" s="65"/>
      <c r="K17" s="65"/>
      <c r="L17" s="66"/>
      <c r="M17" s="65"/>
      <c r="N17" s="65"/>
      <c r="O17" s="66"/>
      <c r="P17" s="66"/>
      <c r="Q17" s="66"/>
      <c r="R17" s="67"/>
      <c r="S17" s="66"/>
      <c r="T17" s="97"/>
    </row>
    <row r="18" spans="2:20" ht="30" x14ac:dyDescent="0.25">
      <c r="B18" s="55" t="s">
        <v>212</v>
      </c>
      <c r="C18" s="56" t="s">
        <v>44</v>
      </c>
      <c r="D18" s="57"/>
      <c r="E18" s="56" t="s">
        <v>43</v>
      </c>
      <c r="F18" s="57">
        <v>1</v>
      </c>
      <c r="G18" s="56" t="s">
        <v>44</v>
      </c>
      <c r="H18" s="57"/>
      <c r="I18" s="56" t="s">
        <v>44</v>
      </c>
      <c r="J18" s="57"/>
      <c r="K18" s="56" t="s">
        <v>43</v>
      </c>
      <c r="L18" s="58">
        <v>1</v>
      </c>
      <c r="M18" s="56" t="s">
        <v>43</v>
      </c>
      <c r="N18" s="57"/>
      <c r="O18" s="59" t="s">
        <v>142</v>
      </c>
      <c r="P18" s="60" t="s">
        <v>143</v>
      </c>
      <c r="Q18" s="61" t="s">
        <v>443</v>
      </c>
      <c r="R18" s="61" t="s">
        <v>444</v>
      </c>
      <c r="S18" s="89" t="s">
        <v>445</v>
      </c>
      <c r="T18" s="96" t="s">
        <v>337</v>
      </c>
    </row>
    <row r="19" spans="2:20" x14ac:dyDescent="0.25">
      <c r="B19" s="63" t="s">
        <v>73</v>
      </c>
      <c r="C19" s="64"/>
      <c r="D19" s="65"/>
      <c r="E19" s="65"/>
      <c r="F19" s="65"/>
      <c r="G19" s="65"/>
      <c r="H19" s="65"/>
      <c r="I19" s="65"/>
      <c r="J19" s="65"/>
      <c r="K19" s="65"/>
      <c r="L19" s="66"/>
      <c r="M19" s="65"/>
      <c r="N19" s="65"/>
      <c r="O19" s="66"/>
      <c r="P19" s="66"/>
      <c r="Q19" s="66"/>
      <c r="R19" s="67"/>
      <c r="S19" s="66"/>
      <c r="T19" s="97"/>
    </row>
    <row r="20" spans="2:20" x14ac:dyDescent="0.25">
      <c r="B20" s="69" t="s">
        <v>212</v>
      </c>
      <c r="C20" s="56" t="s">
        <v>44</v>
      </c>
      <c r="D20" s="57"/>
      <c r="E20" s="70" t="s">
        <v>43</v>
      </c>
      <c r="F20" s="71">
        <v>1</v>
      </c>
      <c r="G20" s="56" t="s">
        <v>44</v>
      </c>
      <c r="H20" s="57"/>
      <c r="I20" s="56" t="s">
        <v>45</v>
      </c>
      <c r="J20" s="58">
        <v>2</v>
      </c>
      <c r="K20" s="70" t="s">
        <v>43</v>
      </c>
      <c r="L20" s="72">
        <v>1</v>
      </c>
      <c r="M20" s="56" t="s">
        <v>43</v>
      </c>
      <c r="N20" s="57"/>
      <c r="O20" s="59" t="s">
        <v>145</v>
      </c>
      <c r="P20" s="60" t="s">
        <v>144</v>
      </c>
      <c r="Q20" s="75" t="s">
        <v>373</v>
      </c>
      <c r="R20" s="76" t="s">
        <v>146</v>
      </c>
      <c r="S20" s="98" t="s">
        <v>446</v>
      </c>
      <c r="T20" s="99" t="s">
        <v>348</v>
      </c>
    </row>
    <row r="21" spans="2:20" x14ac:dyDescent="0.25">
      <c r="B21" s="223" t="s">
        <v>349</v>
      </c>
      <c r="C21" s="223"/>
      <c r="D21" s="223"/>
      <c r="E21" s="223"/>
      <c r="F21" s="223"/>
      <c r="G21" s="223"/>
      <c r="H21" s="223"/>
      <c r="I21" s="223"/>
      <c r="J21" s="223"/>
      <c r="K21" s="223"/>
      <c r="L21" s="223"/>
      <c r="M21" s="223"/>
      <c r="N21" s="223"/>
      <c r="O21" s="223"/>
      <c r="P21" s="223"/>
      <c r="Q21" s="78"/>
      <c r="R21" s="78"/>
      <c r="S21" s="78"/>
      <c r="T21" s="78"/>
    </row>
    <row r="22" spans="2:20" x14ac:dyDescent="0.25">
      <c r="B22" s="196" t="s">
        <v>350</v>
      </c>
      <c r="C22" s="196"/>
      <c r="D22" s="196"/>
      <c r="E22" s="196"/>
      <c r="F22" s="196"/>
      <c r="G22" s="196"/>
      <c r="H22" s="196"/>
      <c r="I22" s="196"/>
      <c r="J22" s="196"/>
      <c r="K22" s="196"/>
      <c r="L22" s="196"/>
      <c r="M22" s="196"/>
      <c r="N22" s="196"/>
      <c r="O22" s="196"/>
      <c r="P22" s="196"/>
      <c r="Q22" s="78"/>
      <c r="R22" s="78"/>
      <c r="S22" s="78"/>
      <c r="T22" s="78"/>
    </row>
    <row r="23" spans="2:20" x14ac:dyDescent="0.25">
      <c r="B23" s="196" t="s">
        <v>351</v>
      </c>
      <c r="C23" s="196"/>
      <c r="D23" s="196"/>
      <c r="E23" s="196"/>
      <c r="F23" s="196"/>
      <c r="G23" s="196"/>
      <c r="H23" s="196"/>
      <c r="I23" s="196"/>
      <c r="J23" s="196"/>
      <c r="K23" s="196"/>
      <c r="L23" s="196"/>
      <c r="M23" s="196"/>
      <c r="N23" s="196"/>
      <c r="O23" s="196"/>
      <c r="P23" s="196"/>
      <c r="Q23" s="78"/>
      <c r="R23" s="78"/>
      <c r="S23" s="78"/>
      <c r="T23" s="78"/>
    </row>
    <row r="24" spans="2:20" s="27" customFormat="1" ht="29.25" customHeight="1" x14ac:dyDescent="0.25">
      <c r="B24" s="195" t="s">
        <v>194</v>
      </c>
      <c r="C24" s="195"/>
      <c r="D24" s="195"/>
      <c r="E24" s="195"/>
      <c r="F24" s="195"/>
      <c r="G24" s="195"/>
      <c r="H24" s="195"/>
      <c r="I24" s="195"/>
      <c r="J24" s="195"/>
      <c r="K24" s="195"/>
      <c r="L24" s="195"/>
      <c r="M24" s="195"/>
      <c r="N24" s="195"/>
      <c r="O24" s="195"/>
      <c r="P24" s="195"/>
      <c r="Q24" s="79"/>
      <c r="R24" s="79"/>
      <c r="S24" s="79"/>
      <c r="T24" s="79"/>
    </row>
    <row r="25" spans="2:20" s="1" customFormat="1" x14ac:dyDescent="0.25">
      <c r="B25" s="80" t="s">
        <v>328</v>
      </c>
      <c r="C25" s="13"/>
      <c r="D25" s="13"/>
      <c r="E25" s="13"/>
      <c r="F25" s="13"/>
      <c r="G25" s="13"/>
      <c r="H25" s="13"/>
      <c r="I25" s="81"/>
      <c r="J25" s="81"/>
      <c r="K25" s="13"/>
      <c r="L25" s="13"/>
      <c r="M25" s="13"/>
      <c r="N25" s="13"/>
      <c r="O25" s="13"/>
      <c r="P25" s="13"/>
      <c r="Q25" s="13"/>
      <c r="R25" s="13"/>
      <c r="S25" s="13"/>
      <c r="T25" s="13"/>
    </row>
    <row r="26" spans="2:20" ht="15" customHeight="1" x14ac:dyDescent="0.25">
      <c r="B26" s="195" t="s">
        <v>447</v>
      </c>
      <c r="C26" s="195"/>
      <c r="D26" s="195"/>
      <c r="E26" s="195"/>
      <c r="F26" s="195"/>
      <c r="G26" s="195"/>
      <c r="H26" s="195"/>
      <c r="I26" s="195"/>
      <c r="J26" s="195"/>
      <c r="K26" s="195"/>
      <c r="L26" s="195"/>
      <c r="M26" s="195"/>
      <c r="N26" s="195"/>
      <c r="O26" s="195"/>
      <c r="P26" s="195"/>
      <c r="Q26" s="78"/>
      <c r="R26" s="78"/>
      <c r="S26" s="78"/>
      <c r="T26" s="78"/>
    </row>
    <row r="27" spans="2:20" ht="15" customHeight="1" x14ac:dyDescent="0.25">
      <c r="B27" s="195" t="s">
        <v>354</v>
      </c>
      <c r="C27" s="195"/>
      <c r="D27" s="195"/>
      <c r="E27" s="195"/>
      <c r="F27" s="195"/>
      <c r="G27" s="195"/>
      <c r="H27" s="195"/>
      <c r="I27" s="195"/>
      <c r="J27" s="195"/>
      <c r="K27" s="195"/>
      <c r="L27" s="195"/>
      <c r="M27" s="195"/>
      <c r="N27" s="195"/>
      <c r="O27" s="195"/>
      <c r="P27" s="195"/>
      <c r="Q27" s="78"/>
      <c r="R27" s="78"/>
      <c r="S27" s="78"/>
      <c r="T27" s="78"/>
    </row>
    <row r="28" spans="2:20" ht="15" customHeight="1" x14ac:dyDescent="0.25">
      <c r="B28" s="195" t="s">
        <v>544</v>
      </c>
      <c r="C28" s="195"/>
      <c r="D28" s="195"/>
      <c r="E28" s="195"/>
      <c r="F28" s="195"/>
      <c r="G28" s="195"/>
      <c r="H28" s="195"/>
      <c r="I28" s="195"/>
      <c r="J28" s="195"/>
      <c r="K28" s="195"/>
      <c r="L28" s="195"/>
      <c r="M28" s="195"/>
      <c r="N28" s="195"/>
      <c r="O28" s="195"/>
      <c r="P28" s="195"/>
      <c r="Q28" s="78"/>
      <c r="R28" s="78"/>
      <c r="S28" s="78"/>
      <c r="T28" s="78"/>
    </row>
    <row r="29" spans="2:20" ht="15" customHeight="1" x14ac:dyDescent="0.25">
      <c r="B29" s="195" t="s">
        <v>549</v>
      </c>
      <c r="C29" s="195"/>
      <c r="D29" s="195"/>
      <c r="E29" s="195"/>
      <c r="F29" s="195"/>
      <c r="G29" s="195"/>
      <c r="H29" s="195"/>
      <c r="I29" s="195"/>
      <c r="J29" s="195"/>
      <c r="K29" s="195"/>
      <c r="L29" s="195"/>
      <c r="M29" s="195"/>
      <c r="N29" s="195"/>
      <c r="O29" s="195"/>
      <c r="P29" s="195"/>
      <c r="Q29" s="78"/>
      <c r="R29" s="78"/>
      <c r="S29" s="78"/>
      <c r="T29" s="78"/>
    </row>
    <row r="30" spans="2:20" ht="15" customHeight="1" x14ac:dyDescent="0.25">
      <c r="B30" s="82" t="s">
        <v>171</v>
      </c>
      <c r="C30" s="78" t="str">
        <f>[2]STUDIES!A7</f>
        <v>Block 2006 (5)</v>
      </c>
      <c r="D30" s="78"/>
      <c r="E30" s="78"/>
      <c r="F30" s="78"/>
      <c r="G30" s="78"/>
      <c r="H30" s="78"/>
      <c r="I30" s="78"/>
      <c r="J30" s="78"/>
      <c r="K30" s="78"/>
      <c r="L30" s="78"/>
      <c r="M30" s="78"/>
      <c r="N30" s="78"/>
      <c r="O30" s="78"/>
      <c r="P30" s="78"/>
      <c r="Q30" s="78"/>
      <c r="R30" s="78"/>
      <c r="S30" s="78"/>
      <c r="T30" s="78"/>
    </row>
    <row r="32" spans="2:20" ht="21.75" thickBot="1" x14ac:dyDescent="0.3">
      <c r="B32" s="19" t="s">
        <v>50</v>
      </c>
      <c r="C32" s="20"/>
      <c r="D32" s="20"/>
      <c r="E32" s="20"/>
      <c r="F32" s="20"/>
      <c r="G32" s="20"/>
      <c r="H32" s="20"/>
      <c r="I32" s="20"/>
      <c r="J32" s="20"/>
      <c r="K32" s="20"/>
      <c r="L32" s="20"/>
      <c r="M32" s="20"/>
      <c r="N32" s="20"/>
      <c r="O32" s="20"/>
      <c r="P32" s="25"/>
    </row>
    <row r="34" spans="2:19" s="17" customFormat="1" ht="15" customHeight="1" x14ac:dyDescent="0.25">
      <c r="B34" s="205" t="s">
        <v>60</v>
      </c>
      <c r="C34" s="206"/>
      <c r="D34" s="206"/>
      <c r="E34" s="209" t="s">
        <v>61</v>
      </c>
      <c r="F34" s="209"/>
      <c r="G34" s="209"/>
      <c r="H34" s="209"/>
      <c r="I34" s="209" t="s">
        <v>62</v>
      </c>
      <c r="J34" s="209"/>
      <c r="K34" s="209" t="s">
        <v>27</v>
      </c>
      <c r="L34" s="209"/>
      <c r="M34" s="210" t="s">
        <v>30</v>
      </c>
      <c r="N34" s="210"/>
      <c r="O34" s="209" t="s">
        <v>29</v>
      </c>
      <c r="P34" s="212"/>
      <c r="R34" s="18"/>
      <c r="S34" s="18"/>
    </row>
    <row r="35" spans="2:19" s="17" customFormat="1" ht="30.75" customHeight="1" thickBot="1" x14ac:dyDescent="0.3">
      <c r="B35" s="207"/>
      <c r="C35" s="208"/>
      <c r="D35" s="208"/>
      <c r="E35" s="211" t="str">
        <f>O12</f>
        <v>Control group (4vHPV – females 16–23 years)</v>
      </c>
      <c r="F35" s="211"/>
      <c r="G35" s="211" t="str">
        <f>P12</f>
        <v>Intervention group (4vHPV – males 10–15 years)</v>
      </c>
      <c r="H35" s="211"/>
      <c r="I35" s="213" t="s">
        <v>26</v>
      </c>
      <c r="J35" s="213"/>
      <c r="K35" s="213" t="s">
        <v>28</v>
      </c>
      <c r="L35" s="213"/>
      <c r="M35" s="211"/>
      <c r="N35" s="211"/>
      <c r="O35" s="213"/>
      <c r="P35" s="214"/>
    </row>
    <row r="36" spans="2:19" s="23" customFormat="1" ht="15" customHeight="1" x14ac:dyDescent="0.25">
      <c r="B36" s="248" t="str">
        <f>B13</f>
        <v>One or more AEs</v>
      </c>
      <c r="C36" s="249"/>
      <c r="D36" s="249"/>
      <c r="E36" s="250" t="str">
        <f>IF(Q14="","",Q14)</f>
        <v xml:space="preserve">893 per 1 000 </v>
      </c>
      <c r="F36" s="250"/>
      <c r="G36" s="230" t="s">
        <v>448</v>
      </c>
      <c r="H36" s="230"/>
      <c r="I36" s="231" t="str">
        <f>IF(S14="","",S14)</f>
        <v>RR 0.89 (0.84–0.94)</v>
      </c>
      <c r="J36" s="231"/>
      <c r="K36" s="231" t="str">
        <f>B14</f>
        <v>997 (1NoRCT)#</v>
      </c>
      <c r="L36" s="231"/>
      <c r="M36" s="83" t="str">
        <f>IF(T14="","",T14)</f>
        <v>Low</v>
      </c>
      <c r="N36" s="84"/>
      <c r="O36" s="246"/>
      <c r="P36" s="247"/>
    </row>
    <row r="37" spans="2:19" s="23" customFormat="1" ht="15" customHeight="1" x14ac:dyDescent="0.25">
      <c r="B37" s="226" t="str">
        <f>B15</f>
        <v>Injection-site events</v>
      </c>
      <c r="C37" s="227"/>
      <c r="D37" s="227"/>
      <c r="E37" s="228" t="str">
        <f>IF(Q16="","",Q16)</f>
        <v xml:space="preserve">875 per 1 000 </v>
      </c>
      <c r="F37" s="228"/>
      <c r="G37" s="229" t="s">
        <v>449</v>
      </c>
      <c r="H37" s="229"/>
      <c r="I37" s="217" t="str">
        <f>IF(S16="","",S16)</f>
        <v>RR 0.85 (0.79–0.90)</v>
      </c>
      <c r="J37" s="217"/>
      <c r="K37" s="217" t="str">
        <f>B16</f>
        <v>997 (1NoRCT)#</v>
      </c>
      <c r="L37" s="217"/>
      <c r="M37" s="83" t="str">
        <f>IF(T16="","",T16)</f>
        <v>Low</v>
      </c>
      <c r="N37" s="84"/>
      <c r="O37" s="224"/>
      <c r="P37" s="225"/>
    </row>
    <row r="38" spans="2:19" s="23" customFormat="1" ht="15" customHeight="1" x14ac:dyDescent="0.25">
      <c r="B38" s="226" t="str">
        <f>B17</f>
        <v>Systemic events</v>
      </c>
      <c r="C38" s="227"/>
      <c r="D38" s="227"/>
      <c r="E38" s="228" t="str">
        <f>IF(Q18="","",Q18)</f>
        <v xml:space="preserve">322 per 1 000 </v>
      </c>
      <c r="F38" s="228"/>
      <c r="G38" s="229" t="s">
        <v>450</v>
      </c>
      <c r="H38" s="229"/>
      <c r="I38" s="217" t="str">
        <f>IF(S18="","",S18)</f>
        <v>RR 0.84 (0.70–1.02)</v>
      </c>
      <c r="J38" s="217"/>
      <c r="K38" s="217" t="str">
        <f>B18</f>
        <v>997 (1NoRCT)#</v>
      </c>
      <c r="L38" s="217"/>
      <c r="M38" s="83" t="str">
        <f>IF(T18="","",T18)</f>
        <v>Low</v>
      </c>
      <c r="N38" s="84"/>
      <c r="O38" s="224"/>
      <c r="P38" s="225"/>
    </row>
    <row r="39" spans="2:19" s="23" customFormat="1" x14ac:dyDescent="0.25">
      <c r="B39" s="232" t="str">
        <f>B19</f>
        <v>Serious events</v>
      </c>
      <c r="C39" s="233"/>
      <c r="D39" s="233"/>
      <c r="E39" s="234" t="str">
        <f>IF(Q20="","",Q20)</f>
        <v xml:space="preserve">0 per 1 000 </v>
      </c>
      <c r="F39" s="234"/>
      <c r="G39" s="235" t="s">
        <v>451</v>
      </c>
      <c r="H39" s="235"/>
      <c r="I39" s="236" t="str">
        <f>IF(S20="","",S20)</f>
        <v>RR 3.0 (1.12–73.02)</v>
      </c>
      <c r="J39" s="236"/>
      <c r="K39" s="236" t="str">
        <f>B20</f>
        <v>997 (1NoRCT)#</v>
      </c>
      <c r="L39" s="236"/>
      <c r="M39" s="83" t="str">
        <f>IF(T20="","",T20)</f>
        <v>Very low</v>
      </c>
      <c r="N39" s="100">
        <v>2</v>
      </c>
      <c r="O39" s="238"/>
      <c r="P39" s="239"/>
    </row>
    <row r="40" spans="2:19" x14ac:dyDescent="0.25">
      <c r="B40" s="223" t="s">
        <v>349</v>
      </c>
      <c r="C40" s="223"/>
      <c r="D40" s="223"/>
      <c r="E40" s="223"/>
      <c r="F40" s="223"/>
      <c r="G40" s="223"/>
      <c r="H40" s="223"/>
      <c r="I40" s="223"/>
      <c r="J40" s="223"/>
      <c r="K40" s="223"/>
      <c r="L40" s="223"/>
      <c r="M40" s="223"/>
      <c r="N40" s="223"/>
      <c r="O40" s="223"/>
      <c r="P40" s="223"/>
    </row>
    <row r="41" spans="2:19" s="35" customFormat="1" x14ac:dyDescent="0.25">
      <c r="B41" s="87" t="s">
        <v>360</v>
      </c>
      <c r="C41" s="101"/>
      <c r="D41" s="101"/>
      <c r="E41" s="101"/>
      <c r="F41" s="101"/>
      <c r="G41" s="101"/>
      <c r="H41" s="101"/>
      <c r="I41" s="101"/>
      <c r="J41" s="101"/>
      <c r="K41" s="101"/>
      <c r="L41" s="101"/>
      <c r="M41" s="101"/>
      <c r="N41" s="101"/>
      <c r="O41" s="101"/>
      <c r="P41" s="101"/>
    </row>
    <row r="42" spans="2:19" x14ac:dyDescent="0.25">
      <c r="B42" s="196" t="s">
        <v>350</v>
      </c>
      <c r="C42" s="196"/>
      <c r="D42" s="196"/>
      <c r="E42" s="196"/>
      <c r="F42" s="196"/>
      <c r="G42" s="196"/>
      <c r="H42" s="196"/>
      <c r="I42" s="196"/>
      <c r="J42" s="196"/>
      <c r="K42" s="196"/>
      <c r="L42" s="196"/>
      <c r="M42" s="196"/>
      <c r="N42" s="196"/>
      <c r="O42" s="196"/>
      <c r="P42" s="196"/>
    </row>
    <row r="43" spans="2:19" x14ac:dyDescent="0.25">
      <c r="B43" s="196" t="s">
        <v>351</v>
      </c>
      <c r="C43" s="196"/>
      <c r="D43" s="196"/>
      <c r="E43" s="196"/>
      <c r="F43" s="196"/>
      <c r="G43" s="196"/>
      <c r="H43" s="196"/>
      <c r="I43" s="196"/>
      <c r="J43" s="196"/>
      <c r="K43" s="196"/>
      <c r="L43" s="196"/>
      <c r="M43" s="196"/>
      <c r="N43" s="196"/>
      <c r="O43" s="196"/>
      <c r="P43" s="196"/>
    </row>
    <row r="44" spans="2:19" s="27" customFormat="1" ht="29.25" customHeight="1" x14ac:dyDescent="0.25">
      <c r="B44" s="195" t="s">
        <v>194</v>
      </c>
      <c r="C44" s="195"/>
      <c r="D44" s="195"/>
      <c r="E44" s="195"/>
      <c r="F44" s="195"/>
      <c r="G44" s="195"/>
      <c r="H44" s="195"/>
      <c r="I44" s="195"/>
      <c r="J44" s="195"/>
      <c r="K44" s="195"/>
      <c r="L44" s="195"/>
      <c r="M44" s="195"/>
      <c r="N44" s="195"/>
      <c r="O44" s="195"/>
      <c r="P44" s="195"/>
    </row>
    <row r="45" spans="2:19" s="1" customFormat="1" x14ac:dyDescent="0.25">
      <c r="B45" s="80" t="s">
        <v>328</v>
      </c>
      <c r="C45" s="13"/>
      <c r="D45" s="13"/>
      <c r="E45" s="13"/>
      <c r="F45" s="13"/>
      <c r="G45" s="13"/>
      <c r="H45" s="13"/>
      <c r="I45" s="81"/>
      <c r="J45" s="81"/>
      <c r="K45" s="13"/>
      <c r="L45" s="13"/>
      <c r="M45" s="13"/>
      <c r="N45" s="13"/>
      <c r="O45" s="13"/>
      <c r="P45" s="13"/>
    </row>
    <row r="46" spans="2:19" ht="15" customHeight="1" x14ac:dyDescent="0.25">
      <c r="B46" s="195" t="s">
        <v>354</v>
      </c>
      <c r="C46" s="195"/>
      <c r="D46" s="195"/>
      <c r="E46" s="195"/>
      <c r="F46" s="195"/>
      <c r="G46" s="195"/>
      <c r="H46" s="195"/>
      <c r="I46" s="195"/>
      <c r="J46" s="195"/>
      <c r="K46" s="195"/>
      <c r="L46" s="195"/>
      <c r="M46" s="195"/>
      <c r="N46" s="195"/>
      <c r="O46" s="195"/>
      <c r="P46" s="195"/>
    </row>
    <row r="47" spans="2:19" ht="15" customHeight="1" x14ac:dyDescent="0.25">
      <c r="B47" s="195" t="s">
        <v>545</v>
      </c>
      <c r="C47" s="195"/>
      <c r="D47" s="195"/>
      <c r="E47" s="195"/>
      <c r="F47" s="195"/>
      <c r="G47" s="195"/>
      <c r="H47" s="195"/>
      <c r="I47" s="195"/>
      <c r="J47" s="195"/>
      <c r="K47" s="195"/>
      <c r="L47" s="195"/>
      <c r="M47" s="195"/>
      <c r="N47" s="195"/>
      <c r="O47" s="195"/>
      <c r="P47" s="195"/>
    </row>
    <row r="48" spans="2:19" x14ac:dyDescent="0.25">
      <c r="B48" s="82" t="s">
        <v>171</v>
      </c>
      <c r="C48" s="78" t="str">
        <f>C30</f>
        <v>Block 2006 (5)</v>
      </c>
      <c r="D48" s="78"/>
      <c r="E48" s="78"/>
      <c r="F48" s="78"/>
      <c r="G48" s="78"/>
      <c r="H48" s="78"/>
      <c r="I48" s="78"/>
      <c r="J48" s="78"/>
      <c r="K48" s="78"/>
      <c r="L48" s="78"/>
      <c r="M48" s="78"/>
      <c r="N48" s="78"/>
      <c r="O48" s="78"/>
      <c r="P48" s="78"/>
    </row>
  </sheetData>
  <mergeCells count="59">
    <mergeCell ref="R11:S11"/>
    <mergeCell ref="B24:P24"/>
    <mergeCell ref="B44:P44"/>
    <mergeCell ref="B47:P47"/>
    <mergeCell ref="I38:J38"/>
    <mergeCell ref="K38:L38"/>
    <mergeCell ref="B40:P40"/>
    <mergeCell ref="B39:D39"/>
    <mergeCell ref="E39:F39"/>
    <mergeCell ref="G39:H39"/>
    <mergeCell ref="I39:J39"/>
    <mergeCell ref="K39:L39"/>
    <mergeCell ref="O39:P39"/>
    <mergeCell ref="O38:P38"/>
    <mergeCell ref="B38:D38"/>
    <mergeCell ref="E38:F38"/>
    <mergeCell ref="B22:P22"/>
    <mergeCell ref="B23:P23"/>
    <mergeCell ref="O36:P36"/>
    <mergeCell ref="B37:D37"/>
    <mergeCell ref="E37:F37"/>
    <mergeCell ref="G37:H37"/>
    <mergeCell ref="I37:J37"/>
    <mergeCell ref="K37:L37"/>
    <mergeCell ref="O37:P37"/>
    <mergeCell ref="B36:D36"/>
    <mergeCell ref="E36:F36"/>
    <mergeCell ref="G36:H36"/>
    <mergeCell ref="I36:J36"/>
    <mergeCell ref="K36:L36"/>
    <mergeCell ref="B29:P29"/>
    <mergeCell ref="I34:J34"/>
    <mergeCell ref="C2:P2"/>
    <mergeCell ref="C3:P3"/>
    <mergeCell ref="C4:P4"/>
    <mergeCell ref="C5:P5"/>
    <mergeCell ref="C6:P6"/>
    <mergeCell ref="B27:P27"/>
    <mergeCell ref="G35:H35"/>
    <mergeCell ref="I35:J35"/>
    <mergeCell ref="K35:L35"/>
    <mergeCell ref="G38:H38"/>
    <mergeCell ref="E35:F35"/>
    <mergeCell ref="B46:P46"/>
    <mergeCell ref="B42:P42"/>
    <mergeCell ref="B43:P43"/>
    <mergeCell ref="B10:N10"/>
    <mergeCell ref="O10:T10"/>
    <mergeCell ref="B11:B12"/>
    <mergeCell ref="O11:P11"/>
    <mergeCell ref="T11:T12"/>
    <mergeCell ref="B21:P21"/>
    <mergeCell ref="B34:D35"/>
    <mergeCell ref="E34:H34"/>
    <mergeCell ref="B26:P26"/>
    <mergeCell ref="B28:P28"/>
    <mergeCell ref="K34:L34"/>
    <mergeCell ref="M34:N35"/>
    <mergeCell ref="O34:P35"/>
  </mergeCells>
  <conditionalFormatting sqref="M15 M17 M19">
    <cfRule type="cellIs" dxfId="427" priority="55" operator="equal">
      <formula>"Very large"</formula>
    </cfRule>
    <cfRule type="cellIs" dxfId="426" priority="56" operator="equal">
      <formula>"Large"</formula>
    </cfRule>
  </conditionalFormatting>
  <conditionalFormatting sqref="I16">
    <cfRule type="cellIs" dxfId="425" priority="47" operator="equal">
      <formula>"Very serious"</formula>
    </cfRule>
    <cfRule type="cellIs" dxfId="424" priority="48" operator="equal">
      <formula>"Serious"</formula>
    </cfRule>
  </conditionalFormatting>
  <conditionalFormatting sqref="I15 I17 I19">
    <cfRule type="cellIs" dxfId="423" priority="57" operator="equal">
      <formula>"Very serious"</formula>
    </cfRule>
    <cfRule type="cellIs" dxfId="422" priority="58" operator="equal">
      <formula>"Serious"</formula>
    </cfRule>
  </conditionalFormatting>
  <conditionalFormatting sqref="I14">
    <cfRule type="cellIs" dxfId="421" priority="53" operator="equal">
      <formula>"Very serious"</formula>
    </cfRule>
    <cfRule type="cellIs" dxfId="420" priority="54" operator="equal">
      <formula>"Serious"</formula>
    </cfRule>
  </conditionalFormatting>
  <conditionalFormatting sqref="M14">
    <cfRule type="cellIs" dxfId="419" priority="51" operator="equal">
      <formula>"Very large"</formula>
    </cfRule>
    <cfRule type="cellIs" dxfId="418" priority="52" operator="equal">
      <formula>"Large"</formula>
    </cfRule>
  </conditionalFormatting>
  <conditionalFormatting sqref="C14">
    <cfRule type="cellIs" dxfId="417" priority="49" operator="equal">
      <formula>"Very serious"</formula>
    </cfRule>
    <cfRule type="cellIs" dxfId="416" priority="50" operator="equal">
      <formula>"Serious"</formula>
    </cfRule>
  </conditionalFormatting>
  <conditionalFormatting sqref="M16">
    <cfRule type="cellIs" dxfId="415" priority="45" operator="equal">
      <formula>"Very large"</formula>
    </cfRule>
    <cfRule type="cellIs" dxfId="414" priority="46" operator="equal">
      <formula>"Large"</formula>
    </cfRule>
  </conditionalFormatting>
  <conditionalFormatting sqref="C16">
    <cfRule type="cellIs" dxfId="413" priority="43" operator="equal">
      <formula>"Very serious"</formula>
    </cfRule>
    <cfRule type="cellIs" dxfId="412" priority="44" operator="equal">
      <formula>"Serious"</formula>
    </cfRule>
  </conditionalFormatting>
  <conditionalFormatting sqref="I18">
    <cfRule type="cellIs" dxfId="411" priority="41" operator="equal">
      <formula>"Very serious"</formula>
    </cfRule>
    <cfRule type="cellIs" dxfId="410" priority="42" operator="equal">
      <formula>"Serious"</formula>
    </cfRule>
  </conditionalFormatting>
  <conditionalFormatting sqref="M18">
    <cfRule type="cellIs" dxfId="409" priority="39" operator="equal">
      <formula>"Very large"</formula>
    </cfRule>
    <cfRule type="cellIs" dxfId="408" priority="40" operator="equal">
      <formula>"Large"</formula>
    </cfRule>
  </conditionalFormatting>
  <conditionalFormatting sqref="C18">
    <cfRule type="cellIs" dxfId="407" priority="37" operator="equal">
      <formula>"Very serious"</formula>
    </cfRule>
    <cfRule type="cellIs" dxfId="406" priority="38" operator="equal">
      <formula>"Serious"</formula>
    </cfRule>
  </conditionalFormatting>
  <conditionalFormatting sqref="G15 G17 G19">
    <cfRule type="cellIs" dxfId="405" priority="29" operator="equal">
      <formula>"Very serious"</formula>
    </cfRule>
    <cfRule type="cellIs" dxfId="404" priority="30" operator="equal">
      <formula>"Serious"</formula>
    </cfRule>
  </conditionalFormatting>
  <conditionalFormatting sqref="I20">
    <cfRule type="cellIs" dxfId="403" priority="35" operator="equal">
      <formula>"Very serious"</formula>
    </cfRule>
    <cfRule type="cellIs" dxfId="402" priority="36" operator="equal">
      <formula>"Serious"</formula>
    </cfRule>
  </conditionalFormatting>
  <conditionalFormatting sqref="M20">
    <cfRule type="cellIs" dxfId="401" priority="33" operator="equal">
      <formula>"Very large"</formula>
    </cfRule>
    <cfRule type="cellIs" dxfId="400" priority="34" operator="equal">
      <formula>"Large"</formula>
    </cfRule>
  </conditionalFormatting>
  <conditionalFormatting sqref="C20">
    <cfRule type="cellIs" dxfId="399" priority="31" operator="equal">
      <formula>"Very serious"</formula>
    </cfRule>
    <cfRule type="cellIs" dxfId="398" priority="32" operator="equal">
      <formula>"Serious"</formula>
    </cfRule>
  </conditionalFormatting>
  <conditionalFormatting sqref="G14">
    <cfRule type="cellIs" dxfId="397" priority="27" operator="equal">
      <formula>"Very serious"</formula>
    </cfRule>
    <cfRule type="cellIs" dxfId="396" priority="28" operator="equal">
      <formula>"Serious"</formula>
    </cfRule>
  </conditionalFormatting>
  <conditionalFormatting sqref="G16">
    <cfRule type="cellIs" dxfId="395" priority="25" operator="equal">
      <formula>"Very serious"</formula>
    </cfRule>
    <cfRule type="cellIs" dxfId="394" priority="26" operator="equal">
      <formula>"Serious"</formula>
    </cfRule>
  </conditionalFormatting>
  <conditionalFormatting sqref="G18">
    <cfRule type="cellIs" dxfId="393" priority="23" operator="equal">
      <formula>"Very serious"</formula>
    </cfRule>
    <cfRule type="cellIs" dxfId="392" priority="24" operator="equal">
      <formula>"Serious"</formula>
    </cfRule>
  </conditionalFormatting>
  <conditionalFormatting sqref="G20">
    <cfRule type="cellIs" dxfId="391" priority="21" operator="equal">
      <formula>"Very serious"</formula>
    </cfRule>
    <cfRule type="cellIs" dxfId="390" priority="22" operator="equal">
      <formula>"Serious"</formula>
    </cfRule>
  </conditionalFormatting>
  <conditionalFormatting sqref="E16">
    <cfRule type="cellIs" dxfId="389" priority="15" operator="equal">
      <formula>"Very serious"</formula>
    </cfRule>
    <cfRule type="cellIs" dxfId="388" priority="16" operator="equal">
      <formula>"Serious"</formula>
    </cfRule>
  </conditionalFormatting>
  <conditionalFormatting sqref="E15 E17 E19">
    <cfRule type="cellIs" dxfId="387" priority="19" operator="equal">
      <formula>"Very serious"</formula>
    </cfRule>
    <cfRule type="cellIs" dxfId="386" priority="20" operator="equal">
      <formula>"Serious"</formula>
    </cfRule>
  </conditionalFormatting>
  <conditionalFormatting sqref="E14">
    <cfRule type="cellIs" dxfId="385" priority="17" operator="equal">
      <formula>"Very serious"</formula>
    </cfRule>
    <cfRule type="cellIs" dxfId="384" priority="18" operator="equal">
      <formula>"Serious"</formula>
    </cfRule>
  </conditionalFormatting>
  <conditionalFormatting sqref="E18">
    <cfRule type="cellIs" dxfId="383" priority="13" operator="equal">
      <formula>"Very serious"</formula>
    </cfRule>
    <cfRule type="cellIs" dxfId="382" priority="14" operator="equal">
      <formula>"Serious"</formula>
    </cfRule>
  </conditionalFormatting>
  <conditionalFormatting sqref="E20">
    <cfRule type="cellIs" dxfId="381" priority="11" operator="equal">
      <formula>"Very serious"</formula>
    </cfRule>
    <cfRule type="cellIs" dxfId="380" priority="12" operator="equal">
      <formula>"Serious"</formula>
    </cfRule>
  </conditionalFormatting>
  <conditionalFormatting sqref="K16">
    <cfRule type="cellIs" dxfId="379" priority="5" operator="equal">
      <formula>"Very serious"</formula>
    </cfRule>
    <cfRule type="cellIs" dxfId="378" priority="6" operator="equal">
      <formula>"Serious"</formula>
    </cfRule>
  </conditionalFormatting>
  <conditionalFormatting sqref="K15 K17 K19">
    <cfRule type="cellIs" dxfId="377" priority="9" operator="equal">
      <formula>"Very serious"</formula>
    </cfRule>
    <cfRule type="cellIs" dxfId="376" priority="10" operator="equal">
      <formula>"Serious"</formula>
    </cfRule>
  </conditionalFormatting>
  <conditionalFormatting sqref="K14">
    <cfRule type="cellIs" dxfId="375" priority="7" operator="equal">
      <formula>"Very serious"</formula>
    </cfRule>
    <cfRule type="cellIs" dxfId="374" priority="8" operator="equal">
      <formula>"Serious"</formula>
    </cfRule>
  </conditionalFormatting>
  <conditionalFormatting sqref="K18">
    <cfRule type="cellIs" dxfId="373" priority="3" operator="equal">
      <formula>"Very serious"</formula>
    </cfRule>
    <cfRule type="cellIs" dxfId="372" priority="4" operator="equal">
      <formula>"Serious"</formula>
    </cfRule>
  </conditionalFormatting>
  <conditionalFormatting sqref="K20">
    <cfRule type="cellIs" dxfId="371" priority="1" operator="equal">
      <formula>"Very serious"</formula>
    </cfRule>
    <cfRule type="cellIs" dxfId="370" priority="2" operator="equal">
      <formula>"Serious"</formula>
    </cfRule>
  </conditionalFormatting>
  <dataValidations count="4">
    <dataValidation type="list" allowBlank="1" showInputMessage="1" showErrorMessage="1" sqref="M14 M16 M18 M20">
      <formula1>g</formula1>
    </dataValidation>
    <dataValidation type="list" errorStyle="warning" allowBlank="1" showInputMessage="1" showErrorMessage="1" sqref="I15 E17 C15 C17 C19 G19 G15 G17 I17 I19 E15 K17 K15">
      <formula1>Grade_down</formula1>
    </dataValidation>
    <dataValidation type="list" errorStyle="warning" allowBlank="1" showInputMessage="1" showErrorMessage="1" sqref="C14 C16 C18 I14 I16 G14 G16 I18 C20 G18 I20 G20">
      <formula1>Down</formula1>
    </dataValidation>
    <dataValidation type="list" errorStyle="warning" allowBlank="1" showInputMessage="1" showErrorMessage="1" sqref="E14 E20 E18 E16 K14 K20 K18 K16">
      <formula1>DOWN_N</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'C:\Users\vtse\Documents\[Supp03_PICOs_males.xlsx]Hoja2'!#REF!</xm:f>
          </x14:formula1>
          <xm:sqref>T14 T16 T18 T20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53"/>
  <sheetViews>
    <sheetView workbookViewId="0">
      <selection activeCell="C2" sqref="C2:P2"/>
    </sheetView>
  </sheetViews>
  <sheetFormatPr defaultColWidth="11.42578125" defaultRowHeight="15" x14ac:dyDescent="0.25"/>
  <cols>
    <col min="1" max="1" width="6.28515625" style="18" customWidth="1"/>
    <col min="2" max="2" width="17.5703125" style="17" customWidth="1"/>
    <col min="3" max="3" width="18.28515625" style="18" customWidth="1"/>
    <col min="4" max="4" width="3.85546875" style="18" customWidth="1"/>
    <col min="5" max="5" width="18.28515625" style="18" customWidth="1"/>
    <col min="6" max="6" width="4.5703125" style="18" customWidth="1"/>
    <col min="7" max="7" width="20.7109375" style="18" customWidth="1"/>
    <col min="8" max="8" width="5.28515625" style="18" customWidth="1"/>
    <col min="9" max="9" width="18.7109375" style="18" customWidth="1"/>
    <col min="10" max="10" width="4.5703125" style="18" customWidth="1"/>
    <col min="11" max="11" width="18" style="18" customWidth="1"/>
    <col min="12" max="12" width="4.7109375" style="18" customWidth="1"/>
    <col min="13" max="13" width="19.28515625" style="18" customWidth="1"/>
    <col min="14" max="14" width="4.85546875" style="18" customWidth="1"/>
    <col min="15" max="17" width="24.28515625" style="18" customWidth="1"/>
    <col min="18" max="18" width="25.140625" style="18" bestFit="1" customWidth="1"/>
    <col min="19" max="19" width="24.140625" style="18" customWidth="1"/>
    <col min="20" max="20" width="23.5703125" style="18" customWidth="1"/>
    <col min="21" max="29" width="11.42578125" style="18"/>
    <col min="30" max="30" width="11.42578125" style="18" customWidth="1"/>
    <col min="31" max="16384" width="11.42578125" style="18"/>
  </cols>
  <sheetData>
    <row r="2" spans="1:20" s="14" customFormat="1" ht="16.5" thickBot="1" x14ac:dyDescent="0.3">
      <c r="B2" s="26" t="str">
        <f>[2]HOME!B14</f>
        <v>PICO6</v>
      </c>
      <c r="C2" s="240" t="str">
        <f>VLOOKUP(B2,HOME!B:G,6,0)</f>
        <v>Three doses of 4-valent HPV vaccine versus placebo in 9–15-year-old females and males – safety outcomes</v>
      </c>
      <c r="D2" s="240"/>
      <c r="E2" s="240"/>
      <c r="F2" s="240"/>
      <c r="G2" s="240"/>
      <c r="H2" s="240"/>
      <c r="I2" s="240"/>
      <c r="J2" s="240"/>
      <c r="K2" s="240"/>
      <c r="L2" s="240"/>
      <c r="M2" s="240"/>
      <c r="N2" s="240"/>
      <c r="O2" s="240"/>
      <c r="P2" s="240"/>
    </row>
    <row r="3" spans="1:20" s="14" customFormat="1" ht="15.75" x14ac:dyDescent="0.25">
      <c r="B3" s="15" t="s">
        <v>4</v>
      </c>
      <c r="C3" s="219" t="str">
        <f>VLOOKUP(B2,HOME!B:G,2,0)</f>
        <v>Males and females 9–15 years old</v>
      </c>
      <c r="D3" s="219"/>
      <c r="E3" s="219"/>
      <c r="F3" s="219"/>
      <c r="G3" s="219"/>
      <c r="H3" s="219"/>
      <c r="I3" s="219"/>
      <c r="J3" s="219"/>
      <c r="K3" s="219"/>
      <c r="L3" s="219"/>
      <c r="M3" s="219"/>
      <c r="N3" s="219"/>
      <c r="O3" s="219"/>
      <c r="P3" s="219"/>
      <c r="Q3" s="47"/>
    </row>
    <row r="4" spans="1:20" s="14" customFormat="1" ht="15.75" x14ac:dyDescent="0.25">
      <c r="B4" s="15" t="s">
        <v>25</v>
      </c>
      <c r="C4" s="241" t="str">
        <f>STUDIES!D8</f>
        <v>47 study sites located in 10 countries in North America, Latin America, Europe and Asia</v>
      </c>
      <c r="D4" s="241"/>
      <c r="E4" s="241"/>
      <c r="F4" s="241"/>
      <c r="G4" s="241"/>
      <c r="H4" s="241"/>
      <c r="I4" s="241"/>
      <c r="J4" s="241"/>
      <c r="K4" s="241"/>
      <c r="L4" s="241"/>
      <c r="M4" s="241"/>
      <c r="N4" s="241"/>
      <c r="O4" s="241"/>
      <c r="P4" s="241"/>
      <c r="Q4" s="47"/>
    </row>
    <row r="5" spans="1:20" s="14" customFormat="1" ht="15.75" x14ac:dyDescent="0.25">
      <c r="B5" s="15" t="s">
        <v>5</v>
      </c>
      <c r="C5" s="219" t="str">
        <f>VLOOKUP(B2,HOME!B:G,3,0)</f>
        <v xml:space="preserve">4-valent HPV (3 doses)
</v>
      </c>
      <c r="D5" s="219"/>
      <c r="E5" s="219"/>
      <c r="F5" s="219"/>
      <c r="G5" s="219"/>
      <c r="H5" s="219"/>
      <c r="I5" s="219"/>
      <c r="J5" s="219"/>
      <c r="K5" s="219"/>
      <c r="L5" s="219"/>
      <c r="M5" s="219"/>
      <c r="N5" s="219"/>
      <c r="O5" s="219"/>
      <c r="P5" s="219"/>
      <c r="Q5" s="47"/>
    </row>
    <row r="6" spans="1:20" s="14" customFormat="1" ht="16.5" thickBot="1" x14ac:dyDescent="0.3">
      <c r="B6" s="16" t="s">
        <v>6</v>
      </c>
      <c r="C6" s="220" t="str">
        <f>VLOOKUP(B2,HOME!B:G,4,0)</f>
        <v>Placebo</v>
      </c>
      <c r="D6" s="220"/>
      <c r="E6" s="220"/>
      <c r="F6" s="220"/>
      <c r="G6" s="220"/>
      <c r="H6" s="220"/>
      <c r="I6" s="220"/>
      <c r="J6" s="220"/>
      <c r="K6" s="220"/>
      <c r="L6" s="220"/>
      <c r="M6" s="220"/>
      <c r="N6" s="220"/>
      <c r="O6" s="220"/>
      <c r="P6" s="220"/>
      <c r="Q6" s="47"/>
    </row>
    <row r="8" spans="1:20" ht="21.75" thickBot="1" x14ac:dyDescent="0.3">
      <c r="B8" s="19" t="s">
        <v>49</v>
      </c>
      <c r="C8" s="20"/>
      <c r="D8" s="20"/>
      <c r="E8" s="20"/>
      <c r="F8" s="20"/>
      <c r="G8" s="20"/>
      <c r="H8" s="20"/>
      <c r="I8" s="20"/>
      <c r="J8" s="20"/>
      <c r="K8" s="20"/>
      <c r="L8" s="20"/>
      <c r="M8" s="20"/>
      <c r="N8" s="20"/>
      <c r="O8" s="20"/>
      <c r="P8" s="20"/>
      <c r="Q8" s="20"/>
      <c r="R8" s="20"/>
      <c r="S8" s="20"/>
      <c r="T8" s="20"/>
    </row>
    <row r="10" spans="1:20" ht="16.5" customHeight="1" x14ac:dyDescent="0.25">
      <c r="B10" s="197" t="s">
        <v>58</v>
      </c>
      <c r="C10" s="198"/>
      <c r="D10" s="198"/>
      <c r="E10" s="198"/>
      <c r="F10" s="198"/>
      <c r="G10" s="198"/>
      <c r="H10" s="198"/>
      <c r="I10" s="198"/>
      <c r="J10" s="198"/>
      <c r="K10" s="198"/>
      <c r="L10" s="198"/>
      <c r="M10" s="198"/>
      <c r="N10" s="199"/>
      <c r="O10" s="200" t="s">
        <v>59</v>
      </c>
      <c r="P10" s="201"/>
      <c r="Q10" s="201"/>
      <c r="R10" s="201"/>
      <c r="S10" s="201"/>
      <c r="T10" s="202"/>
    </row>
    <row r="11" spans="1:20" ht="15.75" customHeight="1" x14ac:dyDescent="0.25">
      <c r="B11" s="215" t="s">
        <v>41</v>
      </c>
      <c r="C11" s="21"/>
      <c r="D11" s="21"/>
      <c r="E11" s="21"/>
      <c r="F11" s="21"/>
      <c r="G11" s="21"/>
      <c r="H11" s="21"/>
      <c r="I11" s="21"/>
      <c r="J11" s="21"/>
      <c r="K11" s="21"/>
      <c r="L11" s="21"/>
      <c r="M11" s="21"/>
      <c r="N11" s="22"/>
      <c r="O11" s="221" t="s">
        <v>75</v>
      </c>
      <c r="P11" s="222"/>
      <c r="Q11" s="48" t="s">
        <v>177</v>
      </c>
      <c r="R11" s="237" t="s">
        <v>190</v>
      </c>
      <c r="S11" s="222"/>
      <c r="T11" s="203" t="s">
        <v>191</v>
      </c>
    </row>
    <row r="12" spans="1:20" ht="45.75" thickBot="1" x14ac:dyDescent="0.3">
      <c r="B12" s="216"/>
      <c r="C12" s="49" t="s">
        <v>42</v>
      </c>
      <c r="D12" s="43" t="s">
        <v>114</v>
      </c>
      <c r="E12" s="49" t="s">
        <v>36</v>
      </c>
      <c r="F12" s="43"/>
      <c r="G12" s="49" t="s">
        <v>37</v>
      </c>
      <c r="H12" s="43"/>
      <c r="I12" s="49" t="s">
        <v>330</v>
      </c>
      <c r="J12" s="43"/>
      <c r="K12" s="49" t="s">
        <v>38</v>
      </c>
      <c r="L12" s="43"/>
      <c r="M12" s="49" t="s">
        <v>40</v>
      </c>
      <c r="N12" s="43"/>
      <c r="O12" s="33" t="s">
        <v>147</v>
      </c>
      <c r="P12" s="33" t="s">
        <v>452</v>
      </c>
      <c r="Q12" s="41" t="s">
        <v>192</v>
      </c>
      <c r="R12" s="46" t="s">
        <v>193</v>
      </c>
      <c r="S12" s="46" t="s">
        <v>149</v>
      </c>
      <c r="T12" s="204"/>
    </row>
    <row r="13" spans="1:20" x14ac:dyDescent="0.25">
      <c r="B13" s="50" t="s">
        <v>70</v>
      </c>
      <c r="C13" s="51"/>
      <c r="D13" s="52"/>
      <c r="E13" s="52"/>
      <c r="F13" s="52"/>
      <c r="G13" s="52"/>
      <c r="H13" s="52"/>
      <c r="I13" s="52"/>
      <c r="J13" s="52"/>
      <c r="K13" s="52"/>
      <c r="L13" s="52"/>
      <c r="M13" s="52"/>
      <c r="N13" s="52"/>
      <c r="O13" s="52"/>
      <c r="P13" s="52"/>
      <c r="Q13" s="52"/>
      <c r="R13" s="53"/>
      <c r="S13" s="52"/>
      <c r="T13" s="54"/>
    </row>
    <row r="14" spans="1:20" ht="30" x14ac:dyDescent="0.25">
      <c r="A14" s="23"/>
      <c r="B14" s="55" t="s">
        <v>453</v>
      </c>
      <c r="C14" s="56" t="s">
        <v>44</v>
      </c>
      <c r="D14" s="57"/>
      <c r="E14" s="56" t="s">
        <v>43</v>
      </c>
      <c r="F14" s="58">
        <v>1</v>
      </c>
      <c r="G14" s="56" t="s">
        <v>44</v>
      </c>
      <c r="H14" s="57"/>
      <c r="I14" s="56" t="s">
        <v>44</v>
      </c>
      <c r="J14" s="57"/>
      <c r="K14" s="56" t="s">
        <v>43</v>
      </c>
      <c r="L14" s="57">
        <v>1</v>
      </c>
      <c r="M14" s="56" t="s">
        <v>43</v>
      </c>
      <c r="N14" s="57"/>
      <c r="O14" s="60" t="s">
        <v>150</v>
      </c>
      <c r="P14" s="60" t="s">
        <v>454</v>
      </c>
      <c r="Q14" s="61" t="s">
        <v>455</v>
      </c>
      <c r="R14" s="61" t="s">
        <v>456</v>
      </c>
      <c r="S14" s="89" t="s">
        <v>457</v>
      </c>
      <c r="T14" s="62" t="s">
        <v>385</v>
      </c>
    </row>
    <row r="15" spans="1:20" x14ac:dyDescent="0.25">
      <c r="B15" s="63" t="s">
        <v>71</v>
      </c>
      <c r="C15" s="64"/>
      <c r="D15" s="65"/>
      <c r="E15" s="65"/>
      <c r="F15" s="66"/>
      <c r="G15" s="65"/>
      <c r="H15" s="65"/>
      <c r="I15" s="65"/>
      <c r="J15" s="65"/>
      <c r="K15" s="65"/>
      <c r="L15" s="65"/>
      <c r="M15" s="65"/>
      <c r="N15" s="65"/>
      <c r="O15" s="66"/>
      <c r="P15" s="66"/>
      <c r="Q15" s="66"/>
      <c r="R15" s="67"/>
      <c r="S15" s="66"/>
      <c r="T15" s="68"/>
    </row>
    <row r="16" spans="1:20" ht="30" x14ac:dyDescent="0.25">
      <c r="B16" s="55" t="s">
        <v>453</v>
      </c>
      <c r="C16" s="56" t="s">
        <v>44</v>
      </c>
      <c r="D16" s="57"/>
      <c r="E16" s="56" t="s">
        <v>43</v>
      </c>
      <c r="F16" s="58">
        <v>1</v>
      </c>
      <c r="G16" s="56" t="s">
        <v>44</v>
      </c>
      <c r="H16" s="57"/>
      <c r="I16" s="56" t="s">
        <v>44</v>
      </c>
      <c r="J16" s="57"/>
      <c r="K16" s="56" t="s">
        <v>43</v>
      </c>
      <c r="L16" s="57">
        <v>1</v>
      </c>
      <c r="M16" s="56" t="s">
        <v>43</v>
      </c>
      <c r="N16" s="57"/>
      <c r="O16" s="60" t="s">
        <v>151</v>
      </c>
      <c r="P16" s="60" t="s">
        <v>458</v>
      </c>
      <c r="Q16" s="61" t="s">
        <v>459</v>
      </c>
      <c r="R16" s="61" t="s">
        <v>460</v>
      </c>
      <c r="S16" s="89" t="s">
        <v>461</v>
      </c>
      <c r="T16" s="62" t="s">
        <v>385</v>
      </c>
    </row>
    <row r="17" spans="2:20" x14ac:dyDescent="0.25">
      <c r="B17" s="63" t="s">
        <v>72</v>
      </c>
      <c r="C17" s="64"/>
      <c r="D17" s="65"/>
      <c r="E17" s="65"/>
      <c r="F17" s="66"/>
      <c r="G17" s="65"/>
      <c r="H17" s="65"/>
      <c r="I17" s="65"/>
      <c r="J17" s="65"/>
      <c r="K17" s="65"/>
      <c r="L17" s="65"/>
      <c r="M17" s="65"/>
      <c r="N17" s="65"/>
      <c r="O17" s="66"/>
      <c r="P17" s="66"/>
      <c r="Q17" s="66"/>
      <c r="R17" s="67"/>
      <c r="S17" s="66"/>
      <c r="T17" s="68"/>
    </row>
    <row r="18" spans="2:20" ht="30" x14ac:dyDescent="0.25">
      <c r="B18" s="55" t="s">
        <v>453</v>
      </c>
      <c r="C18" s="56" t="s">
        <v>44</v>
      </c>
      <c r="D18" s="57"/>
      <c r="E18" s="56" t="s">
        <v>43</v>
      </c>
      <c r="F18" s="58">
        <v>1</v>
      </c>
      <c r="G18" s="56" t="s">
        <v>44</v>
      </c>
      <c r="H18" s="57"/>
      <c r="I18" s="56" t="s">
        <v>44</v>
      </c>
      <c r="J18" s="57"/>
      <c r="K18" s="56" t="s">
        <v>43</v>
      </c>
      <c r="L18" s="57">
        <v>1</v>
      </c>
      <c r="M18" s="56" t="s">
        <v>43</v>
      </c>
      <c r="N18" s="57"/>
      <c r="O18" s="60" t="s">
        <v>152</v>
      </c>
      <c r="P18" s="60" t="s">
        <v>462</v>
      </c>
      <c r="Q18" s="61" t="s">
        <v>463</v>
      </c>
      <c r="R18" s="61" t="s">
        <v>464</v>
      </c>
      <c r="S18" s="89" t="s">
        <v>465</v>
      </c>
      <c r="T18" s="62" t="s">
        <v>385</v>
      </c>
    </row>
    <row r="19" spans="2:20" x14ac:dyDescent="0.25">
      <c r="B19" s="63" t="s">
        <v>73</v>
      </c>
      <c r="C19" s="64"/>
      <c r="D19" s="65"/>
      <c r="E19" s="65"/>
      <c r="F19" s="66"/>
      <c r="G19" s="65"/>
      <c r="H19" s="65"/>
      <c r="I19" s="65"/>
      <c r="J19" s="65"/>
      <c r="K19" s="65"/>
      <c r="L19" s="65"/>
      <c r="M19" s="65"/>
      <c r="N19" s="65"/>
      <c r="O19" s="66"/>
      <c r="P19" s="66"/>
      <c r="Q19" s="66"/>
      <c r="R19" s="67"/>
      <c r="S19" s="66"/>
      <c r="T19" s="68"/>
    </row>
    <row r="20" spans="2:20" x14ac:dyDescent="0.25">
      <c r="B20" s="55" t="s">
        <v>453</v>
      </c>
      <c r="C20" s="56" t="s">
        <v>44</v>
      </c>
      <c r="D20" s="57"/>
      <c r="E20" s="56" t="s">
        <v>43</v>
      </c>
      <c r="F20" s="58">
        <v>1</v>
      </c>
      <c r="G20" s="56" t="s">
        <v>44</v>
      </c>
      <c r="H20" s="57"/>
      <c r="I20" s="56" t="s">
        <v>45</v>
      </c>
      <c r="J20" s="57">
        <v>2</v>
      </c>
      <c r="K20" s="56" t="s">
        <v>43</v>
      </c>
      <c r="L20" s="57">
        <v>1</v>
      </c>
      <c r="M20" s="56" t="s">
        <v>43</v>
      </c>
      <c r="N20" s="57"/>
      <c r="O20" s="60" t="s">
        <v>153</v>
      </c>
      <c r="P20" s="60" t="s">
        <v>466</v>
      </c>
      <c r="Q20" s="61" t="s">
        <v>373</v>
      </c>
      <c r="R20" s="61" t="s">
        <v>146</v>
      </c>
      <c r="S20" s="89" t="s">
        <v>467</v>
      </c>
      <c r="T20" s="62" t="s">
        <v>396</v>
      </c>
    </row>
    <row r="21" spans="2:20" x14ac:dyDescent="0.25">
      <c r="B21" s="63" t="s">
        <v>74</v>
      </c>
      <c r="C21" s="64"/>
      <c r="D21" s="65"/>
      <c r="E21" s="65"/>
      <c r="F21" s="66"/>
      <c r="G21" s="65"/>
      <c r="H21" s="65"/>
      <c r="I21" s="65"/>
      <c r="J21" s="65"/>
      <c r="K21" s="65"/>
      <c r="L21" s="65"/>
      <c r="M21" s="65"/>
      <c r="N21" s="65"/>
      <c r="O21" s="66"/>
      <c r="P21" s="66"/>
      <c r="Q21" s="66"/>
      <c r="R21" s="67"/>
      <c r="S21" s="66"/>
      <c r="T21" s="68"/>
    </row>
    <row r="22" spans="2:20" x14ac:dyDescent="0.25">
      <c r="B22" s="55" t="s">
        <v>453</v>
      </c>
      <c r="C22" s="70" t="s">
        <v>44</v>
      </c>
      <c r="D22" s="71"/>
      <c r="E22" s="70" t="s">
        <v>43</v>
      </c>
      <c r="F22" s="72">
        <v>1</v>
      </c>
      <c r="G22" s="70" t="s">
        <v>44</v>
      </c>
      <c r="H22" s="71"/>
      <c r="I22" s="70" t="s">
        <v>45</v>
      </c>
      <c r="J22" s="71">
        <v>2</v>
      </c>
      <c r="K22" s="70" t="s">
        <v>43</v>
      </c>
      <c r="L22" s="71">
        <v>1</v>
      </c>
      <c r="M22" s="70" t="s">
        <v>43</v>
      </c>
      <c r="N22" s="71"/>
      <c r="O22" s="74" t="s">
        <v>153</v>
      </c>
      <c r="P22" s="74" t="s">
        <v>468</v>
      </c>
      <c r="Q22" s="75" t="s">
        <v>373</v>
      </c>
      <c r="R22" s="76" t="s">
        <v>146</v>
      </c>
      <c r="S22" s="91" t="s">
        <v>469</v>
      </c>
      <c r="T22" s="77" t="s">
        <v>396</v>
      </c>
    </row>
    <row r="23" spans="2:20" x14ac:dyDescent="0.25">
      <c r="B23" s="223" t="s">
        <v>349</v>
      </c>
      <c r="C23" s="223"/>
      <c r="D23" s="223"/>
      <c r="E23" s="223"/>
      <c r="F23" s="223"/>
      <c r="G23" s="223"/>
      <c r="H23" s="223"/>
      <c r="I23" s="223"/>
      <c r="J23" s="223"/>
      <c r="K23" s="223"/>
      <c r="L23" s="223"/>
      <c r="M23" s="223"/>
      <c r="N23" s="223"/>
      <c r="O23" s="223"/>
      <c r="P23" s="223"/>
      <c r="Q23" s="78"/>
      <c r="R23" s="78"/>
      <c r="S23" s="78"/>
      <c r="T23" s="78"/>
    </row>
    <row r="24" spans="2:20" x14ac:dyDescent="0.25">
      <c r="B24" s="196" t="s">
        <v>350</v>
      </c>
      <c r="C24" s="196"/>
      <c r="D24" s="196"/>
      <c r="E24" s="196"/>
      <c r="F24" s="196"/>
      <c r="G24" s="196"/>
      <c r="H24" s="196"/>
      <c r="I24" s="196"/>
      <c r="J24" s="196"/>
      <c r="K24" s="196"/>
      <c r="L24" s="196"/>
      <c r="M24" s="196"/>
      <c r="N24" s="196"/>
      <c r="O24" s="196"/>
      <c r="P24" s="196"/>
      <c r="Q24" s="78"/>
      <c r="R24" s="78"/>
      <c r="S24" s="78"/>
      <c r="T24" s="78"/>
    </row>
    <row r="25" spans="2:20" x14ac:dyDescent="0.25">
      <c r="B25" s="196" t="s">
        <v>351</v>
      </c>
      <c r="C25" s="196"/>
      <c r="D25" s="196"/>
      <c r="E25" s="196"/>
      <c r="F25" s="196"/>
      <c r="G25" s="196"/>
      <c r="H25" s="196"/>
      <c r="I25" s="196"/>
      <c r="J25" s="196"/>
      <c r="K25" s="196"/>
      <c r="L25" s="196"/>
      <c r="M25" s="196"/>
      <c r="N25" s="196"/>
      <c r="O25" s="196"/>
      <c r="P25" s="196"/>
      <c r="Q25" s="78"/>
      <c r="R25" s="78"/>
      <c r="S25" s="78"/>
      <c r="T25" s="78"/>
    </row>
    <row r="26" spans="2:20" ht="15" customHeight="1" x14ac:dyDescent="0.25">
      <c r="B26" s="196" t="s">
        <v>470</v>
      </c>
      <c r="C26" s="196"/>
      <c r="D26" s="196"/>
      <c r="E26" s="196"/>
      <c r="F26" s="196"/>
      <c r="G26" s="196"/>
      <c r="H26" s="196"/>
      <c r="I26" s="196"/>
      <c r="J26" s="196"/>
      <c r="K26" s="196"/>
      <c r="L26" s="196"/>
      <c r="M26" s="196"/>
      <c r="N26" s="196"/>
      <c r="O26" s="196"/>
      <c r="P26" s="196"/>
      <c r="Q26" s="78"/>
      <c r="R26" s="78"/>
      <c r="S26" s="78"/>
      <c r="T26" s="78"/>
    </row>
    <row r="27" spans="2:20" s="27" customFormat="1" ht="29.25" customHeight="1" x14ac:dyDescent="0.25">
      <c r="B27" s="195" t="s">
        <v>194</v>
      </c>
      <c r="C27" s="195"/>
      <c r="D27" s="195"/>
      <c r="E27" s="195"/>
      <c r="F27" s="195"/>
      <c r="G27" s="195"/>
      <c r="H27" s="195"/>
      <c r="I27" s="195"/>
      <c r="J27" s="195"/>
      <c r="K27" s="195"/>
      <c r="L27" s="195"/>
      <c r="M27" s="195"/>
      <c r="N27" s="195"/>
      <c r="O27" s="195"/>
      <c r="P27" s="195"/>
      <c r="Q27" s="79"/>
      <c r="R27" s="79"/>
      <c r="S27" s="79"/>
      <c r="T27" s="79"/>
    </row>
    <row r="28" spans="2:20" s="1" customFormat="1" ht="15" customHeight="1" x14ac:dyDescent="0.25">
      <c r="B28" s="80" t="s">
        <v>328</v>
      </c>
      <c r="C28" s="13"/>
      <c r="D28" s="13"/>
      <c r="E28" s="13"/>
      <c r="F28" s="13"/>
      <c r="G28" s="13"/>
      <c r="H28" s="13"/>
      <c r="I28" s="81"/>
      <c r="J28" s="81"/>
      <c r="K28" s="13"/>
      <c r="L28" s="13"/>
      <c r="M28" s="13"/>
      <c r="N28" s="13"/>
      <c r="O28" s="13"/>
      <c r="P28" s="13"/>
      <c r="Q28" s="13"/>
      <c r="R28" s="13"/>
      <c r="S28" s="13"/>
      <c r="T28" s="13"/>
    </row>
    <row r="29" spans="2:20" ht="15" customHeight="1" x14ac:dyDescent="0.25">
      <c r="B29" s="195" t="s">
        <v>447</v>
      </c>
      <c r="C29" s="195"/>
      <c r="D29" s="195"/>
      <c r="E29" s="195"/>
      <c r="F29" s="195"/>
      <c r="G29" s="195"/>
      <c r="H29" s="195"/>
      <c r="I29" s="195"/>
      <c r="J29" s="195"/>
      <c r="K29" s="195"/>
      <c r="L29" s="195"/>
      <c r="M29" s="195"/>
      <c r="N29" s="195"/>
      <c r="O29" s="195"/>
      <c r="P29" s="195"/>
      <c r="Q29" s="78"/>
      <c r="R29" s="78"/>
      <c r="S29" s="78"/>
      <c r="T29" s="78"/>
    </row>
    <row r="30" spans="2:20" ht="15" customHeight="1" x14ac:dyDescent="0.25">
      <c r="B30" s="195" t="s">
        <v>544</v>
      </c>
      <c r="C30" s="195"/>
      <c r="D30" s="195"/>
      <c r="E30" s="195"/>
      <c r="F30" s="195"/>
      <c r="G30" s="195"/>
      <c r="H30" s="195"/>
      <c r="I30" s="195"/>
      <c r="J30" s="195"/>
      <c r="K30" s="195"/>
      <c r="L30" s="195"/>
      <c r="M30" s="195"/>
      <c r="N30" s="195"/>
      <c r="O30" s="195"/>
      <c r="P30" s="195"/>
      <c r="Q30" s="78"/>
      <c r="R30" s="78"/>
      <c r="S30" s="78"/>
      <c r="T30" s="78"/>
    </row>
    <row r="31" spans="2:20" ht="15" customHeight="1" x14ac:dyDescent="0.25">
      <c r="B31" s="195" t="s">
        <v>545</v>
      </c>
      <c r="C31" s="195"/>
      <c r="D31" s="195"/>
      <c r="E31" s="195"/>
      <c r="F31" s="195"/>
      <c r="G31" s="195"/>
      <c r="H31" s="195"/>
      <c r="I31" s="195"/>
      <c r="J31" s="195"/>
      <c r="K31" s="195"/>
      <c r="L31" s="195"/>
      <c r="M31" s="195"/>
      <c r="N31" s="195"/>
      <c r="O31" s="195"/>
      <c r="P31" s="195"/>
      <c r="Q31" s="78"/>
      <c r="R31" s="78"/>
      <c r="S31" s="78"/>
      <c r="T31" s="78"/>
    </row>
    <row r="32" spans="2:20" x14ac:dyDescent="0.25">
      <c r="B32" s="82" t="s">
        <v>171</v>
      </c>
      <c r="C32" s="78" t="str">
        <f>[2]STUDIES!A8</f>
        <v>Reisinger 2007 (6)</v>
      </c>
      <c r="D32" s="78"/>
      <c r="E32" s="78"/>
      <c r="F32" s="78"/>
      <c r="G32" s="78"/>
      <c r="H32" s="78"/>
      <c r="I32" s="78"/>
      <c r="J32" s="78"/>
      <c r="K32" s="78"/>
      <c r="L32" s="78"/>
      <c r="M32" s="78"/>
      <c r="N32" s="78"/>
      <c r="O32" s="78"/>
      <c r="P32" s="78"/>
      <c r="Q32" s="78"/>
      <c r="R32" s="78"/>
      <c r="S32" s="78"/>
      <c r="T32" s="78"/>
    </row>
    <row r="34" spans="2:19" ht="21.75" thickBot="1" x14ac:dyDescent="0.3">
      <c r="B34" s="19" t="s">
        <v>50</v>
      </c>
      <c r="C34" s="20"/>
      <c r="D34" s="20"/>
      <c r="E34" s="20"/>
      <c r="F34" s="20"/>
      <c r="G34" s="20"/>
      <c r="H34" s="20"/>
      <c r="I34" s="20"/>
      <c r="J34" s="20"/>
      <c r="K34" s="20"/>
      <c r="L34" s="20"/>
      <c r="M34" s="20"/>
      <c r="N34" s="20"/>
      <c r="O34" s="25"/>
      <c r="P34" s="25"/>
    </row>
    <row r="36" spans="2:19" s="17" customFormat="1" ht="15" customHeight="1" x14ac:dyDescent="0.25">
      <c r="B36" s="205" t="s">
        <v>60</v>
      </c>
      <c r="C36" s="206"/>
      <c r="D36" s="206"/>
      <c r="E36" s="209" t="s">
        <v>61</v>
      </c>
      <c r="F36" s="209"/>
      <c r="G36" s="209"/>
      <c r="H36" s="209"/>
      <c r="I36" s="209" t="s">
        <v>62</v>
      </c>
      <c r="J36" s="209"/>
      <c r="K36" s="209" t="s">
        <v>27</v>
      </c>
      <c r="L36" s="209"/>
      <c r="M36" s="210" t="s">
        <v>30</v>
      </c>
      <c r="N36" s="210"/>
      <c r="O36" s="44"/>
      <c r="P36" s="212"/>
      <c r="R36" s="18"/>
      <c r="S36" s="18"/>
    </row>
    <row r="37" spans="2:19" s="17" customFormat="1" ht="33" customHeight="1" thickBot="1" x14ac:dyDescent="0.3">
      <c r="B37" s="207"/>
      <c r="C37" s="208"/>
      <c r="D37" s="208"/>
      <c r="E37" s="211" t="str">
        <f>O12</f>
        <v>Control group (Placebo)</v>
      </c>
      <c r="F37" s="211"/>
      <c r="G37" s="211" t="str">
        <f>P12</f>
        <v>Intervention group (4vHPV – males &amp; females 9–15 years)</v>
      </c>
      <c r="H37" s="211"/>
      <c r="I37" s="213" t="s">
        <v>26</v>
      </c>
      <c r="J37" s="213"/>
      <c r="K37" s="213" t="s">
        <v>28</v>
      </c>
      <c r="L37" s="213"/>
      <c r="M37" s="211"/>
      <c r="N37" s="211"/>
      <c r="O37" s="45"/>
      <c r="P37" s="214"/>
    </row>
    <row r="38" spans="2:19" s="23" customFormat="1" ht="51.75" customHeight="1" x14ac:dyDescent="0.25">
      <c r="B38" s="226" t="str">
        <f>B13</f>
        <v>One or more AEs</v>
      </c>
      <c r="C38" s="227"/>
      <c r="D38" s="227"/>
      <c r="E38" s="228" t="str">
        <f>IF(Q14="","",Q14)</f>
        <v xml:space="preserve">671 per 1 000 </v>
      </c>
      <c r="F38" s="228"/>
      <c r="G38" s="230" t="s">
        <v>471</v>
      </c>
      <c r="H38" s="230"/>
      <c r="I38" s="217" t="str">
        <f>IF(S14="","",S14)</f>
        <v>RR 1.23 (1.16–1.31)</v>
      </c>
      <c r="J38" s="217"/>
      <c r="K38" s="217" t="str">
        <f>B14</f>
        <v>2 469 (1RCT)</v>
      </c>
      <c r="L38" s="217"/>
      <c r="M38" s="83" t="str">
        <f>IF(T14="","",T14)</f>
        <v xml:space="preserve">High </v>
      </c>
      <c r="N38" s="84"/>
      <c r="O38" s="252" t="s">
        <v>472</v>
      </c>
      <c r="P38" s="253"/>
    </row>
    <row r="39" spans="2:19" s="23" customFormat="1" ht="51.75" customHeight="1" x14ac:dyDescent="0.25">
      <c r="B39" s="226" t="str">
        <f>B15</f>
        <v>Injection-site events</v>
      </c>
      <c r="C39" s="227"/>
      <c r="D39" s="227"/>
      <c r="E39" s="228" t="str">
        <f>IF(Q16="","",Q16)</f>
        <v xml:space="preserve">500 per 1 000 </v>
      </c>
      <c r="F39" s="228"/>
      <c r="G39" s="229" t="s">
        <v>473</v>
      </c>
      <c r="H39" s="229"/>
      <c r="I39" s="217" t="str">
        <f>IF(S16="","",S16)</f>
        <v>RR 1.51 (1.34–1.64)</v>
      </c>
      <c r="J39" s="217"/>
      <c r="K39" s="217" t="str">
        <f>B16</f>
        <v>2 469 (1RCT)</v>
      </c>
      <c r="L39" s="217"/>
      <c r="M39" s="83" t="str">
        <f>IF(T16="","",T16)</f>
        <v xml:space="preserve">High </v>
      </c>
      <c r="N39" s="84"/>
      <c r="O39" s="254"/>
      <c r="P39" s="255"/>
    </row>
    <row r="40" spans="2:19" s="23" customFormat="1" ht="51.75" customHeight="1" x14ac:dyDescent="0.25">
      <c r="B40" s="226" t="str">
        <f>B17</f>
        <v>Systemic events</v>
      </c>
      <c r="C40" s="227"/>
      <c r="D40" s="227"/>
      <c r="E40" s="228" t="str">
        <f>IF(Q18="","",Q18)</f>
        <v xml:space="preserve">445 per 1 000 </v>
      </c>
      <c r="F40" s="228"/>
      <c r="G40" s="229" t="s">
        <v>474</v>
      </c>
      <c r="H40" s="229"/>
      <c r="I40" s="217" t="str">
        <f>IF(S18="","",S18)</f>
        <v>RR 1.04 (0.93–1.10)</v>
      </c>
      <c r="J40" s="217"/>
      <c r="K40" s="217" t="str">
        <f>B18</f>
        <v>2 469 (1RCT)</v>
      </c>
      <c r="L40" s="217"/>
      <c r="M40" s="83" t="str">
        <f>IF(T18="","",T18)</f>
        <v xml:space="preserve">High </v>
      </c>
      <c r="N40" s="84"/>
      <c r="O40" s="254"/>
      <c r="P40" s="255"/>
    </row>
    <row r="41" spans="2:19" s="23" customFormat="1" ht="51.75" customHeight="1" x14ac:dyDescent="0.25">
      <c r="B41" s="226" t="str">
        <f>B19</f>
        <v>Serious events</v>
      </c>
      <c r="C41" s="227"/>
      <c r="D41" s="227"/>
      <c r="E41" s="228" t="str">
        <f>IF(Q20="","",Q20)</f>
        <v xml:space="preserve">0 per 1 000 </v>
      </c>
      <c r="F41" s="228"/>
      <c r="G41" s="229" t="s">
        <v>475</v>
      </c>
      <c r="H41" s="229"/>
      <c r="I41" s="217" t="str">
        <f>IF(S20="","",S20)</f>
        <v>RR 5.52 (0.31–99.64)</v>
      </c>
      <c r="J41" s="217"/>
      <c r="K41" s="217" t="str">
        <f>B20</f>
        <v>2 469 (1RCT)</v>
      </c>
      <c r="L41" s="217"/>
      <c r="M41" s="83" t="str">
        <f>IF(T20="","",T20)</f>
        <v>Moderate</v>
      </c>
      <c r="N41" s="100">
        <v>2</v>
      </c>
      <c r="O41" s="254"/>
      <c r="P41" s="255"/>
    </row>
    <row r="42" spans="2:19" s="23" customFormat="1" ht="51.75" customHeight="1" x14ac:dyDescent="0.25">
      <c r="B42" s="232" t="str">
        <f>B21</f>
        <v>Discontinuation due to AEs</v>
      </c>
      <c r="C42" s="233"/>
      <c r="D42" s="233"/>
      <c r="E42" s="234" t="str">
        <f>IF(Q22="","",Q22)</f>
        <v xml:space="preserve">0 per 1 000 </v>
      </c>
      <c r="F42" s="234"/>
      <c r="G42" s="235" t="s">
        <v>476</v>
      </c>
      <c r="H42" s="235"/>
      <c r="I42" s="217" t="str">
        <f>IF(S22="","",S22)</f>
        <v>RR 1.51 (0.06–36.89)</v>
      </c>
      <c r="J42" s="217"/>
      <c r="K42" s="236" t="str">
        <f>B22</f>
        <v>2 469 (1RCT)</v>
      </c>
      <c r="L42" s="236"/>
      <c r="M42" s="85" t="str">
        <f>IF(T22="","",T22)</f>
        <v>Moderate</v>
      </c>
      <c r="N42" s="86">
        <v>2</v>
      </c>
      <c r="O42" s="256"/>
      <c r="P42" s="257"/>
    </row>
    <row r="43" spans="2:19" x14ac:dyDescent="0.25">
      <c r="B43" s="223" t="s">
        <v>349</v>
      </c>
      <c r="C43" s="223"/>
      <c r="D43" s="223"/>
      <c r="E43" s="223"/>
      <c r="F43" s="223"/>
      <c r="G43" s="223"/>
      <c r="H43" s="223"/>
      <c r="I43" s="223"/>
      <c r="J43" s="223"/>
      <c r="K43" s="223"/>
      <c r="L43" s="223"/>
      <c r="M43" s="223"/>
      <c r="N43" s="223"/>
      <c r="O43" s="223"/>
      <c r="P43" s="223"/>
    </row>
    <row r="44" spans="2:19" x14ac:dyDescent="0.25">
      <c r="B44" s="196" t="s">
        <v>350</v>
      </c>
      <c r="C44" s="196"/>
      <c r="D44" s="196"/>
      <c r="E44" s="196"/>
      <c r="F44" s="196"/>
      <c r="G44" s="196"/>
      <c r="H44" s="196"/>
      <c r="I44" s="196"/>
      <c r="J44" s="196"/>
      <c r="K44" s="196"/>
      <c r="L44" s="196"/>
      <c r="M44" s="196"/>
      <c r="N44" s="196"/>
      <c r="O44" s="196"/>
      <c r="P44" s="196"/>
    </row>
    <row r="45" spans="2:19" x14ac:dyDescent="0.25">
      <c r="B45" s="196" t="s">
        <v>351</v>
      </c>
      <c r="C45" s="196"/>
      <c r="D45" s="196"/>
      <c r="E45" s="196"/>
      <c r="F45" s="196"/>
      <c r="G45" s="196"/>
      <c r="H45" s="196"/>
      <c r="I45" s="196"/>
      <c r="J45" s="196"/>
      <c r="K45" s="196"/>
      <c r="L45" s="196"/>
      <c r="M45" s="196"/>
      <c r="N45" s="196"/>
      <c r="O45" s="196"/>
      <c r="P45" s="196"/>
    </row>
    <row r="46" spans="2:19" x14ac:dyDescent="0.25">
      <c r="B46" s="196" t="s">
        <v>470</v>
      </c>
      <c r="C46" s="196"/>
      <c r="D46" s="196"/>
      <c r="E46" s="196"/>
      <c r="F46" s="196"/>
      <c r="G46" s="196"/>
      <c r="H46" s="196"/>
      <c r="I46" s="196"/>
      <c r="J46" s="196"/>
      <c r="K46" s="196"/>
      <c r="L46" s="196"/>
      <c r="M46" s="196"/>
      <c r="N46" s="196"/>
      <c r="O46" s="196"/>
      <c r="P46" s="196"/>
    </row>
    <row r="47" spans="2:19" s="27" customFormat="1" ht="29.25" customHeight="1" x14ac:dyDescent="0.25">
      <c r="B47" s="195" t="s">
        <v>194</v>
      </c>
      <c r="C47" s="195"/>
      <c r="D47" s="195"/>
      <c r="E47" s="195"/>
      <c r="F47" s="195"/>
      <c r="G47" s="195"/>
      <c r="H47" s="195"/>
      <c r="I47" s="195"/>
      <c r="J47" s="195"/>
      <c r="K47" s="195"/>
      <c r="L47" s="195"/>
      <c r="M47" s="195"/>
      <c r="N47" s="195"/>
      <c r="O47" s="195"/>
      <c r="P47" s="195"/>
    </row>
    <row r="48" spans="2:19" s="1" customFormat="1" x14ac:dyDescent="0.25">
      <c r="B48" s="80" t="s">
        <v>328</v>
      </c>
      <c r="C48" s="13"/>
      <c r="D48" s="13"/>
      <c r="E48" s="13"/>
      <c r="F48" s="13"/>
      <c r="G48" s="13"/>
      <c r="H48" s="13"/>
      <c r="I48" s="81"/>
      <c r="J48" s="81"/>
      <c r="K48" s="13"/>
      <c r="L48" s="13"/>
      <c r="M48" s="13"/>
      <c r="N48" s="13"/>
      <c r="O48" s="13"/>
      <c r="P48" s="13"/>
    </row>
    <row r="49" spans="2:16" ht="15" customHeight="1" x14ac:dyDescent="0.25">
      <c r="B49" s="195" t="s">
        <v>545</v>
      </c>
      <c r="C49" s="195"/>
      <c r="D49" s="195"/>
      <c r="E49" s="195"/>
      <c r="F49" s="195"/>
      <c r="G49" s="195"/>
      <c r="H49" s="195"/>
      <c r="I49" s="195"/>
      <c r="J49" s="195"/>
      <c r="K49" s="195"/>
      <c r="L49" s="195"/>
      <c r="M49" s="195"/>
      <c r="N49" s="195"/>
      <c r="O49" s="195"/>
      <c r="P49" s="195"/>
    </row>
    <row r="50" spans="2:16" x14ac:dyDescent="0.25">
      <c r="B50" s="82" t="s">
        <v>171</v>
      </c>
      <c r="C50" s="78" t="str">
        <f>C32</f>
        <v>Reisinger 2007 (6)</v>
      </c>
      <c r="D50" s="78"/>
      <c r="E50" s="78"/>
      <c r="F50" s="78"/>
      <c r="G50" s="78"/>
      <c r="H50" s="78"/>
      <c r="I50" s="78"/>
      <c r="J50" s="78"/>
      <c r="K50" s="78"/>
      <c r="L50" s="78"/>
      <c r="M50" s="78"/>
      <c r="N50" s="78"/>
      <c r="O50" s="78"/>
      <c r="P50" s="78"/>
    </row>
    <row r="51" spans="2:16" s="27" customFormat="1" x14ac:dyDescent="0.25">
      <c r="B51" s="258"/>
      <c r="C51" s="258"/>
      <c r="D51" s="258"/>
      <c r="E51" s="258"/>
      <c r="F51" s="258"/>
      <c r="G51" s="258"/>
      <c r="H51" s="258"/>
      <c r="I51" s="258"/>
      <c r="J51" s="258"/>
      <c r="K51" s="258"/>
      <c r="L51" s="258"/>
      <c r="M51" s="258"/>
      <c r="N51" s="258"/>
      <c r="O51" s="258"/>
      <c r="P51" s="258"/>
    </row>
    <row r="52" spans="2:16" s="27" customFormat="1" ht="28.5" customHeight="1" x14ac:dyDescent="0.25">
      <c r="B52" s="259"/>
      <c r="C52" s="259"/>
      <c r="D52" s="259"/>
      <c r="E52" s="259"/>
      <c r="F52" s="259"/>
      <c r="G52" s="259"/>
      <c r="H52" s="259"/>
      <c r="I52" s="259"/>
      <c r="J52" s="259"/>
      <c r="K52" s="259"/>
      <c r="L52" s="259"/>
      <c r="M52" s="259"/>
      <c r="N52" s="259"/>
      <c r="O52" s="259"/>
      <c r="P52" s="259"/>
    </row>
    <row r="53" spans="2:16" s="35" customFormat="1" x14ac:dyDescent="0.25">
      <c r="B53" s="34"/>
    </row>
  </sheetData>
  <mergeCells count="63">
    <mergeCell ref="R11:S11"/>
    <mergeCell ref="B47:P47"/>
    <mergeCell ref="B27:P27"/>
    <mergeCell ref="B49:P49"/>
    <mergeCell ref="B46:P46"/>
    <mergeCell ref="B36:D37"/>
    <mergeCell ref="E36:H36"/>
    <mergeCell ref="M36:N37"/>
    <mergeCell ref="P36:P37"/>
    <mergeCell ref="B39:D39"/>
    <mergeCell ref="E39:F39"/>
    <mergeCell ref="B29:P29"/>
    <mergeCell ref="G39:H39"/>
    <mergeCell ref="I39:J39"/>
    <mergeCell ref="K39:L39"/>
    <mergeCell ref="B38:D38"/>
    <mergeCell ref="B51:P51"/>
    <mergeCell ref="B52:P52"/>
    <mergeCell ref="G40:H40"/>
    <mergeCell ref="I40:J40"/>
    <mergeCell ref="K40:L40"/>
    <mergeCell ref="B43:P43"/>
    <mergeCell ref="B45:P45"/>
    <mergeCell ref="B44:P44"/>
    <mergeCell ref="T11:T12"/>
    <mergeCell ref="O10:T10"/>
    <mergeCell ref="O38:P42"/>
    <mergeCell ref="B26:P26"/>
    <mergeCell ref="B42:D42"/>
    <mergeCell ref="E42:F42"/>
    <mergeCell ref="G42:H42"/>
    <mergeCell ref="I42:J42"/>
    <mergeCell ref="K42:L42"/>
    <mergeCell ref="B41:D41"/>
    <mergeCell ref="E41:F41"/>
    <mergeCell ref="G41:H41"/>
    <mergeCell ref="I41:J41"/>
    <mergeCell ref="K41:L41"/>
    <mergeCell ref="B40:D40"/>
    <mergeCell ref="E40:F40"/>
    <mergeCell ref="B10:N10"/>
    <mergeCell ref="B25:P25"/>
    <mergeCell ref="E37:F37"/>
    <mergeCell ref="G37:H37"/>
    <mergeCell ref="I37:J37"/>
    <mergeCell ref="K37:L37"/>
    <mergeCell ref="I36:J36"/>
    <mergeCell ref="K36:L36"/>
    <mergeCell ref="B30:P30"/>
    <mergeCell ref="B31:P31"/>
    <mergeCell ref="B23:P23"/>
    <mergeCell ref="B11:B12"/>
    <mergeCell ref="O11:P11"/>
    <mergeCell ref="C2:P2"/>
    <mergeCell ref="C3:P3"/>
    <mergeCell ref="C4:P4"/>
    <mergeCell ref="C5:P5"/>
    <mergeCell ref="C6:P6"/>
    <mergeCell ref="E38:F38"/>
    <mergeCell ref="G38:H38"/>
    <mergeCell ref="I38:J38"/>
    <mergeCell ref="K38:L38"/>
    <mergeCell ref="B24:P24"/>
  </mergeCells>
  <conditionalFormatting sqref="C16">
    <cfRule type="cellIs" dxfId="369" priority="55" operator="equal">
      <formula>"Very serious"</formula>
    </cfRule>
    <cfRule type="cellIs" dxfId="368" priority="56" operator="equal">
      <formula>"Serious"</formula>
    </cfRule>
  </conditionalFormatting>
  <conditionalFormatting sqref="C14">
    <cfRule type="cellIs" dxfId="367" priority="61" operator="equal">
      <formula>"Very serious"</formula>
    </cfRule>
    <cfRule type="cellIs" dxfId="366" priority="62" operator="equal">
      <formula>"Serious"</formula>
    </cfRule>
  </conditionalFormatting>
  <conditionalFormatting sqref="I16">
    <cfRule type="cellIs" dxfId="365" priority="59" operator="equal">
      <formula>"Very serious"</formula>
    </cfRule>
    <cfRule type="cellIs" dxfId="364" priority="60" operator="equal">
      <formula>"Serious"</formula>
    </cfRule>
  </conditionalFormatting>
  <conditionalFormatting sqref="C18">
    <cfRule type="cellIs" dxfId="363" priority="51" operator="equal">
      <formula>"Very serious"</formula>
    </cfRule>
    <cfRule type="cellIs" dxfId="362" priority="52" operator="equal">
      <formula>"Serious"</formula>
    </cfRule>
  </conditionalFormatting>
  <conditionalFormatting sqref="C20">
    <cfRule type="cellIs" dxfId="361" priority="45" operator="equal">
      <formula>"Very serious"</formula>
    </cfRule>
    <cfRule type="cellIs" dxfId="360" priority="46" operator="equal">
      <formula>"Serious"</formula>
    </cfRule>
  </conditionalFormatting>
  <conditionalFormatting sqref="G18">
    <cfRule type="cellIs" dxfId="359" priority="31" operator="equal">
      <formula>"Very serious"</formula>
    </cfRule>
    <cfRule type="cellIs" dxfId="358" priority="32" operator="equal">
      <formula>"Serious"</formula>
    </cfRule>
  </conditionalFormatting>
  <conditionalFormatting sqref="I20">
    <cfRule type="cellIs" dxfId="357" priority="49" operator="equal">
      <formula>"Very serious"</formula>
    </cfRule>
    <cfRule type="cellIs" dxfId="356" priority="50" operator="equal">
      <formula>"Serious"</formula>
    </cfRule>
  </conditionalFormatting>
  <conditionalFormatting sqref="C22">
    <cfRule type="cellIs" dxfId="355" priority="39" operator="equal">
      <formula>"Very serious"</formula>
    </cfRule>
    <cfRule type="cellIs" dxfId="354" priority="40" operator="equal">
      <formula>"Serious"</formula>
    </cfRule>
  </conditionalFormatting>
  <conditionalFormatting sqref="E16">
    <cfRule type="cellIs" dxfId="353" priority="21" operator="equal">
      <formula>"Very serious"</formula>
    </cfRule>
    <cfRule type="cellIs" dxfId="352" priority="22" operator="equal">
      <formula>"Serious"</formula>
    </cfRule>
  </conditionalFormatting>
  <conditionalFormatting sqref="I22">
    <cfRule type="cellIs" dxfId="351" priority="43" operator="equal">
      <formula>"Very serious"</formula>
    </cfRule>
    <cfRule type="cellIs" dxfId="350" priority="44" operator="equal">
      <formula>"Serious"</formula>
    </cfRule>
  </conditionalFormatting>
  <conditionalFormatting sqref="G20">
    <cfRule type="cellIs" dxfId="349" priority="29" operator="equal">
      <formula>"Very serious"</formula>
    </cfRule>
    <cfRule type="cellIs" dxfId="348" priority="30" operator="equal">
      <formula>"Serious"</formula>
    </cfRule>
  </conditionalFormatting>
  <conditionalFormatting sqref="G15 G17 G19 G21">
    <cfRule type="cellIs" dxfId="347" priority="37" operator="equal">
      <formula>"Very serious"</formula>
    </cfRule>
    <cfRule type="cellIs" dxfId="346" priority="38" operator="equal">
      <formula>"Serious"</formula>
    </cfRule>
  </conditionalFormatting>
  <conditionalFormatting sqref="G14">
    <cfRule type="cellIs" dxfId="345" priority="35" operator="equal">
      <formula>"Very serious"</formula>
    </cfRule>
    <cfRule type="cellIs" dxfId="344" priority="36" operator="equal">
      <formula>"Serious"</formula>
    </cfRule>
  </conditionalFormatting>
  <conditionalFormatting sqref="G16">
    <cfRule type="cellIs" dxfId="343" priority="33" operator="equal">
      <formula>"Very serious"</formula>
    </cfRule>
    <cfRule type="cellIs" dxfId="342" priority="34" operator="equal">
      <formula>"Serious"</formula>
    </cfRule>
  </conditionalFormatting>
  <conditionalFormatting sqref="G22">
    <cfRule type="cellIs" dxfId="341" priority="27" operator="equal">
      <formula>"Very serious"</formula>
    </cfRule>
    <cfRule type="cellIs" dxfId="340" priority="28" operator="equal">
      <formula>"Serious"</formula>
    </cfRule>
  </conditionalFormatting>
  <conditionalFormatting sqref="M15 M17 M19 M21">
    <cfRule type="cellIs" dxfId="339" priority="67" operator="equal">
      <formula>"Very large"</formula>
    </cfRule>
    <cfRule type="cellIs" dxfId="338" priority="68" operator="equal">
      <formula>"Large"</formula>
    </cfRule>
  </conditionalFormatting>
  <conditionalFormatting sqref="I15 I17 I19 I21">
    <cfRule type="cellIs" dxfId="337" priority="69" operator="equal">
      <formula>"Very serious"</formula>
    </cfRule>
    <cfRule type="cellIs" dxfId="336" priority="70" operator="equal">
      <formula>"Serious"</formula>
    </cfRule>
  </conditionalFormatting>
  <conditionalFormatting sqref="I14">
    <cfRule type="cellIs" dxfId="335" priority="65" operator="equal">
      <formula>"Very serious"</formula>
    </cfRule>
    <cfRule type="cellIs" dxfId="334" priority="66" operator="equal">
      <formula>"Serious"</formula>
    </cfRule>
  </conditionalFormatting>
  <conditionalFormatting sqref="M14">
    <cfRule type="cellIs" dxfId="333" priority="63" operator="equal">
      <formula>"Very large"</formula>
    </cfRule>
    <cfRule type="cellIs" dxfId="332" priority="64" operator="equal">
      <formula>"Large"</formula>
    </cfRule>
  </conditionalFormatting>
  <conditionalFormatting sqref="M16">
    <cfRule type="cellIs" dxfId="331" priority="57" operator="equal">
      <formula>"Very large"</formula>
    </cfRule>
    <cfRule type="cellIs" dxfId="330" priority="58" operator="equal">
      <formula>"Large"</formula>
    </cfRule>
  </conditionalFormatting>
  <conditionalFormatting sqref="M18">
    <cfRule type="cellIs" dxfId="329" priority="53" operator="equal">
      <formula>"Very large"</formula>
    </cfRule>
    <cfRule type="cellIs" dxfId="328" priority="54" operator="equal">
      <formula>"Large"</formula>
    </cfRule>
  </conditionalFormatting>
  <conditionalFormatting sqref="M20">
    <cfRule type="cellIs" dxfId="327" priority="47" operator="equal">
      <formula>"Very large"</formula>
    </cfRule>
    <cfRule type="cellIs" dxfId="326" priority="48" operator="equal">
      <formula>"Large"</formula>
    </cfRule>
  </conditionalFormatting>
  <conditionalFormatting sqref="M22">
    <cfRule type="cellIs" dxfId="325" priority="41" operator="equal">
      <formula>"Very large"</formula>
    </cfRule>
    <cfRule type="cellIs" dxfId="324" priority="42" operator="equal">
      <formula>"Large"</formula>
    </cfRule>
  </conditionalFormatting>
  <conditionalFormatting sqref="E18">
    <cfRule type="cellIs" dxfId="323" priority="19" operator="equal">
      <formula>"Very serious"</formula>
    </cfRule>
    <cfRule type="cellIs" dxfId="322" priority="20" operator="equal">
      <formula>"Serious"</formula>
    </cfRule>
  </conditionalFormatting>
  <conditionalFormatting sqref="E15 E17 E19 E21">
    <cfRule type="cellIs" dxfId="321" priority="25" operator="equal">
      <formula>"Very serious"</formula>
    </cfRule>
    <cfRule type="cellIs" dxfId="320" priority="26" operator="equal">
      <formula>"Serious"</formula>
    </cfRule>
  </conditionalFormatting>
  <conditionalFormatting sqref="E14">
    <cfRule type="cellIs" dxfId="319" priority="23" operator="equal">
      <formula>"Very serious"</formula>
    </cfRule>
    <cfRule type="cellIs" dxfId="318" priority="24" operator="equal">
      <formula>"Serious"</formula>
    </cfRule>
  </conditionalFormatting>
  <conditionalFormatting sqref="E20">
    <cfRule type="cellIs" dxfId="317" priority="17" operator="equal">
      <formula>"Very serious"</formula>
    </cfRule>
    <cfRule type="cellIs" dxfId="316" priority="18" operator="equal">
      <formula>"Serious"</formula>
    </cfRule>
  </conditionalFormatting>
  <conditionalFormatting sqref="E22">
    <cfRule type="cellIs" dxfId="315" priority="15" operator="equal">
      <formula>"Very serious"</formula>
    </cfRule>
    <cfRule type="cellIs" dxfId="314" priority="16" operator="equal">
      <formula>"Serious"</formula>
    </cfRule>
  </conditionalFormatting>
  <conditionalFormatting sqref="K18">
    <cfRule type="cellIs" dxfId="313" priority="7" operator="equal">
      <formula>"Very serious"</formula>
    </cfRule>
    <cfRule type="cellIs" dxfId="312" priority="8" operator="equal">
      <formula>"Serious"</formula>
    </cfRule>
  </conditionalFormatting>
  <conditionalFormatting sqref="K15 K17 K19 K21">
    <cfRule type="cellIs" dxfId="311" priority="13" operator="equal">
      <formula>"Very serious"</formula>
    </cfRule>
    <cfRule type="cellIs" dxfId="310" priority="14" operator="equal">
      <formula>"Serious"</formula>
    </cfRule>
  </conditionalFormatting>
  <conditionalFormatting sqref="K14">
    <cfRule type="cellIs" dxfId="309" priority="11" operator="equal">
      <formula>"Very serious"</formula>
    </cfRule>
    <cfRule type="cellIs" dxfId="308" priority="12" operator="equal">
      <formula>"Serious"</formula>
    </cfRule>
  </conditionalFormatting>
  <conditionalFormatting sqref="K16">
    <cfRule type="cellIs" dxfId="307" priority="9" operator="equal">
      <formula>"Very serious"</formula>
    </cfRule>
    <cfRule type="cellIs" dxfId="306" priority="10" operator="equal">
      <formula>"Serious"</formula>
    </cfRule>
  </conditionalFormatting>
  <conditionalFormatting sqref="K20">
    <cfRule type="cellIs" dxfId="305" priority="5" operator="equal">
      <formula>"Very serious"</formula>
    </cfRule>
    <cfRule type="cellIs" dxfId="304" priority="6" operator="equal">
      <formula>"Serious"</formula>
    </cfRule>
  </conditionalFormatting>
  <conditionalFormatting sqref="K22">
    <cfRule type="cellIs" dxfId="303" priority="3" operator="equal">
      <formula>"Very serious"</formula>
    </cfRule>
    <cfRule type="cellIs" dxfId="302" priority="4" operator="equal">
      <formula>"Serious"</formula>
    </cfRule>
  </conditionalFormatting>
  <conditionalFormatting sqref="I18">
    <cfRule type="cellIs" dxfId="301" priority="1" operator="equal">
      <formula>"Very serious"</formula>
    </cfRule>
    <cfRule type="cellIs" dxfId="300" priority="2" operator="equal">
      <formula>"Serious"</formula>
    </cfRule>
  </conditionalFormatting>
  <dataValidations count="4">
    <dataValidation type="list" errorStyle="warning" allowBlank="1" showInputMessage="1" showErrorMessage="1" sqref="C14 C16 C18 I14 I16 G14 G16 G20 C22 G18 C20 I22 G22 I20 I18">
      <formula1>Down</formula1>
    </dataValidation>
    <dataValidation type="list" errorStyle="warning" allowBlank="1" showInputMessage="1" showErrorMessage="1" sqref="E19 E15 C15 C17 C19 G19 G15 G17 I17 I19 E17 I15 K19 K15 K17">
      <formula1>Grade_down</formula1>
    </dataValidation>
    <dataValidation type="list" allowBlank="1" showInputMessage="1" showErrorMessage="1" sqref="M14 M16 M18 M20 M22">
      <formula1>g</formula1>
    </dataValidation>
    <dataValidation type="list" errorStyle="warning" allowBlank="1" showInputMessage="1" showErrorMessage="1" sqref="E14 E16 E22 E20 E18 K14 K16 K22 K20 K18">
      <formula1>DOWN_N</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'C:\Users\vtse\Documents\[Supp03_PICOs_males.xlsx]Hoja2'!#REF!</xm:f>
          </x14:formula1>
          <xm:sqref>T14 T16 T18 T20 T22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ECDC_SARMS_Sync xmlns="B023F832-6B08-46A5-9C00-D48C4BE1B8FA">false</ECDC_SARMS_Sync>
    <ECDC_SARMS_Identifier xmlns="B023F832-6B08-46A5-9C00-D48C4BE1B8FA" xsi:nil="true"/>
    <ECDC_SARMS_Publisher xmlns="B023F832-6B08-46A5-9C00-D48C4BE1B8FA">ECDC</ECDC_SARMS_Publisher>
    <ECDC_SARMS_Effective_Date xmlns="B023F832-6B08-46A5-9C00-D48C4BE1B8FA">2018-04-16T10:48:11+00:00</ECDC_SARMS_Effective_Date>
    <ECDC_SARMS_Doc_Contributor xmlns="B023F832-6B08-46A5-9C00-D48C4BE1B8FA" xsi:nil="true"/>
    <ECDC_SARMS_Rights xmlns="B023F832-6B08-46A5-9C00-D48C4BE1B8FA" xsi:nil="true"/>
    <ECDC_SARMS_Relation xmlns="B023F832-6B08-46A5-9C00-D48C4BE1B8FA" xsi:nil="true"/>
    <ECDC_SARMS_Format xmlns="B023F832-6B08-46A5-9C00-D48C4BE1B8FA">Supporting Document</ECDC_SARMS_Format>
    <ECDC_SARMS_Description_Doc xmlns="B023F832-6B08-46A5-9C00-D48C4BE1B8FA" xsi:nil="true"/>
    <ECDC_SARMS_Clearance xmlns="B023F832-6B08-46A5-9C00-D48C4BE1B8FA" xsi:nil="true"/>
    <ECDC_SARMS_Coverage xmlns="B023F832-6B08-46A5-9C00-D48C4BE1B8FA">None</ECDC_SARMS_Coverage>
  </documentManagement>
</p:properties>
</file>

<file path=customXml/item3.xml><?xml version="1.0" encoding="utf-8"?>
<ct:contentTypeSchema xmlns:ct="http://schemas.microsoft.com/office/2006/metadata/contentType" xmlns:ma="http://schemas.microsoft.com/office/2006/metadata/properties/metaAttributes" ct:_="" ma:_="" ma:contentTypeName="Scientific Output Document" ma:contentTypeID="0x01010033C6D12616634881B00942D2FCD0A93B00E44FF68AA2AB4E9DA1C9CE14CB96806400D74377E944699149A26D84D03429E547" ma:contentTypeVersion="0" ma:contentTypeDescription="Sicientific Output Document Content Type" ma:contentTypeScope="" ma:versionID="6f1e5a044cf0377404e443092c6d8c03">
  <xsd:schema xmlns:xsd="http://www.w3.org/2001/XMLSchema" xmlns:xs="http://www.w3.org/2001/XMLSchema" xmlns:p="http://schemas.microsoft.com/office/2006/metadata/properties" xmlns:ns2="B023F832-6B08-46A5-9C00-D48C4BE1B8FA" targetNamespace="http://schemas.microsoft.com/office/2006/metadata/properties" ma:root="true" ma:fieldsID="69762e2df7a82522207cbec42bb8f2d1" ns2:_="">
    <xsd:import namespace="B023F832-6B08-46A5-9C00-D48C4BE1B8FA"/>
    <xsd:element name="properties">
      <xsd:complexType>
        <xsd:sequence>
          <xsd:element name="documentManagement">
            <xsd:complexType>
              <xsd:all>
                <xsd:element ref="ns2:ECDC_SARMS_Identifier" minOccurs="0"/>
                <xsd:element ref="ns2:ECDC_SARMS_Description_Doc" minOccurs="0"/>
                <xsd:element ref="ns2:ECDC_SARMS_Doc_Contributor" minOccurs="0"/>
                <xsd:element ref="ns2:ECDC_SARMS_Format"/>
                <xsd:element ref="ns2:ECDC_SARMS_Publisher"/>
                <xsd:element ref="ns2:ECDC_SARMS_Relation" minOccurs="0"/>
                <xsd:element ref="ns2:ECDC_SARMS_Clearance" minOccurs="0"/>
                <xsd:element ref="ns2:ECDC_SARMS_Rights" minOccurs="0"/>
                <xsd:element ref="ns2:ECDC_SARMS_Effective_Date"/>
                <xsd:element ref="ns2:ECDC_SARMS_Coverage"/>
                <xsd:element ref="ns2:ECDC_SARMS_Syn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23F832-6B08-46A5-9C00-D48C4BE1B8FA" elementFormDefault="qualified">
    <xsd:import namespace="http://schemas.microsoft.com/office/2006/documentManagement/types"/>
    <xsd:import namespace="http://schemas.microsoft.com/office/infopath/2007/PartnerControls"/>
    <xsd:element name="ECDC_SARMS_Identifier" ma:index="8" nillable="true" ma:displayName="Identifier" ma:internalName="ECDC_SARMS_Identifier">
      <xsd:simpleType>
        <xsd:restriction base="dms:Text"/>
      </xsd:simpleType>
    </xsd:element>
    <xsd:element name="ECDC_SARMS_Description_Doc" ma:index="9" nillable="true" ma:displayName="Description" ma:internalName="ECDC_SARMS_Description_Doc">
      <xsd:simpleType>
        <xsd:restriction base="dms:Text"/>
      </xsd:simpleType>
    </xsd:element>
    <xsd:element name="ECDC_SARMS_Doc_Contributor" ma:index="16" nillable="true" ma:displayName="Contributors" ma:internalName="ECDC_SARMS_Doc_Contributor">
      <xsd:simpleType>
        <xsd:restriction base="dms:Note">
          <xsd:maxLength value="255"/>
        </xsd:restriction>
      </xsd:simpleType>
    </xsd:element>
    <xsd:element name="ECDC_SARMS_Format" ma:index="17" ma:displayName="Format" ma:default="Supporting Document" ma:format="Dropdown" ma:internalName="ECDC_SARMS_Format">
      <xsd:simpleType>
        <xsd:restriction base="dms:Choice">
          <xsd:enumeration value="Main Output"/>
          <xsd:enumeration value="Supporting Document"/>
          <xsd:enumeration value="Publication"/>
        </xsd:restriction>
      </xsd:simpleType>
    </xsd:element>
    <xsd:element name="ECDC_SARMS_Publisher" ma:index="18" ma:displayName="Publisher" ma:default="ECDC" ma:internalName="ECDC_SARMS_Publisher">
      <xsd:simpleType>
        <xsd:restriction base="dms:Text"/>
      </xsd:simpleType>
    </xsd:element>
    <xsd:element name="ECDC_SARMS_Relation" ma:index="19" nillable="true" ma:displayName="Relation" ma:internalName="ECDC_SARMS_Relation">
      <xsd:simpleType>
        <xsd:restriction base="dms:Text"/>
      </xsd:simpleType>
    </xsd:element>
    <xsd:element name="ECDC_SARMS_Clearance" ma:index="20" nillable="true" ma:displayName="Clearance" ma:format="Dropdown" ma:internalName="ECDC_SARMS_Clearance">
      <xsd:simpleType>
        <xsd:restriction base="dms:Choice">
          <xsd:enumeration value="Internal Access Only: Not disseminated externally"/>
          <xsd:enumeration value="Restricted External Access: Restricted external dissemination only"/>
          <xsd:enumeration value="Public Access: Disseminate to all"/>
        </xsd:restriction>
      </xsd:simpleType>
    </xsd:element>
    <xsd:element name="ECDC_SARMS_Rights" ma:index="21" nillable="true" ma:displayName="Rights" ma:internalName="ECDC_SARMS_Rights">
      <xsd:simpleType>
        <xsd:restriction base="dms:Text"/>
      </xsd:simpleType>
    </xsd:element>
    <xsd:element name="ECDC_SARMS_Effective_Date" ma:index="22" ma:displayName="Effective Date" ma:default="2018-04-16T00:00:00Z" ma:format="DateOnly" ma:internalName="ECDC_SARMS_Effective_Date">
      <xsd:simpleType>
        <xsd:restriction base="dms:DateTime"/>
      </xsd:simpleType>
    </xsd:element>
    <xsd:element name="ECDC_SARMS_Coverage" ma:index="23" ma:displayName="Coverage" ma:default="None" ma:internalName="ECDC_SARMS_Coverage">
      <xsd:simpleType>
        <xsd:restriction base="dms:Text"/>
      </xsd:simpleType>
    </xsd:element>
    <xsd:element name="ECDC_SARMS_Sync" ma:index="24" nillable="true" ma:displayName="Sync" ma:default="0" ma:internalName="ECDC_SARMS_Sync">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E63C71-C7B2-40A0-B0C6-22405EAE901E}">
  <ds:schemaRefs>
    <ds:schemaRef ds:uri="http://schemas.microsoft.com/sharepoint/v3/contenttype/forms"/>
  </ds:schemaRefs>
</ds:datastoreItem>
</file>

<file path=customXml/itemProps2.xml><?xml version="1.0" encoding="utf-8"?>
<ds:datastoreItem xmlns:ds="http://schemas.openxmlformats.org/officeDocument/2006/customXml" ds:itemID="{3BF1C120-ACDE-4083-AF07-0ABF66C78CCB}">
  <ds:schemaRefs>
    <ds:schemaRef ds:uri="http://purl.org/dc/terms/"/>
    <ds:schemaRef ds:uri="http://schemas.openxmlformats.org/package/2006/metadata/core-properties"/>
    <ds:schemaRef ds:uri="http://schemas.microsoft.com/office/2006/documentManagement/types"/>
    <ds:schemaRef ds:uri="B023F832-6B08-46A5-9C00-D48C4BE1B8FA"/>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31F943F2-D8EB-4DD4-9645-2E5BCDA236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23F832-6B08-46A5-9C00-D48C4BE1B8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vt:i4>
      </vt:variant>
    </vt:vector>
  </HeadingPairs>
  <TitlesOfParts>
    <vt:vector size="19" baseType="lpstr">
      <vt:lpstr>HOME</vt:lpstr>
      <vt:lpstr>STUDIES</vt:lpstr>
      <vt:lpstr>Hoja1</vt:lpstr>
      <vt:lpstr>PICO1</vt:lpstr>
      <vt:lpstr>PICO2</vt:lpstr>
      <vt:lpstr>PICO3</vt:lpstr>
      <vt:lpstr>PICO4</vt:lpstr>
      <vt:lpstr>PICO5</vt:lpstr>
      <vt:lpstr>PICO6</vt:lpstr>
      <vt:lpstr>PICO7</vt:lpstr>
      <vt:lpstr>PICO8</vt:lpstr>
      <vt:lpstr>PICO9</vt:lpstr>
      <vt:lpstr>PICO10</vt:lpstr>
      <vt:lpstr>PICO11</vt:lpstr>
      <vt:lpstr>REFERENCES</vt:lpstr>
      <vt:lpstr>Hoja2</vt:lpstr>
      <vt:lpstr>Down</vt:lpstr>
      <vt:lpstr>DOWN_N</vt:lpstr>
      <vt:lpstr>up</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Efficacy/effectiveness, immunogenicity, safety and tolerability of the HPV vaccines in males</dc:title>
  <dc:creator>ECDC</dc:creator>
  <cp:lastModifiedBy>Harry Gosling</cp:lastModifiedBy>
  <dcterms:created xsi:type="dcterms:W3CDTF">2018-01-29T14:11:55Z</dcterms:created>
  <dcterms:modified xsi:type="dcterms:W3CDTF">2020-03-30T08:53:58Z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0x01010033C6D12616634881B00942D2FCD0A93B00E44FF68AA2AB4E9DA1C9CE14CB96806400D74377E944699149A26D84D03429E547</vt:lpwstr>
  </property>
</Properties>
</file>