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gosling\Documents\To be published\"/>
    </mc:Choice>
  </mc:AlternateContent>
  <bookViews>
    <workbookView xWindow="120" yWindow="75" windowWidth="18915" windowHeight="10305"/>
  </bookViews>
  <sheets>
    <sheet name="HOME" sheetId="1" r:id="rId1"/>
    <sheet name="STUDIES" sheetId="3" r:id="rId2"/>
    <sheet name="PICO1" sheetId="4" r:id="rId3"/>
    <sheet name="PICO2" sheetId="10" r:id="rId4"/>
    <sheet name="PICO3" sheetId="11" r:id="rId5"/>
    <sheet name="PICO4" sheetId="12" r:id="rId6"/>
    <sheet name="PICO5" sheetId="13" r:id="rId7"/>
    <sheet name="PICO6" sheetId="20" r:id="rId8"/>
    <sheet name="PICO7" sheetId="14" r:id="rId9"/>
    <sheet name="PICO8" sheetId="15" r:id="rId10"/>
    <sheet name="PICO9" sheetId="16" r:id="rId11"/>
    <sheet name="PICO10" sheetId="17" r:id="rId12"/>
    <sheet name="PICO11" sheetId="18" r:id="rId13"/>
    <sheet name="REFERENCES" sheetId="6" r:id="rId14"/>
    <sheet name="Hoja1" sheetId="8" state="hidden" r:id="rId15"/>
    <sheet name="Hoja2" sheetId="9" state="hidden" r:id="rId16"/>
  </sheets>
  <externalReferences>
    <externalReference r:id="rId17"/>
  </externalReferences>
  <definedNames>
    <definedName name="Down">Hoja2!$A$1:$A$5</definedName>
    <definedName name="DOWN_N">Hoja2!$A$1:$A$5</definedName>
    <definedName name="Grade_down">Hoja2!#REF!</definedName>
    <definedName name="up">Hoja2!$D$1:$D$5</definedName>
  </definedNames>
  <calcPr calcId="162913"/>
</workbook>
</file>

<file path=xl/calcChain.xml><?xml version="1.0" encoding="utf-8"?>
<calcChain xmlns="http://schemas.openxmlformats.org/spreadsheetml/2006/main">
  <c r="C3" i="4" l="1"/>
  <c r="K59" i="18" l="1"/>
  <c r="I71" i="17" l="1"/>
  <c r="M60" i="11"/>
  <c r="M71" i="4" l="1"/>
  <c r="I72" i="14" l="1"/>
  <c r="I71" i="4" l="1"/>
  <c r="C53" i="18" l="1"/>
  <c r="C79" i="18" s="1"/>
  <c r="C56" i="17"/>
  <c r="C85" i="17" s="1"/>
  <c r="C54" i="16"/>
  <c r="C81" i="16" s="1"/>
  <c r="C55" i="15"/>
  <c r="C83" i="15" s="1"/>
  <c r="C57" i="14"/>
  <c r="C87" i="14" s="1"/>
  <c r="C56" i="20"/>
  <c r="C87" i="13"/>
  <c r="C54" i="12"/>
  <c r="C81" i="12" s="1"/>
  <c r="C54" i="11"/>
  <c r="C81" i="11" s="1"/>
  <c r="C55" i="10"/>
  <c r="C83" i="10" s="1"/>
  <c r="C56" i="4"/>
  <c r="C85" i="4" s="1"/>
  <c r="C4" i="4"/>
  <c r="G61" i="4" l="1"/>
  <c r="E61" i="4"/>
  <c r="B71" i="4" l="1"/>
  <c r="B2" i="20" l="1"/>
  <c r="C6" i="20" s="1"/>
  <c r="M51" i="20"/>
  <c r="K51" i="20"/>
  <c r="I51" i="20"/>
  <c r="E51" i="20"/>
  <c r="B51" i="20"/>
  <c r="M50" i="20"/>
  <c r="K50" i="20"/>
  <c r="I50" i="20"/>
  <c r="E50" i="20"/>
  <c r="B50" i="20"/>
  <c r="M49" i="20"/>
  <c r="K49" i="20"/>
  <c r="I49" i="20"/>
  <c r="E49" i="20"/>
  <c r="B49" i="20"/>
  <c r="M48" i="20"/>
  <c r="K48" i="20"/>
  <c r="I48" i="20"/>
  <c r="E48" i="20"/>
  <c r="B48" i="20"/>
  <c r="M47" i="20"/>
  <c r="K47" i="20"/>
  <c r="I47" i="20"/>
  <c r="E47" i="20"/>
  <c r="B47" i="20"/>
  <c r="M46" i="20"/>
  <c r="K46" i="20"/>
  <c r="I46" i="20"/>
  <c r="E46" i="20"/>
  <c r="B46" i="20"/>
  <c r="M45" i="20"/>
  <c r="K45" i="20"/>
  <c r="I45" i="20"/>
  <c r="E45" i="20"/>
  <c r="B45" i="20"/>
  <c r="M44" i="20"/>
  <c r="K44" i="20"/>
  <c r="I44" i="20"/>
  <c r="E44" i="20"/>
  <c r="B44" i="20"/>
  <c r="M43" i="20"/>
  <c r="K43" i="20"/>
  <c r="I43" i="20"/>
  <c r="E43" i="20"/>
  <c r="B43" i="20"/>
  <c r="G42" i="20"/>
  <c r="E42" i="20"/>
  <c r="C4" i="20"/>
  <c r="C2" i="20" l="1"/>
  <c r="C3" i="20"/>
  <c r="C5" i="20"/>
  <c r="I67" i="4"/>
  <c r="I72" i="13" l="1"/>
  <c r="E59" i="18"/>
  <c r="I68" i="18"/>
  <c r="I70" i="15"/>
  <c r="E61" i="15"/>
  <c r="I69" i="16" l="1"/>
  <c r="I69" i="12"/>
  <c r="I68" i="12"/>
  <c r="I69" i="11"/>
  <c r="G58" i="18"/>
  <c r="E58" i="18"/>
  <c r="G61" i="17"/>
  <c r="E61" i="17"/>
  <c r="G59" i="16"/>
  <c r="E59" i="16"/>
  <c r="G60" i="15"/>
  <c r="E60" i="15"/>
  <c r="G62" i="14"/>
  <c r="E62" i="14"/>
  <c r="G62" i="13"/>
  <c r="E62" i="13"/>
  <c r="G59" i="12"/>
  <c r="E59" i="12"/>
  <c r="G59" i="11"/>
  <c r="E59" i="11"/>
  <c r="G60" i="10"/>
  <c r="E60" i="10"/>
  <c r="I70" i="10"/>
  <c r="I69" i="10"/>
  <c r="B2" i="18" l="1"/>
  <c r="C6" i="18" s="1"/>
  <c r="C4" i="18"/>
  <c r="M76" i="18"/>
  <c r="K76" i="18"/>
  <c r="I76" i="18"/>
  <c r="E76" i="18"/>
  <c r="B76" i="18"/>
  <c r="M75" i="18"/>
  <c r="K75" i="18"/>
  <c r="I75" i="18"/>
  <c r="E75" i="18"/>
  <c r="B75" i="18"/>
  <c r="M74" i="18"/>
  <c r="K74" i="18"/>
  <c r="I74" i="18"/>
  <c r="E74" i="18"/>
  <c r="B74" i="18"/>
  <c r="M73" i="18"/>
  <c r="K73" i="18"/>
  <c r="I73" i="18"/>
  <c r="E73" i="18"/>
  <c r="B73" i="18"/>
  <c r="M72" i="18"/>
  <c r="K72" i="18"/>
  <c r="I72" i="18"/>
  <c r="E72" i="18"/>
  <c r="B72" i="18"/>
  <c r="M71" i="18"/>
  <c r="K71" i="18"/>
  <c r="I71" i="18"/>
  <c r="E71" i="18"/>
  <c r="B71" i="18"/>
  <c r="M70" i="18"/>
  <c r="K70" i="18"/>
  <c r="I70" i="18"/>
  <c r="E70" i="18"/>
  <c r="B70" i="18"/>
  <c r="M69" i="18"/>
  <c r="K69" i="18"/>
  <c r="I69" i="18"/>
  <c r="E69" i="18"/>
  <c r="B69" i="18"/>
  <c r="M68" i="18"/>
  <c r="K68" i="18"/>
  <c r="E68" i="18"/>
  <c r="B68" i="18"/>
  <c r="M67" i="18"/>
  <c r="K67" i="18"/>
  <c r="I67" i="18"/>
  <c r="E67" i="18"/>
  <c r="B67" i="18"/>
  <c r="M66" i="18"/>
  <c r="K66" i="18"/>
  <c r="I66" i="18"/>
  <c r="E66" i="18"/>
  <c r="B66" i="18"/>
  <c r="M65" i="18"/>
  <c r="K65" i="18"/>
  <c r="I65" i="18"/>
  <c r="E65" i="18"/>
  <c r="B65" i="18"/>
  <c r="M64" i="18"/>
  <c r="K64" i="18"/>
  <c r="I64" i="18"/>
  <c r="E64" i="18"/>
  <c r="B64" i="18"/>
  <c r="M63" i="18"/>
  <c r="K63" i="18"/>
  <c r="I63" i="18"/>
  <c r="E63" i="18"/>
  <c r="B63" i="18"/>
  <c r="M62" i="18"/>
  <c r="K62" i="18"/>
  <c r="I62" i="18"/>
  <c r="E62" i="18"/>
  <c r="B62" i="18"/>
  <c r="M61" i="18"/>
  <c r="K61" i="18"/>
  <c r="I61" i="18"/>
  <c r="E61" i="18"/>
  <c r="B61" i="18"/>
  <c r="M60" i="18"/>
  <c r="K60" i="18"/>
  <c r="I60" i="18"/>
  <c r="E60" i="18"/>
  <c r="B60" i="18"/>
  <c r="M59" i="18"/>
  <c r="I59" i="18"/>
  <c r="B59" i="18"/>
  <c r="C4" i="17"/>
  <c r="B2" i="17"/>
  <c r="C4" i="16"/>
  <c r="B2" i="16"/>
  <c r="M79" i="17"/>
  <c r="K79" i="17"/>
  <c r="I79" i="17"/>
  <c r="E79" i="17"/>
  <c r="B79" i="17"/>
  <c r="M78" i="17"/>
  <c r="K78" i="17"/>
  <c r="I78" i="17"/>
  <c r="E78" i="17"/>
  <c r="B78" i="17"/>
  <c r="M77" i="17"/>
  <c r="K77" i="17"/>
  <c r="I77" i="17"/>
  <c r="E77" i="17"/>
  <c r="B77" i="17"/>
  <c r="M76" i="17"/>
  <c r="K76" i="17"/>
  <c r="I76" i="17"/>
  <c r="E76" i="17"/>
  <c r="B76" i="17"/>
  <c r="M75" i="17"/>
  <c r="K75" i="17"/>
  <c r="I75" i="17"/>
  <c r="E75" i="17"/>
  <c r="B75" i="17"/>
  <c r="M74" i="17"/>
  <c r="K74" i="17"/>
  <c r="I74" i="17"/>
  <c r="E74" i="17"/>
  <c r="B74" i="17"/>
  <c r="M73" i="17"/>
  <c r="K73" i="17"/>
  <c r="I73" i="17"/>
  <c r="E73" i="17"/>
  <c r="B73" i="17"/>
  <c r="M72" i="17"/>
  <c r="K72" i="17"/>
  <c r="I72" i="17"/>
  <c r="E72" i="17"/>
  <c r="B72" i="17"/>
  <c r="M71" i="17"/>
  <c r="K71" i="17"/>
  <c r="E71" i="17"/>
  <c r="B71" i="17"/>
  <c r="M70" i="17"/>
  <c r="K70" i="17"/>
  <c r="I70" i="17"/>
  <c r="E70" i="17"/>
  <c r="B70" i="17"/>
  <c r="M69" i="17"/>
  <c r="K69" i="17"/>
  <c r="I69" i="17"/>
  <c r="E69" i="17"/>
  <c r="B69" i="17"/>
  <c r="M68" i="17"/>
  <c r="K68" i="17"/>
  <c r="I68" i="17"/>
  <c r="E68" i="17"/>
  <c r="B68" i="17"/>
  <c r="M67" i="17"/>
  <c r="K67" i="17"/>
  <c r="I67" i="17"/>
  <c r="E67" i="17"/>
  <c r="B67" i="17"/>
  <c r="M66" i="17"/>
  <c r="K66" i="17"/>
  <c r="I66" i="17"/>
  <c r="E66" i="17"/>
  <c r="B66" i="17"/>
  <c r="M65" i="17"/>
  <c r="K65" i="17"/>
  <c r="I65" i="17"/>
  <c r="E65" i="17"/>
  <c r="B65" i="17"/>
  <c r="M64" i="17"/>
  <c r="K64" i="17"/>
  <c r="I64" i="17"/>
  <c r="E64" i="17"/>
  <c r="B64" i="17"/>
  <c r="M63" i="17"/>
  <c r="K63" i="17"/>
  <c r="I63" i="17"/>
  <c r="E63" i="17"/>
  <c r="B63" i="17"/>
  <c r="M62" i="17"/>
  <c r="K62" i="17"/>
  <c r="I62" i="17"/>
  <c r="E62" i="17"/>
  <c r="B62" i="17"/>
  <c r="M77" i="16"/>
  <c r="K77" i="16"/>
  <c r="I77" i="16"/>
  <c r="E77" i="16"/>
  <c r="B77" i="16"/>
  <c r="M76" i="16"/>
  <c r="K76" i="16"/>
  <c r="I76" i="16"/>
  <c r="E76" i="16"/>
  <c r="B76" i="16"/>
  <c r="M75" i="16"/>
  <c r="K75" i="16"/>
  <c r="I75" i="16"/>
  <c r="E75" i="16"/>
  <c r="B75" i="16"/>
  <c r="M74" i="16"/>
  <c r="K74" i="16"/>
  <c r="I74" i="16"/>
  <c r="E74" i="16"/>
  <c r="B74" i="16"/>
  <c r="M73" i="16"/>
  <c r="K73" i="16"/>
  <c r="I73" i="16"/>
  <c r="E73" i="16"/>
  <c r="B73" i="16"/>
  <c r="M72" i="16"/>
  <c r="K72" i="16"/>
  <c r="I72" i="16"/>
  <c r="E72" i="16"/>
  <c r="B72" i="16"/>
  <c r="M71" i="16"/>
  <c r="K71" i="16"/>
  <c r="I71" i="16"/>
  <c r="E71" i="16"/>
  <c r="B71" i="16"/>
  <c r="M70" i="16"/>
  <c r="K70" i="16"/>
  <c r="I70" i="16"/>
  <c r="E70" i="16"/>
  <c r="B70" i="16"/>
  <c r="M69" i="16"/>
  <c r="K69" i="16"/>
  <c r="E69" i="16"/>
  <c r="B69" i="16"/>
  <c r="M68" i="16"/>
  <c r="K68" i="16"/>
  <c r="I68" i="16"/>
  <c r="E68" i="16"/>
  <c r="B68" i="16"/>
  <c r="M67" i="16"/>
  <c r="K67" i="16"/>
  <c r="I67" i="16"/>
  <c r="E67" i="16"/>
  <c r="B67" i="16"/>
  <c r="M66" i="16"/>
  <c r="K66" i="16"/>
  <c r="I66" i="16"/>
  <c r="E66" i="16"/>
  <c r="B66" i="16"/>
  <c r="M65" i="16"/>
  <c r="K65" i="16"/>
  <c r="I65" i="16"/>
  <c r="E65" i="16"/>
  <c r="B65" i="16"/>
  <c r="M64" i="16"/>
  <c r="K64" i="16"/>
  <c r="I64" i="16"/>
  <c r="E64" i="16"/>
  <c r="B64" i="16"/>
  <c r="M63" i="16"/>
  <c r="K63" i="16"/>
  <c r="I63" i="16"/>
  <c r="E63" i="16"/>
  <c r="B63" i="16"/>
  <c r="M62" i="16"/>
  <c r="K62" i="16"/>
  <c r="I62" i="16"/>
  <c r="E62" i="16"/>
  <c r="B62" i="16"/>
  <c r="M61" i="16"/>
  <c r="K61" i="16"/>
  <c r="I61" i="16"/>
  <c r="E61" i="16"/>
  <c r="B61" i="16"/>
  <c r="M60" i="16"/>
  <c r="K60" i="16"/>
  <c r="I60" i="16"/>
  <c r="E60" i="16"/>
  <c r="B60" i="16"/>
  <c r="C4" i="15"/>
  <c r="B2" i="15"/>
  <c r="C4" i="14"/>
  <c r="B2" i="14"/>
  <c r="C4" i="13"/>
  <c r="B2" i="13"/>
  <c r="M78" i="15"/>
  <c r="K78" i="15"/>
  <c r="I78" i="15"/>
  <c r="E78" i="15"/>
  <c r="B78" i="15"/>
  <c r="M77" i="15"/>
  <c r="K77" i="15"/>
  <c r="I77" i="15"/>
  <c r="E77" i="15"/>
  <c r="B77" i="15"/>
  <c r="M76" i="15"/>
  <c r="K76" i="15"/>
  <c r="I76" i="15"/>
  <c r="E76" i="15"/>
  <c r="B76" i="15"/>
  <c r="M75" i="15"/>
  <c r="K75" i="15"/>
  <c r="I75" i="15"/>
  <c r="E75" i="15"/>
  <c r="B75" i="15"/>
  <c r="M74" i="15"/>
  <c r="K74" i="15"/>
  <c r="I74" i="15"/>
  <c r="E74" i="15"/>
  <c r="B74" i="15"/>
  <c r="M73" i="15"/>
  <c r="K73" i="15"/>
  <c r="I73" i="15"/>
  <c r="E73" i="15"/>
  <c r="B73" i="15"/>
  <c r="M72" i="15"/>
  <c r="K72" i="15"/>
  <c r="I72" i="15"/>
  <c r="E72" i="15"/>
  <c r="B72" i="15"/>
  <c r="M71" i="15"/>
  <c r="K71" i="15"/>
  <c r="I71" i="15"/>
  <c r="E71" i="15"/>
  <c r="B71" i="15"/>
  <c r="M70" i="15"/>
  <c r="K70" i="15"/>
  <c r="E70" i="15"/>
  <c r="B70" i="15"/>
  <c r="M69" i="15"/>
  <c r="K69" i="15"/>
  <c r="I69" i="15"/>
  <c r="E69" i="15"/>
  <c r="B69" i="15"/>
  <c r="M68" i="15"/>
  <c r="K68" i="15"/>
  <c r="I68" i="15"/>
  <c r="E68" i="15"/>
  <c r="B68" i="15"/>
  <c r="M67" i="15"/>
  <c r="K67" i="15"/>
  <c r="I67" i="15"/>
  <c r="E67" i="15"/>
  <c r="B67" i="15"/>
  <c r="M66" i="15"/>
  <c r="K66" i="15"/>
  <c r="I66" i="15"/>
  <c r="E66" i="15"/>
  <c r="B66" i="15"/>
  <c r="M65" i="15"/>
  <c r="K65" i="15"/>
  <c r="I65" i="15"/>
  <c r="E65" i="15"/>
  <c r="B65" i="15"/>
  <c r="M64" i="15"/>
  <c r="K64" i="15"/>
  <c r="I64" i="15"/>
  <c r="E64" i="15"/>
  <c r="B64" i="15"/>
  <c r="M63" i="15"/>
  <c r="K63" i="15"/>
  <c r="I63" i="15"/>
  <c r="E63" i="15"/>
  <c r="B63" i="15"/>
  <c r="M62" i="15"/>
  <c r="K62" i="15"/>
  <c r="I62" i="15"/>
  <c r="E62" i="15"/>
  <c r="B62" i="15"/>
  <c r="M61" i="15"/>
  <c r="K61" i="15"/>
  <c r="I61" i="15"/>
  <c r="B61" i="15"/>
  <c r="M80" i="14"/>
  <c r="K80" i="14"/>
  <c r="I80" i="14"/>
  <c r="E80" i="14"/>
  <c r="B80" i="14"/>
  <c r="M79" i="14"/>
  <c r="K79" i="14"/>
  <c r="I79" i="14"/>
  <c r="E79" i="14"/>
  <c r="B79" i="14"/>
  <c r="M78" i="14"/>
  <c r="K78" i="14"/>
  <c r="I78" i="14"/>
  <c r="E78" i="14"/>
  <c r="B78" i="14"/>
  <c r="M77" i="14"/>
  <c r="K77" i="14"/>
  <c r="I77" i="14"/>
  <c r="E77" i="14"/>
  <c r="B77" i="14"/>
  <c r="M76" i="14"/>
  <c r="K76" i="14"/>
  <c r="I76" i="14"/>
  <c r="E76" i="14"/>
  <c r="B76" i="14"/>
  <c r="M75" i="14"/>
  <c r="K75" i="14"/>
  <c r="I75" i="14"/>
  <c r="E75" i="14"/>
  <c r="B75" i="14"/>
  <c r="M74" i="14"/>
  <c r="K74" i="14"/>
  <c r="I74" i="14"/>
  <c r="E74" i="14"/>
  <c r="B74" i="14"/>
  <c r="M73" i="14"/>
  <c r="K73" i="14"/>
  <c r="I73" i="14"/>
  <c r="E73" i="14"/>
  <c r="B73" i="14"/>
  <c r="M72" i="14"/>
  <c r="K72" i="14"/>
  <c r="E72" i="14"/>
  <c r="B72" i="14"/>
  <c r="M71" i="14"/>
  <c r="K71" i="14"/>
  <c r="I71" i="14"/>
  <c r="E71" i="14"/>
  <c r="B71" i="14"/>
  <c r="M70" i="14"/>
  <c r="K70" i="14"/>
  <c r="I70" i="14"/>
  <c r="E70" i="14"/>
  <c r="B70" i="14"/>
  <c r="M69" i="14"/>
  <c r="K69" i="14"/>
  <c r="I69" i="14"/>
  <c r="E69" i="14"/>
  <c r="B69" i="14"/>
  <c r="M68" i="14"/>
  <c r="K68" i="14"/>
  <c r="I68" i="14"/>
  <c r="E68" i="14"/>
  <c r="B68" i="14"/>
  <c r="M67" i="14"/>
  <c r="K67" i="14"/>
  <c r="I67" i="14"/>
  <c r="E67" i="14"/>
  <c r="B67" i="14"/>
  <c r="M66" i="14"/>
  <c r="K66" i="14"/>
  <c r="I66" i="14"/>
  <c r="E66" i="14"/>
  <c r="B66" i="14"/>
  <c r="M65" i="14"/>
  <c r="K65" i="14"/>
  <c r="I65" i="14"/>
  <c r="E65" i="14"/>
  <c r="B65" i="14"/>
  <c r="M64" i="14"/>
  <c r="K64" i="14"/>
  <c r="I64" i="14"/>
  <c r="E64" i="14"/>
  <c r="B64" i="14"/>
  <c r="M63" i="14"/>
  <c r="K63" i="14"/>
  <c r="I63" i="14"/>
  <c r="E63" i="14"/>
  <c r="B63" i="14"/>
  <c r="M80" i="13"/>
  <c r="K80" i="13"/>
  <c r="I80" i="13"/>
  <c r="E80" i="13"/>
  <c r="B80" i="13"/>
  <c r="M79" i="13"/>
  <c r="K79" i="13"/>
  <c r="I79" i="13"/>
  <c r="E79" i="13"/>
  <c r="B79" i="13"/>
  <c r="M78" i="13"/>
  <c r="K78" i="13"/>
  <c r="I78" i="13"/>
  <c r="E78" i="13"/>
  <c r="B78" i="13"/>
  <c r="M77" i="13"/>
  <c r="K77" i="13"/>
  <c r="I77" i="13"/>
  <c r="E77" i="13"/>
  <c r="B77" i="13"/>
  <c r="M76" i="13"/>
  <c r="K76" i="13"/>
  <c r="I76" i="13"/>
  <c r="E76" i="13"/>
  <c r="B76" i="13"/>
  <c r="M75" i="13"/>
  <c r="K75" i="13"/>
  <c r="I75" i="13"/>
  <c r="E75" i="13"/>
  <c r="B75" i="13"/>
  <c r="M74" i="13"/>
  <c r="K74" i="13"/>
  <c r="I74" i="13"/>
  <c r="E74" i="13"/>
  <c r="B74" i="13"/>
  <c r="M73" i="13"/>
  <c r="K73" i="13"/>
  <c r="I73" i="13"/>
  <c r="E73" i="13"/>
  <c r="B73" i="13"/>
  <c r="M72" i="13"/>
  <c r="K72" i="13"/>
  <c r="E72" i="13"/>
  <c r="B72" i="13"/>
  <c r="M71" i="13"/>
  <c r="K71" i="13"/>
  <c r="I71" i="13"/>
  <c r="E71" i="13"/>
  <c r="B71" i="13"/>
  <c r="M70" i="13"/>
  <c r="K70" i="13"/>
  <c r="I70" i="13"/>
  <c r="E70" i="13"/>
  <c r="B70" i="13"/>
  <c r="M69" i="13"/>
  <c r="K69" i="13"/>
  <c r="I69" i="13"/>
  <c r="E69" i="13"/>
  <c r="B69" i="13"/>
  <c r="M68" i="13"/>
  <c r="K68" i="13"/>
  <c r="I68" i="13"/>
  <c r="E68" i="13"/>
  <c r="B68" i="13"/>
  <c r="M67" i="13"/>
  <c r="K67" i="13"/>
  <c r="I67" i="13"/>
  <c r="E67" i="13"/>
  <c r="B67" i="13"/>
  <c r="M66" i="13"/>
  <c r="K66" i="13"/>
  <c r="I66" i="13"/>
  <c r="E66" i="13"/>
  <c r="B66" i="13"/>
  <c r="M65" i="13"/>
  <c r="K65" i="13"/>
  <c r="I65" i="13"/>
  <c r="E65" i="13"/>
  <c r="B65" i="13"/>
  <c r="M64" i="13"/>
  <c r="K64" i="13"/>
  <c r="I64" i="13"/>
  <c r="E64" i="13"/>
  <c r="B64" i="13"/>
  <c r="M63" i="13"/>
  <c r="K63" i="13"/>
  <c r="I63" i="13"/>
  <c r="E63" i="13"/>
  <c r="B63" i="13"/>
  <c r="C4" i="12"/>
  <c r="B2" i="12"/>
  <c r="M77" i="12"/>
  <c r="K77" i="12"/>
  <c r="I77" i="12"/>
  <c r="E77" i="12"/>
  <c r="B77" i="12"/>
  <c r="M76" i="12"/>
  <c r="K76" i="12"/>
  <c r="I76" i="12"/>
  <c r="E76" i="12"/>
  <c r="B76" i="12"/>
  <c r="M75" i="12"/>
  <c r="K75" i="12"/>
  <c r="I75" i="12"/>
  <c r="E75" i="12"/>
  <c r="B75" i="12"/>
  <c r="M74" i="12"/>
  <c r="K74" i="12"/>
  <c r="I74" i="12"/>
  <c r="E74" i="12"/>
  <c r="B74" i="12"/>
  <c r="M73" i="12"/>
  <c r="K73" i="12"/>
  <c r="I73" i="12"/>
  <c r="E73" i="12"/>
  <c r="B73" i="12"/>
  <c r="M72" i="12"/>
  <c r="K72" i="12"/>
  <c r="I72" i="12"/>
  <c r="E72" i="12"/>
  <c r="B72" i="12"/>
  <c r="M71" i="12"/>
  <c r="K71" i="12"/>
  <c r="I71" i="12"/>
  <c r="E71" i="12"/>
  <c r="B71" i="12"/>
  <c r="M70" i="12"/>
  <c r="K70" i="12"/>
  <c r="I70" i="12"/>
  <c r="E70" i="12"/>
  <c r="B70" i="12"/>
  <c r="M69" i="12"/>
  <c r="K69" i="12"/>
  <c r="E69" i="12"/>
  <c r="B69" i="12"/>
  <c r="M68" i="12"/>
  <c r="K68" i="12"/>
  <c r="E68" i="12"/>
  <c r="B68" i="12"/>
  <c r="M67" i="12"/>
  <c r="K67" i="12"/>
  <c r="I67" i="12"/>
  <c r="E67" i="12"/>
  <c r="B67" i="12"/>
  <c r="M66" i="12"/>
  <c r="K66" i="12"/>
  <c r="I66" i="12"/>
  <c r="E66" i="12"/>
  <c r="B66" i="12"/>
  <c r="M65" i="12"/>
  <c r="K65" i="12"/>
  <c r="I65" i="12"/>
  <c r="E65" i="12"/>
  <c r="B65" i="12"/>
  <c r="M64" i="12"/>
  <c r="K64" i="12"/>
  <c r="I64" i="12"/>
  <c r="E64" i="12"/>
  <c r="B64" i="12"/>
  <c r="M63" i="12"/>
  <c r="K63" i="12"/>
  <c r="I63" i="12"/>
  <c r="E63" i="12"/>
  <c r="B63" i="12"/>
  <c r="M62" i="12"/>
  <c r="K62" i="12"/>
  <c r="I62" i="12"/>
  <c r="E62" i="12"/>
  <c r="B62" i="12"/>
  <c r="M61" i="12"/>
  <c r="K61" i="12"/>
  <c r="I61" i="12"/>
  <c r="E61" i="12"/>
  <c r="B61" i="12"/>
  <c r="M60" i="12"/>
  <c r="K60" i="12"/>
  <c r="I60" i="12"/>
  <c r="E60" i="12"/>
  <c r="B60" i="12"/>
  <c r="C4" i="11"/>
  <c r="B2" i="11"/>
  <c r="M77" i="11"/>
  <c r="K77" i="11"/>
  <c r="I77" i="11"/>
  <c r="E77" i="11"/>
  <c r="B77" i="11"/>
  <c r="M76" i="11"/>
  <c r="K76" i="11"/>
  <c r="I76" i="11"/>
  <c r="E76" i="11"/>
  <c r="B76" i="11"/>
  <c r="M75" i="11"/>
  <c r="K75" i="11"/>
  <c r="I75" i="11"/>
  <c r="E75" i="11"/>
  <c r="B75" i="11"/>
  <c r="M74" i="11"/>
  <c r="K74" i="11"/>
  <c r="I74" i="11"/>
  <c r="E74" i="11"/>
  <c r="B74" i="11"/>
  <c r="M73" i="11"/>
  <c r="K73" i="11"/>
  <c r="I73" i="11"/>
  <c r="E73" i="11"/>
  <c r="B73" i="11"/>
  <c r="M72" i="11"/>
  <c r="K72" i="11"/>
  <c r="I72" i="11"/>
  <c r="E72" i="11"/>
  <c r="B72" i="11"/>
  <c r="M71" i="11"/>
  <c r="K71" i="11"/>
  <c r="I71" i="11"/>
  <c r="E71" i="11"/>
  <c r="B71" i="11"/>
  <c r="M70" i="11"/>
  <c r="K70" i="11"/>
  <c r="I70" i="11"/>
  <c r="E70" i="11"/>
  <c r="B70" i="11"/>
  <c r="M69" i="11"/>
  <c r="K69" i="11"/>
  <c r="E69" i="11"/>
  <c r="B69" i="11"/>
  <c r="M68" i="11"/>
  <c r="K68" i="11"/>
  <c r="I68" i="11"/>
  <c r="E68" i="11"/>
  <c r="B68" i="11"/>
  <c r="M67" i="11"/>
  <c r="K67" i="11"/>
  <c r="I67" i="11"/>
  <c r="E67" i="11"/>
  <c r="B67" i="11"/>
  <c r="M66" i="11"/>
  <c r="K66" i="11"/>
  <c r="I66" i="11"/>
  <c r="E66" i="11"/>
  <c r="B66" i="11"/>
  <c r="M65" i="11"/>
  <c r="K65" i="11"/>
  <c r="I65" i="11"/>
  <c r="E65" i="11"/>
  <c r="B65" i="11"/>
  <c r="M64" i="11"/>
  <c r="K64" i="11"/>
  <c r="I64" i="11"/>
  <c r="E64" i="11"/>
  <c r="B64" i="11"/>
  <c r="M63" i="11"/>
  <c r="K63" i="11"/>
  <c r="I63" i="11"/>
  <c r="E63" i="11"/>
  <c r="B63" i="11"/>
  <c r="M62" i="11"/>
  <c r="K62" i="11"/>
  <c r="I62" i="11"/>
  <c r="E62" i="11"/>
  <c r="B62" i="11"/>
  <c r="M61" i="11"/>
  <c r="K61" i="11"/>
  <c r="I61" i="11"/>
  <c r="E61" i="11"/>
  <c r="B61" i="11"/>
  <c r="K60" i="11"/>
  <c r="I60" i="11"/>
  <c r="E60" i="11"/>
  <c r="B60" i="11"/>
  <c r="C4" i="10"/>
  <c r="C6" i="16" l="1"/>
  <c r="C5" i="16"/>
  <c r="C3" i="16"/>
  <c r="C2" i="16"/>
  <c r="C6" i="15"/>
  <c r="C5" i="15"/>
  <c r="C3" i="15"/>
  <c r="C2" i="15"/>
  <c r="C6" i="12"/>
  <c r="C3" i="12"/>
  <c r="C2" i="12"/>
  <c r="C5" i="12"/>
  <c r="C2" i="11"/>
  <c r="C6" i="11"/>
  <c r="C5" i="11"/>
  <c r="C3" i="11"/>
  <c r="C6" i="14"/>
  <c r="C3" i="14"/>
  <c r="C2" i="14"/>
  <c r="C5" i="14"/>
  <c r="C6" i="17"/>
  <c r="C5" i="17"/>
  <c r="C3" i="17"/>
  <c r="C5" i="13"/>
  <c r="C6" i="13"/>
  <c r="C3" i="13"/>
  <c r="C2" i="13"/>
  <c r="C2" i="18"/>
  <c r="C3" i="18"/>
  <c r="C5" i="18"/>
  <c r="C2" i="17"/>
  <c r="B2" i="10"/>
  <c r="M78" i="10"/>
  <c r="K78" i="10"/>
  <c r="I78" i="10"/>
  <c r="E78" i="10"/>
  <c r="B78" i="10"/>
  <c r="M77" i="10"/>
  <c r="K77" i="10"/>
  <c r="I77" i="10"/>
  <c r="E77" i="10"/>
  <c r="B77" i="10"/>
  <c r="M76" i="10"/>
  <c r="K76" i="10"/>
  <c r="I76" i="10"/>
  <c r="E76" i="10"/>
  <c r="B76" i="10"/>
  <c r="M75" i="10"/>
  <c r="K75" i="10"/>
  <c r="I75" i="10"/>
  <c r="E75" i="10"/>
  <c r="B75" i="10"/>
  <c r="M74" i="10"/>
  <c r="K74" i="10"/>
  <c r="I74" i="10"/>
  <c r="E74" i="10"/>
  <c r="B74" i="10"/>
  <c r="M73" i="10"/>
  <c r="K73" i="10"/>
  <c r="I73" i="10"/>
  <c r="E73" i="10"/>
  <c r="B73" i="10"/>
  <c r="M72" i="10"/>
  <c r="K72" i="10"/>
  <c r="I72" i="10"/>
  <c r="E72" i="10"/>
  <c r="B72" i="10"/>
  <c r="M71" i="10"/>
  <c r="K71" i="10"/>
  <c r="I71" i="10"/>
  <c r="E71" i="10"/>
  <c r="B71" i="10"/>
  <c r="M70" i="10"/>
  <c r="K70" i="10"/>
  <c r="E70" i="10"/>
  <c r="B70" i="10"/>
  <c r="M69" i="10"/>
  <c r="K69" i="10"/>
  <c r="E69" i="10"/>
  <c r="B69" i="10"/>
  <c r="M68" i="10"/>
  <c r="K68" i="10"/>
  <c r="I68" i="10"/>
  <c r="E68" i="10"/>
  <c r="B68" i="10"/>
  <c r="M67" i="10"/>
  <c r="K67" i="10"/>
  <c r="I67" i="10"/>
  <c r="E67" i="10"/>
  <c r="B67" i="10"/>
  <c r="M66" i="10"/>
  <c r="K66" i="10"/>
  <c r="I66" i="10"/>
  <c r="E66" i="10"/>
  <c r="B66" i="10"/>
  <c r="M65" i="10"/>
  <c r="K65" i="10"/>
  <c r="I65" i="10"/>
  <c r="E65" i="10"/>
  <c r="B65" i="10"/>
  <c r="M64" i="10"/>
  <c r="K64" i="10"/>
  <c r="I64" i="10"/>
  <c r="E64" i="10"/>
  <c r="B64" i="10"/>
  <c r="M63" i="10"/>
  <c r="K63" i="10"/>
  <c r="I63" i="10"/>
  <c r="E63" i="10"/>
  <c r="B63" i="10"/>
  <c r="M62" i="10"/>
  <c r="K62" i="10"/>
  <c r="I62" i="10"/>
  <c r="E62" i="10"/>
  <c r="B62" i="10"/>
  <c r="M61" i="10"/>
  <c r="K61" i="10"/>
  <c r="I61" i="10"/>
  <c r="E61" i="10"/>
  <c r="B61" i="10"/>
  <c r="E79" i="4"/>
  <c r="E78" i="4"/>
  <c r="E77" i="4"/>
  <c r="E76" i="4"/>
  <c r="E75" i="4"/>
  <c r="E74" i="4"/>
  <c r="E73" i="4"/>
  <c r="E72" i="4"/>
  <c r="E71" i="4"/>
  <c r="E70" i="4"/>
  <c r="E69" i="4"/>
  <c r="E68" i="4"/>
  <c r="E67" i="4"/>
  <c r="E66" i="4"/>
  <c r="E65" i="4"/>
  <c r="E64" i="4"/>
  <c r="E63" i="4"/>
  <c r="E62" i="4"/>
  <c r="C6" i="10" l="1"/>
  <c r="C5" i="10"/>
  <c r="C3" i="10"/>
  <c r="C2" i="10"/>
  <c r="I79" i="4"/>
  <c r="I78" i="4"/>
  <c r="I77" i="4"/>
  <c r="I76" i="4"/>
  <c r="I75" i="4"/>
  <c r="I74" i="4"/>
  <c r="I73" i="4"/>
  <c r="I72" i="4"/>
  <c r="I70" i="4"/>
  <c r="I69" i="4"/>
  <c r="I68" i="4"/>
  <c r="I66" i="4"/>
  <c r="I65" i="4"/>
  <c r="I64" i="4"/>
  <c r="I63" i="4"/>
  <c r="I62" i="4"/>
  <c r="K79" i="4"/>
  <c r="K78" i="4"/>
  <c r="K77" i="4"/>
  <c r="K76" i="4"/>
  <c r="K75" i="4"/>
  <c r="K74" i="4"/>
  <c r="K73" i="4"/>
  <c r="K72" i="4"/>
  <c r="K71" i="4"/>
  <c r="K70" i="4"/>
  <c r="K69" i="4"/>
  <c r="K68" i="4"/>
  <c r="K67" i="4"/>
  <c r="K66" i="4"/>
  <c r="K65" i="4"/>
  <c r="K64" i="4"/>
  <c r="K63" i="4"/>
  <c r="K62" i="4"/>
  <c r="M79" i="4"/>
  <c r="M78" i="4"/>
  <c r="M77" i="4"/>
  <c r="M76" i="4"/>
  <c r="M75" i="4"/>
  <c r="M74" i="4"/>
  <c r="M73" i="4"/>
  <c r="M72" i="4"/>
  <c r="M70" i="4"/>
  <c r="M69" i="4"/>
  <c r="M68" i="4"/>
  <c r="M67" i="4"/>
  <c r="M66" i="4"/>
  <c r="M65" i="4"/>
  <c r="M64" i="4"/>
  <c r="M63" i="4"/>
  <c r="M62" i="4"/>
  <c r="B79" i="4"/>
  <c r="B78" i="4"/>
  <c r="B77" i="4"/>
  <c r="B76" i="4"/>
  <c r="B75" i="4"/>
  <c r="B74" i="4"/>
  <c r="B73" i="4"/>
  <c r="B72" i="4"/>
  <c r="B70" i="4"/>
  <c r="B69" i="4"/>
  <c r="B68" i="4"/>
  <c r="B67" i="4"/>
  <c r="B66" i="4"/>
  <c r="B65" i="4"/>
  <c r="B64" i="4"/>
  <c r="B63" i="4"/>
  <c r="B62" i="4"/>
  <c r="B2" i="4"/>
  <c r="C6" i="4" l="1"/>
  <c r="C5" i="4"/>
  <c r="C2" i="4" l="1"/>
</calcChain>
</file>

<file path=xl/sharedStrings.xml><?xml version="1.0" encoding="utf-8"?>
<sst xmlns="http://schemas.openxmlformats.org/spreadsheetml/2006/main" count="3015" uniqueCount="783">
  <si>
    <t>Research question</t>
  </si>
  <si>
    <t>Version Date</t>
  </si>
  <si>
    <t>PICO1</t>
  </si>
  <si>
    <t>PICO2</t>
  </si>
  <si>
    <t>Population</t>
  </si>
  <si>
    <t>Intervention</t>
  </si>
  <si>
    <t>Comparison</t>
  </si>
  <si>
    <t>No</t>
  </si>
  <si>
    <t>PICO3</t>
  </si>
  <si>
    <t>PICO4</t>
  </si>
  <si>
    <t>PICO5</t>
  </si>
  <si>
    <t>PICO6</t>
  </si>
  <si>
    <t>PICO7</t>
  </si>
  <si>
    <t>PICO8</t>
  </si>
  <si>
    <t>PICO9</t>
  </si>
  <si>
    <t>PICO10</t>
  </si>
  <si>
    <t xml:space="preserve">Reference </t>
  </si>
  <si>
    <t>(first author, year)</t>
  </si>
  <si>
    <t>Study population</t>
  </si>
  <si>
    <t>Period</t>
  </si>
  <si>
    <t>Outcomes</t>
  </si>
  <si>
    <t>NCT00543543
EUCTR2007-003528-39-DK/SE/DE/AT</t>
  </si>
  <si>
    <t>TOPIC</t>
  </si>
  <si>
    <t>Setting</t>
  </si>
  <si>
    <t>95%CI</t>
  </si>
  <si>
    <t>N participants</t>
  </si>
  <si>
    <t>(studies)</t>
  </si>
  <si>
    <t>Comments</t>
  </si>
  <si>
    <t>Quality of the evidence (GRADE)</t>
  </si>
  <si>
    <t>Short reference</t>
  </si>
  <si>
    <t>Full reference</t>
  </si>
  <si>
    <t>Number</t>
  </si>
  <si>
    <t>Joura, 2015</t>
  </si>
  <si>
    <t>Joura EA, Giuliano AR, Iversen OE, Bouchard C, Mao C, Mehlsen J, Moreira ED Jr, Ngan Y, Petersen LK, Lazcano-Ponce E, Pitisuttithum P, Restrepo JA, Stuart G, Woelber L, Yang YC, Cuzick J, Garland SM, Huh W, Kjaer SK, Bautista OM, Chan IS, Chen J, Gesser R, Moeller E, Ritter M, Vuocolo S, Luxembourg A; Broad Spectrum HPV Vaccine Study. A 9-valent HPV vaccine against infection and intraepithelial neoplasia in women. N Engl J Med. 2015 Feb 19;372(8):711-23. doi: 10.1056/NEJMoa1405044.</t>
  </si>
  <si>
    <t>Study characteristics</t>
  </si>
  <si>
    <t>Design</t>
  </si>
  <si>
    <t>534 (1RCT)</t>
  </si>
  <si>
    <t>546 (1RCT)</t>
  </si>
  <si>
    <t>545 (1RCT)</t>
  </si>
  <si>
    <t>544 (1RCT)</t>
  </si>
  <si>
    <t>528 (1RCT)</t>
  </si>
  <si>
    <t>Inconsistency</t>
  </si>
  <si>
    <t>Indirectness</t>
  </si>
  <si>
    <t>Imprecission</t>
  </si>
  <si>
    <t>Publication bias</t>
  </si>
  <si>
    <t>Nº of patients</t>
  </si>
  <si>
    <t>Other considerations</t>
  </si>
  <si>
    <t>Nº of participants (studies)</t>
  </si>
  <si>
    <t>Risk of bias</t>
  </si>
  <si>
    <t>Not applicable</t>
  </si>
  <si>
    <t>Not serious</t>
  </si>
  <si>
    <t>Serious</t>
  </si>
  <si>
    <t>Very serious</t>
  </si>
  <si>
    <t>Large</t>
  </si>
  <si>
    <t>Very large</t>
  </si>
  <si>
    <t>Effect</t>
  </si>
  <si>
    <t>545(1RCT)</t>
  </si>
  <si>
    <t>EVIDENCE PROFILE (EV) TABLE</t>
  </si>
  <si>
    <t>SUMMARY OF FINDINGS (SoF) TABLE</t>
  </si>
  <si>
    <t>9-valent HPV (3 doses)</t>
  </si>
  <si>
    <t>7 months</t>
  </si>
  <si>
    <t>NCT00943722
EUCTR2009-011617-25-FI/BE/ AT/SE/ES</t>
  </si>
  <si>
    <t>Gender and age</t>
  </si>
  <si>
    <t>9-valent HPV
(3 doses; 0, 2, 6 months)
in females 16 to 26-year old</t>
  </si>
  <si>
    <t xml:space="preserve">9-valent HPV
(3 doses; 0, 2, 6 months)
</t>
  </si>
  <si>
    <t>4-valent HPV
(3 doses; 0,2,6 months)</t>
  </si>
  <si>
    <t>NCT01047345
EUCTR2009-015500-26-SE/DK</t>
  </si>
  <si>
    <t>Placebo</t>
  </si>
  <si>
    <t>9-valent HPV
(3 doses; 0, 2, 6 months)</t>
  </si>
  <si>
    <t>NCT01304498
EUCTR2010-023393-39-FI/BE/SE/ES/DK/IT</t>
  </si>
  <si>
    <t>NCT01651949</t>
  </si>
  <si>
    <t>NCT02114385
EUCTR2013-003399-10-DE</t>
  </si>
  <si>
    <t>QUALITY ASSESSMENT</t>
  </si>
  <si>
    <t>SUMMARY OF FINDINGS</t>
  </si>
  <si>
    <t>OUTCOMES</t>
  </si>
  <si>
    <t>ABSOLUTE EFFECT</t>
  </si>
  <si>
    <t>RELATIVE EFFECT</t>
  </si>
  <si>
    <t>HIGH</t>
  </si>
  <si>
    <t>MODERATE</t>
  </si>
  <si>
    <t>LOW</t>
  </si>
  <si>
    <t>VERY LOW</t>
  </si>
  <si>
    <t>Van Damme P, Meijer CJLM, Kieninger D, Schuyleman A, Thomas S, Luxembourg A, Baudin M. A phase III clinical study to compare the immunogenicity and safety of the 9-valent and quadrivalent HPV vaccines in men. Vaccine. 2016 Jul 29;34(35):4205-4212. doi: 10.1016/j.vaccine.2016.06.056. Epub 2016 Jun 25.</t>
  </si>
  <si>
    <t>Iversen OE, Miranda MJ, Ulied A, Soerdal T, Lazarus E, Chokephaibulkit K, Block SL, Skrivanek A, Nur Azurah AG, Fong SM, Dvorak V, Kim KH, Cestero RM, Berkovitch M, Ceyhan M, Ellison MC, Ritter MA, Yuan SS, DiNubile MJ, Saah AJ, Luxembourg A. Immunogenicity of the 9-Valent HPV Vaccine Using 2-Dose Regimens in Girls and Boys vs a 3-Dose Regimen in Women. JAMA. 2016 Dec 13;316(22):2411-2421. doi: 10.1001/jama.2016.17615.</t>
  </si>
  <si>
    <t>Castellsagué X, Giuliano AR, Goldstone S, Guevara A, Mogensen O, Palefsky JM, Group T, Shields C, Liu K, Maansson R, Luxembourg A, Kaplan SS. Immunogenicity and safety of the 9-valent HPV vaccine in men. Vaccine. 2015 Nov 27;33(48):6892-901. doi: 10.1016/j.vaccine.2015.06.088. Epub 2015 Jul 2.</t>
  </si>
  <si>
    <t xml:space="preserve">Vesikari T, Brodszki N, van Damme P, Diez-Domingo J, Icardi G, Petersen LK, Tran C, Thomas S, Luxembourg A, Baudin M. A Randomized, Double-Blind, Phase III Study of the Immunogenicity and Safety of a 9-Valent Human Papillomavirus L1 Virus-Like Particle Vaccine (V503) Versus Gardasil® in 9-15-Year-Old Girls. Pediatr Infect Dis J. 2015 Sep;34(9):992-8. doi: 10.1097/INF.0000000000000773.   </t>
  </si>
  <si>
    <t>Garland SM, Cheung TH, McNeill S, Petersen LK, Romaguera J, Vazquez-Narvaez J, Bautista O, Shields C, Vuocolo S, Luxembourg A. Safety and immunogenicity of a 9-valent HPV vaccine in females 12-26 years of age who previously received the quadrivalent HPV vaccine. Vaccine. 2015 Nov 27;33(48):6855-64. doi: 10.1016/j.vaccine.2015.08.059. Epub 2015 Sep 26.</t>
  </si>
  <si>
    <t>Van Damme P, Olsson SE, Block S, Castellsague X, Gray GE, Herrera T, Huang LM, Kim DS, Pitisuttithum P, Chen J, Christiano S, Maansson R, Moeller E, Sun X, Vuocolo S, Luxembourg A. Immunogenicity and Safety of a 9-Valent HPV Vaccine. Pediatrics. 2015 Jul;136(1):e28-39. doi: 10.1542/peds.2014-3745.</t>
  </si>
  <si>
    <t>Vesikari, 2015</t>
  </si>
  <si>
    <t>Iversen, 2016</t>
  </si>
  <si>
    <t>Garland, 2015</t>
  </si>
  <si>
    <t>Castellsagué, 2015</t>
  </si>
  <si>
    <t>24 centers across 6 countries (Belgium, Denmark, Finland, Italy, Spain and Sweden)</t>
  </si>
  <si>
    <t>NCT01984697</t>
  </si>
  <si>
    <t>52 centers in 15 countries</t>
  </si>
  <si>
    <t>9-valent HPV
(Two doses 0, 6 months)
9-valent HPV
(Two doses 0, 12 months)</t>
  </si>
  <si>
    <t>9-valent HPV
(3 doses
at 0, 2, 6 months)</t>
  </si>
  <si>
    <t xml:space="preserve">Seroconversion rates for HPV vaccine types
Geometric mean titres (GMT) for HPV vaccine types
</t>
  </si>
  <si>
    <t>21.0% (16.3 - 26.4)</t>
  </si>
  <si>
    <t>3.3% (1.5 - 6.3)</t>
  </si>
  <si>
    <t>54.8% (48.5 - 60.9)</t>
  </si>
  <si>
    <t>Mean 22.2 mMU/mL</t>
  </si>
  <si>
    <t>Mean 4 mMU/mL</t>
  </si>
  <si>
    <t>Mean 3.2 mMU/mL</t>
  </si>
  <si>
    <t>Mean 1.9 mMU/mL</t>
  </si>
  <si>
    <t>Mean 9.4 mMU/mL</t>
  </si>
  <si>
    <t>Mean 900.8 mMU/mL</t>
  </si>
  <si>
    <t>Mean 706.6 mMU/mL</t>
  </si>
  <si>
    <t>Mean 882.7 mMU/mL</t>
  </si>
  <si>
    <t>Mean 753.9 mMU/mL</t>
  </si>
  <si>
    <t>Mean 466.8 mMU/mL</t>
  </si>
  <si>
    <t>Mean 272.2 mMU/mL</t>
  </si>
  <si>
    <t>Mean 419.6 mMU/mL</t>
  </si>
  <si>
    <t>Mean 590.5 mMU/mL</t>
  </si>
  <si>
    <t>Mean 770.9 mMU/mL</t>
  </si>
  <si>
    <t>Mean 580.5 mMU/mL</t>
  </si>
  <si>
    <t>Mean 3154.0 mMU/mL</t>
  </si>
  <si>
    <t>Mean 761.5 mMU/mL</t>
  </si>
  <si>
    <t>Mean 572.1 mMU/mL</t>
  </si>
  <si>
    <t>Mean 348.1 mMU/mL</t>
  </si>
  <si>
    <t>Mean 213.6 mMU/mL</t>
  </si>
  <si>
    <t>Mean 364.2 mMU/mL</t>
  </si>
  <si>
    <t>Mean 491.1 mMU/mL</t>
  </si>
  <si>
    <t>Mean &lt;4 mMU/mL</t>
  </si>
  <si>
    <t>Mean &lt;3 mMU/mL</t>
  </si>
  <si>
    <t>Mean 323.8 mMU/mL</t>
  </si>
  <si>
    <t>Mean 225.4 mMU/mL</t>
  </si>
  <si>
    <t>Mean 966.9 mMU/mL</t>
  </si>
  <si>
    <t>Mean 112.8 mMU/mL</t>
  </si>
  <si>
    <t>Mean 4.7 mMU/mL</t>
  </si>
  <si>
    <t>454 (1RCT)</t>
  </si>
  <si>
    <t>471 (1RCT)</t>
  </si>
  <si>
    <t>470 (1RCT)</t>
  </si>
  <si>
    <t>472 (1RCT)</t>
  </si>
  <si>
    <t>468 (1RCT)</t>
  </si>
  <si>
    <t>465 (1RCT)</t>
  </si>
  <si>
    <t xml:space="preserve">Mean 618.4 mMU/mL </t>
  </si>
  <si>
    <t xml:space="preserve">Mean 769.1 mMU/mL </t>
  </si>
  <si>
    <t xml:space="preserve">Mean 790.9 mMU/mL </t>
  </si>
  <si>
    <t xml:space="preserve">Mean 14.8 mMU/mL </t>
  </si>
  <si>
    <t xml:space="preserve">Mean 3.4 mMU/mL </t>
  </si>
  <si>
    <t xml:space="preserve">Mean 2.5 mMU/mL </t>
  </si>
  <si>
    <t xml:space="preserve">Mean 1.9 mMU/mL </t>
  </si>
  <si>
    <t xml:space="preserve">Mean 5.7 mMU/mL </t>
  </si>
  <si>
    <t>Mean 322 mMU/mL</t>
  </si>
  <si>
    <t>Mean 703.9 mMU/mL</t>
  </si>
  <si>
    <t>Mean 564.9 mMU/mL</t>
  </si>
  <si>
    <t>Mean 679.8 mMU/mL</t>
  </si>
  <si>
    <t>Mean 570.1 mMU/mL</t>
  </si>
  <si>
    <t>Mean 185.7 mMU/mL</t>
  </si>
  <si>
    <t>Mean 335.2 mMU/mL</t>
  </si>
  <si>
    <t>Mean 409.3 mMU/mL</t>
  </si>
  <si>
    <t>Mean 830 mMU/mL</t>
  </si>
  <si>
    <t>Mean &lt; 4 mMU/mL</t>
  </si>
  <si>
    <t>Mean &lt; 3 mMU/mL</t>
  </si>
  <si>
    <t>Mean 875.2 mMU/mL</t>
  </si>
  <si>
    <t>Mean 678.7 mMU/mL</t>
  </si>
  <si>
    <t>Mean 9.7 mMU/mL</t>
  </si>
  <si>
    <t>Ratio 1.02 (0.99 - 1.06)</t>
  </si>
  <si>
    <t>Ratio 0.80 (0.77 - 0.83)</t>
  </si>
  <si>
    <t>Known allergy to any vaccine component, a history of severe allergic reaction, thrombocytopenia, coagulation disorder, positive urine pregnancy test or a previous positive HPV test. Immunocompromised (including anyone who had had a splenectomy), subjects that had received immunosuppressive therapy in the previous year, had received immunoglobulin or a blood-derived product within the previous 6 months, had enrolled in any other clinical study of an investigational medicinal product, had received a marketed HPV vaccine or participated in a previous HPV vaccine clinical trial (active agent or placebo) or had a history of any other condition that could confound study results or interfere with participation in the study.</t>
  </si>
  <si>
    <t>Pregnancy, known allergy to any vaccine component, thrombocytopenia, immunosuppression/previous immunosuppressive therapy, or previous receipt of an HPV vaccine</t>
  </si>
  <si>
    <t xml:space="preserve">Pregnancy, known allergy to any vaccine component, thrombocytopenia, prior or ongoing immunosuppression, or previous receipt of an HPV vaccine. </t>
  </si>
  <si>
    <t>Pregnancy (determined by urine or serum  -humanchorionic gonadotropin [ -hCG] testing), known allergy to any vac-cine component, thrombocytopenia, or immunosuppression/priorimmunosuppressive therapy.</t>
  </si>
  <si>
    <t>Pregnancy (determined by urine or serum -human chorionic gonadotropin testing), known allergy to any vaccine component, thrombocytopenia, immunosuppression/prior immunosuppressive therapy, or previous receipt of an HPV vaccine.</t>
  </si>
  <si>
    <t>Known allergy to any component of the vaccine, previous history of a severe allergic reaction, thrombocytopenia, coagulation disorder, or a positive HPV test, concurrent participation in any other clinical trial of an investigational medicinal product, and previous vaccination with a marketed HPV vaccine or participation in a previous HPV vaccine clinical trial (active agent or placebo). Individuals who were immunocompromised (including those who had a splenectomy), received immunosuppressive therapy in the previous year, received immunoglobulin or a bloodderived product within the previous 6 months, or had a history of any condition that could confound study results or interfere with participation in the study.</t>
  </si>
  <si>
    <t>GMT for HPV vaccine types (month 7) Seroconversion rates for HPV vaccine types (month 7)</t>
  </si>
  <si>
    <t>*</t>
  </si>
  <si>
    <t>* Quality and risk of bias assessment from 9-valent HPV vaccine systematic review provided by ECDC.</t>
  </si>
  <si>
    <t>PICO11</t>
  </si>
  <si>
    <t>Mean 144.3 mMU/mL</t>
  </si>
  <si>
    <t>Mean 104.0 mMU/mL</t>
  </si>
  <si>
    <t>Mean 362.9 mMU/mL</t>
  </si>
  <si>
    <t>Mean 60.4 mMU/mL</t>
  </si>
  <si>
    <t>Mean 147.2 mMU/mL (137.3-157.8)</t>
  </si>
  <si>
    <t>Mean 84.9 mMU/mL (79.0-91.3)</t>
  </si>
  <si>
    <t>Mean 346.8 mMU/mL (319.3-376.7)</t>
  </si>
  <si>
    <t>Mean 70.8 mMU/mL (64.8-77.3)</t>
  </si>
  <si>
    <t>Mean 70.4 mMU/mL (65.3-75.9)</t>
  </si>
  <si>
    <t>Mean 44.3 mMU/mL (41.6-47.1)</t>
  </si>
  <si>
    <t>Mean 21.1 mMU/mL (19.8-22.5)</t>
  </si>
  <si>
    <t>Mean 43.2 mMU/mL (40.6-46.0)</t>
  </si>
  <si>
    <t>Mean 52.0 mMU/mL (48.7-55.6)</t>
  </si>
  <si>
    <t>7 months for all subjects (and at months 12, 24, and 36 from ∼600 randomly selected girls (random selection made before unblinding) and from all boys)</t>
  </si>
  <si>
    <t>PPI for all assessed outcomes</t>
  </si>
  <si>
    <t>PPI and ITT for all assessed outcomes</t>
  </si>
  <si>
    <t>36 months</t>
  </si>
  <si>
    <t>60 months</t>
  </si>
  <si>
    <t>Huh 2017</t>
  </si>
  <si>
    <t>Huh WK, Joura EA, Giuliano AR, Iversen OE, de Andrade RP, Ault KA, Bartholomew D, Cestero RM, Fedrizzi EN, Hirschberg AL, Mayrand MH, Ruiz-Sternberg AM, Stapleton JT, Wiley DJ, Ferenczy A, Kurman R, Ronnett BM, Stoler MH, Cuzick J, Garland SM, Kjaer SK, Bautista OM, Haupt R, Moeller E, Ritter M, Roberts CC, Shields C, Luxembourg A. Final efficacy, immunogenicity, and safety analyses of a nine-valent human papillomavirus vaccine in women aged 16-26 years: a randomised, double-blind trial. Lancet. 2017 Nov 11;390(10108):2143-2159. doi: 10.1016/S0140-6736(17)31821-4. Epub 2017 Sep 5.</t>
  </si>
  <si>
    <t>The mPPI population included all subjects who received 3-doses of the correct clinical material within acceptable day ranges and provided at least one post-dose 3 serology result within an acceptable day range. To address the immunogenicity hypothesis that the 9-valent HPV vaccine induces acceptable immune response sto HPV 31/33/45/52/58 in previous 4-valent HPV vaccine recipients, the lower bound of the 95% confidence interval for the seropositivity percentage should be greater than 90%. The acceptability criterion had to be met for each of the 5 HPV types (i.e. HPV 31/33/45/52/58) separately.</t>
  </si>
  <si>
    <t>Ratio (not estimable)</t>
  </si>
  <si>
    <t xml:space="preserve">Pregnancy, known allergy to any vaccine component,  with history of certain medical conditions or has taken certain medications, or previous receipt of an HPV vaccine. </t>
  </si>
  <si>
    <t>Data for immunogenicity outcomes (month 7) are extracted from the 9-valent HPV systematic review (Joura 2015). Data for immunogenicity outcomes (month 42) are extracted by ICO group from the final trial analysis (Huh 2017 - not included in the 9-valent HPV systematic review)</t>
  </si>
  <si>
    <t>762 (1RCT)</t>
  </si>
  <si>
    <t>776  (1RCT)</t>
  </si>
  <si>
    <t>Mean 884.3 mMU/mL 
(766.4-1020.4)</t>
  </si>
  <si>
    <t>Mean 794.4 mMU/mL 
(694.2-909.2)</t>
  </si>
  <si>
    <t>Mean 262.9 mMU/mL 
(226.2- 305.5)</t>
  </si>
  <si>
    <t>Mean 430.7 mMU/mL 
(377.8 -491.0)</t>
  </si>
  <si>
    <t>98.2% (95.6-99.5)</t>
  </si>
  <si>
    <t>Data source:</t>
  </si>
  <si>
    <t>Site</t>
  </si>
  <si>
    <t>Inclusion criteria</t>
  </si>
  <si>
    <t>Exclusion criteria</t>
  </si>
  <si>
    <t>Sample size #</t>
  </si>
  <si>
    <t>Follow-up</t>
  </si>
  <si>
    <t>Outcome meassures</t>
  </si>
  <si>
    <t>Analysis</t>
  </si>
  <si>
    <t>PPI and mPPI for all assessed outcomes</t>
  </si>
  <si>
    <t>Joura 2015 (4)</t>
  </si>
  <si>
    <t>Huh 2017 (5)</t>
  </si>
  <si>
    <t>PICO questions - Full text</t>
  </si>
  <si>
    <t>Relative effect</t>
  </si>
  <si>
    <t>Absolute effect (control group)</t>
  </si>
  <si>
    <t>Quality (GRADE)</t>
  </si>
  <si>
    <t>Seroconversion rates for HPV vaccine types
GMTs for HPV vaccine types
(month 7)</t>
  </si>
  <si>
    <t>GMTs for HPV vaccine types (month 7) Seroconversion rates for HPV vaccine types (month 7)</t>
  </si>
  <si>
    <t xml:space="preserve">GMTs for HPV vaccine types (month 7) Seroconversion rates for HPV vaccine types (month 7)
</t>
  </si>
  <si>
    <t>845 (1NoRCT)#</t>
  </si>
  <si>
    <t>849 (1NoRCT)#</t>
  </si>
  <si>
    <t>858 (1NoRCT)#</t>
  </si>
  <si>
    <t>876 (1NoRCT)#</t>
  </si>
  <si>
    <t>862 (1NoRCT)#</t>
  </si>
  <si>
    <t>888 (1NoRCT)#</t>
  </si>
  <si>
    <t>902 (1NoRCT)#</t>
  </si>
  <si>
    <t>870 (1NoRCT)#</t>
  </si>
  <si>
    <t>863 (1NoRCT)#</t>
  </si>
  <si>
    <t>496 (1NoRCT)#</t>
  </si>
  <si>
    <t>521 (1NoRCT)#</t>
  </si>
  <si>
    <t>539 (1NoRCT)#</t>
  </si>
  <si>
    <t>536 (1NoRCT)#</t>
  </si>
  <si>
    <t>552 (1NoRCT)#</t>
  </si>
  <si>
    <t>554 (1NoRCT)#</t>
  </si>
  <si>
    <t>543 (1NoRCT)#</t>
  </si>
  <si>
    <t>531 (1NoRCT)#</t>
  </si>
  <si>
    <t>495 (1NoRCT)#</t>
  </si>
  <si>
    <t>513 (1NoRCT)#</t>
  </si>
  <si>
    <t>533 (1NoRCT)#</t>
  </si>
  <si>
    <t>532 (1NoRCT)#</t>
  </si>
  <si>
    <t>548 (1NoRCT)#</t>
  </si>
  <si>
    <t>526 (1NoRCT)#</t>
  </si>
  <si>
    <t>887 (1NoRCT)#</t>
  </si>
  <si>
    <t>891 (1NoRCT)#</t>
  </si>
  <si>
    <t>898 (1NoRCT)#</t>
  </si>
  <si>
    <t>912 (1NoRCT)#</t>
  </si>
  <si>
    <t>904 (1NoRCT)#</t>
  </si>
  <si>
    <t>921 (1NoRCT)#</t>
  </si>
  <si>
    <t>938 (1NoRCT)#</t>
  </si>
  <si>
    <t>905 (1NoRCT)#</t>
  </si>
  <si>
    <t>928 (1NoRCT)#</t>
  </si>
  <si>
    <t>501 (1NoRCT)#</t>
  </si>
  <si>
    <t>502 (1NoRCT)#</t>
  </si>
  <si>
    <t>522 (1NoRCT)#</t>
  </si>
  <si>
    <t>535 (1NoRCT)#</t>
  </si>
  <si>
    <t>550 (1NoRCT)#</t>
  </si>
  <si>
    <t>553 (1NoRCT)#</t>
  </si>
  <si>
    <t>544 (1NoRCT)#</t>
  </si>
  <si>
    <t>4-valent HPV (3 doses) in females 9–15 years old</t>
  </si>
  <si>
    <t>9-valent HPV (3 doses) in females 16–26 years old</t>
  </si>
  <si>
    <t xml:space="preserve">9-valent HPV (3 doses)  in females 16–26 years old </t>
  </si>
  <si>
    <t xml:space="preserve">4-valent HPV (3 doses)  in females 16–26 years old </t>
  </si>
  <si>
    <t>Placebo (3 doses) in females 12–26 years old previously vaccinated with 4-valent HPV (3 doses)</t>
  </si>
  <si>
    <t>4-valent HPV (3 doses) in males 16–26 years old</t>
  </si>
  <si>
    <t>9-valent HPV (2 doses, 0, 6 months)</t>
  </si>
  <si>
    <t>9-valent HPV (2 doses, 0, 12 months)</t>
  </si>
  <si>
    <t>Females 9–15 years old (subgroup: PPI)</t>
  </si>
  <si>
    <t>Females 9–14-years old (subgroup: PPI)</t>
  </si>
  <si>
    <t>Females and males 9–14-years old (subgroup: PPI)</t>
  </si>
  <si>
    <t>Females 16–26 years old (subgroup: PPI)</t>
  </si>
  <si>
    <t>Females 12–26 years old previously vaccinated with 4-valent HPV (3 doses) (subgroup: mPPI)</t>
  </si>
  <si>
    <t>Males 9–15 years old (subgroup: PPI)</t>
  </si>
  <si>
    <t>Males 9–14-years old (subgroup: PPI)</t>
  </si>
  <si>
    <t>Males 16–26 years old (subgroup: PPI)</t>
  </si>
  <si>
    <t>Heterosexual males 16–26 years old (subgroup: PPI)</t>
  </si>
  <si>
    <t>Three doses of 9-valent HPV vaccine versus three doses of 4-valent HPV vaccine in 9–15-year-old females – immunogenicity outcomes (month 7)</t>
  </si>
  <si>
    <t>What is the evidence on the immunogenicity of the 9vHPV vaccine?</t>
  </si>
  <si>
    <t>immunogenicity outcomes</t>
  </si>
  <si>
    <t>imMUNOGENICITY</t>
  </si>
  <si>
    <t>Three doses of 9-valent HPV vaccine in 9–15-year-old females versus three doses of 9-valent HPV vaccine in 16–26-year-old females – immunogenicity outcomes (month 7)</t>
  </si>
  <si>
    <t>Two doses (0, 6 months) of 9-valent HPV vaccine in 9–14-year-old females versus three doses of 9-valent HPV vaccine in 16–26-year-old females – immunogenicity outcomes (month 7 or 4 weeks after last dose of vaccine)</t>
  </si>
  <si>
    <t>Two doses (0, 12 months) of 9-valent HPV vaccine in 9–14-year-old females and males versus three doses of 9-valent HPV vaccine in 16–26-year-old females – immunogenicity outcomes (month 7 or 4 weeks after last dose of vaccine)</t>
  </si>
  <si>
    <t>Three doses of 9-valent HPV vaccine in 9–15-year-old males versus three doses of 9-valent HPV vaccine in 16–26-year-old females – immunogenicity outcomes (month 7)</t>
  </si>
  <si>
    <t>Two doses (0, 6 months) of 9-valent HPV vaccine in 9–14-year-old males versus three doses of 9-valent HPV vaccine in 16–26-year-old females – immunogenicity outcomes (month 7 or 4 weeks after last dose of vaccine)</t>
  </si>
  <si>
    <t>Three doses of 9-valent HPV vaccine versus three doses of 4-valent HPV vaccine in 16–26-year-old males -immunogenicity outcomes (month 7)</t>
  </si>
  <si>
    <t>Three doses of 9-valent HPV vaccine in 16–26-year-old heterosexual males versus three doses of 9-valent HPV vaccine in 16–26-year-old females – immunogenicity outcomes (month 7)</t>
  </si>
  <si>
    <t>Three doses of 9-valent HPV vaccine versus three doses of 4-valent HPV vaccine in 16–26-year-old females – immunogenicity outcomes (month 42)</t>
  </si>
  <si>
    <t>Three doses of 9-valent HPV vaccine versus three doses of 4-valent HPV vaccine in 16–26-year-old females – immunogenicity outcomes (month 7)</t>
  </si>
  <si>
    <t>Phase III
Randomised, double-blind controlled trial</t>
  </si>
  <si>
    <t>Phase III
Randomised double blind controlled clinical trial</t>
  </si>
  <si>
    <t>Phase III
Randomised double-blind controlled trial</t>
  </si>
  <si>
    <t>Phase III
Randomised open-label controlled trial (adult-adolescent immunobridging study)</t>
  </si>
  <si>
    <t>Phase III
Randomised open-label
controled trial</t>
  </si>
  <si>
    <t>#: subjects who underwent randomisation.</t>
  </si>
  <si>
    <t>HPV: human papillomavirus; PPI: per protocol immunogenicity population; mPPI: modified intention–treat for immunogenicity population; GMT: geometric mean titres.</t>
  </si>
  <si>
    <t>Febuary 2011–May 2011 (enrolment)</t>
  </si>
  <si>
    <t>August 2009–April 2013 (last study visit)</t>
  </si>
  <si>
    <t>December 2013–June 2015 (last study visit)</t>
  </si>
  <si>
    <t>September 2007–April 2013 (last study visit)</t>
  </si>
  <si>
    <t>February 2010–June 2011 (last study visit)</t>
  </si>
  <si>
    <t>October 2012–August 2014 (last study visit)</t>
  </si>
  <si>
    <t>March 2014 –September 2014 (enrolment); April 2015 (last study visit)</t>
  </si>
  <si>
    <t>HPV: human papillomavirus; GMT: geometric mean titres; PPI: per protocol immunogenicity; ITT: intention to treat; mITT: modified per protocol immunogenicity.</t>
  </si>
  <si>
    <t xml:space="preserve">Females 9–26 years old and males 9 –15 years old healthy and sexually naive at enrollment and throughout the vaccination period (through month 7). For the older cohort, participants were required to be healthy and have no history of abnormal Papanicolaou test results, no more than 4 lifetime sexual partners, and no previous abnormal cervical biopsy results.
</t>
  </si>
  <si>
    <t>Girls and boys aged 9–14 years old healthy and not sexually active prior to enrollment. Adolescent girls and young women aged 16–26 years old healthy, with 4 or fewer lifetime sexual partners, without a history of abnormal Papanicolaou test results or other cervical abnormalities, and agree to use effective contraception through study month 7. Participants were required to be afebrile (oral temperature&lt;37.8°C) for 24 hours before each vaccine injection.</t>
  </si>
  <si>
    <t>Girls aged ≥9–&lt;16 years at enrolment in good physical health who were virgins and were not planning to become sexually active through month 7 of the study.</t>
  </si>
  <si>
    <t>Females 16–26 years old with no history of an abnormal result on a Papanicolaou (Pap) test, no more than four lifetime sexual partners and no previous abnormal finding on cervical biopsy.</t>
  </si>
  <si>
    <t>Healthy adolescent girls (12–15 years old), sexually naïve at enrollment and throughout the study and healthy young women (16–26 years old), with no history of abnormal Pap test results and no more than four lifetime sexual partners. All subjects were requiredto have received a 3-dose regimen of marketed 4vHPV vaccine within a 1 year period as confirmed by medical or vaccination records,with the third dose of 4vHPV vaccine administered at least one year prior to enrollment in the study.</t>
  </si>
  <si>
    <t xml:space="preserve">Healthy participants aged 16–26 years old  with no history of abnormal cervical or anal Pap test results, no more than four lifetime sexual partners and with no previous history of HPV-related external genital or anal lesions and (for women) HPV-related vaginal lesions or abnormal cervical biopsy results. </t>
  </si>
  <si>
    <t>Males aged 16–&lt;27 years in good physical health and with history of no more than five lifetime female and no male sexual partners.</t>
  </si>
  <si>
    <t>Data highlighted in brown extracted or completed by ICO group.</t>
  </si>
  <si>
    <t>Total sample size = 2 520
1 419 males
HM: 1 106
MSM: 313 
1 101 females</t>
  </si>
  <si>
    <t>Total sample size=500 males</t>
  </si>
  <si>
    <t>Females 9–15 years old</t>
  </si>
  <si>
    <t>Females 16–26 years old
Females and males
9–15 years old</t>
  </si>
  <si>
    <t>Females 16–26 years old</t>
  </si>
  <si>
    <t>Females,
12–26 years old who previously received a 4-valent HPV (3 dose)</t>
  </si>
  <si>
    <t>Females 16–26 years old 
Males 16–26 years old</t>
  </si>
  <si>
    <t>Males 16–26 years old</t>
  </si>
  <si>
    <t>Females and males 9–14 years old
Females 16–26 years old</t>
  </si>
  <si>
    <t xml:space="preserve">Total sample size=600 females
Participants were equally enrolled within 2 age strata (9–12 and 13–15 years  old)–allow immune responses–be assessed separately
</t>
  </si>
  <si>
    <t>Total sample size=3074
Females 16–26 years old (470)
Females - 9–15 years old (1 935)
Males - 9–15 years old (669)</t>
  </si>
  <si>
    <t>Total sample size=1 518 males and females
1) girls 9–14 years old (n=301) 2 doses 6 months apart
2) boys 9–14 years old (n=301) 2 doses 6 months apart
3) girls and boys 9–14 years old (n=301) 2 doses 12 months apart 
4) girls 9–14 years  old (n=301) 3 doses over 6 months 
5) Control group adolescent girls and young women 16–26 years old (n=314)</t>
  </si>
  <si>
    <t>Total sample size=14 215 females</t>
  </si>
  <si>
    <t>Total sample size = 924 females 
9vHPVvaccine (n=618): 122 (12–15 years old) and 496 (16–26 years old)
Placebo group (n=306): 60 (12–15 years old) and 246 (16–26 years old)</t>
  </si>
  <si>
    <t>9-valent HPV
(3 doses; 0, 2, 6 months)
in heterosexual males
16–26 years old and MSM 16–26 years old</t>
  </si>
  <si>
    <t>9-valent HPV
(3 doses; 0, 2, 6 months)
in females 16–26 years old</t>
  </si>
  <si>
    <t>4-valent HPV
(3 doses; 0, 2, 6 months)</t>
  </si>
  <si>
    <t>9-valent HPV
(3 doses; 0, 2, 6 months)
in females and males
9–15 years old</t>
  </si>
  <si>
    <t>GMTs for HPV 6 (follow-up: 7 months)</t>
  </si>
  <si>
    <t>GMTs for HPV 11 (follow-up: 7 months)</t>
  </si>
  <si>
    <t>GMTs for HPV 16 (follow-up: 7 months)</t>
  </si>
  <si>
    <t>GMTs for HPV 18 (follow-up: 7 months)</t>
  </si>
  <si>
    <t>GMTs for HPV 31 (follow-up: 7 months)</t>
  </si>
  <si>
    <t>GMTs for HPV 33 (follow-up: 7 months)</t>
  </si>
  <si>
    <t>GMTs for HPV 45 (follow-up: 7 months)</t>
  </si>
  <si>
    <t>GMTs for HPV 52 (follow-up: 7 months)</t>
  </si>
  <si>
    <t>GMTs for HPV 58 (follow-up: 7 months)</t>
  </si>
  <si>
    <t>Seroconversion for HPV 6 (follow-up: 7 months)</t>
  </si>
  <si>
    <t>Seroconversion for HPV 11 (follow-up: 7 months)</t>
  </si>
  <si>
    <t>Seroconversion for HPV 16 (follow-up: 7 months)</t>
  </si>
  <si>
    <t>Seroconversion for HPV 18 (follow-up: 7 months)</t>
  </si>
  <si>
    <t>Seroconversion for HPV 31 (follow-up: 7 months)</t>
  </si>
  <si>
    <t>Seroconversion for HPV 33 (follow-up: 7 months)</t>
  </si>
  <si>
    <t>Seroconversion for HPV 45 (follow-up: 7 months)</t>
  </si>
  <si>
    <t>Seroconversion for HPV 52 (follow-up: 7 months)</t>
  </si>
  <si>
    <t>Seroconversion for HPV 58 (follow-up: 7 months)</t>
  </si>
  <si>
    <t>Mean: 1 565.9 mMU/mL</t>
  </si>
  <si>
    <t>Mean 1 417.3 mMU/mL</t>
  </si>
  <si>
    <t>Mean 1 795.6 mMU/mL</t>
  </si>
  <si>
    <t>High</t>
  </si>
  <si>
    <t>Ratio 1.07 (0.93–1.23)</t>
  </si>
  <si>
    <t>Ratio 0.93 (0.80–1.08)</t>
  </si>
  <si>
    <t>Ratio 0.97  (0.85–1.11)</t>
  </si>
  <si>
    <t>Ratio 1.08 (0.91–1.29)</t>
  </si>
  <si>
    <t>Ratio 79.75 (65.68–96.82)α</t>
  </si>
  <si>
    <t>Ratio 234.28 (202.17–271.48)α</t>
  </si>
  <si>
    <t>Ratio 194.50 (161.20–234.68)α</t>
  </si>
  <si>
    <t>Ratio 488.05 (434.53–548.17)α</t>
  </si>
  <si>
    <t>Ratio 143.49 (119.9–171.72)α</t>
  </si>
  <si>
    <t>Diff seroconv 0% (-1.4–1.5)β</t>
  </si>
  <si>
    <t>Diff seroconv 0% (-1.4–1.4)β</t>
  </si>
  <si>
    <t>Diff seroconv 26.5% (21.6–32.1)β</t>
  </si>
  <si>
    <t>Diff seroconv 79.6% (74.4–84)β</t>
  </si>
  <si>
    <t>Diff seroconv 78.6% (73.3–83.1)β</t>
  </si>
  <si>
    <t>Diff seroconv 96.7% (93.8–98.3)β</t>
  </si>
  <si>
    <t>Diff seroconv 45.2% (39.3–51.3)β</t>
  </si>
  <si>
    <t>Control group (4vHPV – females 9–15 years)</t>
  </si>
  <si>
    <t>Intervention group (9vHPV – females 9–15 years)</t>
  </si>
  <si>
    <t>PPI: per protocol immunogenicity; HPV: human papillomavirus; RCT: randomised clinical trial; GMT: geometric mean titres; 95%CI: 95% confidence interval</t>
  </si>
  <si>
    <t>1: not applicable because only one study was used to assess the specific outcome.</t>
  </si>
  <si>
    <t>Mean 6 887.4 mMU/mL</t>
  </si>
  <si>
    <t>100.0% (98.6–100.0)</t>
  </si>
  <si>
    <t>73.5% (67.8–78.7)</t>
  </si>
  <si>
    <t>20.4% (15.8–25.8)</t>
  </si>
  <si>
    <t>Mean 937.1 mMU/mL    (845.3–1038.9)</t>
  </si>
  <si>
    <t>Mean 622.4 mMU/mL   (545.4–710.2)</t>
  </si>
  <si>
    <t>Mean 927.3 mMU/mL   (837.5–1026.9)</t>
  </si>
  <si>
    <t>Mean 1348.8 mMU/mL    (1218.3–1493.2)</t>
  </si>
  <si>
    <t>100.0% (98.7–100.0)</t>
  </si>
  <si>
    <t>99.6% (98.0–100.0)</t>
  </si>
  <si>
    <t xml:space="preserve">100.0% (98.6–100.0) </t>
  </si>
  <si>
    <t>Mean 1 679.4 mMU/mL (1 518.9 -1 856.9)</t>
  </si>
  <si>
    <t>Mean 1 315.6 mMU/mL (1 183.8–1 462.0)</t>
  </si>
  <si>
    <t>Mean 6 739.5 mMU/mL (6 134.5–7 404.1)</t>
  </si>
  <si>
    <t>Mean 1 956.6 mMU/mL (1 737.3–2 203.7)</t>
  </si>
  <si>
    <t>Mean 1 770.4 mMU/mL (1 585.7–1 976.6)</t>
  </si>
  <si>
    <t>72 centers in 17 countries (Austria, Belgium, Brazil, Chile, Colombia, Costa Rica, Finland,
India, Peru, Poland, South Africa, South
Korea Spain, Sweden, Taiwan, Thailand and the United States)</t>
  </si>
  <si>
    <t>Low</t>
  </si>
  <si>
    <t>99.7% (98.3–100)</t>
  </si>
  <si>
    <t>100.0% (98.9–100.0)</t>
  </si>
  <si>
    <t>99.7% (98.4–100.0)</t>
  </si>
  <si>
    <t>99.5% (98.1–99.9)</t>
  </si>
  <si>
    <t>Ratio 1.98 (1.77–2.22)</t>
  </si>
  <si>
    <t>Ratio 2.44 (2.13–2.80)</t>
  </si>
  <si>
    <t>Ratio 2.51 (2.21–2.85)</t>
  </si>
  <si>
    <t>Ratio 2.10 (1.87–2.36)</t>
  </si>
  <si>
    <t>Ratio 2.62 (2.27–3.03)</t>
  </si>
  <si>
    <t>Ratio 2.22 (1.97–2.51)</t>
  </si>
  <si>
    <t>Ratio 2.18 (1.93–2.45)</t>
  </si>
  <si>
    <t>Diff seroconv  0.1% (-0.8–1.5)</t>
  </si>
  <si>
    <t>Diff seroconv 0.0% (-0.7–1.2)</t>
  </si>
  <si>
    <t>Diff seroconv 0.1% (-0.8–1.5)</t>
  </si>
  <si>
    <t>Diff seroconv 0.3% (-0.4–1.7)</t>
  </si>
  <si>
    <t>Diff seroconv 0.3% (-0.4–1.6)</t>
  </si>
  <si>
    <t>Diff seroconv 0.4% (-0.6–1.8)</t>
  </si>
  <si>
    <t>Mean 3 522.6 mMU/mL</t>
  </si>
  <si>
    <t>Control group (9vHPV – females 16–26 years)</t>
  </si>
  <si>
    <t>Imprecision</t>
  </si>
  <si>
    <t>The PPI population consisted on participants in the per protocol efficacy (PPE) population who received doses two and three of the correct clinical material within 36–84 days and 148–218 days respectively after dose one and had an evaluable serology result within 21–49 days after dose three.  Formal non-inferiority hypothesis testing were performed; which compared the 9vHPV and 4vHPV vaccine groups with respect to immune response to HPV 6, 11, 16, and 18, for the month 7 time point on the ratio of GMTs (9vHPV/4vHPV) and difference of seropositivity rates (9vHPV–4vHPV). Successful demonstration of non-inferiority on the ratio of GMTs required the lower limit of the 95% CI of the ratio of GMT to be more than 0.67 for each of the HPV types, thereby excluding a decrease of 1.5 times.</t>
  </si>
  <si>
    <t>*: Quality and risk of bias assessment from 9-valent HPV vaccine systematic review provided by ECDC.</t>
  </si>
  <si>
    <r>
      <rPr>
        <sz val="11"/>
        <color theme="1"/>
        <rFont val="Calibri"/>
        <family val="2"/>
      </rPr>
      <t xml:space="preserve">#: </t>
    </r>
    <r>
      <rPr>
        <sz val="11"/>
        <color theme="1"/>
        <rFont val="Calibri"/>
        <family val="2"/>
        <scheme val="minor"/>
      </rPr>
      <t>Although the original study design is randomised, the present comparison is not randomised.</t>
    </r>
  </si>
  <si>
    <t>PPI: per protocol immunogenicity; HPV: human papillomavirus; RCT: randomised clinical trial; GMT: geometric mean titres; 95%CI: 95% confidence interval.</t>
  </si>
  <si>
    <t>Mean 1 715.4 mMU/mL (1595.1–1 844.7)</t>
  </si>
  <si>
    <t>Mean 1 295.1 mMU/mL (1 204.1–1 393.0)</t>
  </si>
  <si>
    <t>Mean 6 979.8 mMU/mL (6 508.1–7 485.8)</t>
  </si>
  <si>
    <t>Mean 2 153.7 mMU/mL (1 980.4–2 342.1)</t>
  </si>
  <si>
    <t>Mean 1 891.6 mMU/mL (1 745.7–2 049.7)</t>
  </si>
  <si>
    <t>Mean 980.4 mMU/mL   (911.7–1054.3)</t>
  </si>
  <si>
    <t>Mean 714.4 mMU/mL   (651.9–782.8)</t>
  </si>
  <si>
    <t>99.8% (98.9–100.0)</t>
  </si>
  <si>
    <t>100.0% (99.3–100.0)</t>
  </si>
  <si>
    <t>99.8% (99.0–100.0)</t>
  </si>
  <si>
    <t>Mean 3 154.0 mMU/mL</t>
  </si>
  <si>
    <t>99.6% (97.7–100.0)</t>
  </si>
  <si>
    <t>99.6% (97.8–100.0)</t>
  </si>
  <si>
    <t>98.5% (96.2–99.6)</t>
  </si>
  <si>
    <t>99.6% (97.9–100.0)</t>
  </si>
  <si>
    <t>97.9% (95.4–99.2)</t>
  </si>
  <si>
    <t>Ratio 2.15 (1.83–2.53)</t>
  </si>
  <si>
    <t>Ratio 2.39 (2.03–2.82)</t>
  </si>
  <si>
    <t>Ratio 2.54 (2.14–3.00)</t>
  </si>
  <si>
    <t>Ratio 2.46 (2.05–2.96)</t>
  </si>
  <si>
    <t>Ratio 2.51 (2.10–3.00)</t>
  </si>
  <si>
    <t>Ratio 2.96 (2.50–3.50)</t>
  </si>
  <si>
    <t>Ratio 1.67 (1.38–2.03)</t>
  </si>
  <si>
    <t>Ratio 1.60 (1.36–1.87)</t>
  </si>
  <si>
    <t>Ratio 2.55 (2.15–3.01)</t>
  </si>
  <si>
    <t>Diff seroconv 1.5% (0.1–3.8)</t>
  </si>
  <si>
    <t>Diff seroconv 1.4 (-0.7–4.0)</t>
  </si>
  <si>
    <t>Diff seroconv 0.0% (-1.8–2.0)</t>
  </si>
  <si>
    <t>Diff seroconv 0.4% (-1.1–2.3)</t>
  </si>
  <si>
    <t>Diff seroconv 0.4% (-1.0–2.2)</t>
  </si>
  <si>
    <t>Diff seroconv 0.0 (-1.7–1.8)</t>
  </si>
  <si>
    <t>Diff seroconv 0.0 (-1.7–1.7)</t>
  </si>
  <si>
    <t>Diff seroconv 0.4 (-1.0–2.1)</t>
  </si>
  <si>
    <r>
      <t xml:space="preserve">A subject was defined as anti-HPV 6/11/16/18/31/33/45/52/58 positive if his or her anti-HPV serum level was </t>
    </r>
    <r>
      <rPr>
        <sz val="11"/>
        <color theme="1"/>
        <rFont val="Calibri"/>
        <family val="2"/>
      </rPr>
      <t>≥</t>
    </r>
    <r>
      <rPr>
        <sz val="11"/>
        <color theme="1"/>
        <rFont val="Calibri"/>
        <family val="2"/>
        <scheme val="minor"/>
      </rPr>
      <t>30, ≥16, ≥20, ≥24, ≥10, ≥8, ≥8, ≥8, or ≥8 milli Merck units (mMU)/mL for the 9 types respectively.</t>
    </r>
  </si>
  <si>
    <t>Control group (9vHPV – females 16-26 years)</t>
  </si>
  <si>
    <t>Intervention group (9vHPV – females 9–14 years)</t>
  </si>
  <si>
    <t>Mean 932.9 mMU/mL   (864.8–1 006.4)</t>
  </si>
  <si>
    <t>Mean 1 286.7 mMU/mL  (1 195.7–1 384.6)</t>
  </si>
  <si>
    <t>Mean 1 657.9 mMU/mL (1 479.6–1 857.6)</t>
  </si>
  <si>
    <t>Mean 1 388.9 mMU/mL (1 240.4–1 555.3)</t>
  </si>
  <si>
    <t>Mean 8 004.9 mMU/mL (7 160.5–8 948.8)</t>
  </si>
  <si>
    <t>Mean 1 872.8 mMU/mL (1 651.6–2 123.6)</t>
  </si>
  <si>
    <t>Mean 1 436.3 mMU/mL (1 272.1–1 621.8)</t>
  </si>
  <si>
    <t>Mean 1 030.0 mMU/mL (920.4–1 152.7)</t>
  </si>
  <si>
    <t>Mean 357.6 mMU/mL    (313.7–407.6)</t>
  </si>
  <si>
    <t>Mean 581.1 mMU/mL (521.9–647.1)</t>
  </si>
  <si>
    <t>Mean 1251.2 mMU/mL   (1119.6–1398.4)</t>
  </si>
  <si>
    <t>99.3% (97.4–99.9)</t>
  </si>
  <si>
    <t>Ratio 3.47 (2.93–4.11)</t>
  </si>
  <si>
    <t>Ratio 5.07 (4.32–5.94)</t>
  </si>
  <si>
    <t>Ratio 4.54 (3.84–5.37)</t>
  </si>
  <si>
    <t>Ratio 3.69 (3.06–4.45)</t>
  </si>
  <si>
    <t>Ratio 3.70 (3.08–4.45)</t>
  </si>
  <si>
    <t>Ratio 6.31 (5.36–7.43)</t>
  </si>
  <si>
    <t>Ratio 1.96 (1.61–2.37)</t>
  </si>
  <si>
    <t>Ratio 3.08 (2.64–3.61)</t>
  </si>
  <si>
    <t>Ratio 4.98 (4.23–5.86)</t>
  </si>
  <si>
    <t>Diff seroconv 2.1% (0.7–4.6)</t>
  </si>
  <si>
    <t>Diff seroconv 0.4% (-1.0–2.1)</t>
  </si>
  <si>
    <t>Diff seroconv 0.4% (-1.1–2.0)</t>
  </si>
  <si>
    <t>Diff seroconv 0.4 %(-1.0–2.1)</t>
  </si>
  <si>
    <t>Diff seroconv 0.4% (-1.1–2.1)</t>
  </si>
  <si>
    <t>95%CI GMT ratio and seroconversion extracted from grey literature.</t>
  </si>
  <si>
    <t>Mean 417.7 mMU/mL (365.9–476.9)</t>
  </si>
  <si>
    <t>Mean 1 123.4 mMU/mL (1 008.1–1 251.9)</t>
  </si>
  <si>
    <t>Mean 2 444.6 mMU/mL (2 185.2–2 734.9)</t>
  </si>
  <si>
    <t>Ratio 0.99 (0.96–1.03)</t>
  </si>
  <si>
    <t>Ratio 1.19 (1.14–1.23)</t>
  </si>
  <si>
    <t>Ratio 67.88 (64.83–71.07)α</t>
  </si>
  <si>
    <t>Diff seroconv 0.0% (-0.3–0.2)</t>
  </si>
  <si>
    <t>Diff seroconv 0.0% (-0.1–0.2)</t>
  </si>
  <si>
    <t>Diff seroconv 0.1% (-0.1–0.4)</t>
  </si>
  <si>
    <t>Diff seroconv 49.7% (48.2–51.2)β</t>
  </si>
  <si>
    <t>Diff seroconv 87% (86–87.9)β</t>
  </si>
  <si>
    <t>Diff seroconv 90.4% (89.5–91.2)β</t>
  </si>
  <si>
    <t>Diff seroconv 97.2% (96.7–97.7)β</t>
  </si>
  <si>
    <t>Diff seroconv 79.4% (78.2–80.6)β</t>
  </si>
  <si>
    <t>3 975</t>
  </si>
  <si>
    <t>3 982</t>
  </si>
  <si>
    <t>4 062</t>
  </si>
  <si>
    <t>4 541</t>
  </si>
  <si>
    <t>4 377</t>
  </si>
  <si>
    <t>4 691</t>
  </si>
  <si>
    <t>4 750</t>
  </si>
  <si>
    <t>4 335</t>
  </si>
  <si>
    <t>4 446</t>
  </si>
  <si>
    <t>3 993</t>
  </si>
  <si>
    <t>Mean 3 156.6 mMU/mL</t>
  </si>
  <si>
    <t>3 995</t>
  </si>
  <si>
    <t>Control group (4vHPV – females 16–26 years)</t>
  </si>
  <si>
    <t>Intervention group (9vHPV – females 16–26 years)</t>
  </si>
  <si>
    <t>4 032</t>
  </si>
  <si>
    <t>4 539</t>
  </si>
  <si>
    <t>4 466</t>
  </si>
  <si>
    <t>4 702</t>
  </si>
  <si>
    <t>4 792</t>
  </si>
  <si>
    <t>4 455</t>
  </si>
  <si>
    <t>4 486</t>
  </si>
  <si>
    <t>99.8% (99.7–99.9)</t>
  </si>
  <si>
    <t>99.9% (99.8–100.0)</t>
  </si>
  <si>
    <t>100.0% (99.8–100.0)</t>
  </si>
  <si>
    <t>99.7% (99.5–99.8)</t>
  </si>
  <si>
    <t>50.1% (48.7–51.6)</t>
  </si>
  <si>
    <t>12.7% (11.8–13.7)</t>
  </si>
  <si>
    <t>9.2% (8.4–10.0)</t>
  </si>
  <si>
    <t>2.6% (2.2–3.1)</t>
  </si>
  <si>
    <t>20.4% (19.2–21.6)</t>
  </si>
  <si>
    <t>Ratio 1.90 (1.70–2.14)</t>
  </si>
  <si>
    <t>Ratio 1.83 (1.63–2.06)</t>
  </si>
  <si>
    <t>Mean 2 678.8 mMU/mL (2 390.2–3 002.1)</t>
  </si>
  <si>
    <t>Mean 2 941.8 mMU/mL (2 626.6–3 294.9)</t>
  </si>
  <si>
    <t>Mean 14 329.3 mMU/mL (12 796.4–16 045.9)</t>
  </si>
  <si>
    <t>Mean 2 810.4 mMU/mL (2 474.9–3 191.3)</t>
  </si>
  <si>
    <t>Mean 2 117.5 mMU/mL (1 873.7–2 393.1)</t>
  </si>
  <si>
    <t>Mean 2 197.5 mMU/mL (1 961.9–2 461.3)</t>
  </si>
  <si>
    <t>Mean 893.1 mMU/mL
(871.7–915.1)</t>
  </si>
  <si>
    <t>Mean 666.3 mMU/mL
(649.6–683.4)</t>
  </si>
  <si>
    <t>Mean 3131.1 mMU/mL (3057.1–3206.9)</t>
  </si>
  <si>
    <t>Mean 804.6 mMU/mL
(782.7–827.1)</t>
  </si>
  <si>
    <t>Mean 658.4 mMU/mL
(636.7–680.9)</t>
  </si>
  <si>
    <t>Mean 415.9 mMU/mL
(405.6–426.4)</t>
  </si>
  <si>
    <t>Mean 252.8 mMU/mL
(246.2–259.6)</t>
  </si>
  <si>
    <t>Mean 379.7 mMU/mL
(371.6–388.0)</t>
  </si>
  <si>
    <t>Mean 482.5 mMU/mL
(469.9–495.3)</t>
  </si>
  <si>
    <t>99.8% (99.6–99.9)</t>
  </si>
  <si>
    <t>100.0% (99.9–100.0)</t>
  </si>
  <si>
    <t>99.7% (99.5–99.9)</t>
  </si>
  <si>
    <t>99.6% (99.4–99.8)</t>
  </si>
  <si>
    <t>7 968 (1RCT)</t>
  </si>
  <si>
    <t>7 977 (1RCT)</t>
  </si>
  <si>
    <t>8 094 (1RCT)</t>
  </si>
  <si>
    <t>9 080 (1RCT)</t>
  </si>
  <si>
    <t>8 843 (1RCT)</t>
  </si>
  <si>
    <t>9 393 (1RCT)</t>
  </si>
  <si>
    <t>9 542 (1RCT)</t>
  </si>
  <si>
    <t>8 790 (1RCT)</t>
  </si>
  <si>
    <t>8 932 (1RCT)</t>
  </si>
  <si>
    <t>Phase III Non-randomised open label trial (females-males immunobridging study)</t>
  </si>
  <si>
    <t>76 centers in 17 countries (Canada, Colombia, Denmark, Germany, Israel, Malaysia, Mexico, Norway, Peru, the Philippines, Poland, South Africa, Spain, Sweden, Thailand, Turkey and the United States)</t>
  </si>
  <si>
    <t>32 centers in 8 countries (Australia, Canada, Colombia, Denmark, Hong Kong, Mexico, Sweden and the United States [including Puerto Rico])</t>
  </si>
  <si>
    <t>Intervention group (9vHPV – males 9–15 years)</t>
  </si>
  <si>
    <t>Ratio 2.31 (2.07–2.59)</t>
  </si>
  <si>
    <t>Ratio 2.10 (1.88–2.36)</t>
  </si>
  <si>
    <t>Ratio 2.45 (2.19–2.74)</t>
  </si>
  <si>
    <t>Ratio 3.20 (2.80–3.65)</t>
  </si>
  <si>
    <t>Ratio 2.95 (2.60–3.34)</t>
  </si>
  <si>
    <t>Ratio 2.57 (2.29–2.88)</t>
  </si>
  <si>
    <t>Ratio 3.33 (2.89–3.84)</t>
  </si>
  <si>
    <t>Ratio 2.47 (2.19–2.79)</t>
  </si>
  <si>
    <t>Ratio 2.66 (2.37–2.98)</t>
  </si>
  <si>
    <t>105 study sites across 18 countries (Austria, Brazil, Canada, Chile, Colombia, Denmark, Germany, Hong Kong, Japan, Korea, Mexico, New Zealand, Norway, Peru, Sweden, Taiwan, Thailand and the United States [including Puerto Rico])</t>
  </si>
  <si>
    <t>GMTs for HPV 6 (follow-up: 42 months)</t>
  </si>
  <si>
    <t>GMTs for HPV 11 (follow-up: 42 months)</t>
  </si>
  <si>
    <t>GMTs for HPV 16 (follow-up: 42 months)</t>
  </si>
  <si>
    <t>GMTs for HPV 18 (follow-up: 42 months)</t>
  </si>
  <si>
    <t>GMTs for HPV 31 (follow-up: 42 months)</t>
  </si>
  <si>
    <t>GMTs for HPV 33 (follow-up: 42 months)</t>
  </si>
  <si>
    <t>GMTs for HPV 45 (follow-up: 42 months)</t>
  </si>
  <si>
    <t>GMTs for HPV 52 (follow-up: 42 months)</t>
  </si>
  <si>
    <t>GMTs for HPV 58 (follow-up: 42 months)</t>
  </si>
  <si>
    <t>Control group (4vHPV − females 16−26 years)</t>
  </si>
  <si>
    <t>Intervention group (9vHPV − females 16−26 years)</t>
  </si>
  <si>
    <t>Ratio 1.02 (0.92−1.13)</t>
  </si>
  <si>
    <t>Ratio 0.82 (0.74−0.90)</t>
  </si>
  <si>
    <t>Ratio 0.96 (0.85−1.07)</t>
  </si>
  <si>
    <t>Ratio 1.17 (1.03−1.33)</t>
  </si>
  <si>
    <t>1 367 (1RCT)</t>
  </si>
  <si>
    <t>1 373 (1RCT)</t>
  </si>
  <si>
    <t>1 399 (1RCT)</t>
  </si>
  <si>
    <t>1 576 (1RCT)</t>
  </si>
  <si>
    <t>1 513 (1RCT)</t>
  </si>
  <si>
    <t>1 624 (1RCT)</t>
  </si>
  <si>
    <t>1 648 (1RCT)</t>
  </si>
  <si>
    <t>1 526 (1RCT)</t>
  </si>
  <si>
    <t>1 540 (1RCT)</t>
  </si>
  <si>
    <t>Final study data. Although the study continued until month 60, immunogenicity data was provided until month 42.</t>
  </si>
  <si>
    <t>100.0% (98.5−100.0)</t>
  </si>
  <si>
    <t>99.6% (97.9−100.0)</t>
  </si>
  <si>
    <t>100.0% (98.6−100.0)</t>
  </si>
  <si>
    <t>85.4% (80.6−89.5)</t>
  </si>
  <si>
    <t>23.8% (18.7−29.4)</t>
  </si>
  <si>
    <t>8.0% (5.0−12.0)</t>
  </si>
  <si>
    <t>3.4% (1.6−6.4)</t>
  </si>
  <si>
    <t>3.8% (1.9−6.9)</t>
  </si>
  <si>
    <t>9.2% (6.0−13.4)</t>
  </si>
  <si>
    <t>Ratio 6.82 (6.01−7.74)α</t>
  </si>
  <si>
    <t>Ratio 8.09 (7.13−9.18)α</t>
  </si>
  <si>
    <t>Ratio 11.58 (10.19−13.15)α</t>
  </si>
  <si>
    <t>Ratio 20.26 (17.05−24.09)α</t>
  </si>
  <si>
    <t>Ratio 55.32 (47.16−64.89)α</t>
  </si>
  <si>
    <t>Diff seroconv 0% (-0.7−1.5)β</t>
  </si>
  <si>
    <t>Diff seroconv 0.4% (-0.3−2.2)β</t>
  </si>
  <si>
    <t>Diff seroconv 14.6% (10.8−19.4)β</t>
  </si>
  <si>
    <t>Diff seroconv 76% (70.5−80.8)β</t>
  </si>
  <si>
    <t>Diff seroconv 91.8% (87.8−94.5)β</t>
  </si>
  <si>
    <t>Diff seroconv 94.9% (91.7−96.8)β</t>
  </si>
  <si>
    <t>Diff seroconv 95.8% (92.7−97.6)β</t>
  </si>
  <si>
    <t>Diff seroconv 90.6% (86.5−93.6)β</t>
  </si>
  <si>
    <t>mPPI: modified perprotocol immunogenicity; HPV: human papillomavirus; RCT: randomised clinical trial; GMT: geometric mean titres; 95%CI: 95% confidence interval.</t>
  </si>
  <si>
    <t>Control group (placebo − females 12−25 years)</t>
  </si>
  <si>
    <t>Intervention group (9vHPV − females 12−26 years)</t>
  </si>
  <si>
    <t>A subject was defined to be anti-HPV 6, 11, 16, 18, 31, 33, 45, 52 or 58 positive if the anti-HPV serum level was ≥30, ≥16, ≥20, ≥24, ≥10, ≥8, ≥8, ≥8, or ≥8 milli Merck units (mMU)/mL, respectively.</t>
  </si>
  <si>
    <t>The PPI population includes all participants who received all three vaccinations within acceptable day ranges, were seronegative at day 1 and PCR-negative from day 1−month 7 for the relevant HPV type or types, had a month-7 serum sample collected within an acceptable day range and no protocol violations that could interfere with the immunogenicity evaluation. A test of the non-inferiority of the 9-valent HPV vaccine to the 4-valent HPV vaccine with respect to GMT required the demonstration that the lower boundary of the 95% confidence interval of the GMT ratio (9-valent HPV: 4-valent HPV) was greater than 0.67.</t>
  </si>
  <si>
    <t>Participants showing anti-HPV serum cLIA concentrations of less than 30 milli-Merck units per millilitre (mMU/mL) for HPV 6, 16 mMU/mL for HPV 11, 20 mMU/mL for HPV 16, 24 mMU/mL for HPV 18, 10 mMU/mL for HPV 31, 8 mMU/mL for HPV 33, 8 mMU/mL for HPV 45, 8 mMU/mL for HPV 52 and 8 mMU/mL for HPV 58 were classified as seronegative.</t>
  </si>
  <si>
    <t>Mean 260.0 mMU/mL     (237.6−284.5)</t>
  </si>
  <si>
    <t>Mean 175.2 mMU/mL    (162.5−188.9)</t>
  </si>
  <si>
    <t>Mean 97.4 mMU/mL         (89.8−105.7)</t>
  </si>
  <si>
    <t>Mean 264.1 mMU/mL    (244.6−285.1)</t>
  </si>
  <si>
    <t>Mean 269.7 mMU/mL    (250.8−290.0)</t>
  </si>
  <si>
    <t>100.0% (99.3−100.0)</t>
  </si>
  <si>
    <t>99.8% (98.9−100.0)</t>
  </si>
  <si>
    <t>98.3% (96.7−99.2)</t>
  </si>
  <si>
    <t>99.6% (98.6−100.0)</t>
  </si>
  <si>
    <t>Mean 2 207.4 mMU/mL (2 052.7−2 373.9)</t>
  </si>
  <si>
    <t>Mean 1 824.0 mMU/mL (1 695.5−1 962.2)</t>
  </si>
  <si>
    <t>Mean 11 192.8 (10 393.6-12 053.6)</t>
  </si>
  <si>
    <t>Mean 2 285.8 mMU/mL (2 067.4−2 527.3)</t>
  </si>
  <si>
    <t>Mean 907.0  mMU/mL    (830.2−991.0)</t>
  </si>
  <si>
    <t>99.8% (99.0−100.0)</t>
  </si>
  <si>
    <t>100.0% (99.4−100.0)</t>
  </si>
  <si>
    <t>Diff serocon 0.1% (-0.7–1.5)</t>
  </si>
  <si>
    <t>Diff serocon 0.0% (-0.7–1.2)</t>
  </si>
  <si>
    <t>Diff serocon 0.3% (-0.4–1.6)</t>
  </si>
  <si>
    <t>Diff serocon 0.3% (-0.4–1.7)</t>
  </si>
  <si>
    <t>Diff serocon 0.5% (-0.1–2.0)</t>
  </si>
  <si>
    <t>Mean 2 084.7  mMU/mL (1 944.0−2 235.7)</t>
  </si>
  <si>
    <t>Mean 1 487.1  mMU/mL (1 386.5−1 595.0)</t>
  </si>
  <si>
    <t>Mean 8 628.9  mMU/mL (8 065.9−9 231.3)</t>
  </si>
  <si>
    <t>Mean 2 822.8  mMU/mL (2 602.8−3 061.5)</t>
  </si>
  <si>
    <t>Mean 2 221.2 mMU/mL (2 056.1−2 399.5)</t>
  </si>
  <si>
    <t>Mean 1 198.7  mMU/mL (1 117.1−1 286.2)</t>
  </si>
  <si>
    <t>Mean 1 037.8  mMU/mL   (964.4−1116.9)</t>
  </si>
  <si>
    <t>Mean 1 567.7  mMU/mL  (1 460.2−1 683.1)</t>
  </si>
  <si>
    <t>Control group (9vHPV − females 16−26 years)</t>
  </si>
  <si>
    <t>Intervention group (9vHPV − males 9−14 years)</t>
  </si>
  <si>
    <t>Ratio 2.02 (1.73−2.36)</t>
  </si>
  <si>
    <t>Ratio 2.45 (2.09−2.88)</t>
  </si>
  <si>
    <t>Ratio 2.69 (2.29−3.15)</t>
  </si>
  <si>
    <t>Ratio 2.44 (2.04−2.92)</t>
  </si>
  <si>
    <t>Ratio 2.62 (2.20−3.12)</t>
  </si>
  <si>
    <t>Ratio 2.99 (2.55−3.50)</t>
  </si>
  <si>
    <t>Ratio 1.65 (1.37−1.99)</t>
  </si>
  <si>
    <t>Ratio 1.76 (1.51−2.05)</t>
  </si>
  <si>
    <t>Ratio 2.70 (2.30−3.16)</t>
  </si>
  <si>
    <t>99.6% (97.7−100.0)</t>
  </si>
  <si>
    <t>99.6% (97.8−100.0)</t>
  </si>
  <si>
    <t>98.5% (96.2−99.6)</t>
  </si>
  <si>
    <t>Diff seroconv 1.5% (0.1−3.8)</t>
  </si>
  <si>
    <t>99.6% (98.0−100.0)</t>
  </si>
  <si>
    <t>97.9% (95.4−99.2)</t>
  </si>
  <si>
    <t>Diff seroconv 1.4% (-0.7−4.0)</t>
  </si>
  <si>
    <t>Diff seroconv 0.4% (-1.0−2.3)</t>
  </si>
  <si>
    <t>Diff seroconv 0.4% (-1.0−2.2)</t>
  </si>
  <si>
    <t>Diff seroconv 0.4% (-1.0−2.1)</t>
  </si>
  <si>
    <t>Diff seroconv 0.4% (-1.0−2.0)</t>
  </si>
  <si>
    <t>The PPI population included subjects who were seronegative at day 1 (and for young women PCR-negative from day 1 through month 7) to the HPV type being analysed,  received 3 doses of vaccine during prespecified visit intervals and from whom the month 7 sample was obtained within a pre-specified interval. Non-inferiority of month 7 GMTs in girls and boys vs young women was tested by constructing a 95%CI for the ratio of GMTs. The statistical criterion for non-inferiority was established when the Lower bound of the 2-sided 95%CI of the GMT ratio was 0.67 for each HPV type. The statistical criterion for non-inferiority was established when the lower bound of the 2-sided 95%CI for the differences in seroconversion rates was greater than 25 percentage points for each HPV type.</t>
  </si>
  <si>
    <t>The PPI population included subjects who were seronegative at day 1 for the HPV type being analysed (for the HPV-6 and HPV-11 immunogenicity analyses, participants had to be seronegative for both HPV-6 and HPV-11) who received all planned doses of the vaccine within predetermined day ranges, had a serology result after the last dose within an acceptable time window and had no other protocol violations that could interfere with the evaluation of the participant’s immune response to the vaccine. Pre-specified non-inferiority criteria required that the Lower bound of the 2-sided 95%CI for the ratio of antibody GMTs in girls and boys who received 2 doses relative to antibody GMTs in adolescent girls and young women who received 3 doses to be 0.67 or greater for each of the 9 vaccine HPV types. Non-inferiority of seroconversion rates at 1 month after the last dose in girls and boys given 2 doses vs adolescent girls and young women given 3 doses was tested by constructing a 2-sided 95%CI for the difference in seroconversion rates (girls, boys, or girls and boys minus adolescent girls and young women). Pre-specified non-inferiority criteria required that the lower bound of the 2-sided 95%CI for the difference in seroconversion rates exceed −5 percentage points for each HPV type.</t>
  </si>
  <si>
    <t>The PPI population includes all participants who received all three vaccinations within acceptable day ranges, were seronegative at day 1 and PCR-negative from day 1 to month 7 for the relevant HPV type or types, had a month-7 serum sample collected within an acceptable day range and had no protocol violations that could interfere with the immunogenicity evaluation. A test of the non-inferiority of the 9-valent HPV vaccine to the 4-valent HPV vaccine with respect to GMT required the demonstration that the lower boundary of the 95% confidence interval of the GMT ratio (9-valent HPV: 4-valent HPV) was greater than 0.67.</t>
  </si>
  <si>
    <t>A subject was defined to be anti-HPV 6, 11, 16, 18, 31, 33, 45, 52 or 58 positive if the anti-HPV serum level was ≥30, ≥16, ≥20, ≥24, ≥10, ≥8, ≥8, ≥8, or ≥8 milli Merck units (mMU)/mL respectively.</t>
  </si>
  <si>
    <t>The PPI population included subjects who were seronegative at day 1 for the HPV type being analysed (for the HPV-6 and HPV-11 immunogenicity analyses, participants had to be seronegative for both HPV-6 and HPV-11) who received all planned doses of the vaccine within predetermined day ranges, had a serology result after the last dose within an acceptable time window and had no other protocol violations that could interfere with the evaluation of the participant’s immune response to the vaccine. Prespecified non-inferiority criteria required that the lower bound of the 2-sided 95%CI for the ratio of antibody GMTs in girls and boys who received 2 doses relative to antibody GMTs in adolescent girls and young women who received 3 doses to be 0.67 or greater for each of the 9 vaccine HPV types. Non-inferiority of seroconversion rates at 1 month after the last dose in girls and boys given 2 doses vs adolescent girls and young women given 3 doses was tested by constructing a 2-sided 95%CI for the difference in seroconversion rates (girls, boys, or girls and boys minus adolescent girls and young women). Pre-specified non-inferiority criteria required that the lower bound of the 2-sided 95%CI for the difference in seroconversion rates exceed −5 percentage points for each HPV type.</t>
  </si>
  <si>
    <t>Mean 1 557.4 mMU/mL (1 391.5−1 743.1)</t>
  </si>
  <si>
    <t>Mean 1 423.9 mMU/mL (1 273.2−1 592.3)</t>
  </si>
  <si>
    <t>Mean 8 474.8 mMU/mL (7 582.4−9 472.3)</t>
  </si>
  <si>
    <t>Mean 1 860.9 mMU/mL (1 641.1−2 110.2)</t>
  </si>
  <si>
    <t>Mean 1 498.2 mMU/mL (1 326.5−1 692.0)</t>
  </si>
  <si>
    <t>Mean 1 040.0 mMU/mL (928.9−1 164.3)</t>
  </si>
  <si>
    <t>Mean 352.3 mMU/mL (309.0−401.7)</t>
  </si>
  <si>
    <t>Mean 640.4 mMU/mL (575.2−713.0)</t>
  </si>
  <si>
    <t>Mean 1 325.7  mMU/mL (1 186.2−1 481.6)</t>
  </si>
  <si>
    <t>100.0% (98.7−100.0)</t>
  </si>
  <si>
    <t>99.3% (97.4−99.9)</t>
  </si>
  <si>
    <t>7 centres in 3 countries (Belgium, Germany 
and the Netherlands)</t>
  </si>
  <si>
    <t>Control group (4vHPV − males 16−26 years)</t>
  </si>
  <si>
    <t>Intervention group (9vHPV − males 16−26 years)</t>
  </si>
  <si>
    <t xml:space="preserve">Mean 3 787.9 mMU/mL </t>
  </si>
  <si>
    <t>Ratio 1.23 (1.04−1.45)</t>
  </si>
  <si>
    <t>Ratio 0.89 (0.76−1.04)</t>
  </si>
  <si>
    <t>Ratio 1.04 (0.89−1.21)</t>
  </si>
  <si>
    <t>Ratio 1.12 (0.91−1.37)</t>
  </si>
  <si>
    <t>Ratio 53.68 (43.23−66.65)α</t>
  </si>
  <si>
    <t>Ratio 135.44 (36.55−501.83)α</t>
  </si>
  <si>
    <t>Ratio 105.16 (88.62−124.79)α</t>
  </si>
  <si>
    <t>Ratio 226.68 (196.76−261.15)α</t>
  </si>
  <si>
    <t>Ratio 121.23 (101.72−144.48)α</t>
  </si>
  <si>
    <t>Diff seroconv 0.0% (0.0−0.0)</t>
  </si>
  <si>
    <t>Diff seroconv 0.0% (0.1−0)</t>
  </si>
  <si>
    <t>Diff seroconv 0.0% (-0.1−0)</t>
  </si>
  <si>
    <t>Diff seroconv 38.4% (32.4−44.7)β</t>
  </si>
  <si>
    <t>Diff seroconv 83.1% (77.8−87.3)β</t>
  </si>
  <si>
    <t>Diff seroconv 90.7% (86.3−93.8)β</t>
  </si>
  <si>
    <t>Diff seroconv 97.5% (94.6−98.9)β</t>
  </si>
  <si>
    <t>Diff seroconv 63.9% (57.5−69.8)β</t>
  </si>
  <si>
    <t>98.7% (96.2−99.7)</t>
  </si>
  <si>
    <t>100.0% (98.4−100.0)</t>
  </si>
  <si>
    <t>100.0% (98.5−100.0%)</t>
  </si>
  <si>
    <t>61.6% (55.1−67.8)</t>
  </si>
  <si>
    <t>16.9% (12.4−22.4)</t>
  </si>
  <si>
    <t>9.3% (5.9−13.8)</t>
  </si>
  <si>
    <t>2.5% (0.9−5.5)</t>
  </si>
  <si>
    <t>36.1% (29.9−42.6)</t>
  </si>
  <si>
    <t>The PPI population included subjects who were seronegative at day 1 for the HPV type being analysed (for the HPV-6 and HPV-11 immunogenicity analyses, participants had to be seronegative for both HPV-6 and HPV-11), received all planned doses of the vaccine within predetermined day ranges, had a serology result after the last dose within an acceptable time window and who no other protocol violations that could interfere with the evaluation of the participant’s immune response to the vaccine. Non-inferiority was achieved if the lower bound of the 2-sided 95% CI for the GMT ratio was greater than 0.50.</t>
  </si>
  <si>
    <t>The PPI population included subjects who were seronegative at day 1 (and for young women PCR-negative from day 1 through month 7) to the HPV type being analysed and  received 3 doses of vaccine during prespecified visit intervals and from whom the month 7 sample was obtained within a pre-specified interval. Noninferiority of month 7 GMTs in girls and boys vs young women was tested by constructing a 95%CI for the ratio of GMTs. The statistical criterion for noninferiority was established when the Lower bound of the 2-sided 95%CI of the GMT ratio was 0.67 for each HPV type. The statistical criterion for non-inferiority was established when the lower bound of the 2-sided 95%CI for the differences in seroconversion rates was greater than 25 percentage points for each HPV type.</t>
  </si>
  <si>
    <t>Mean 758.3 mMU/mL 
(665.9−863.4)</t>
  </si>
  <si>
    <t>Mean 681.7 mMU/mL 
(608.9−763.4)</t>
  </si>
  <si>
    <t>Mean 3924.1 mMU/mL 
(3513.8−4382.6)</t>
  </si>
  <si>
    <t>Mean 460.5mMU/mL 
(410.6−516.4)</t>
  </si>
  <si>
    <t>Mean 691.0 mMU/mL 
(614.9−776.5)</t>
  </si>
  <si>
    <t>99.6% (97.6−100.0)</t>
  </si>
  <si>
    <t>Diff seroconv -0.5% (-0.6−0.2)</t>
  </si>
  <si>
    <t>Ratio 1.11 (1.02−1.21)</t>
  </si>
  <si>
    <t>Ratio 1.09 (1.00−1.19)</t>
  </si>
  <si>
    <t>Ratio 1.20 (1.10−1.30)</t>
  </si>
  <si>
    <t>Ratio 1.19 (1.08−1.31)</t>
  </si>
  <si>
    <t>Ratio 1.24 (1.13−1.37)</t>
  </si>
  <si>
    <t>Ratio 1.19 (1.10−1.30)</t>
  </si>
  <si>
    <t>Ratio 1.27 (1.14−1.41)</t>
  </si>
  <si>
    <t>Ratio 1.15 (1.05−1.26)</t>
  </si>
  <si>
    <t>Ratio 1.25 (1.14−1.36)</t>
  </si>
  <si>
    <t>99.6% (98.8−99.9)</t>
  </si>
  <si>
    <t>99.9% (99.2−100.0)</t>
  </si>
  <si>
    <t>99.9% (99.3−100.0)</t>
  </si>
  <si>
    <t>99.8% (99.1−100.0)</t>
  </si>
  <si>
    <t>100.0% (99.6−100.0)</t>
  </si>
  <si>
    <t>99.5% (98.8−99.9.0)</t>
  </si>
  <si>
    <t>99.8% (99.2−100.0)</t>
  </si>
  <si>
    <t>Mean 782 mMU/mL        (738.0−828.7)</t>
  </si>
  <si>
    <t>Mean 616.7 mMU/mL    (582.4−653.0)</t>
  </si>
  <si>
    <t>Mean 3346  mMU/mL    (3158.9−3544.1)</t>
  </si>
  <si>
    <t>Mean 808.2  mMU/mL   (754.9−865.4)</t>
  </si>
  <si>
    <t>Mean 708.5 mMU/mL    (662.7−757.6)</t>
  </si>
  <si>
    <t>Mean 384.8 mMU/mL    (362.5−408.4)</t>
  </si>
  <si>
    <t>Mean 235.6 mMU/mL     (219.0−253.6)</t>
  </si>
  <si>
    <t>Mean 386.8  mMU/mL   (363.4−411.6)</t>
  </si>
  <si>
    <t>Mean 509.8  mMU/mL   (479.9−541.6)</t>
  </si>
  <si>
    <t>99.6% (99.0−99.9)</t>
  </si>
  <si>
    <t>99.9% (99.4−100.0)</t>
  </si>
  <si>
    <t>Intervention group (9vHPV − HS males 16−26 years)</t>
  </si>
  <si>
    <t>Mean 2 788.3 mMU/mL</t>
  </si>
  <si>
    <t>The PPI population included subjects seronegative at day 1 only for the HPV type being analysed. For HPV6 and HPV11, subjects had to be seronegative to both types at day 1 because of extensive cross-reactivity due to the high amino acid sequence identity (92%) between HPV6 and HPV11 L1 proteins. In addition, subjects had to receive all 3 doses of the correct clinical material within acceptable day ranges and have at least 1 post-dose 3 serology result within acceptable day ranges. Subjects could not have any protocol violations deemed to interfere with the immune response to vaccination.</t>
  </si>
  <si>
    <t>Diff seroconv 0.2% (-0.4−1.0)</t>
  </si>
  <si>
    <t>Diff seroconv 0.1% (-0.7−0.9)</t>
  </si>
  <si>
    <t>Diff seroconv 0.1% (-0.3−0.8)</t>
  </si>
  <si>
    <t>Diff seroconv 0.1% (-0.3−0.7)</t>
  </si>
  <si>
    <t>Diff seroconv 0.1% (-0.4−0.8)</t>
  </si>
  <si>
    <t>Diff seroconv 0.0% (-0.4−0.5)</t>
  </si>
  <si>
    <t>Diff seroconv 0.2% (-0.2−0.9)</t>
  </si>
  <si>
    <t>PPI: per protocol immunogenicity; HPV: human papillomavirus; HS: heterosexual; RCT: randomised clinical trial; GMT: geometric mean titres; 95%CI: 95% confidence interval.</t>
  </si>
  <si>
    <t>1 555 (1NoRCT)</t>
  </si>
  <si>
    <t>1 563 (1NoRCT)</t>
  </si>
  <si>
    <t>1 680 (1NoRCT)</t>
  </si>
  <si>
    <t>1 737 (1NoRCT)</t>
  </si>
  <si>
    <t>1 734 (1NoRCT)</t>
  </si>
  <si>
    <t>1 754 (1NoRCT)</t>
  </si>
  <si>
    <t>1 780 (1NoRCT)</t>
  </si>
  <si>
    <t>1 756 (1NoRCT)</t>
  </si>
  <si>
    <t>1 736 (1NoRCT)</t>
  </si>
  <si>
    <t>α: estimated by ICO group. The 95%CI of the GMT ratio was derived from the anti-log of the CI of the difference of the logarithmic geometric means.</t>
  </si>
  <si>
    <r>
      <rPr>
        <sz val="11"/>
        <color theme="1"/>
        <rFont val="Calibri"/>
        <family val="2"/>
      </rPr>
      <t>β:</t>
    </r>
    <r>
      <rPr>
        <sz val="11"/>
        <color theme="1"/>
        <rFont val="Calibri"/>
        <family val="2"/>
        <scheme val="minor"/>
      </rPr>
      <t xml:space="preserve"> estimated by ICO group. The 95%CI of the diference in seroconversion was estimated using the Miettinen and Nurminen method.</t>
    </r>
  </si>
  <si>
    <r>
      <rPr>
        <sz val="11"/>
        <color theme="1"/>
        <rFont val="Calibri"/>
        <family val="2"/>
      </rPr>
      <t>β</t>
    </r>
    <r>
      <rPr>
        <sz val="11"/>
        <color theme="1"/>
        <rFont val="Calibri"/>
        <family val="2"/>
        <scheme val="minor"/>
      </rPr>
      <t>: estimated by ICO group. The 95%CI of the diference in seroconversion was estimated using the Miettinen and  Nurminen method.</t>
    </r>
  </si>
  <si>
    <t>Three doses of 9-valent HPV vaccine versus placebo in 12–26-year-old females previously vaccinated with 4-valent HPV (3 doses) − immunogenicity outcomes (month 7)</t>
  </si>
  <si>
    <t>Van Damme, 2015</t>
  </si>
  <si>
    <t>Van Damme, 2016</t>
  </si>
  <si>
    <t>Iversen, 2016 (3)</t>
  </si>
  <si>
    <t>Joura, 2015 (4); Huh, 2017 (5)</t>
  </si>
  <si>
    <t>Garland, 2015 (6)</t>
  </si>
  <si>
    <t>Castellsagué, 2015 (7)</t>
  </si>
  <si>
    <t>Van Damme, 2016 (8)</t>
  </si>
  <si>
    <t>Vesikari, 2015 (1)</t>
  </si>
  <si>
    <t>Van Damme, 2015 (2)</t>
  </si>
  <si>
    <t>Trial number (NTC or EUDRAct)</t>
  </si>
  <si>
    <t>5. Efficacy/effectiveness, immunogenicity, safety and tolerability of the 9-valent HPV vaccine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</si>
</sst>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rgb="FF0000CC"/>
      <name val="Calibri"/>
      <family val="2"/>
      <scheme val="minor"/>
    </font>
    <font>
      <b/>
      <sz val="11"/>
      <color theme="1"/>
      <name val="Calibri"/>
      <family val="2"/>
      <scheme val="minor"/>
    </font>
    <font>
      <b/>
      <sz val="12"/>
      <color rgb="FFC00000"/>
      <name val="Calibri"/>
      <family val="2"/>
      <scheme val="minor"/>
    </font>
    <font>
      <b/>
      <sz val="14"/>
      <color rgb="FFC00000"/>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1"/>
      <color theme="1"/>
      <name val="Calibri"/>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sz val="16"/>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medium">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style="thin">
        <color indexed="64"/>
      </bottom>
      <diagonal/>
    </border>
  </borders>
  <cellStyleXfs count="1">
    <xf numFmtId="0" fontId="0" fillId="0" borderId="0"/>
  </cellStyleXfs>
  <cellXfs count="279">
    <xf numFmtId="0" fontId="0" fillId="0" borderId="0" xfId="0"/>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0" fillId="0" borderId="0" xfId="0" applyAlignment="1">
      <alignment wrapText="1"/>
    </xf>
    <xf numFmtId="0" fontId="2" fillId="0" borderId="0" xfId="0" applyFont="1" applyAlignment="1">
      <alignment vertical="top"/>
    </xf>
    <xf numFmtId="0" fontId="3" fillId="5" borderId="1" xfId="0" applyFont="1" applyFill="1" applyBorder="1" applyAlignment="1">
      <alignment vertical="top" wrapText="1"/>
    </xf>
    <xf numFmtId="0" fontId="6" fillId="5" borderId="4" xfId="0" applyFont="1" applyFill="1" applyBorder="1" applyAlignment="1">
      <alignment vertical="top" wrapText="1"/>
    </xf>
    <xf numFmtId="0" fontId="6" fillId="5" borderId="6" xfId="0" applyFont="1" applyFill="1" applyBorder="1" applyAlignment="1">
      <alignment vertical="top" wrapText="1"/>
    </xf>
    <xf numFmtId="0" fontId="7" fillId="0" borderId="0" xfId="0" applyFont="1" applyAlignment="1">
      <alignment vertical="top"/>
    </xf>
    <xf numFmtId="0" fontId="1" fillId="0" borderId="0" xfId="0" applyFont="1" applyFill="1" applyAlignment="1">
      <alignment vertical="top" wrapText="1"/>
    </xf>
    <xf numFmtId="0" fontId="0" fillId="0" borderId="0" xfId="0" applyFont="1" applyFill="1" applyAlignment="1">
      <alignment vertical="top" wrapText="1"/>
    </xf>
    <xf numFmtId="0" fontId="10" fillId="0" borderId="0" xfId="0" applyFont="1" applyFill="1" applyAlignment="1">
      <alignment vertical="top" wrapText="1"/>
    </xf>
    <xf numFmtId="0" fontId="1" fillId="2" borderId="25" xfId="0" applyFont="1" applyFill="1" applyBorder="1" applyAlignment="1">
      <alignment vertical="top" wrapText="1"/>
    </xf>
    <xf numFmtId="0" fontId="0" fillId="0" borderId="25" xfId="0" applyBorder="1" applyAlignment="1">
      <alignment vertical="top"/>
    </xf>
    <xf numFmtId="0" fontId="1" fillId="2" borderId="0" xfId="0" applyFont="1" applyFill="1" applyAlignment="1">
      <alignment vertical="top"/>
    </xf>
    <xf numFmtId="0" fontId="0" fillId="0" borderId="0" xfId="0" applyFont="1" applyFill="1" applyAlignment="1">
      <alignment vertical="top"/>
    </xf>
    <xf numFmtId="0" fontId="2" fillId="0" borderId="0" xfId="0" applyFont="1" applyAlignment="1">
      <alignment vertical="top" wrapText="1"/>
    </xf>
    <xf numFmtId="0" fontId="0" fillId="0" borderId="0" xfId="0" applyAlignment="1">
      <alignment horizontal="left" vertical="top"/>
    </xf>
    <xf numFmtId="0" fontId="0" fillId="0" borderId="0" xfId="0" quotePrefix="1"/>
    <xf numFmtId="0" fontId="0" fillId="0" borderId="0" xfId="0" applyAlignment="1">
      <alignment vertical="center"/>
    </xf>
    <xf numFmtId="0" fontId="5" fillId="0" borderId="0" xfId="0" applyFont="1" applyProtection="1">
      <protection locked="0"/>
    </xf>
    <xf numFmtId="0" fontId="6" fillId="0" borderId="0" xfId="0" applyFont="1" applyBorder="1" applyProtection="1">
      <protection locked="0"/>
    </xf>
    <xf numFmtId="0" fontId="6" fillId="0" borderId="7" xfId="0" applyFont="1" applyBorder="1" applyProtection="1">
      <protection locked="0"/>
    </xf>
    <xf numFmtId="0" fontId="2" fillId="0" borderId="0" xfId="0" applyFont="1" applyProtection="1">
      <protection locked="0"/>
    </xf>
    <xf numFmtId="0" fontId="0" fillId="0" borderId="0" xfId="0" applyProtection="1">
      <protection locked="0"/>
    </xf>
    <xf numFmtId="0" fontId="13" fillId="6" borderId="25" xfId="0" applyFont="1" applyFill="1" applyBorder="1" applyAlignment="1" applyProtection="1">
      <alignment vertical="top"/>
      <protection locked="0"/>
    </xf>
    <xf numFmtId="0" fontId="9" fillId="6" borderId="25" xfId="0" applyFont="1" applyFill="1" applyBorder="1" applyAlignment="1" applyProtection="1">
      <alignment vertical="top"/>
      <protection locked="0"/>
    </xf>
    <xf numFmtId="0" fontId="12" fillId="6" borderId="0" xfId="0" applyFont="1" applyFill="1" applyBorder="1" applyAlignment="1" applyProtection="1">
      <alignment vertical="center" wrapText="1"/>
      <protection locked="0"/>
    </xf>
    <xf numFmtId="0" fontId="12" fillId="6" borderId="21" xfId="0" applyFont="1" applyFill="1" applyBorder="1" applyAlignment="1" applyProtection="1">
      <alignment vertical="center" wrapText="1"/>
      <protection locked="0"/>
    </xf>
    <xf numFmtId="0" fontId="9" fillId="6" borderId="7" xfId="0" applyFont="1" applyFill="1" applyBorder="1" applyAlignment="1" applyProtection="1">
      <alignment horizontal="right" vertical="top"/>
      <protection locked="0"/>
    </xf>
    <xf numFmtId="0" fontId="9" fillId="6" borderId="7" xfId="0" applyFont="1" applyFill="1" applyBorder="1" applyAlignment="1" applyProtection="1">
      <alignment horizontal="left" vertical="top"/>
      <protection locked="0"/>
    </xf>
    <xf numFmtId="0" fontId="11" fillId="3" borderId="34"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35" xfId="0" applyFont="1" applyFill="1" applyBorder="1" applyAlignment="1" applyProtection="1">
      <alignment vertical="top"/>
      <protection locked="0"/>
    </xf>
    <xf numFmtId="0" fontId="0" fillId="0" borderId="20" xfId="0" applyBorder="1" applyProtection="1">
      <protection locked="0"/>
    </xf>
    <xf numFmtId="0" fontId="0" fillId="0" borderId="0" xfId="0" applyBorder="1" applyAlignment="1" applyProtection="1">
      <alignment horizontal="right"/>
      <protection locked="0"/>
    </xf>
    <xf numFmtId="0" fontId="0" fillId="0" borderId="0" xfId="0" applyBorder="1" applyAlignment="1" applyProtection="1">
      <alignment horizontal="left"/>
      <protection locked="0"/>
    </xf>
    <xf numFmtId="0" fontId="11" fillId="3" borderId="20" xfId="0" applyFont="1" applyFill="1" applyBorder="1" applyAlignment="1" applyProtection="1">
      <alignment vertical="top"/>
      <protection locked="0"/>
    </xf>
    <xf numFmtId="0" fontId="11" fillId="3" borderId="0" xfId="0" applyFont="1" applyFill="1" applyBorder="1" applyAlignment="1" applyProtection="1">
      <alignment vertical="top"/>
      <protection locked="0"/>
    </xf>
    <xf numFmtId="0" fontId="11" fillId="3" borderId="21" xfId="0" applyFont="1" applyFill="1" applyBorder="1" applyAlignment="1" applyProtection="1">
      <alignment vertical="top"/>
      <protection locked="0"/>
    </xf>
    <xf numFmtId="0" fontId="0" fillId="0" borderId="12" xfId="0" applyBorder="1" applyProtection="1">
      <protection locked="0"/>
    </xf>
    <xf numFmtId="0" fontId="0" fillId="0" borderId="13" xfId="0" applyBorder="1" applyAlignment="1" applyProtection="1">
      <alignment horizontal="right"/>
      <protection locked="0"/>
    </xf>
    <xf numFmtId="0" fontId="0" fillId="0" borderId="13" xfId="0" applyBorder="1" applyAlignment="1" applyProtection="1">
      <alignment horizontal="left"/>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11" fillId="3" borderId="2" xfId="0" applyFont="1" applyFill="1" applyBorder="1" applyAlignment="1" applyProtection="1">
      <alignment vertical="top"/>
    </xf>
    <xf numFmtId="0" fontId="8" fillId="0" borderId="0"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0" fillId="0" borderId="0" xfId="0" applyBorder="1" applyAlignment="1" applyProtection="1">
      <alignment horizontal="center"/>
      <protection locked="0"/>
    </xf>
    <xf numFmtId="0" fontId="11" fillId="3" borderId="0" xfId="0" applyFont="1" applyFill="1" applyBorder="1" applyAlignment="1" applyProtection="1">
      <alignment horizontal="center" vertical="top"/>
      <protection locked="0"/>
    </xf>
    <xf numFmtId="0" fontId="12" fillId="7" borderId="25" xfId="0" applyFont="1" applyFill="1" applyBorder="1" applyAlignment="1" applyProtection="1"/>
    <xf numFmtId="0" fontId="0" fillId="8" borderId="0" xfId="0"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0" xfId="0" applyBorder="1" applyAlignment="1" applyProtection="1">
      <alignment horizontal="center" wrapText="1"/>
      <protection locked="0"/>
    </xf>
    <xf numFmtId="0" fontId="0" fillId="0" borderId="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9" borderId="0" xfId="0" applyFill="1" applyBorder="1" applyAlignment="1" applyProtection="1">
      <alignment horizontal="center"/>
      <protection locked="0"/>
    </xf>
    <xf numFmtId="0" fontId="8" fillId="0" borderId="0" xfId="0" applyFont="1" applyAlignment="1">
      <alignment vertical="top"/>
    </xf>
    <xf numFmtId="0" fontId="0" fillId="0" borderId="36" xfId="0" applyBorder="1" applyAlignment="1" applyProtection="1">
      <alignment horizontal="center" vertical="center"/>
      <protection locked="0"/>
    </xf>
    <xf numFmtId="0" fontId="0" fillId="9" borderId="30" xfId="0" applyFill="1" applyBorder="1" applyAlignment="1" applyProtection="1">
      <alignment horizontal="center"/>
      <protection locked="0"/>
    </xf>
    <xf numFmtId="0" fontId="12" fillId="7" borderId="25" xfId="0" applyFont="1" applyFill="1" applyBorder="1" applyAlignment="1" applyProtection="1">
      <alignment vertical="top"/>
    </xf>
    <xf numFmtId="0" fontId="9" fillId="6" borderId="26" xfId="0" applyFont="1" applyFill="1" applyBorder="1" applyAlignment="1" applyProtection="1">
      <alignment horizontal="center" vertical="center" wrapText="1"/>
      <protection locked="0"/>
    </xf>
    <xf numFmtId="0" fontId="9" fillId="6" borderId="29" xfId="0" applyFont="1" applyFill="1" applyBorder="1" applyAlignment="1" applyProtection="1">
      <alignment horizontal="center" vertical="center" wrapText="1"/>
      <protection locked="0"/>
    </xf>
    <xf numFmtId="0" fontId="2" fillId="0" borderId="0" xfId="0" applyFont="1" applyBorder="1" applyAlignment="1" applyProtection="1">
      <alignment horizontal="left" wrapText="1"/>
      <protection locked="0"/>
    </xf>
    <xf numFmtId="0" fontId="6" fillId="0" borderId="0" xfId="0" applyFont="1" applyBorder="1" applyAlignment="1" applyProtection="1">
      <alignment vertical="top"/>
      <protection locked="0"/>
    </xf>
    <xf numFmtId="0" fontId="11" fillId="0" borderId="0" xfId="0" applyFont="1" applyAlignment="1">
      <alignment vertical="top" wrapText="1"/>
    </xf>
    <xf numFmtId="0" fontId="9" fillId="6" borderId="7"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left" vertical="center"/>
      <protection locked="0"/>
    </xf>
    <xf numFmtId="0" fontId="9" fillId="6" borderId="7"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2" xfId="0" applyBorder="1" applyAlignment="1" applyProtection="1">
      <alignment horizontal="center"/>
      <protection locked="0"/>
    </xf>
    <xf numFmtId="0" fontId="11" fillId="3" borderId="21" xfId="0" applyFont="1" applyFill="1" applyBorder="1" applyAlignment="1" applyProtection="1">
      <alignment horizontal="center" vertical="top"/>
      <protection locked="0"/>
    </xf>
    <xf numFmtId="0" fontId="0" fillId="0" borderId="31" xfId="0" applyBorder="1" applyAlignment="1" applyProtection="1">
      <alignment horizontal="center"/>
      <protection locked="0"/>
    </xf>
    <xf numFmtId="0" fontId="12" fillId="7" borderId="25" xfId="0" applyFont="1" applyFill="1" applyBorder="1" applyAlignment="1" applyProtection="1">
      <alignment vertical="center"/>
    </xf>
    <xf numFmtId="0" fontId="5" fillId="0" borderId="0" xfId="0" applyFont="1" applyAlignment="1" applyProtection="1">
      <alignment vertical="center"/>
      <protection locked="0"/>
    </xf>
    <xf numFmtId="0" fontId="6" fillId="0" borderId="0" xfId="0" applyFont="1" applyBorder="1" applyAlignment="1" applyProtection="1">
      <alignment vertical="center"/>
      <protection locked="0"/>
    </xf>
    <xf numFmtId="0" fontId="6" fillId="0" borderId="7" xfId="0" applyFont="1" applyBorder="1" applyAlignment="1" applyProtection="1">
      <alignment vertical="center"/>
      <protection locked="0"/>
    </xf>
    <xf numFmtId="0" fontId="13" fillId="6" borderId="25" xfId="0" applyFont="1" applyFill="1" applyBorder="1" applyAlignment="1" applyProtection="1">
      <alignment vertical="center"/>
      <protection locked="0"/>
    </xf>
    <xf numFmtId="0" fontId="9" fillId="6" borderId="25" xfId="0" applyFont="1" applyFill="1" applyBorder="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9" fillId="6" borderId="7" xfId="0" applyFont="1" applyFill="1" applyBorder="1" applyAlignment="1" applyProtection="1">
      <alignment horizontal="right" vertical="center"/>
      <protection locked="0"/>
    </xf>
    <xf numFmtId="0" fontId="11" fillId="3" borderId="34" xfId="0" applyFont="1" applyFill="1" applyBorder="1" applyAlignment="1" applyProtection="1">
      <alignment vertical="center"/>
      <protection locked="0"/>
    </xf>
    <xf numFmtId="0" fontId="11" fillId="3" borderId="2" xfId="0" applyFont="1" applyFill="1" applyBorder="1" applyAlignment="1" applyProtection="1">
      <alignment vertical="center"/>
    </xf>
    <xf numFmtId="0" fontId="11" fillId="3" borderId="2" xfId="0" applyFont="1" applyFill="1" applyBorder="1" applyAlignment="1" applyProtection="1">
      <alignment vertical="center"/>
      <protection locked="0"/>
    </xf>
    <xf numFmtId="0" fontId="11" fillId="3" borderId="35" xfId="0" applyFont="1" applyFill="1" applyBorder="1" applyAlignment="1" applyProtection="1">
      <alignment vertical="center"/>
      <protection locked="0"/>
    </xf>
    <xf numFmtId="0" fontId="0" fillId="0" borderId="20" xfId="0" applyBorder="1" applyAlignment="1" applyProtection="1">
      <alignment vertical="center"/>
      <protection locked="0"/>
    </xf>
    <xf numFmtId="0" fontId="0" fillId="0" borderId="0" xfId="0" applyBorder="1" applyAlignment="1" applyProtection="1">
      <alignment horizontal="right" vertical="center"/>
      <protection locked="0"/>
    </xf>
    <xf numFmtId="0" fontId="0" fillId="0" borderId="0" xfId="0" applyBorder="1" applyAlignment="1" applyProtection="1">
      <alignment horizontal="left" vertical="center"/>
      <protection locked="0"/>
    </xf>
    <xf numFmtId="0" fontId="0" fillId="0" borderId="28" xfId="0"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1" fillId="3" borderId="20"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1" fillId="3" borderId="21" xfId="0" applyFont="1" applyFill="1" applyBorder="1" applyAlignment="1" applyProtection="1">
      <alignment horizontal="center" vertical="center"/>
      <protection locked="0"/>
    </xf>
    <xf numFmtId="0" fontId="0" fillId="9" borderId="0" xfId="0" applyFill="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13" xfId="0" applyBorder="1" applyAlignment="1" applyProtection="1">
      <alignment horizontal="right" vertical="center"/>
      <protection locked="0"/>
    </xf>
    <xf numFmtId="0" fontId="0" fillId="0" borderId="13" xfId="0" applyBorder="1" applyAlignment="1" applyProtection="1">
      <alignment horizontal="left" vertical="center"/>
      <protection locked="0"/>
    </xf>
    <xf numFmtId="0" fontId="0" fillId="0" borderId="30" xfId="0" applyBorder="1" applyAlignment="1" applyProtection="1">
      <alignment vertical="center"/>
      <protection locked="0"/>
    </xf>
    <xf numFmtId="0" fontId="0" fillId="9" borderId="13" xfId="0"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8" fillId="0" borderId="0" xfId="0" applyFont="1" applyAlignment="1">
      <alignment vertical="center"/>
    </xf>
    <xf numFmtId="0" fontId="0" fillId="0" borderId="0" xfId="0" applyAlignment="1">
      <alignment horizontal="left" vertical="center"/>
    </xf>
    <xf numFmtId="0" fontId="2" fillId="0" borderId="0" xfId="0" applyFont="1" applyBorder="1" applyAlignment="1" applyProtection="1">
      <alignment horizontal="left" vertical="center" wrapText="1"/>
      <protection locked="0"/>
    </xf>
    <xf numFmtId="0" fontId="8" fillId="0" borderId="0" xfId="0" applyFont="1" applyBorder="1" applyAlignment="1" applyProtection="1">
      <alignment horizontal="right" vertical="center" wrapText="1"/>
    </xf>
    <xf numFmtId="0" fontId="8" fillId="0" borderId="0" xfId="0" applyFont="1" applyBorder="1" applyAlignment="1" applyProtection="1">
      <alignment vertical="center" wrapText="1"/>
      <protection locked="0"/>
    </xf>
    <xf numFmtId="0" fontId="8" fillId="0" borderId="13" xfId="0" applyFont="1" applyBorder="1" applyAlignment="1" applyProtection="1">
      <alignment horizontal="right" vertical="center" wrapText="1"/>
    </xf>
    <xf numFmtId="0" fontId="8" fillId="0" borderId="13" xfId="0" applyFont="1" applyBorder="1" applyAlignment="1" applyProtection="1">
      <alignment vertical="center" wrapText="1"/>
      <protection locked="0"/>
    </xf>
    <xf numFmtId="0" fontId="8" fillId="0" borderId="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0"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9" fillId="6" borderId="25"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0" fillId="9" borderId="30" xfId="0" applyFill="1" applyBorder="1" applyAlignment="1" applyProtection="1">
      <alignment horizontal="center" vertical="center"/>
      <protection locked="0"/>
    </xf>
    <xf numFmtId="0" fontId="10" fillId="0" borderId="20" xfId="0" applyFont="1" applyBorder="1" applyAlignment="1" applyProtection="1">
      <alignment vertical="center"/>
      <protection locked="0"/>
    </xf>
    <xf numFmtId="0" fontId="0" fillId="10" borderId="0" xfId="0" applyFill="1" applyBorder="1" applyAlignment="1" applyProtection="1">
      <alignment horizontal="center" vertical="center"/>
      <protection locked="0"/>
    </xf>
    <xf numFmtId="0" fontId="10" fillId="0" borderId="12" xfId="0" applyFont="1" applyBorder="1" applyAlignment="1" applyProtection="1">
      <alignment vertical="center"/>
      <protection locked="0"/>
    </xf>
    <xf numFmtId="0" fontId="0" fillId="10" borderId="3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10" borderId="13" xfId="0"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20"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30" xfId="0" applyBorder="1" applyAlignment="1" applyProtection="1">
      <alignment horizontal="center"/>
      <protection locked="0"/>
    </xf>
    <xf numFmtId="0" fontId="8" fillId="0" borderId="0" xfId="0" applyFont="1" applyBorder="1" applyAlignment="1" applyProtection="1">
      <alignment horizontal="center" vertical="top" wrapText="1"/>
    </xf>
    <xf numFmtId="0" fontId="8" fillId="0" borderId="13" xfId="0" applyFont="1" applyBorder="1" applyAlignment="1" applyProtection="1">
      <alignment horizontal="center" vertical="top" wrapText="1"/>
    </xf>
    <xf numFmtId="0" fontId="11" fillId="3" borderId="35" xfId="0" applyFont="1" applyFill="1" applyBorder="1" applyAlignment="1" applyProtection="1">
      <alignment horizontal="center" vertical="center"/>
      <protection locked="0"/>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wrapText="1"/>
    </xf>
    <xf numFmtId="0" fontId="2" fillId="3" borderId="15" xfId="0" applyFont="1" applyFill="1" applyBorder="1" applyAlignment="1">
      <alignment vertical="center" wrapText="1"/>
    </xf>
    <xf numFmtId="0" fontId="2" fillId="3" borderId="15" xfId="0" applyFont="1" applyFill="1" applyBorder="1" applyAlignment="1">
      <alignment vertical="center"/>
    </xf>
    <xf numFmtId="0" fontId="2" fillId="3" borderId="16" xfId="0" applyFont="1" applyFill="1" applyBorder="1" applyAlignment="1">
      <alignment vertical="center" wrapText="1"/>
    </xf>
    <xf numFmtId="0" fontId="2" fillId="3" borderId="13" xfId="0" applyFont="1" applyFill="1" applyBorder="1" applyAlignment="1">
      <alignment vertical="center" wrapText="1"/>
    </xf>
    <xf numFmtId="0" fontId="2" fillId="3" borderId="18" xfId="0" applyFont="1" applyFill="1" applyBorder="1" applyAlignment="1">
      <alignment vertical="center" wrapText="1"/>
    </xf>
    <xf numFmtId="0" fontId="2" fillId="3" borderId="14" xfId="0" applyFont="1" applyFill="1" applyBorder="1" applyAlignment="1">
      <alignment vertical="center" wrapText="1"/>
    </xf>
    <xf numFmtId="0" fontId="2" fillId="3" borderId="12" xfId="0" applyFont="1" applyFill="1" applyBorder="1" applyAlignment="1">
      <alignmen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wrapText="1"/>
    </xf>
    <xf numFmtId="0" fontId="2" fillId="3" borderId="16" xfId="0" applyFont="1" applyFill="1" applyBorder="1" applyAlignment="1">
      <alignment vertical="center"/>
    </xf>
    <xf numFmtId="0" fontId="0" fillId="0" borderId="20" xfId="0" applyFont="1" applyBorder="1" applyAlignment="1">
      <alignment vertical="center"/>
    </xf>
    <xf numFmtId="0" fontId="0" fillId="0" borderId="0" xfId="0" applyBorder="1" applyAlignment="1">
      <alignment vertical="center" wrapText="1"/>
    </xf>
    <xf numFmtId="0" fontId="0" fillId="9" borderId="0" xfId="0" applyFill="1" applyBorder="1" applyAlignment="1">
      <alignment vertical="center" wrapText="1"/>
    </xf>
    <xf numFmtId="0" fontId="0" fillId="0" borderId="0" xfId="0" applyBorder="1" applyAlignment="1">
      <alignment vertical="center"/>
    </xf>
    <xf numFmtId="0" fontId="0" fillId="9" borderId="0" xfId="0" applyFill="1" applyBorder="1" applyAlignment="1">
      <alignment horizontal="left" vertical="center" wrapText="1"/>
    </xf>
    <xf numFmtId="0" fontId="0" fillId="0" borderId="0" xfId="0" applyBorder="1" applyAlignment="1">
      <alignment horizontal="left" vertical="center"/>
    </xf>
    <xf numFmtId="0" fontId="0" fillId="0" borderId="21" xfId="0" applyBorder="1" applyAlignment="1">
      <alignment vertical="center"/>
    </xf>
    <xf numFmtId="0" fontId="10" fillId="9" borderId="0" xfId="0" applyFont="1" applyFill="1" applyBorder="1" applyAlignment="1">
      <alignment horizontal="left" vertical="center" wrapText="1"/>
    </xf>
    <xf numFmtId="0" fontId="0" fillId="9" borderId="0" xfId="0" applyFill="1" applyBorder="1" applyAlignment="1">
      <alignment horizontal="left" vertical="center"/>
    </xf>
    <xf numFmtId="0" fontId="0" fillId="0" borderId="20" xfId="0" applyFont="1" applyBorder="1" applyAlignment="1">
      <alignment vertical="center" wrapText="1"/>
    </xf>
    <xf numFmtId="0" fontId="10" fillId="0" borderId="0" xfId="0" applyFont="1" applyBorder="1" applyAlignment="1">
      <alignment vertical="center" wrapText="1"/>
    </xf>
    <xf numFmtId="0" fontId="10" fillId="9" borderId="0" xfId="0" applyFont="1" applyFill="1" applyBorder="1" applyAlignment="1">
      <alignment vertical="center" wrapText="1"/>
    </xf>
    <xf numFmtId="0" fontId="10" fillId="0" borderId="0" xfId="0" applyFont="1" applyBorder="1" applyAlignment="1">
      <alignment horizontal="left" vertical="center"/>
    </xf>
    <xf numFmtId="0" fontId="0" fillId="0" borderId="21" xfId="0" applyBorder="1" applyAlignment="1">
      <alignment vertical="center" wrapText="1"/>
    </xf>
    <xf numFmtId="0" fontId="0" fillId="0" borderId="12" xfId="0" applyFont="1" applyBorder="1" applyAlignment="1">
      <alignment vertical="center"/>
    </xf>
    <xf numFmtId="0" fontId="0" fillId="0" borderId="13" xfId="0" applyBorder="1" applyAlignment="1">
      <alignment vertical="center" wrapText="1"/>
    </xf>
    <xf numFmtId="0" fontId="0" fillId="9" borderId="13" xfId="0" applyFill="1" applyBorder="1" applyAlignment="1">
      <alignment vertical="center" wrapText="1"/>
    </xf>
    <xf numFmtId="0" fontId="0" fillId="0" borderId="13" xfId="0" applyBorder="1" applyAlignment="1">
      <alignment horizontal="left" vertical="center"/>
    </xf>
    <xf numFmtId="0" fontId="0" fillId="0" borderId="14" xfId="0" applyBorder="1" applyAlignment="1">
      <alignment vertical="center"/>
    </xf>
    <xf numFmtId="0" fontId="0" fillId="0" borderId="0" xfId="0" applyAlignment="1">
      <alignment horizontal="left" vertical="top" wrapText="1"/>
    </xf>
    <xf numFmtId="0" fontId="4" fillId="4" borderId="2" xfId="0" applyFont="1" applyFill="1" applyBorder="1" applyAlignment="1">
      <alignment horizontal="left" vertical="top" wrapText="1"/>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14" fontId="5"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10" borderId="0" xfId="0" applyFill="1"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0" fontId="2" fillId="0" borderId="12"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center" vertical="center"/>
    </xf>
    <xf numFmtId="0" fontId="0" fillId="0" borderId="13" xfId="0" applyBorder="1" applyAlignment="1" applyProtection="1">
      <alignment horizontal="center" vertical="center" wrapText="1"/>
      <protection locked="0"/>
    </xf>
    <xf numFmtId="0" fontId="12" fillId="6" borderId="9" xfId="0" applyFont="1" applyFill="1" applyBorder="1" applyAlignment="1" applyProtection="1">
      <alignment horizontal="center" vertical="center"/>
      <protection locked="0"/>
    </xf>
    <xf numFmtId="0" fontId="12" fillId="6" borderId="10"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32" xfId="0" applyFont="1" applyFill="1" applyBorder="1" applyAlignment="1" applyProtection="1">
      <alignment horizontal="center" vertical="center"/>
      <protection locked="0"/>
    </xf>
    <xf numFmtId="0" fontId="9" fillId="6" borderId="33"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9" fillId="6" borderId="20"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0" fontId="0" fillId="0" borderId="10" xfId="0" applyFont="1" applyBorder="1" applyAlignment="1" applyProtection="1">
      <alignment horizontal="left" vertical="center" wrapText="1"/>
      <protection locked="0"/>
    </xf>
    <xf numFmtId="0" fontId="9" fillId="6" borderId="10"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protection locked="0"/>
    </xf>
    <xf numFmtId="0" fontId="2" fillId="0" borderId="34"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9" fillId="6" borderId="9" xfId="0" applyFont="1" applyFill="1" applyBorder="1" applyAlignment="1" applyProtection="1">
      <alignment horizontal="left" vertical="center"/>
      <protection locked="0"/>
    </xf>
    <xf numFmtId="0" fontId="9" fillId="6" borderId="10"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protection locked="0"/>
    </xf>
    <xf numFmtId="0" fontId="9" fillId="6" borderId="7" xfId="0" applyFont="1" applyFill="1" applyBorder="1" applyAlignment="1" applyProtection="1">
      <alignment horizontal="left" vertical="center"/>
      <protection locked="0"/>
    </xf>
    <xf numFmtId="0" fontId="9" fillId="6" borderId="7"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27"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0" xfId="0" applyFont="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2" fillId="7" borderId="25" xfId="0" applyFont="1" applyFill="1" applyBorder="1" applyAlignment="1" applyProtection="1">
      <alignment horizontal="left" vertical="center" wrapText="1"/>
    </xf>
    <xf numFmtId="0" fontId="10" fillId="0" borderId="0" xfId="0" applyFont="1" applyBorder="1" applyAlignment="1" applyProtection="1">
      <alignment horizontal="center" vertical="center" wrapText="1"/>
      <protection locked="0"/>
    </xf>
    <xf numFmtId="0" fontId="0" fillId="0" borderId="0" xfId="0" applyFont="1" applyBorder="1" applyAlignment="1" applyProtection="1">
      <alignment horizontal="left" wrapText="1"/>
      <protection locked="0"/>
    </xf>
    <xf numFmtId="0" fontId="5" fillId="0" borderId="0" xfId="0" applyFont="1" applyBorder="1" applyAlignment="1" applyProtection="1">
      <alignment horizontal="left"/>
    </xf>
    <xf numFmtId="0" fontId="5" fillId="0" borderId="0" xfId="0" applyFont="1" applyBorder="1" applyAlignment="1" applyProtection="1">
      <alignment horizontal="left" wrapText="1"/>
    </xf>
    <xf numFmtId="0" fontId="5" fillId="0" borderId="7" xfId="0" applyFont="1" applyBorder="1" applyAlignment="1" applyProtection="1">
      <alignment horizontal="left"/>
    </xf>
    <xf numFmtId="0" fontId="12" fillId="6" borderId="9" xfId="0" applyFont="1" applyFill="1" applyBorder="1" applyAlignment="1" applyProtection="1">
      <alignment horizontal="center" vertical="top"/>
      <protection locked="0"/>
    </xf>
    <xf numFmtId="0" fontId="12" fillId="6" borderId="10" xfId="0" applyFont="1" applyFill="1" applyBorder="1" applyAlignment="1" applyProtection="1">
      <alignment horizontal="center" vertical="top"/>
      <protection locked="0"/>
    </xf>
    <xf numFmtId="0" fontId="12" fillId="6" borderId="11" xfId="0" applyFont="1" applyFill="1" applyBorder="1" applyAlignment="1" applyProtection="1">
      <alignment horizontal="center" vertical="top"/>
      <protection locked="0"/>
    </xf>
    <xf numFmtId="0" fontId="9" fillId="6" borderId="20" xfId="0" applyFont="1" applyFill="1" applyBorder="1" applyAlignment="1" applyProtection="1">
      <alignment horizontal="center" vertical="top" wrapText="1"/>
      <protection locked="0"/>
    </xf>
    <xf numFmtId="0" fontId="9" fillId="6" borderId="26" xfId="0" applyFont="1" applyFill="1" applyBorder="1" applyAlignment="1" applyProtection="1">
      <alignment horizontal="center" vertical="top" wrapText="1"/>
      <protection locked="0"/>
    </xf>
    <xf numFmtId="0" fontId="9" fillId="6" borderId="20" xfId="0" applyFont="1" applyFill="1" applyBorder="1" applyAlignment="1" applyProtection="1">
      <alignment horizontal="center" vertical="top"/>
      <protection locked="0"/>
    </xf>
    <xf numFmtId="0" fontId="9" fillId="6" borderId="28" xfId="0" applyFont="1" applyFill="1" applyBorder="1" applyAlignment="1" applyProtection="1">
      <alignment horizontal="center" vertical="top"/>
      <protection locked="0"/>
    </xf>
    <xf numFmtId="0" fontId="9" fillId="6" borderId="0" xfId="0" applyFont="1" applyFill="1" applyBorder="1" applyAlignment="1" applyProtection="1">
      <alignment horizontal="center" vertical="top"/>
      <protection locked="0"/>
    </xf>
    <xf numFmtId="0" fontId="9" fillId="6" borderId="32" xfId="0" applyFont="1" applyFill="1" applyBorder="1" applyAlignment="1" applyProtection="1">
      <alignment horizontal="center" vertical="top"/>
      <protection locked="0"/>
    </xf>
    <xf numFmtId="0" fontId="9" fillId="6" borderId="33" xfId="0" applyFont="1" applyFill="1" applyBorder="1" applyAlignment="1" applyProtection="1">
      <alignment horizontal="center" vertical="top"/>
      <protection locked="0"/>
    </xf>
    <xf numFmtId="0" fontId="0" fillId="0" borderId="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2" fillId="0" borderId="2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9" fillId="6" borderId="7" xfId="0" applyFont="1" applyFill="1" applyBorder="1" applyAlignment="1" applyProtection="1">
      <alignment horizontal="center" wrapText="1"/>
      <protection locked="0"/>
    </xf>
    <xf numFmtId="0" fontId="9" fillId="6" borderId="7" xfId="0" applyFont="1" applyFill="1" applyBorder="1" applyAlignment="1" applyProtection="1">
      <alignment horizontal="center"/>
      <protection locked="0"/>
    </xf>
    <xf numFmtId="0" fontId="0" fillId="0" borderId="0" xfId="0" applyBorder="1" applyAlignment="1" applyProtection="1">
      <alignment horizontal="center" vertical="top"/>
    </xf>
    <xf numFmtId="0" fontId="0" fillId="0" borderId="0" xfId="0" applyBorder="1" applyAlignment="1" applyProtection="1">
      <alignment horizontal="center" vertical="top" wrapText="1"/>
      <protection locked="0"/>
    </xf>
    <xf numFmtId="0" fontId="0" fillId="9" borderId="0" xfId="0" applyFill="1" applyBorder="1" applyAlignment="1" applyProtection="1">
      <alignment horizontal="center" vertical="top"/>
    </xf>
    <xf numFmtId="0" fontId="0" fillId="0" borderId="0" xfId="0" applyBorder="1" applyAlignment="1" applyProtection="1">
      <alignment horizontal="center" vertical="top" wrapText="1"/>
    </xf>
    <xf numFmtId="0" fontId="0" fillId="9" borderId="0" xfId="0" applyFill="1" applyBorder="1" applyAlignment="1" applyProtection="1">
      <alignment horizontal="center" vertical="top" wrapText="1"/>
    </xf>
    <xf numFmtId="0" fontId="2" fillId="0" borderId="12" xfId="0" applyFont="1" applyBorder="1" applyAlignment="1" applyProtection="1">
      <alignment horizontal="left" vertical="top" wrapText="1"/>
    </xf>
    <xf numFmtId="0" fontId="2" fillId="0" borderId="13" xfId="0" applyFont="1" applyBorder="1" applyAlignment="1" applyProtection="1">
      <alignment horizontal="left" vertical="top" wrapText="1"/>
    </xf>
    <xf numFmtId="0" fontId="0" fillId="0" borderId="13" xfId="0" applyBorder="1" applyAlignment="1" applyProtection="1">
      <alignment horizontal="center" vertical="top"/>
    </xf>
    <xf numFmtId="0" fontId="0" fillId="0" borderId="13" xfId="0" applyBorder="1" applyAlignment="1" applyProtection="1">
      <alignment horizontal="center" vertical="top" wrapText="1"/>
      <protection locked="0"/>
    </xf>
    <xf numFmtId="0" fontId="0" fillId="9" borderId="13" xfId="0" applyFill="1" applyBorder="1" applyAlignment="1" applyProtection="1">
      <alignment horizontal="center" vertical="top" wrapText="1"/>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5" fillId="0" borderId="0" xfId="0" applyFont="1" applyBorder="1" applyAlignment="1" applyProtection="1">
      <alignment horizontal="left" vertical="center" wrapText="1"/>
    </xf>
    <xf numFmtId="0" fontId="0" fillId="9" borderId="0" xfId="0" applyFill="1" applyBorder="1" applyAlignment="1" applyProtection="1">
      <alignment horizontal="center" vertical="center"/>
    </xf>
    <xf numFmtId="0" fontId="0" fillId="10" borderId="0" xfId="0" applyFill="1" applyBorder="1" applyAlignment="1" applyProtection="1">
      <alignment horizontal="center" vertical="center"/>
    </xf>
    <xf numFmtId="0" fontId="0" fillId="10" borderId="13" xfId="0" applyFill="1" applyBorder="1" applyAlignment="1" applyProtection="1">
      <alignment horizontal="center" vertical="center" wrapText="1"/>
    </xf>
  </cellXfs>
  <cellStyles count="1">
    <cellStyle name="Normal" xfId="0" builtinId="0"/>
  </cellStyles>
  <dxfs count="156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ms.ecdcnet.europa.eu/sites/sarms/2018/PHG-20180416-393/Lists/Workdocs/Supp03_PICOs_males_safe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UDIES"/>
      <sheetName val="Hoja1"/>
      <sheetName val="PICO1"/>
      <sheetName val="PICO2"/>
      <sheetName val="PICO3"/>
      <sheetName val="PICO4"/>
      <sheetName val="PICO5"/>
      <sheetName val="PICO6"/>
      <sheetName val="PICO7"/>
      <sheetName val="PICO8"/>
      <sheetName val="PICO9"/>
      <sheetName val="PICO10"/>
      <sheetName val="PICO11"/>
      <sheetName val="REFERENCES"/>
      <sheetName val="Hoja2"/>
    </sheetNames>
    <sheetDataSet>
      <sheetData sheetId="0"/>
      <sheetData sheetId="1"/>
      <sheetData sheetId="2"/>
      <sheetData sheetId="3">
        <row r="2">
          <cell r="C2" t="str">
            <v>Three doses of 9-valent HPV vaccine in 9–15-year-old males versus three doses of 9-valent HPV vaccine in 16–26-year-old females – safety outcomes</v>
          </cell>
        </row>
        <row r="3">
          <cell r="C3" t="str">
            <v>Males 9–15 years old</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C1" workbookViewId="0">
      <selection activeCell="C2" sqref="C2:E2"/>
    </sheetView>
  </sheetViews>
  <sheetFormatPr defaultColWidth="11.42578125" defaultRowHeight="15" x14ac:dyDescent="0.25"/>
  <cols>
    <col min="1" max="1" width="7.5703125" customWidth="1"/>
    <col min="2" max="2" width="19.5703125" style="2" customWidth="1"/>
    <col min="3" max="3" width="38.85546875" style="2" customWidth="1"/>
    <col min="4" max="4" width="34.28515625" style="1" customWidth="1"/>
    <col min="5" max="5" width="38.7109375" style="1" customWidth="1"/>
    <col min="6" max="6" width="45.85546875" style="1" customWidth="1"/>
    <col min="7" max="7" width="80.28515625" style="1" customWidth="1"/>
    <col min="8" max="8" width="13.5703125" customWidth="1"/>
    <col min="11" max="11" width="56.5703125" customWidth="1"/>
  </cols>
  <sheetData>
    <row r="1" spans="1:11" ht="15.75" thickBot="1" x14ac:dyDescent="0.3"/>
    <row r="2" spans="1:11" ht="18.75" x14ac:dyDescent="0.25">
      <c r="B2" s="6" t="s">
        <v>22</v>
      </c>
      <c r="C2" s="176" t="s">
        <v>782</v>
      </c>
      <c r="D2" s="177"/>
      <c r="E2" s="178"/>
    </row>
    <row r="3" spans="1:11" ht="15.75" x14ac:dyDescent="0.25">
      <c r="B3" s="7" t="s">
        <v>0</v>
      </c>
      <c r="C3" s="179" t="s">
        <v>275</v>
      </c>
      <c r="D3" s="179"/>
      <c r="E3" s="180"/>
    </row>
    <row r="4" spans="1:11" ht="31.5" x14ac:dyDescent="0.25">
      <c r="B4" s="7" t="s">
        <v>276</v>
      </c>
      <c r="C4" s="181" t="s">
        <v>96</v>
      </c>
      <c r="D4" s="181"/>
      <c r="E4" s="182"/>
    </row>
    <row r="5" spans="1:11" ht="16.5" thickBot="1" x14ac:dyDescent="0.3">
      <c r="B5" s="8" t="s">
        <v>1</v>
      </c>
      <c r="C5" s="183">
        <v>43284</v>
      </c>
      <c r="D5" s="184"/>
      <c r="E5" s="185"/>
    </row>
    <row r="7" spans="1:11" ht="15.75" thickBot="1" x14ac:dyDescent="0.3">
      <c r="B7" s="13" t="s">
        <v>277</v>
      </c>
      <c r="C7" s="14"/>
      <c r="D7" s="14"/>
      <c r="E7" s="14"/>
      <c r="F7" s="14"/>
      <c r="G7" s="14"/>
    </row>
    <row r="8" spans="1:11" x14ac:dyDescent="0.25">
      <c r="C8" s="3" t="s">
        <v>4</v>
      </c>
      <c r="D8" s="15" t="s">
        <v>5</v>
      </c>
      <c r="E8" s="15" t="s">
        <v>6</v>
      </c>
      <c r="F8" s="15" t="s">
        <v>20</v>
      </c>
      <c r="G8" s="15" t="s">
        <v>211</v>
      </c>
    </row>
    <row r="9" spans="1:11" ht="46.5" customHeight="1" x14ac:dyDescent="0.25">
      <c r="A9" s="9"/>
      <c r="B9" s="3" t="s">
        <v>2</v>
      </c>
      <c r="C9" s="11" t="s">
        <v>265</v>
      </c>
      <c r="D9" s="16" t="s">
        <v>59</v>
      </c>
      <c r="E9" s="11" t="s">
        <v>257</v>
      </c>
      <c r="F9" s="11" t="s">
        <v>215</v>
      </c>
      <c r="G9" s="17" t="s">
        <v>274</v>
      </c>
    </row>
    <row r="10" spans="1:11" ht="46.5" customHeight="1" x14ac:dyDescent="0.25">
      <c r="A10" s="9"/>
      <c r="B10" s="3" t="s">
        <v>3</v>
      </c>
      <c r="C10" s="11" t="s">
        <v>265</v>
      </c>
      <c r="D10" s="16" t="s">
        <v>59</v>
      </c>
      <c r="E10" s="11" t="s">
        <v>258</v>
      </c>
      <c r="F10" s="11" t="s">
        <v>215</v>
      </c>
      <c r="G10" s="17" t="s">
        <v>278</v>
      </c>
      <c r="K10" s="4"/>
    </row>
    <row r="11" spans="1:11" ht="46.5" customHeight="1" x14ac:dyDescent="0.25">
      <c r="A11" s="9"/>
      <c r="B11" s="3" t="s">
        <v>8</v>
      </c>
      <c r="C11" s="11" t="s">
        <v>266</v>
      </c>
      <c r="D11" s="16" t="s">
        <v>263</v>
      </c>
      <c r="E11" s="11" t="s">
        <v>259</v>
      </c>
      <c r="F11" s="11" t="s">
        <v>215</v>
      </c>
      <c r="G11" s="17" t="s">
        <v>279</v>
      </c>
    </row>
    <row r="12" spans="1:11" ht="46.5" customHeight="1" x14ac:dyDescent="0.25">
      <c r="A12" s="9"/>
      <c r="B12" s="3" t="s">
        <v>9</v>
      </c>
      <c r="C12" s="11" t="s">
        <v>267</v>
      </c>
      <c r="D12" s="16" t="s">
        <v>264</v>
      </c>
      <c r="E12" s="11" t="s">
        <v>258</v>
      </c>
      <c r="F12" s="11" t="s">
        <v>215</v>
      </c>
      <c r="G12" s="17" t="s">
        <v>280</v>
      </c>
    </row>
    <row r="13" spans="1:11" ht="46.5" customHeight="1" x14ac:dyDescent="0.25">
      <c r="A13" s="9"/>
      <c r="B13" s="3" t="s">
        <v>10</v>
      </c>
      <c r="C13" s="11" t="s">
        <v>268</v>
      </c>
      <c r="D13" s="16" t="s">
        <v>59</v>
      </c>
      <c r="E13" s="11" t="s">
        <v>260</v>
      </c>
      <c r="F13" s="11" t="s">
        <v>215</v>
      </c>
      <c r="G13" s="17" t="s">
        <v>286</v>
      </c>
    </row>
    <row r="14" spans="1:11" ht="46.5" customHeight="1" x14ac:dyDescent="0.25">
      <c r="A14" s="9"/>
      <c r="B14" s="3" t="s">
        <v>11</v>
      </c>
      <c r="C14" s="11" t="s">
        <v>268</v>
      </c>
      <c r="D14" s="16" t="s">
        <v>59</v>
      </c>
      <c r="E14" s="11" t="s">
        <v>260</v>
      </c>
      <c r="F14" s="11" t="s">
        <v>215</v>
      </c>
      <c r="G14" s="17" t="s">
        <v>285</v>
      </c>
    </row>
    <row r="15" spans="1:11" ht="46.5" customHeight="1" x14ac:dyDescent="0.25">
      <c r="A15" s="9"/>
      <c r="B15" s="3" t="s">
        <v>12</v>
      </c>
      <c r="C15" s="11" t="s">
        <v>269</v>
      </c>
      <c r="D15" s="16" t="s">
        <v>59</v>
      </c>
      <c r="E15" s="12" t="s">
        <v>261</v>
      </c>
      <c r="F15" s="11" t="s">
        <v>215</v>
      </c>
      <c r="G15" s="71" t="s">
        <v>771</v>
      </c>
    </row>
    <row r="16" spans="1:11" ht="46.5" customHeight="1" x14ac:dyDescent="0.25">
      <c r="A16" s="9"/>
      <c r="B16" s="3" t="s">
        <v>13</v>
      </c>
      <c r="C16" s="11" t="s">
        <v>270</v>
      </c>
      <c r="D16" s="16" t="s">
        <v>59</v>
      </c>
      <c r="E16" s="11" t="s">
        <v>258</v>
      </c>
      <c r="F16" s="11" t="s">
        <v>215</v>
      </c>
      <c r="G16" s="17" t="s">
        <v>281</v>
      </c>
    </row>
    <row r="17" spans="1:7" ht="46.5" customHeight="1" x14ac:dyDescent="0.25">
      <c r="A17" s="9"/>
      <c r="B17" s="3" t="s">
        <v>14</v>
      </c>
      <c r="C17" s="11" t="s">
        <v>271</v>
      </c>
      <c r="D17" s="16" t="s">
        <v>263</v>
      </c>
      <c r="E17" s="11" t="s">
        <v>258</v>
      </c>
      <c r="F17" s="11" t="s">
        <v>215</v>
      </c>
      <c r="G17" s="17" t="s">
        <v>282</v>
      </c>
    </row>
    <row r="18" spans="1:7" ht="46.5" customHeight="1" x14ac:dyDescent="0.25">
      <c r="A18" s="9"/>
      <c r="B18" s="3" t="s">
        <v>15</v>
      </c>
      <c r="C18" s="11" t="s">
        <v>272</v>
      </c>
      <c r="D18" s="16" t="s">
        <v>59</v>
      </c>
      <c r="E18" s="11" t="s">
        <v>262</v>
      </c>
      <c r="F18" s="11" t="s">
        <v>215</v>
      </c>
      <c r="G18" s="17" t="s">
        <v>283</v>
      </c>
    </row>
    <row r="19" spans="1:7" ht="46.5" customHeight="1" x14ac:dyDescent="0.25">
      <c r="A19" s="9"/>
      <c r="B19" s="3" t="s">
        <v>168</v>
      </c>
      <c r="C19" s="11" t="s">
        <v>273</v>
      </c>
      <c r="D19" s="16" t="s">
        <v>59</v>
      </c>
      <c r="E19" s="11" t="s">
        <v>259</v>
      </c>
      <c r="F19" s="11" t="s">
        <v>215</v>
      </c>
      <c r="G19" s="71" t="s">
        <v>284</v>
      </c>
    </row>
    <row r="20" spans="1:7" x14ac:dyDescent="0.25">
      <c r="B20" s="175" t="s">
        <v>293</v>
      </c>
      <c r="C20" s="175"/>
      <c r="D20" s="175"/>
      <c r="E20" s="175"/>
      <c r="F20" s="175"/>
    </row>
    <row r="21" spans="1:7" x14ac:dyDescent="0.25">
      <c r="B21" s="10"/>
    </row>
    <row r="22" spans="1:7" x14ac:dyDescent="0.25">
      <c r="B22" s="10"/>
    </row>
    <row r="23" spans="1:7" x14ac:dyDescent="0.25">
      <c r="B23" s="10"/>
    </row>
  </sheetData>
  <mergeCells count="5">
    <mergeCell ref="B20:F20"/>
    <mergeCell ref="C2:E2"/>
    <mergeCell ref="C3:E3"/>
    <mergeCell ref="C4:E4"/>
    <mergeCell ref="C5:E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7"/>
  <sheetViews>
    <sheetView topLeftCell="A40" workbookViewId="0">
      <selection activeCell="B80" sqref="B80:P80"/>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8.140625" style="88" customWidth="1"/>
    <col min="18" max="18" width="26" style="88" bestFit="1"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17.25" customHeight="1" thickBot="1" x14ac:dyDescent="0.3">
      <c r="B2" s="82" t="str">
        <f>HOME!B16</f>
        <v>PICO8</v>
      </c>
      <c r="C2" s="241" t="str">
        <f>VLOOKUP(B2,HOME!B:G,6,0)</f>
        <v>Three doses of 9-valent HPV vaccine in 9–15-year-old males versus three doses of 9-valent HPV vaccine in 16–26-year-old females – immunogenicity outcomes (month 7)</v>
      </c>
      <c r="D2" s="241"/>
      <c r="E2" s="241"/>
      <c r="F2" s="241"/>
      <c r="G2" s="241"/>
      <c r="H2" s="241"/>
      <c r="I2" s="241"/>
      <c r="J2" s="241"/>
      <c r="K2" s="241"/>
      <c r="L2" s="241"/>
      <c r="M2" s="241"/>
      <c r="N2" s="241"/>
      <c r="O2" s="241"/>
      <c r="P2" s="241"/>
    </row>
    <row r="3" spans="2:19" s="83" customFormat="1" ht="15.75" x14ac:dyDescent="0.25">
      <c r="B3" s="84" t="s">
        <v>4</v>
      </c>
      <c r="C3" s="202" t="str">
        <f>VLOOKUP(B2,HOME!B:G,2,0)</f>
        <v>Males 9–15 years old (subgroup: PPI)</v>
      </c>
      <c r="D3" s="202"/>
      <c r="E3" s="202"/>
      <c r="F3" s="202"/>
      <c r="G3" s="202"/>
      <c r="H3" s="202"/>
      <c r="I3" s="202"/>
      <c r="J3" s="202"/>
      <c r="K3" s="202"/>
      <c r="L3" s="202"/>
      <c r="M3" s="202"/>
      <c r="N3" s="202"/>
      <c r="O3" s="202"/>
      <c r="P3" s="202"/>
    </row>
    <row r="4" spans="2:19" s="83" customFormat="1" ht="15.75" x14ac:dyDescent="0.25">
      <c r="B4" s="84" t="s">
        <v>23</v>
      </c>
      <c r="C4" s="202" t="str">
        <f>STUDIES!D4</f>
        <v>72 centers in 17 countries (Austria, Belgium, Brazil, Chile, Colombia, Costa Rica, Finland,
India, Peru, Poland, South Africa, South
Korea Spain, Sweden, Taiwan, Thailand and the United States)</v>
      </c>
      <c r="D4" s="202"/>
      <c r="E4" s="202"/>
      <c r="F4" s="202"/>
      <c r="G4" s="202"/>
      <c r="H4" s="202"/>
      <c r="I4" s="202"/>
      <c r="J4" s="202"/>
      <c r="K4" s="202"/>
      <c r="L4" s="202"/>
      <c r="M4" s="202"/>
      <c r="N4" s="202"/>
      <c r="O4" s="202"/>
      <c r="P4" s="202"/>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9-valent HPV (3 doses) in females 16–26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406</v>
      </c>
      <c r="P12" s="68" t="s">
        <v>552</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139"/>
    </row>
    <row r="14" spans="2:19" x14ac:dyDescent="0.25">
      <c r="B14" s="95" t="s">
        <v>241</v>
      </c>
      <c r="C14" s="96" t="s">
        <v>50</v>
      </c>
      <c r="D14" s="97"/>
      <c r="E14" s="96" t="s">
        <v>49</v>
      </c>
      <c r="F14" s="55">
        <v>1</v>
      </c>
      <c r="G14" s="96" t="s">
        <v>50</v>
      </c>
      <c r="H14" s="97"/>
      <c r="I14" s="96" t="s">
        <v>50</v>
      </c>
      <c r="J14" s="97"/>
      <c r="K14" s="96" t="s">
        <v>49</v>
      </c>
      <c r="L14" s="55">
        <v>1</v>
      </c>
      <c r="M14" s="96" t="s">
        <v>49</v>
      </c>
      <c r="N14" s="97"/>
      <c r="O14" s="95">
        <v>328</v>
      </c>
      <c r="P14" s="98">
        <v>559</v>
      </c>
      <c r="Q14" s="52" t="s">
        <v>105</v>
      </c>
      <c r="R14" s="55" t="s">
        <v>553</v>
      </c>
      <c r="S14" s="100" t="s">
        <v>387</v>
      </c>
    </row>
    <row r="15" spans="2:19" x14ac:dyDescent="0.25">
      <c r="B15" s="101" t="s">
        <v>329</v>
      </c>
      <c r="C15" s="102"/>
      <c r="D15" s="102"/>
      <c r="E15" s="102"/>
      <c r="F15" s="54"/>
      <c r="G15" s="102"/>
      <c r="H15" s="102"/>
      <c r="I15" s="102"/>
      <c r="J15" s="102"/>
      <c r="K15" s="102"/>
      <c r="L15" s="54"/>
      <c r="M15" s="102"/>
      <c r="N15" s="102"/>
      <c r="O15" s="102"/>
      <c r="P15" s="102"/>
      <c r="Q15" s="54"/>
      <c r="R15" s="102"/>
      <c r="S15" s="103"/>
    </row>
    <row r="16" spans="2:19" x14ac:dyDescent="0.25">
      <c r="B16" s="95" t="s">
        <v>242</v>
      </c>
      <c r="C16" s="96" t="s">
        <v>50</v>
      </c>
      <c r="D16" s="97"/>
      <c r="E16" s="96" t="s">
        <v>49</v>
      </c>
      <c r="F16" s="55">
        <v>1</v>
      </c>
      <c r="G16" s="96" t="s">
        <v>50</v>
      </c>
      <c r="H16" s="97"/>
      <c r="I16" s="96" t="s">
        <v>50</v>
      </c>
      <c r="J16" s="97"/>
      <c r="K16" s="96" t="s">
        <v>49</v>
      </c>
      <c r="L16" s="55">
        <v>1</v>
      </c>
      <c r="M16" s="96" t="s">
        <v>49</v>
      </c>
      <c r="N16" s="97"/>
      <c r="O16" s="95">
        <v>332</v>
      </c>
      <c r="P16" s="98">
        <v>559</v>
      </c>
      <c r="Q16" s="55" t="s">
        <v>106</v>
      </c>
      <c r="R16" s="55" t="s">
        <v>554</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243</v>
      </c>
      <c r="C18" s="96" t="s">
        <v>50</v>
      </c>
      <c r="D18" s="97"/>
      <c r="E18" s="96" t="s">
        <v>49</v>
      </c>
      <c r="F18" s="55">
        <v>1</v>
      </c>
      <c r="G18" s="96" t="s">
        <v>50</v>
      </c>
      <c r="H18" s="97"/>
      <c r="I18" s="96" t="s">
        <v>50</v>
      </c>
      <c r="J18" s="97"/>
      <c r="K18" s="96" t="s">
        <v>49</v>
      </c>
      <c r="L18" s="55">
        <v>1</v>
      </c>
      <c r="M18" s="96" t="s">
        <v>49</v>
      </c>
      <c r="N18" s="97"/>
      <c r="O18" s="95">
        <v>329</v>
      </c>
      <c r="P18" s="98">
        <v>569</v>
      </c>
      <c r="Q18" s="55" t="s">
        <v>405</v>
      </c>
      <c r="R18" s="55" t="s">
        <v>555</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244</v>
      </c>
      <c r="C20" s="96" t="s">
        <v>50</v>
      </c>
      <c r="D20" s="97"/>
      <c r="E20" s="96" t="s">
        <v>49</v>
      </c>
      <c r="F20" s="55">
        <v>1</v>
      </c>
      <c r="G20" s="96" t="s">
        <v>50</v>
      </c>
      <c r="H20" s="97"/>
      <c r="I20" s="96" t="s">
        <v>50</v>
      </c>
      <c r="J20" s="97"/>
      <c r="K20" s="96" t="s">
        <v>49</v>
      </c>
      <c r="L20" s="55">
        <v>1</v>
      </c>
      <c r="M20" s="96" t="s">
        <v>49</v>
      </c>
      <c r="N20" s="97"/>
      <c r="O20" s="95">
        <v>345</v>
      </c>
      <c r="P20" s="98">
        <v>567</v>
      </c>
      <c r="Q20" s="55" t="s">
        <v>107</v>
      </c>
      <c r="R20" s="55" t="s">
        <v>556</v>
      </c>
      <c r="S20" s="100" t="s">
        <v>387</v>
      </c>
    </row>
    <row r="21" spans="2:19" x14ac:dyDescent="0.25">
      <c r="B21" s="101" t="s">
        <v>332</v>
      </c>
      <c r="C21" s="102"/>
      <c r="D21" s="102"/>
      <c r="E21" s="102"/>
      <c r="F21" s="54"/>
      <c r="G21" s="102"/>
      <c r="H21" s="102"/>
      <c r="I21" s="102"/>
      <c r="J21" s="102"/>
      <c r="K21" s="102"/>
      <c r="L21" s="54"/>
      <c r="M21" s="102"/>
      <c r="N21" s="102"/>
      <c r="O21" s="102"/>
      <c r="P21" s="102"/>
      <c r="Q21" s="54"/>
      <c r="R21" s="102"/>
      <c r="S21" s="103"/>
    </row>
    <row r="22" spans="2:19" x14ac:dyDescent="0.25">
      <c r="B22" s="95" t="s">
        <v>245</v>
      </c>
      <c r="C22" s="96" t="s">
        <v>50</v>
      </c>
      <c r="D22" s="97"/>
      <c r="E22" s="96" t="s">
        <v>49</v>
      </c>
      <c r="F22" s="55">
        <v>1</v>
      </c>
      <c r="G22" s="96" t="s">
        <v>50</v>
      </c>
      <c r="H22" s="97"/>
      <c r="I22" s="96" t="s">
        <v>50</v>
      </c>
      <c r="J22" s="97"/>
      <c r="K22" s="96" t="s">
        <v>49</v>
      </c>
      <c r="L22" s="55">
        <v>1</v>
      </c>
      <c r="M22" s="96" t="s">
        <v>49</v>
      </c>
      <c r="N22" s="97"/>
      <c r="O22" s="95">
        <v>340</v>
      </c>
      <c r="P22" s="98">
        <v>564</v>
      </c>
      <c r="Q22" s="55" t="s">
        <v>108</v>
      </c>
      <c r="R22" s="55" t="s">
        <v>557</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246</v>
      </c>
      <c r="C24" s="96" t="s">
        <v>50</v>
      </c>
      <c r="D24" s="97"/>
      <c r="E24" s="96" t="s">
        <v>49</v>
      </c>
      <c r="F24" s="55">
        <v>1</v>
      </c>
      <c r="G24" s="96" t="s">
        <v>50</v>
      </c>
      <c r="H24" s="97"/>
      <c r="I24" s="96" t="s">
        <v>50</v>
      </c>
      <c r="J24" s="97"/>
      <c r="K24" s="96" t="s">
        <v>49</v>
      </c>
      <c r="L24" s="55">
        <v>1</v>
      </c>
      <c r="M24" s="96" t="s">
        <v>49</v>
      </c>
      <c r="N24" s="97"/>
      <c r="O24" s="95">
        <v>354</v>
      </c>
      <c r="P24" s="98">
        <v>567</v>
      </c>
      <c r="Q24" s="55" t="s">
        <v>109</v>
      </c>
      <c r="R24" s="55" t="s">
        <v>558</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247</v>
      </c>
      <c r="C26" s="96" t="s">
        <v>50</v>
      </c>
      <c r="D26" s="97"/>
      <c r="E26" s="96" t="s">
        <v>49</v>
      </c>
      <c r="F26" s="55">
        <v>1</v>
      </c>
      <c r="G26" s="96" t="s">
        <v>50</v>
      </c>
      <c r="H26" s="97"/>
      <c r="I26" s="96" t="s">
        <v>50</v>
      </c>
      <c r="J26" s="97"/>
      <c r="K26" s="96" t="s">
        <v>49</v>
      </c>
      <c r="L26" s="55">
        <v>1</v>
      </c>
      <c r="M26" s="96" t="s">
        <v>49</v>
      </c>
      <c r="N26" s="97"/>
      <c r="O26" s="95">
        <v>368</v>
      </c>
      <c r="P26" s="98">
        <v>570</v>
      </c>
      <c r="Q26" s="55" t="s">
        <v>110</v>
      </c>
      <c r="R26" s="55" t="s">
        <v>559</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248</v>
      </c>
      <c r="C28" s="96" t="s">
        <v>50</v>
      </c>
      <c r="D28" s="97"/>
      <c r="E28" s="96" t="s">
        <v>49</v>
      </c>
      <c r="F28" s="55">
        <v>1</v>
      </c>
      <c r="G28" s="96" t="s">
        <v>50</v>
      </c>
      <c r="H28" s="97"/>
      <c r="I28" s="96" t="s">
        <v>50</v>
      </c>
      <c r="J28" s="97"/>
      <c r="K28" s="96" t="s">
        <v>49</v>
      </c>
      <c r="L28" s="55">
        <v>1</v>
      </c>
      <c r="M28" s="96" t="s">
        <v>49</v>
      </c>
      <c r="N28" s="97"/>
      <c r="O28" s="95">
        <v>337</v>
      </c>
      <c r="P28" s="98">
        <v>568</v>
      </c>
      <c r="Q28" s="55" t="s">
        <v>111</v>
      </c>
      <c r="R28" s="55" t="s">
        <v>560</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249</v>
      </c>
      <c r="C30" s="96" t="s">
        <v>50</v>
      </c>
      <c r="D30" s="97"/>
      <c r="E30" s="96" t="s">
        <v>49</v>
      </c>
      <c r="F30" s="55">
        <v>1</v>
      </c>
      <c r="G30" s="96" t="s">
        <v>50</v>
      </c>
      <c r="H30" s="97"/>
      <c r="I30" s="96" t="s">
        <v>50</v>
      </c>
      <c r="J30" s="97"/>
      <c r="K30" s="96" t="s">
        <v>49</v>
      </c>
      <c r="L30" s="55">
        <v>1</v>
      </c>
      <c r="M30" s="96" t="s">
        <v>49</v>
      </c>
      <c r="N30" s="97"/>
      <c r="O30" s="95">
        <v>362</v>
      </c>
      <c r="P30" s="98">
        <v>566</v>
      </c>
      <c r="Q30" s="55" t="s">
        <v>112</v>
      </c>
      <c r="R30" s="55" t="s">
        <v>561</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241</v>
      </c>
      <c r="C32" s="96" t="s">
        <v>50</v>
      </c>
      <c r="D32" s="97"/>
      <c r="E32" s="96" t="s">
        <v>49</v>
      </c>
      <c r="F32" s="55">
        <v>1</v>
      </c>
      <c r="G32" s="96" t="s">
        <v>50</v>
      </c>
      <c r="H32" s="97"/>
      <c r="I32" s="96" t="s">
        <v>50</v>
      </c>
      <c r="J32" s="97"/>
      <c r="K32" s="96" t="s">
        <v>49</v>
      </c>
      <c r="L32" s="55">
        <v>1</v>
      </c>
      <c r="M32" s="96" t="s">
        <v>49</v>
      </c>
      <c r="N32" s="97"/>
      <c r="O32" s="95">
        <v>328</v>
      </c>
      <c r="P32" s="98">
        <v>559</v>
      </c>
      <c r="Q32" s="55" t="s">
        <v>388</v>
      </c>
      <c r="R32" s="55" t="s">
        <v>632</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242</v>
      </c>
      <c r="C34" s="96" t="s">
        <v>50</v>
      </c>
      <c r="D34" s="97"/>
      <c r="E34" s="96" t="s">
        <v>49</v>
      </c>
      <c r="F34" s="55">
        <v>1</v>
      </c>
      <c r="G34" s="96" t="s">
        <v>50</v>
      </c>
      <c r="H34" s="97"/>
      <c r="I34" s="96" t="s">
        <v>50</v>
      </c>
      <c r="J34" s="97"/>
      <c r="K34" s="96" t="s">
        <v>49</v>
      </c>
      <c r="L34" s="55">
        <v>1</v>
      </c>
      <c r="M34" s="96" t="s">
        <v>49</v>
      </c>
      <c r="N34" s="97"/>
      <c r="O34" s="95">
        <v>332</v>
      </c>
      <c r="P34" s="98">
        <v>559</v>
      </c>
      <c r="Q34" s="55" t="s">
        <v>389</v>
      </c>
      <c r="R34" s="55" t="s">
        <v>633</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243</v>
      </c>
      <c r="C36" s="96" t="s">
        <v>50</v>
      </c>
      <c r="D36" s="97"/>
      <c r="E36" s="96" t="s">
        <v>49</v>
      </c>
      <c r="F36" s="55">
        <v>1</v>
      </c>
      <c r="G36" s="96" t="s">
        <v>50</v>
      </c>
      <c r="H36" s="97"/>
      <c r="I36" s="96" t="s">
        <v>50</v>
      </c>
      <c r="J36" s="97"/>
      <c r="K36" s="96" t="s">
        <v>49</v>
      </c>
      <c r="L36" s="55">
        <v>1</v>
      </c>
      <c r="M36" s="96" t="s">
        <v>49</v>
      </c>
      <c r="N36" s="97"/>
      <c r="O36" s="95">
        <v>329</v>
      </c>
      <c r="P36" s="98">
        <v>569</v>
      </c>
      <c r="Q36" s="55" t="s">
        <v>389</v>
      </c>
      <c r="R36" s="55" t="s">
        <v>633</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244</v>
      </c>
      <c r="C38" s="96" t="s">
        <v>50</v>
      </c>
      <c r="D38" s="97"/>
      <c r="E38" s="96" t="s">
        <v>49</v>
      </c>
      <c r="F38" s="55">
        <v>1</v>
      </c>
      <c r="G38" s="96" t="s">
        <v>50</v>
      </c>
      <c r="H38" s="97"/>
      <c r="I38" s="96" t="s">
        <v>50</v>
      </c>
      <c r="J38" s="97"/>
      <c r="K38" s="96" t="s">
        <v>49</v>
      </c>
      <c r="L38" s="55">
        <v>1</v>
      </c>
      <c r="M38" s="96" t="s">
        <v>49</v>
      </c>
      <c r="N38" s="97"/>
      <c r="O38" s="95">
        <v>345</v>
      </c>
      <c r="P38" s="98">
        <v>567</v>
      </c>
      <c r="Q38" s="55" t="s">
        <v>390</v>
      </c>
      <c r="R38" s="55" t="s">
        <v>634</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245</v>
      </c>
      <c r="C40" s="96" t="s">
        <v>50</v>
      </c>
      <c r="D40" s="97"/>
      <c r="E40" s="96" t="s">
        <v>49</v>
      </c>
      <c r="F40" s="55">
        <v>1</v>
      </c>
      <c r="G40" s="96" t="s">
        <v>50</v>
      </c>
      <c r="H40" s="97"/>
      <c r="I40" s="96" t="s">
        <v>50</v>
      </c>
      <c r="J40" s="97"/>
      <c r="K40" s="96" t="s">
        <v>49</v>
      </c>
      <c r="L40" s="55">
        <v>1</v>
      </c>
      <c r="M40" s="96" t="s">
        <v>49</v>
      </c>
      <c r="N40" s="97"/>
      <c r="O40" s="95">
        <v>340</v>
      </c>
      <c r="P40" s="98">
        <v>564</v>
      </c>
      <c r="Q40" s="55" t="s">
        <v>390</v>
      </c>
      <c r="R40" s="55" t="s">
        <v>635</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246</v>
      </c>
      <c r="C42" s="96" t="s">
        <v>50</v>
      </c>
      <c r="D42" s="97"/>
      <c r="E42" s="96" t="s">
        <v>49</v>
      </c>
      <c r="F42" s="55">
        <v>1</v>
      </c>
      <c r="G42" s="96" t="s">
        <v>50</v>
      </c>
      <c r="H42" s="97"/>
      <c r="I42" s="96" t="s">
        <v>50</v>
      </c>
      <c r="J42" s="97"/>
      <c r="K42" s="96" t="s">
        <v>49</v>
      </c>
      <c r="L42" s="55">
        <v>1</v>
      </c>
      <c r="M42" s="96" t="s">
        <v>49</v>
      </c>
      <c r="N42" s="97"/>
      <c r="O42" s="95">
        <v>354</v>
      </c>
      <c r="P42" s="98">
        <v>567</v>
      </c>
      <c r="Q42" s="55" t="s">
        <v>390</v>
      </c>
      <c r="R42" s="55" t="s">
        <v>634</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247</v>
      </c>
      <c r="C44" s="96" t="s">
        <v>50</v>
      </c>
      <c r="D44" s="97"/>
      <c r="E44" s="96" t="s">
        <v>49</v>
      </c>
      <c r="F44" s="55">
        <v>1</v>
      </c>
      <c r="G44" s="96" t="s">
        <v>50</v>
      </c>
      <c r="H44" s="97"/>
      <c r="I44" s="96" t="s">
        <v>50</v>
      </c>
      <c r="J44" s="97"/>
      <c r="K44" s="96" t="s">
        <v>49</v>
      </c>
      <c r="L44" s="55">
        <v>1</v>
      </c>
      <c r="M44" s="96" t="s">
        <v>49</v>
      </c>
      <c r="N44" s="97"/>
      <c r="O44" s="95">
        <v>368</v>
      </c>
      <c r="P44" s="98">
        <v>570</v>
      </c>
      <c r="Q44" s="55" t="s">
        <v>391</v>
      </c>
      <c r="R44" s="55" t="s">
        <v>636</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248</v>
      </c>
      <c r="C46" s="96" t="s">
        <v>50</v>
      </c>
      <c r="D46" s="97"/>
      <c r="E46" s="96" t="s">
        <v>49</v>
      </c>
      <c r="F46" s="55">
        <v>1</v>
      </c>
      <c r="G46" s="96" t="s">
        <v>50</v>
      </c>
      <c r="H46" s="97"/>
      <c r="I46" s="96" t="s">
        <v>50</v>
      </c>
      <c r="J46" s="97"/>
      <c r="K46" s="96" t="s">
        <v>49</v>
      </c>
      <c r="L46" s="55">
        <v>1</v>
      </c>
      <c r="M46" s="96" t="s">
        <v>49</v>
      </c>
      <c r="N46" s="97"/>
      <c r="O46" s="95">
        <v>337</v>
      </c>
      <c r="P46" s="98">
        <v>568</v>
      </c>
      <c r="Q46" s="55" t="s">
        <v>390</v>
      </c>
      <c r="R46" s="55" t="s">
        <v>635</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249</v>
      </c>
      <c r="C48" s="106" t="s">
        <v>50</v>
      </c>
      <c r="D48" s="107"/>
      <c r="E48" s="106" t="s">
        <v>49</v>
      </c>
      <c r="F48" s="56">
        <v>1</v>
      </c>
      <c r="G48" s="106" t="s">
        <v>50</v>
      </c>
      <c r="H48" s="107"/>
      <c r="I48" s="106" t="s">
        <v>50</v>
      </c>
      <c r="J48" s="107"/>
      <c r="K48" s="106" t="s">
        <v>49</v>
      </c>
      <c r="L48" s="56">
        <v>1</v>
      </c>
      <c r="M48" s="106" t="s">
        <v>49</v>
      </c>
      <c r="N48" s="107"/>
      <c r="O48" s="105">
        <v>362</v>
      </c>
      <c r="P48" s="108">
        <v>566</v>
      </c>
      <c r="Q48" s="56" t="s">
        <v>389</v>
      </c>
      <c r="R48" s="56" t="s">
        <v>633</v>
      </c>
      <c r="S48" s="110" t="s">
        <v>387</v>
      </c>
    </row>
    <row r="49" spans="2:16" x14ac:dyDescent="0.25">
      <c r="B49" s="221" t="s">
        <v>411</v>
      </c>
      <c r="C49" s="221"/>
      <c r="D49" s="221"/>
      <c r="E49" s="221"/>
      <c r="F49" s="221"/>
      <c r="G49" s="221"/>
      <c r="H49" s="221"/>
      <c r="I49" s="221"/>
      <c r="J49" s="221"/>
      <c r="K49" s="221"/>
      <c r="L49" s="221"/>
      <c r="M49" s="221"/>
      <c r="N49" s="221"/>
      <c r="O49" s="221"/>
      <c r="P49" s="221"/>
    </row>
    <row r="50" spans="2:16" ht="62.25" customHeight="1" x14ac:dyDescent="0.25">
      <c r="B50" s="236" t="s">
        <v>713</v>
      </c>
      <c r="C50" s="236"/>
      <c r="D50" s="236"/>
      <c r="E50" s="236"/>
      <c r="F50" s="236"/>
      <c r="G50" s="236"/>
      <c r="H50" s="236"/>
      <c r="I50" s="236"/>
      <c r="J50" s="236"/>
      <c r="K50" s="236"/>
      <c r="L50" s="236"/>
      <c r="M50" s="236"/>
      <c r="N50" s="236"/>
      <c r="O50" s="236"/>
      <c r="P50" s="236"/>
    </row>
    <row r="51" spans="2:16" x14ac:dyDescent="0.25">
      <c r="B51" s="236" t="s">
        <v>445</v>
      </c>
      <c r="C51" s="236"/>
      <c r="D51" s="236"/>
      <c r="E51" s="236"/>
      <c r="F51" s="236"/>
      <c r="G51" s="236"/>
      <c r="H51" s="236"/>
      <c r="I51" s="236"/>
      <c r="J51" s="236"/>
      <c r="K51" s="236"/>
      <c r="L51" s="236"/>
      <c r="M51" s="236"/>
      <c r="N51" s="236"/>
      <c r="O51" s="236"/>
      <c r="P51" s="236"/>
    </row>
    <row r="52" spans="2:16" x14ac:dyDescent="0.25">
      <c r="B52" s="194" t="s">
        <v>409</v>
      </c>
      <c r="C52" s="194"/>
      <c r="D52" s="194"/>
      <c r="E52" s="194"/>
      <c r="F52" s="194"/>
      <c r="G52" s="194"/>
      <c r="H52" s="194"/>
      <c r="I52" s="194"/>
      <c r="J52" s="194"/>
      <c r="K52" s="194"/>
      <c r="L52" s="194"/>
      <c r="M52" s="194"/>
      <c r="N52" s="194"/>
      <c r="O52" s="194"/>
      <c r="P52" s="194"/>
    </row>
    <row r="53" spans="2:16" x14ac:dyDescent="0.25">
      <c r="B53" s="194" t="s">
        <v>410</v>
      </c>
      <c r="C53" s="194"/>
      <c r="D53" s="194"/>
      <c r="E53" s="194"/>
      <c r="F53" s="194"/>
      <c r="G53" s="194"/>
      <c r="H53" s="194"/>
      <c r="I53" s="194"/>
      <c r="J53" s="194"/>
      <c r="K53" s="194"/>
      <c r="L53" s="194"/>
      <c r="M53" s="194"/>
      <c r="N53" s="194"/>
      <c r="O53" s="194"/>
      <c r="P53" s="194"/>
    </row>
    <row r="54" spans="2:16" x14ac:dyDescent="0.25">
      <c r="B54" s="194" t="s">
        <v>369</v>
      </c>
      <c r="C54" s="194"/>
      <c r="D54" s="194"/>
      <c r="E54" s="194"/>
      <c r="F54" s="194"/>
      <c r="G54" s="194"/>
      <c r="H54" s="194"/>
      <c r="I54" s="194"/>
      <c r="J54" s="194"/>
      <c r="K54" s="194"/>
      <c r="L54" s="194"/>
      <c r="M54" s="194"/>
      <c r="N54" s="194"/>
      <c r="O54" s="194"/>
      <c r="P54" s="194"/>
    </row>
    <row r="55" spans="2:16" x14ac:dyDescent="0.25">
      <c r="B55" s="113" t="s">
        <v>200</v>
      </c>
      <c r="C55" s="194" t="str">
        <f>STUDIES!A4</f>
        <v>Van Damme, 2015 (2)</v>
      </c>
      <c r="D55" s="194"/>
      <c r="E55" s="194"/>
      <c r="F55" s="194"/>
      <c r="G55" s="194"/>
      <c r="H55" s="194"/>
      <c r="I55" s="194"/>
      <c r="J55" s="194"/>
      <c r="K55" s="194"/>
      <c r="L55" s="194"/>
      <c r="M55" s="194"/>
      <c r="N55" s="194"/>
      <c r="O55" s="194"/>
      <c r="P55" s="194"/>
    </row>
    <row r="56" spans="2:16" x14ac:dyDescent="0.25">
      <c r="B56" s="120"/>
      <c r="C56" s="120"/>
      <c r="D56" s="120"/>
      <c r="E56" s="120"/>
      <c r="F56" s="120"/>
      <c r="G56" s="120"/>
      <c r="H56" s="120"/>
      <c r="I56" s="120"/>
      <c r="J56" s="120"/>
      <c r="K56" s="120"/>
      <c r="L56" s="120"/>
      <c r="M56" s="120"/>
      <c r="N56" s="120"/>
      <c r="O56" s="120"/>
      <c r="P56" s="120"/>
    </row>
    <row r="57" spans="2:16" ht="21.75" thickBot="1" x14ac:dyDescent="0.3">
      <c r="B57" s="86" t="s">
        <v>58</v>
      </c>
      <c r="C57" s="87"/>
      <c r="D57" s="87"/>
      <c r="E57" s="87"/>
      <c r="F57" s="87"/>
      <c r="G57" s="87"/>
      <c r="H57" s="87"/>
      <c r="I57" s="87"/>
      <c r="J57" s="87"/>
      <c r="K57" s="87"/>
      <c r="L57" s="87"/>
      <c r="M57" s="87"/>
      <c r="N57" s="87"/>
      <c r="O57" s="87"/>
      <c r="P57" s="87"/>
    </row>
    <row r="59" spans="2:16" s="89" customFormat="1" x14ac:dyDescent="0.25">
      <c r="B59" s="227" t="s">
        <v>74</v>
      </c>
      <c r="C59" s="228"/>
      <c r="D59" s="228"/>
      <c r="E59" s="224" t="s">
        <v>75</v>
      </c>
      <c r="F59" s="224"/>
      <c r="G59" s="224"/>
      <c r="H59" s="224"/>
      <c r="I59" s="224" t="s">
        <v>76</v>
      </c>
      <c r="J59" s="224"/>
      <c r="K59" s="224" t="s">
        <v>25</v>
      </c>
      <c r="L59" s="224"/>
      <c r="M59" s="222" t="s">
        <v>28</v>
      </c>
      <c r="N59" s="222"/>
      <c r="O59" s="224" t="s">
        <v>27</v>
      </c>
      <c r="P59" s="232"/>
    </row>
    <row r="60" spans="2:16" s="89" customFormat="1" ht="31.5" customHeight="1" thickBot="1" x14ac:dyDescent="0.3">
      <c r="B60" s="229"/>
      <c r="C60" s="230"/>
      <c r="D60" s="230"/>
      <c r="E60" s="223" t="str">
        <f>O12</f>
        <v>Control group (9vHPV – females 16–26 years)</v>
      </c>
      <c r="F60" s="223"/>
      <c r="G60" s="223" t="str">
        <f>P12</f>
        <v>Intervention group (9vHPV – males 9–15 years)</v>
      </c>
      <c r="H60" s="223"/>
      <c r="I60" s="231" t="s">
        <v>24</v>
      </c>
      <c r="J60" s="231"/>
      <c r="K60" s="231" t="s">
        <v>26</v>
      </c>
      <c r="L60" s="231"/>
      <c r="M60" s="223"/>
      <c r="N60" s="223"/>
      <c r="O60" s="231"/>
      <c r="P60" s="233"/>
    </row>
    <row r="61" spans="2:16" ht="30" customHeight="1" x14ac:dyDescent="0.25">
      <c r="B61" s="192" t="str">
        <f>B13</f>
        <v>GMTs for HPV 6 (follow-up: 7 months)</v>
      </c>
      <c r="C61" s="193"/>
      <c r="D61" s="193"/>
      <c r="E61" s="199" t="str">
        <f>IF(Q14="","",Q14)</f>
        <v>Mean 900.8 mMU/mL</v>
      </c>
      <c r="F61" s="199"/>
      <c r="G61" s="198" t="s">
        <v>637</v>
      </c>
      <c r="H61" s="198"/>
      <c r="I61" s="199" t="str">
        <f>IF(R14="","",R14)</f>
        <v>Ratio 2.31 (2.07–2.59)</v>
      </c>
      <c r="J61" s="199"/>
      <c r="K61" s="199" t="str">
        <f>IF(B14="","",B14)</f>
        <v>887 (1NoRCT)#</v>
      </c>
      <c r="L61" s="199"/>
      <c r="M61" s="118" t="str">
        <f>IF(S14="","",S14)</f>
        <v>Low</v>
      </c>
      <c r="N61" s="115"/>
      <c r="O61" s="200"/>
      <c r="P61" s="201"/>
    </row>
    <row r="62" spans="2:16" ht="30" customHeight="1" x14ac:dyDescent="0.25">
      <c r="B62" s="192" t="str">
        <f>B15</f>
        <v>GMTs for HPV 11 (follow-up: 7 months)</v>
      </c>
      <c r="C62" s="193"/>
      <c r="D62" s="193"/>
      <c r="E62" s="199" t="str">
        <f>IF(Q16="","",Q16)</f>
        <v>Mean 706.6 mMU/mL</v>
      </c>
      <c r="F62" s="199"/>
      <c r="G62" s="198" t="s">
        <v>638</v>
      </c>
      <c r="H62" s="198"/>
      <c r="I62" s="199" t="str">
        <f>IF(R16="","",R16)</f>
        <v>Ratio 2.10 (1.88–2.36)</v>
      </c>
      <c r="J62" s="199"/>
      <c r="K62" s="199" t="str">
        <f>IF(B16="","",B16)</f>
        <v>891 (1NoRCT)#</v>
      </c>
      <c r="L62" s="199"/>
      <c r="M62" s="118" t="str">
        <f>IF(S16="","",S16)</f>
        <v>Low</v>
      </c>
      <c r="N62" s="115"/>
      <c r="O62" s="200"/>
      <c r="P62" s="201"/>
    </row>
    <row r="63" spans="2:16" ht="30" customHeight="1" x14ac:dyDescent="0.25">
      <c r="B63" s="192" t="str">
        <f>B17</f>
        <v>GMTs for HPV 16 (follow-up: 7 months)</v>
      </c>
      <c r="C63" s="193"/>
      <c r="D63" s="193"/>
      <c r="E63" s="199" t="str">
        <f>IF(Q18="","",Q18)</f>
        <v>Mean 3 522.6 mMU/mL</v>
      </c>
      <c r="F63" s="199"/>
      <c r="G63" s="198" t="s">
        <v>639</v>
      </c>
      <c r="H63" s="198"/>
      <c r="I63" s="199" t="str">
        <f>IF(R18="","",R18)</f>
        <v>Ratio 2.45 (2.19–2.74)</v>
      </c>
      <c r="J63" s="199"/>
      <c r="K63" s="199" t="str">
        <f>IF(B18="","",B18)</f>
        <v>898 (1NoRCT)#</v>
      </c>
      <c r="L63" s="199"/>
      <c r="M63" s="118" t="str">
        <f>IF(S18="","",S18)</f>
        <v>Low</v>
      </c>
      <c r="N63" s="115"/>
      <c r="O63" s="200"/>
      <c r="P63" s="201"/>
    </row>
    <row r="64" spans="2:16" ht="30" customHeight="1" x14ac:dyDescent="0.25">
      <c r="B64" s="192" t="str">
        <f>B19</f>
        <v>GMTs for HPV 18 (follow-up: 7 months)</v>
      </c>
      <c r="C64" s="193"/>
      <c r="D64" s="193"/>
      <c r="E64" s="199" t="str">
        <f>IF(Q20="","",Q20)</f>
        <v>Mean 882.7 mMU/mL</v>
      </c>
      <c r="F64" s="199"/>
      <c r="G64" s="198" t="s">
        <v>640</v>
      </c>
      <c r="H64" s="198"/>
      <c r="I64" s="199" t="str">
        <f>IF(R20="","",R20)</f>
        <v>Ratio 3.20 (2.80–3.65)</v>
      </c>
      <c r="J64" s="199"/>
      <c r="K64" s="199" t="str">
        <f>IF(B20="","",B20)</f>
        <v>912 (1NoRCT)#</v>
      </c>
      <c r="L64" s="199"/>
      <c r="M64" s="118" t="str">
        <f>IF(S20="","",S20)</f>
        <v>Low</v>
      </c>
      <c r="N64" s="115"/>
      <c r="O64" s="200"/>
      <c r="P64" s="201"/>
    </row>
    <row r="65" spans="2:16" ht="30" customHeight="1" x14ac:dyDescent="0.25">
      <c r="B65" s="192" t="str">
        <f>B21</f>
        <v>GMTs for HPV 31 (follow-up: 7 months)</v>
      </c>
      <c r="C65" s="193"/>
      <c r="D65" s="193"/>
      <c r="E65" s="199" t="str">
        <f>IF(Q22="","",Q22)</f>
        <v>Mean 753.9 mMU/mL</v>
      </c>
      <c r="F65" s="199"/>
      <c r="G65" s="198" t="s">
        <v>641</v>
      </c>
      <c r="H65" s="198"/>
      <c r="I65" s="199" t="str">
        <f>IF(R22="","",R22)</f>
        <v>Ratio 2.95 (2.60–3.34)</v>
      </c>
      <c r="J65" s="199"/>
      <c r="K65" s="199" t="str">
        <f>IF(B22="","",B22)</f>
        <v>904 (1NoRCT)#</v>
      </c>
      <c r="L65" s="199"/>
      <c r="M65" s="118" t="str">
        <f>IF(S22="","",S22)</f>
        <v>Low</v>
      </c>
      <c r="N65" s="115"/>
      <c r="O65" s="200"/>
      <c r="P65" s="201"/>
    </row>
    <row r="66" spans="2:16" ht="30" customHeight="1" x14ac:dyDescent="0.25">
      <c r="B66" s="192" t="str">
        <f>B23</f>
        <v>GMTs for HPV 33 (follow-up: 7 months)</v>
      </c>
      <c r="C66" s="193"/>
      <c r="D66" s="193"/>
      <c r="E66" s="199" t="str">
        <f>IF(Q24="","",Q24)</f>
        <v>Mean 466.8 mMU/mL</v>
      </c>
      <c r="F66" s="199"/>
      <c r="G66" s="198" t="s">
        <v>642</v>
      </c>
      <c r="H66" s="198"/>
      <c r="I66" s="199" t="str">
        <f>IF(R24="","",R24)</f>
        <v>Ratio 2.57 (2.29–2.88)</v>
      </c>
      <c r="J66" s="199"/>
      <c r="K66" s="199" t="str">
        <f>IF(B24="","",B24)</f>
        <v>921 (1NoRCT)#</v>
      </c>
      <c r="L66" s="199"/>
      <c r="M66" s="118" t="str">
        <f>IF(S24="","",S24)</f>
        <v>Low</v>
      </c>
      <c r="N66" s="115"/>
      <c r="O66" s="200"/>
      <c r="P66" s="201"/>
    </row>
    <row r="67" spans="2:16" ht="30" customHeight="1" x14ac:dyDescent="0.25">
      <c r="B67" s="192" t="str">
        <f>B25</f>
        <v>GMTs for HPV 45 (follow-up: 7 months)</v>
      </c>
      <c r="C67" s="193"/>
      <c r="D67" s="193"/>
      <c r="E67" s="199" t="str">
        <f>IF(Q26="","",Q26)</f>
        <v>Mean 272.2 mMU/mL</v>
      </c>
      <c r="F67" s="199"/>
      <c r="G67" s="198" t="s">
        <v>629</v>
      </c>
      <c r="H67" s="198"/>
      <c r="I67" s="199" t="str">
        <f>IF(R26="","",R26)</f>
        <v>Ratio 3.33 (2.89–3.84)</v>
      </c>
      <c r="J67" s="199"/>
      <c r="K67" s="199" t="str">
        <f>IF(B26="","",B26)</f>
        <v>938 (1NoRCT)#</v>
      </c>
      <c r="L67" s="199"/>
      <c r="M67" s="118" t="str">
        <f>IF(S26="","",S26)</f>
        <v>Low</v>
      </c>
      <c r="N67" s="115"/>
      <c r="O67" s="200"/>
      <c r="P67" s="201"/>
    </row>
    <row r="68" spans="2:16" ht="30" customHeight="1" x14ac:dyDescent="0.25">
      <c r="B68" s="192" t="str">
        <f>B27</f>
        <v>GMTs for HPV 52 (follow-up: 7 months)</v>
      </c>
      <c r="C68" s="193"/>
      <c r="D68" s="193"/>
      <c r="E68" s="199" t="str">
        <f>IF(Q28="","",Q28)</f>
        <v>Mean 419.6 mMU/mL</v>
      </c>
      <c r="F68" s="199"/>
      <c r="G68" s="198" t="s">
        <v>643</v>
      </c>
      <c r="H68" s="198"/>
      <c r="I68" s="199" t="str">
        <f>IF(R28="","",R28)</f>
        <v>Ratio 2.47 (2.19–2.79)</v>
      </c>
      <c r="J68" s="199"/>
      <c r="K68" s="199" t="str">
        <f>IF(B28="","",B28)</f>
        <v>905 (1NoRCT)#</v>
      </c>
      <c r="L68" s="199"/>
      <c r="M68" s="118" t="str">
        <f>IF(S28="","",S28)</f>
        <v>Low</v>
      </c>
      <c r="N68" s="115"/>
      <c r="O68" s="200"/>
      <c r="P68" s="201"/>
    </row>
    <row r="69" spans="2:16" ht="30" customHeight="1" x14ac:dyDescent="0.25">
      <c r="B69" s="192" t="str">
        <f>B29</f>
        <v>GMTs for HPV 58 (follow-up: 7 months)</v>
      </c>
      <c r="C69" s="193"/>
      <c r="D69" s="193"/>
      <c r="E69" s="199" t="str">
        <f>IF(Q30="","",Q30)</f>
        <v>Mean 590.5 mMU/mL</v>
      </c>
      <c r="F69" s="199"/>
      <c r="G69" s="198" t="s">
        <v>644</v>
      </c>
      <c r="H69" s="198"/>
      <c r="I69" s="199" t="str">
        <f>IF(R30="","",R30)</f>
        <v>Ratio 2.66 (2.37–2.98)</v>
      </c>
      <c r="J69" s="199"/>
      <c r="K69" s="199" t="str">
        <f>IF(B30="","",B30)</f>
        <v>928 (1NoRCT)#</v>
      </c>
      <c r="L69" s="199"/>
      <c r="M69" s="118" t="str">
        <f>IF(S30="","",S30)</f>
        <v>Low</v>
      </c>
      <c r="N69" s="115"/>
      <c r="O69" s="200"/>
      <c r="P69" s="201"/>
    </row>
    <row r="70" spans="2:16" ht="30" customHeight="1" x14ac:dyDescent="0.25">
      <c r="B70" s="192" t="str">
        <f>B31</f>
        <v>Seroconversion for HPV 6 (follow-up: 7 months)</v>
      </c>
      <c r="C70" s="193"/>
      <c r="D70" s="193"/>
      <c r="E70" s="199" t="str">
        <f>IF(Q32="","",Q32)</f>
        <v>99.7% (98.3–100)</v>
      </c>
      <c r="F70" s="199"/>
      <c r="G70" s="198" t="s">
        <v>630</v>
      </c>
      <c r="H70" s="198"/>
      <c r="I70" s="234" t="str">
        <f>IF(R32="","",R32)</f>
        <v>Diff serocon 0.1% (-0.7–1.5)</v>
      </c>
      <c r="J70" s="234"/>
      <c r="K70" s="199" t="str">
        <f>IF(B32="","",B32)</f>
        <v>887 (1NoRCT)#</v>
      </c>
      <c r="L70" s="199"/>
      <c r="M70" s="118" t="str">
        <f>IF(S32="","",S32)</f>
        <v>Low</v>
      </c>
      <c r="N70" s="115"/>
      <c r="O70" s="200"/>
      <c r="P70" s="201"/>
    </row>
    <row r="71" spans="2:16" ht="30" customHeight="1" x14ac:dyDescent="0.25">
      <c r="B71" s="192" t="str">
        <f>B33</f>
        <v>Seroconversion for HPV 11 (follow-up: 7 months)</v>
      </c>
      <c r="C71" s="193"/>
      <c r="D71" s="193"/>
      <c r="E71" s="199" t="str">
        <f>IF(Q34="","",Q34)</f>
        <v>100.0% (98.9–100.0)</v>
      </c>
      <c r="F71" s="199"/>
      <c r="G71" s="198" t="s">
        <v>621</v>
      </c>
      <c r="H71" s="198"/>
      <c r="I71" s="234" t="str">
        <f>IF(R34="","",R34)</f>
        <v>Diff serocon 0.0% (-0.7–1.2)</v>
      </c>
      <c r="J71" s="234"/>
      <c r="K71" s="199" t="str">
        <f>IF(B34="","",B34)</f>
        <v>891 (1NoRCT)#</v>
      </c>
      <c r="L71" s="199"/>
      <c r="M71" s="118" t="str">
        <f>IF(S34="","",S34)</f>
        <v>Low</v>
      </c>
      <c r="N71" s="115"/>
      <c r="O71" s="200"/>
      <c r="P71" s="201"/>
    </row>
    <row r="72" spans="2:16" ht="30" customHeight="1" x14ac:dyDescent="0.25">
      <c r="B72" s="192" t="str">
        <f>B35</f>
        <v>Seroconversion for HPV 16 (follow-up: 7 months)</v>
      </c>
      <c r="C72" s="193"/>
      <c r="D72" s="193"/>
      <c r="E72" s="199" t="str">
        <f>IF(Q36="","",Q36)</f>
        <v>100.0% (98.9–100.0)</v>
      </c>
      <c r="F72" s="199"/>
      <c r="G72" s="198" t="s">
        <v>631</v>
      </c>
      <c r="H72" s="198"/>
      <c r="I72" s="234" t="str">
        <f>IF(R36="","",R36)</f>
        <v>Diff serocon 0.0% (-0.7–1.2)</v>
      </c>
      <c r="J72" s="234"/>
      <c r="K72" s="199" t="str">
        <f>IF(B36="","",B36)</f>
        <v>898 (1NoRCT)#</v>
      </c>
      <c r="L72" s="199"/>
      <c r="M72" s="118" t="str">
        <f>IF(S36="","",S36)</f>
        <v>Low</v>
      </c>
      <c r="N72" s="115"/>
      <c r="O72" s="200"/>
      <c r="P72" s="201"/>
    </row>
    <row r="73" spans="2:16" ht="30" customHeight="1" x14ac:dyDescent="0.25">
      <c r="B73" s="192" t="str">
        <f>B37</f>
        <v>Seroconversion for HPV 18 (follow-up: 7 months)</v>
      </c>
      <c r="C73" s="193"/>
      <c r="D73" s="193"/>
      <c r="E73" s="199" t="str">
        <f>IF(Q38="","",Q38)</f>
        <v>99.7% (98.4–100.0)</v>
      </c>
      <c r="F73" s="199"/>
      <c r="G73" s="198" t="s">
        <v>631</v>
      </c>
      <c r="H73" s="198"/>
      <c r="I73" s="234" t="str">
        <f>IF(R38="","",R38)</f>
        <v>Diff serocon 0.3% (-0.4–1.6)</v>
      </c>
      <c r="J73" s="234"/>
      <c r="K73" s="199" t="str">
        <f>IF(B38="","",B38)</f>
        <v>912 (1NoRCT)#</v>
      </c>
      <c r="L73" s="199"/>
      <c r="M73" s="118" t="str">
        <f>IF(S38="","",S38)</f>
        <v>Low</v>
      </c>
      <c r="N73" s="115"/>
      <c r="O73" s="200"/>
      <c r="P73" s="201"/>
    </row>
    <row r="74" spans="2:16" ht="30" customHeight="1" x14ac:dyDescent="0.25">
      <c r="B74" s="192" t="str">
        <f>B39</f>
        <v>Seroconversion for HPV 31 (follow-up: 7 months)</v>
      </c>
      <c r="C74" s="193"/>
      <c r="D74" s="193"/>
      <c r="E74" s="199" t="str">
        <f>IF(Q40="","",Q40)</f>
        <v>99.7% (98.4–100.0)</v>
      </c>
      <c r="F74" s="199"/>
      <c r="G74" s="198" t="s">
        <v>621</v>
      </c>
      <c r="H74" s="198"/>
      <c r="I74" s="234" t="str">
        <f>IF(R40="","",R40)</f>
        <v>Diff serocon 0.3% (-0.4–1.7)</v>
      </c>
      <c r="J74" s="234"/>
      <c r="K74" s="199" t="str">
        <f>IF(B40="","",B40)</f>
        <v>904 (1NoRCT)#</v>
      </c>
      <c r="L74" s="199"/>
      <c r="M74" s="118" t="str">
        <f>IF(S40="","",S40)</f>
        <v>Low</v>
      </c>
      <c r="N74" s="115"/>
      <c r="O74" s="200"/>
      <c r="P74" s="201"/>
    </row>
    <row r="75" spans="2:16" ht="30" customHeight="1" x14ac:dyDescent="0.25">
      <c r="B75" s="192" t="str">
        <f>B41</f>
        <v>Seroconversion for HPV 33 (follow-up: 7 months)</v>
      </c>
      <c r="C75" s="193"/>
      <c r="D75" s="193"/>
      <c r="E75" s="199" t="str">
        <f>IF(Q42="","",Q42)</f>
        <v>99.7% (98.4–100.0)</v>
      </c>
      <c r="F75" s="199"/>
      <c r="G75" s="198" t="s">
        <v>631</v>
      </c>
      <c r="H75" s="198"/>
      <c r="I75" s="234" t="str">
        <f>IF(R42="","",R42)</f>
        <v>Diff serocon 0.3% (-0.4–1.6)</v>
      </c>
      <c r="J75" s="234"/>
      <c r="K75" s="199" t="str">
        <f>IF(B42="","",B42)</f>
        <v>921 (1NoRCT)#</v>
      </c>
      <c r="L75" s="199"/>
      <c r="M75" s="118" t="str">
        <f>IF(S42="","",S42)</f>
        <v>Low</v>
      </c>
      <c r="N75" s="115"/>
      <c r="O75" s="200"/>
      <c r="P75" s="201"/>
    </row>
    <row r="76" spans="2:16" ht="30" customHeight="1" x14ac:dyDescent="0.25">
      <c r="B76" s="192" t="str">
        <f>B43</f>
        <v>Seroconversion for HPV 45 (follow-up: 7 months)</v>
      </c>
      <c r="C76" s="193"/>
      <c r="D76" s="193"/>
      <c r="E76" s="199" t="str">
        <f>IF(Q44="","",Q44)</f>
        <v>99.5% (98.1–99.9)</v>
      </c>
      <c r="F76" s="199"/>
      <c r="G76" s="198" t="s">
        <v>631</v>
      </c>
      <c r="H76" s="198"/>
      <c r="I76" s="234" t="str">
        <f>IF(R44="","",R44)</f>
        <v>Diff serocon 0.5% (-0.1–2.0)</v>
      </c>
      <c r="J76" s="234"/>
      <c r="K76" s="199" t="str">
        <f>IF(B44="","",B44)</f>
        <v>938 (1NoRCT)#</v>
      </c>
      <c r="L76" s="199"/>
      <c r="M76" s="118" t="str">
        <f>IF(S44="","",S44)</f>
        <v>Low</v>
      </c>
      <c r="N76" s="115"/>
      <c r="O76" s="200"/>
      <c r="P76" s="201"/>
    </row>
    <row r="77" spans="2:16" ht="30" customHeight="1" x14ac:dyDescent="0.25">
      <c r="B77" s="192" t="str">
        <f>B45</f>
        <v>Seroconversion for HPV 52 (follow-up: 7 months)</v>
      </c>
      <c r="C77" s="193"/>
      <c r="D77" s="193"/>
      <c r="E77" s="199" t="str">
        <f>IF(Q46="","",Q46)</f>
        <v>99.7% (98.4–100.0)</v>
      </c>
      <c r="F77" s="199"/>
      <c r="G77" s="198" t="s">
        <v>631</v>
      </c>
      <c r="H77" s="198"/>
      <c r="I77" s="234" t="str">
        <f>IF(R46="","",R46)</f>
        <v>Diff serocon 0.3% (-0.4–1.7)</v>
      </c>
      <c r="J77" s="234"/>
      <c r="K77" s="199" t="str">
        <f>IF(B46="","",B46)</f>
        <v>905 (1NoRCT)#</v>
      </c>
      <c r="L77" s="199"/>
      <c r="M77" s="118" t="str">
        <f>IF(S46="","",S46)</f>
        <v>Low</v>
      </c>
      <c r="N77" s="115"/>
      <c r="O77" s="200"/>
      <c r="P77" s="201"/>
    </row>
    <row r="78" spans="2:16" ht="30" customHeight="1" x14ac:dyDescent="0.25">
      <c r="B78" s="204" t="str">
        <f>B47</f>
        <v>Seroconversion for HPV 58 (follow-up: 7 months)</v>
      </c>
      <c r="C78" s="205"/>
      <c r="D78" s="205"/>
      <c r="E78" s="206" t="str">
        <f>IF(Q48="","",Q48)</f>
        <v>100.0% (98.9–100.0)</v>
      </c>
      <c r="F78" s="206"/>
      <c r="G78" s="207" t="s">
        <v>631</v>
      </c>
      <c r="H78" s="207"/>
      <c r="I78" s="235" t="str">
        <f>IF(R48="","",R48)</f>
        <v>Diff serocon 0.0% (-0.7–1.2)</v>
      </c>
      <c r="J78" s="235"/>
      <c r="K78" s="206" t="str">
        <f>IF(B48="","",B48)</f>
        <v>928 (1NoRCT)#</v>
      </c>
      <c r="L78" s="206"/>
      <c r="M78" s="119" t="str">
        <f>IF(S48="","",S48)</f>
        <v>Low</v>
      </c>
      <c r="N78" s="117"/>
      <c r="O78" s="195"/>
      <c r="P78" s="196"/>
    </row>
    <row r="79" spans="2:16" ht="15" customHeight="1" x14ac:dyDescent="0.25">
      <c r="B79" s="221" t="s">
        <v>411</v>
      </c>
      <c r="C79" s="221"/>
      <c r="D79" s="221"/>
      <c r="E79" s="221"/>
      <c r="F79" s="221"/>
      <c r="G79" s="221"/>
      <c r="H79" s="221"/>
      <c r="I79" s="221"/>
      <c r="J79" s="221"/>
      <c r="K79" s="221"/>
      <c r="L79" s="221"/>
      <c r="M79" s="221"/>
      <c r="N79" s="221"/>
      <c r="O79" s="221"/>
      <c r="P79" s="221"/>
    </row>
    <row r="80" spans="2:16" ht="62.25" customHeight="1" x14ac:dyDescent="0.25">
      <c r="B80" s="236" t="s">
        <v>713</v>
      </c>
      <c r="C80" s="236"/>
      <c r="D80" s="236"/>
      <c r="E80" s="236"/>
      <c r="F80" s="236"/>
      <c r="G80" s="236"/>
      <c r="H80" s="236"/>
      <c r="I80" s="236"/>
      <c r="J80" s="236"/>
      <c r="K80" s="236"/>
      <c r="L80" s="236"/>
      <c r="M80" s="236"/>
      <c r="N80" s="236"/>
      <c r="O80" s="236"/>
      <c r="P80" s="236"/>
    </row>
    <row r="81" spans="2:16" ht="15" customHeight="1" x14ac:dyDescent="0.25">
      <c r="B81" s="236" t="s">
        <v>445</v>
      </c>
      <c r="C81" s="236"/>
      <c r="D81" s="236"/>
      <c r="E81" s="236"/>
      <c r="F81" s="236"/>
      <c r="G81" s="236"/>
      <c r="H81" s="236"/>
      <c r="I81" s="236"/>
      <c r="J81" s="236"/>
      <c r="K81" s="236"/>
      <c r="L81" s="236"/>
      <c r="M81" s="236"/>
      <c r="N81" s="236"/>
      <c r="O81" s="236"/>
      <c r="P81" s="236"/>
    </row>
    <row r="82" spans="2:16" ht="15" customHeight="1" x14ac:dyDescent="0.25">
      <c r="B82" s="194" t="s">
        <v>410</v>
      </c>
      <c r="C82" s="194"/>
      <c r="D82" s="194"/>
      <c r="E82" s="194"/>
      <c r="F82" s="194"/>
      <c r="G82" s="194"/>
      <c r="H82" s="194"/>
      <c r="I82" s="194"/>
      <c r="J82" s="194"/>
      <c r="K82" s="194"/>
      <c r="L82" s="194"/>
      <c r="M82" s="194"/>
      <c r="N82" s="194"/>
      <c r="O82" s="194"/>
      <c r="P82" s="194"/>
    </row>
    <row r="83" spans="2:16" x14ac:dyDescent="0.25">
      <c r="B83" s="113" t="s">
        <v>200</v>
      </c>
      <c r="C83" s="194" t="str">
        <f>C55</f>
        <v>Van Damme, 2015 (2)</v>
      </c>
      <c r="D83" s="194"/>
      <c r="E83" s="194"/>
      <c r="F83" s="194"/>
      <c r="G83" s="194"/>
      <c r="H83" s="194"/>
      <c r="I83" s="194"/>
      <c r="J83" s="194"/>
      <c r="K83" s="194"/>
      <c r="L83" s="194"/>
      <c r="M83" s="194"/>
      <c r="N83" s="194"/>
      <c r="O83" s="194"/>
      <c r="P83" s="194"/>
    </row>
    <row r="85" spans="2:16" x14ac:dyDescent="0.25">
      <c r="B85" s="88"/>
    </row>
    <row r="87" spans="2:16" x14ac:dyDescent="0.25">
      <c r="B87" s="88"/>
    </row>
  </sheetData>
  <mergeCells count="141">
    <mergeCell ref="C83:P83"/>
    <mergeCell ref="C2:P2"/>
    <mergeCell ref="B77:D77"/>
    <mergeCell ref="E77:F77"/>
    <mergeCell ref="G77:H77"/>
    <mergeCell ref="I77:J77"/>
    <mergeCell ref="K77:L77"/>
    <mergeCell ref="O77:P77"/>
    <mergeCell ref="B76:D76"/>
    <mergeCell ref="E76:F76"/>
    <mergeCell ref="G76:H76"/>
    <mergeCell ref="I76:J76"/>
    <mergeCell ref="K76:L76"/>
    <mergeCell ref="O76:P76"/>
    <mergeCell ref="B75:D75"/>
    <mergeCell ref="E75:F75"/>
    <mergeCell ref="G75:H75"/>
    <mergeCell ref="I75:J75"/>
    <mergeCell ref="K75:L75"/>
    <mergeCell ref="O75:P75"/>
    <mergeCell ref="B74:D74"/>
    <mergeCell ref="E74:F74"/>
    <mergeCell ref="G74:H74"/>
    <mergeCell ref="I74:J74"/>
    <mergeCell ref="K74:L74"/>
    <mergeCell ref="B79:P79"/>
    <mergeCell ref="B80:P80"/>
    <mergeCell ref="B81:P81"/>
    <mergeCell ref="B78:D78"/>
    <mergeCell ref="E78:F78"/>
    <mergeCell ref="G78:H78"/>
    <mergeCell ref="I78:J78"/>
    <mergeCell ref="K78:L78"/>
    <mergeCell ref="O78:P78"/>
    <mergeCell ref="O74:P74"/>
    <mergeCell ref="B73:D73"/>
    <mergeCell ref="E73:F73"/>
    <mergeCell ref="G73:H73"/>
    <mergeCell ref="I73:J73"/>
    <mergeCell ref="K73:L73"/>
    <mergeCell ref="O73:P73"/>
    <mergeCell ref="B72:D72"/>
    <mergeCell ref="E72:F72"/>
    <mergeCell ref="G72:H72"/>
    <mergeCell ref="I72:J72"/>
    <mergeCell ref="K72:L72"/>
    <mergeCell ref="O72:P72"/>
    <mergeCell ref="B71:D71"/>
    <mergeCell ref="E71:F71"/>
    <mergeCell ref="G71:H71"/>
    <mergeCell ref="I71:J71"/>
    <mergeCell ref="K71:L71"/>
    <mergeCell ref="O71:P71"/>
    <mergeCell ref="B70:D70"/>
    <mergeCell ref="E70:F70"/>
    <mergeCell ref="G70:H70"/>
    <mergeCell ref="I70:J70"/>
    <mergeCell ref="K70:L70"/>
    <mergeCell ref="O70:P70"/>
    <mergeCell ref="B69:D69"/>
    <mergeCell ref="E69:F69"/>
    <mergeCell ref="G69:H69"/>
    <mergeCell ref="I69:J69"/>
    <mergeCell ref="K69:L69"/>
    <mergeCell ref="O69:P69"/>
    <mergeCell ref="B68:D68"/>
    <mergeCell ref="E68:F68"/>
    <mergeCell ref="G68:H68"/>
    <mergeCell ref="I68:J68"/>
    <mergeCell ref="K68:L68"/>
    <mergeCell ref="O68:P68"/>
    <mergeCell ref="B67:D67"/>
    <mergeCell ref="E67:F67"/>
    <mergeCell ref="G67:H67"/>
    <mergeCell ref="I67:J67"/>
    <mergeCell ref="K67:L67"/>
    <mergeCell ref="O67:P67"/>
    <mergeCell ref="B66:D66"/>
    <mergeCell ref="E66:F66"/>
    <mergeCell ref="G66:H66"/>
    <mergeCell ref="I66:J66"/>
    <mergeCell ref="K66:L66"/>
    <mergeCell ref="O66:P66"/>
    <mergeCell ref="B65:D65"/>
    <mergeCell ref="E65:F65"/>
    <mergeCell ref="G65:H65"/>
    <mergeCell ref="I65:J65"/>
    <mergeCell ref="K65:L65"/>
    <mergeCell ref="O65:P65"/>
    <mergeCell ref="B64:D64"/>
    <mergeCell ref="E64:F64"/>
    <mergeCell ref="G64:H64"/>
    <mergeCell ref="I64:J64"/>
    <mergeCell ref="K64:L64"/>
    <mergeCell ref="O64:P64"/>
    <mergeCell ref="G63:H63"/>
    <mergeCell ref="I63:J63"/>
    <mergeCell ref="K63:L63"/>
    <mergeCell ref="O63:P63"/>
    <mergeCell ref="B59:D60"/>
    <mergeCell ref="E59:H59"/>
    <mergeCell ref="I59:J59"/>
    <mergeCell ref="K59:L59"/>
    <mergeCell ref="M59:N60"/>
    <mergeCell ref="O59:P60"/>
    <mergeCell ref="O61:P61"/>
    <mergeCell ref="B62:D62"/>
    <mergeCell ref="E62:F62"/>
    <mergeCell ref="G62:H62"/>
    <mergeCell ref="I62:J62"/>
    <mergeCell ref="K62:L62"/>
    <mergeCell ref="O62:P62"/>
    <mergeCell ref="E60:F60"/>
    <mergeCell ref="G60:H60"/>
    <mergeCell ref="I60:J60"/>
    <mergeCell ref="K60:L60"/>
    <mergeCell ref="B61:D61"/>
    <mergeCell ref="B82:P82"/>
    <mergeCell ref="E61:F61"/>
    <mergeCell ref="G61:H61"/>
    <mergeCell ref="I61:J61"/>
    <mergeCell ref="K61:L61"/>
    <mergeCell ref="C3:P3"/>
    <mergeCell ref="C4:P4"/>
    <mergeCell ref="C5:P5"/>
    <mergeCell ref="C6:P6"/>
    <mergeCell ref="B10:N10"/>
    <mergeCell ref="O10:S10"/>
    <mergeCell ref="B11:B12"/>
    <mergeCell ref="O11:P11"/>
    <mergeCell ref="Q11:R11"/>
    <mergeCell ref="S11:S12"/>
    <mergeCell ref="B49:P49"/>
    <mergeCell ref="B50:P50"/>
    <mergeCell ref="B51:P51"/>
    <mergeCell ref="B52:P52"/>
    <mergeCell ref="C55:P55"/>
    <mergeCell ref="B54:P54"/>
    <mergeCell ref="B53:P53"/>
    <mergeCell ref="B63:D63"/>
    <mergeCell ref="E63:F63"/>
  </mergeCells>
  <conditionalFormatting sqref="M14:M31 M33 M35 M37 M39 M41 M43 M45 M47">
    <cfRule type="cellIs" dxfId="607" priority="223" operator="equal">
      <formula>"Very large"</formula>
    </cfRule>
    <cfRule type="cellIs" dxfId="606" priority="224" operator="equal">
      <formula>"Large"</formula>
    </cfRule>
  </conditionalFormatting>
  <conditionalFormatting sqref="C14:C31 C33 C35 C37 C39 C41 C43 C45 C47">
    <cfRule type="cellIs" dxfId="605" priority="221" operator="equal">
      <formula>"Very serious"</formula>
    </cfRule>
    <cfRule type="cellIs" dxfId="604" priority="222" operator="equal">
      <formula>"Serious"</formula>
    </cfRule>
  </conditionalFormatting>
  <conditionalFormatting sqref="M32">
    <cfRule type="cellIs" dxfId="603" priority="211" operator="equal">
      <formula>"Very large"</formula>
    </cfRule>
    <cfRule type="cellIs" dxfId="602" priority="212" operator="equal">
      <formula>"Large"</formula>
    </cfRule>
  </conditionalFormatting>
  <conditionalFormatting sqref="C32">
    <cfRule type="cellIs" dxfId="601" priority="209" operator="equal">
      <formula>"Very serious"</formula>
    </cfRule>
    <cfRule type="cellIs" dxfId="600" priority="210" operator="equal">
      <formula>"Serious"</formula>
    </cfRule>
  </conditionalFormatting>
  <conditionalFormatting sqref="G14:G31 G33 G35 G37 G39 G41 G43 G45 G47">
    <cfRule type="cellIs" dxfId="599" priority="111" operator="equal">
      <formula>"Very serious"</formula>
    </cfRule>
    <cfRule type="cellIs" dxfId="598" priority="112" operator="equal">
      <formula>"Serious"</formula>
    </cfRule>
  </conditionalFormatting>
  <conditionalFormatting sqref="M34">
    <cfRule type="cellIs" dxfId="597" priority="199" operator="equal">
      <formula>"Very large"</formula>
    </cfRule>
    <cfRule type="cellIs" dxfId="596" priority="200" operator="equal">
      <formula>"Large"</formula>
    </cfRule>
  </conditionalFormatting>
  <conditionalFormatting sqref="C34">
    <cfRule type="cellIs" dxfId="595" priority="197" operator="equal">
      <formula>"Very serious"</formula>
    </cfRule>
    <cfRule type="cellIs" dxfId="594" priority="198" operator="equal">
      <formula>"Serious"</formula>
    </cfRule>
  </conditionalFormatting>
  <conditionalFormatting sqref="G42">
    <cfRule type="cellIs" dxfId="593" priority="99" operator="equal">
      <formula>"Very serious"</formula>
    </cfRule>
    <cfRule type="cellIs" dxfId="592" priority="100" operator="equal">
      <formula>"Serious"</formula>
    </cfRule>
  </conditionalFormatting>
  <conditionalFormatting sqref="M36">
    <cfRule type="cellIs" dxfId="591" priority="187" operator="equal">
      <formula>"Very large"</formula>
    </cfRule>
    <cfRule type="cellIs" dxfId="590" priority="188" operator="equal">
      <formula>"Large"</formula>
    </cfRule>
  </conditionalFormatting>
  <conditionalFormatting sqref="C36">
    <cfRule type="cellIs" dxfId="589" priority="185" operator="equal">
      <formula>"Very serious"</formula>
    </cfRule>
    <cfRule type="cellIs" dxfId="588" priority="186" operator="equal">
      <formula>"Serious"</formula>
    </cfRule>
  </conditionalFormatting>
  <conditionalFormatting sqref="G36">
    <cfRule type="cellIs" dxfId="587" priority="105" operator="equal">
      <formula>"Very serious"</formula>
    </cfRule>
    <cfRule type="cellIs" dxfId="586" priority="106" operator="equal">
      <formula>"Serious"</formula>
    </cfRule>
  </conditionalFormatting>
  <conditionalFormatting sqref="I34">
    <cfRule type="cellIs" dxfId="585" priority="87" operator="equal">
      <formula>"Very serious"</formula>
    </cfRule>
    <cfRule type="cellIs" dxfId="584" priority="88" operator="equal">
      <formula>"Serious"</formula>
    </cfRule>
  </conditionalFormatting>
  <conditionalFormatting sqref="M38">
    <cfRule type="cellIs" dxfId="583" priority="175" operator="equal">
      <formula>"Very large"</formula>
    </cfRule>
    <cfRule type="cellIs" dxfId="582" priority="176" operator="equal">
      <formula>"Large"</formula>
    </cfRule>
  </conditionalFormatting>
  <conditionalFormatting sqref="C38">
    <cfRule type="cellIs" dxfId="581" priority="173" operator="equal">
      <formula>"Very serious"</formula>
    </cfRule>
    <cfRule type="cellIs" dxfId="580" priority="174" operator="equal">
      <formula>"Serious"</formula>
    </cfRule>
  </conditionalFormatting>
  <conditionalFormatting sqref="G48">
    <cfRule type="cellIs" dxfId="579" priority="93" operator="equal">
      <formula>"Very serious"</formula>
    </cfRule>
    <cfRule type="cellIs" dxfId="578" priority="94" operator="equal">
      <formula>"Serious"</formula>
    </cfRule>
  </conditionalFormatting>
  <conditionalFormatting sqref="I46">
    <cfRule type="cellIs" dxfId="577" priority="75" operator="equal">
      <formula>"Very serious"</formula>
    </cfRule>
    <cfRule type="cellIs" dxfId="576" priority="76" operator="equal">
      <formula>"Serious"</formula>
    </cfRule>
  </conditionalFormatting>
  <conditionalFormatting sqref="M40">
    <cfRule type="cellIs" dxfId="575" priority="163" operator="equal">
      <formula>"Very large"</formula>
    </cfRule>
    <cfRule type="cellIs" dxfId="574" priority="164" operator="equal">
      <formula>"Large"</formula>
    </cfRule>
  </conditionalFormatting>
  <conditionalFormatting sqref="C40">
    <cfRule type="cellIs" dxfId="573" priority="161" operator="equal">
      <formula>"Very serious"</formula>
    </cfRule>
    <cfRule type="cellIs" dxfId="572" priority="162" operator="equal">
      <formula>"Serious"</formula>
    </cfRule>
  </conditionalFormatting>
  <conditionalFormatting sqref="I40">
    <cfRule type="cellIs" dxfId="571" priority="81" operator="equal">
      <formula>"Very serious"</formula>
    </cfRule>
    <cfRule type="cellIs" dxfId="570" priority="82" operator="equal">
      <formula>"Serious"</formula>
    </cfRule>
  </conditionalFormatting>
  <conditionalFormatting sqref="E22">
    <cfRule type="cellIs" dxfId="569" priority="63" operator="equal">
      <formula>"Very serious"</formula>
    </cfRule>
    <cfRule type="cellIs" dxfId="568" priority="64" operator="equal">
      <formula>"Serious"</formula>
    </cfRule>
  </conditionalFormatting>
  <conditionalFormatting sqref="M42">
    <cfRule type="cellIs" dxfId="567" priority="151" operator="equal">
      <formula>"Very large"</formula>
    </cfRule>
    <cfRule type="cellIs" dxfId="566" priority="152" operator="equal">
      <formula>"Large"</formula>
    </cfRule>
  </conditionalFormatting>
  <conditionalFormatting sqref="C42">
    <cfRule type="cellIs" dxfId="565" priority="149" operator="equal">
      <formula>"Very serious"</formula>
    </cfRule>
    <cfRule type="cellIs" dxfId="564" priority="150" operator="equal">
      <formula>"Serious"</formula>
    </cfRule>
  </conditionalFormatting>
  <conditionalFormatting sqref="E34">
    <cfRule type="cellIs" dxfId="563" priority="51" operator="equal">
      <formula>"Very serious"</formula>
    </cfRule>
    <cfRule type="cellIs" dxfId="562" priority="52" operator="equal">
      <formula>"Serious"</formula>
    </cfRule>
  </conditionalFormatting>
  <conditionalFormatting sqref="M44">
    <cfRule type="cellIs" dxfId="561" priority="139" operator="equal">
      <formula>"Very large"</formula>
    </cfRule>
    <cfRule type="cellIs" dxfId="560" priority="140" operator="equal">
      <formula>"Large"</formula>
    </cfRule>
  </conditionalFormatting>
  <conditionalFormatting sqref="C44">
    <cfRule type="cellIs" dxfId="559" priority="137" operator="equal">
      <formula>"Very serious"</formula>
    </cfRule>
    <cfRule type="cellIs" dxfId="558" priority="138" operator="equal">
      <formula>"Serious"</formula>
    </cfRule>
  </conditionalFormatting>
  <conditionalFormatting sqref="M46">
    <cfRule type="cellIs" dxfId="557" priority="127" operator="equal">
      <formula>"Very large"</formula>
    </cfRule>
    <cfRule type="cellIs" dxfId="556" priority="128" operator="equal">
      <formula>"Large"</formula>
    </cfRule>
  </conditionalFormatting>
  <conditionalFormatting sqref="C46">
    <cfRule type="cellIs" dxfId="555" priority="125" operator="equal">
      <formula>"Very serious"</formula>
    </cfRule>
    <cfRule type="cellIs" dxfId="554" priority="126" operator="equal">
      <formula>"Serious"</formula>
    </cfRule>
  </conditionalFormatting>
  <conditionalFormatting sqref="M48">
    <cfRule type="cellIs" dxfId="553" priority="115" operator="equal">
      <formula>"Very large"</formula>
    </cfRule>
    <cfRule type="cellIs" dxfId="552" priority="116" operator="equal">
      <formula>"Large"</formula>
    </cfRule>
  </conditionalFormatting>
  <conditionalFormatting sqref="C48">
    <cfRule type="cellIs" dxfId="551" priority="113" operator="equal">
      <formula>"Very serious"</formula>
    </cfRule>
    <cfRule type="cellIs" dxfId="550" priority="114" operator="equal">
      <formula>"Serious"</formula>
    </cfRule>
  </conditionalFormatting>
  <conditionalFormatting sqref="G32">
    <cfRule type="cellIs" dxfId="549" priority="109" operator="equal">
      <formula>"Very serious"</formula>
    </cfRule>
    <cfRule type="cellIs" dxfId="548" priority="110" operator="equal">
      <formula>"Serious"</formula>
    </cfRule>
  </conditionalFormatting>
  <conditionalFormatting sqref="G34">
    <cfRule type="cellIs" dxfId="547" priority="107" operator="equal">
      <formula>"Very serious"</formula>
    </cfRule>
    <cfRule type="cellIs" dxfId="546" priority="108" operator="equal">
      <formula>"Serious"</formula>
    </cfRule>
  </conditionalFormatting>
  <conditionalFormatting sqref="G38">
    <cfRule type="cellIs" dxfId="545" priority="103" operator="equal">
      <formula>"Very serious"</formula>
    </cfRule>
    <cfRule type="cellIs" dxfId="544" priority="104" operator="equal">
      <formula>"Serious"</formula>
    </cfRule>
  </conditionalFormatting>
  <conditionalFormatting sqref="G40">
    <cfRule type="cellIs" dxfId="543" priority="101" operator="equal">
      <formula>"Very serious"</formula>
    </cfRule>
    <cfRule type="cellIs" dxfId="542" priority="102" operator="equal">
      <formula>"Serious"</formula>
    </cfRule>
  </conditionalFormatting>
  <conditionalFormatting sqref="G44">
    <cfRule type="cellIs" dxfId="541" priority="97" operator="equal">
      <formula>"Very serious"</formula>
    </cfRule>
    <cfRule type="cellIs" dxfId="540" priority="98" operator="equal">
      <formula>"Serious"</formula>
    </cfRule>
  </conditionalFormatting>
  <conditionalFormatting sqref="G46">
    <cfRule type="cellIs" dxfId="539" priority="95" operator="equal">
      <formula>"Very serious"</formula>
    </cfRule>
    <cfRule type="cellIs" dxfId="538" priority="96" operator="equal">
      <formula>"Serious"</formula>
    </cfRule>
  </conditionalFormatting>
  <conditionalFormatting sqref="I14:I31 I33 I35 I37 I39 I41 I43 I45 I47">
    <cfRule type="cellIs" dxfId="537" priority="91" operator="equal">
      <formula>"Very serious"</formula>
    </cfRule>
    <cfRule type="cellIs" dxfId="536" priority="92" operator="equal">
      <formula>"Serious"</formula>
    </cfRule>
  </conditionalFormatting>
  <conditionalFormatting sqref="I32">
    <cfRule type="cellIs" dxfId="535" priority="89" operator="equal">
      <formula>"Very serious"</formula>
    </cfRule>
    <cfRule type="cellIs" dxfId="534" priority="90" operator="equal">
      <formula>"Serious"</formula>
    </cfRule>
  </conditionalFormatting>
  <conditionalFormatting sqref="I36">
    <cfRule type="cellIs" dxfId="533" priority="85" operator="equal">
      <formula>"Very serious"</formula>
    </cfRule>
    <cfRule type="cellIs" dxfId="532" priority="86" operator="equal">
      <formula>"Serious"</formula>
    </cfRule>
  </conditionalFormatting>
  <conditionalFormatting sqref="I38">
    <cfRule type="cellIs" dxfId="531" priority="83" operator="equal">
      <formula>"Very serious"</formula>
    </cfRule>
    <cfRule type="cellIs" dxfId="530" priority="84" operator="equal">
      <formula>"Serious"</formula>
    </cfRule>
  </conditionalFormatting>
  <conditionalFormatting sqref="I42">
    <cfRule type="cellIs" dxfId="529" priority="79" operator="equal">
      <formula>"Very serious"</formula>
    </cfRule>
    <cfRule type="cellIs" dxfId="528" priority="80" operator="equal">
      <formula>"Serious"</formula>
    </cfRule>
  </conditionalFormatting>
  <conditionalFormatting sqref="I44">
    <cfRule type="cellIs" dxfId="527" priority="77" operator="equal">
      <formula>"Very serious"</formula>
    </cfRule>
    <cfRule type="cellIs" dxfId="526" priority="78" operator="equal">
      <formula>"Serious"</formula>
    </cfRule>
  </conditionalFormatting>
  <conditionalFormatting sqref="I48">
    <cfRule type="cellIs" dxfId="525" priority="73" operator="equal">
      <formula>"Very serious"</formula>
    </cfRule>
    <cfRule type="cellIs" dxfId="524" priority="74" operator="equal">
      <formula>"Serious"</formula>
    </cfRule>
  </conditionalFormatting>
  <conditionalFormatting sqref="E14:E15 E33 E35 E37 E39 E41 E43 E45 E47 E17 E19 E21 E23 E25 E27 E29 E31">
    <cfRule type="cellIs" dxfId="523" priority="71" operator="equal">
      <formula>"Very serious"</formula>
    </cfRule>
    <cfRule type="cellIs" dxfId="522" priority="72" operator="equal">
      <formula>"Serious"</formula>
    </cfRule>
  </conditionalFormatting>
  <conditionalFormatting sqref="E16">
    <cfRule type="cellIs" dxfId="521" priority="69" operator="equal">
      <formula>"Very serious"</formula>
    </cfRule>
    <cfRule type="cellIs" dxfId="520" priority="70" operator="equal">
      <formula>"Serious"</formula>
    </cfRule>
  </conditionalFormatting>
  <conditionalFormatting sqref="E18">
    <cfRule type="cellIs" dxfId="519" priority="67" operator="equal">
      <formula>"Very serious"</formula>
    </cfRule>
    <cfRule type="cellIs" dxfId="518" priority="68" operator="equal">
      <formula>"Serious"</formula>
    </cfRule>
  </conditionalFormatting>
  <conditionalFormatting sqref="E20">
    <cfRule type="cellIs" dxfId="517" priority="65" operator="equal">
      <formula>"Very serious"</formula>
    </cfRule>
    <cfRule type="cellIs" dxfId="516" priority="66" operator="equal">
      <formula>"Serious"</formula>
    </cfRule>
  </conditionalFormatting>
  <conditionalFormatting sqref="E24">
    <cfRule type="cellIs" dxfId="515" priority="61" operator="equal">
      <formula>"Very serious"</formula>
    </cfRule>
    <cfRule type="cellIs" dxfId="514" priority="62" operator="equal">
      <formula>"Serious"</formula>
    </cfRule>
  </conditionalFormatting>
  <conditionalFormatting sqref="E26">
    <cfRule type="cellIs" dxfId="513" priority="59" operator="equal">
      <formula>"Very serious"</formula>
    </cfRule>
    <cfRule type="cellIs" dxfId="512" priority="60" operator="equal">
      <formula>"Serious"</formula>
    </cfRule>
  </conditionalFormatting>
  <conditionalFormatting sqref="E28">
    <cfRule type="cellIs" dxfId="511" priority="57" operator="equal">
      <formula>"Very serious"</formula>
    </cfRule>
    <cfRule type="cellIs" dxfId="510" priority="58" operator="equal">
      <formula>"Serious"</formula>
    </cfRule>
  </conditionalFormatting>
  <conditionalFormatting sqref="E30">
    <cfRule type="cellIs" dxfId="509" priority="55" operator="equal">
      <formula>"Very serious"</formula>
    </cfRule>
    <cfRule type="cellIs" dxfId="508" priority="56" operator="equal">
      <formula>"Serious"</formula>
    </cfRule>
  </conditionalFormatting>
  <conditionalFormatting sqref="E32">
    <cfRule type="cellIs" dxfId="507" priority="53" operator="equal">
      <formula>"Very serious"</formula>
    </cfRule>
    <cfRule type="cellIs" dxfId="506" priority="54" operator="equal">
      <formula>"Serious"</formula>
    </cfRule>
  </conditionalFormatting>
  <conditionalFormatting sqref="E36">
    <cfRule type="cellIs" dxfId="505" priority="49" operator="equal">
      <formula>"Very serious"</formula>
    </cfRule>
    <cfRule type="cellIs" dxfId="504" priority="50" operator="equal">
      <formula>"Serious"</formula>
    </cfRule>
  </conditionalFormatting>
  <conditionalFormatting sqref="E38">
    <cfRule type="cellIs" dxfId="503" priority="47" operator="equal">
      <formula>"Very serious"</formula>
    </cfRule>
    <cfRule type="cellIs" dxfId="502" priority="48" operator="equal">
      <formula>"Serious"</formula>
    </cfRule>
  </conditionalFormatting>
  <conditionalFormatting sqref="E40">
    <cfRule type="cellIs" dxfId="501" priority="45" operator="equal">
      <formula>"Very serious"</formula>
    </cfRule>
    <cfRule type="cellIs" dxfId="500" priority="46" operator="equal">
      <formula>"Serious"</formula>
    </cfRule>
  </conditionalFormatting>
  <conditionalFormatting sqref="E42">
    <cfRule type="cellIs" dxfId="499" priority="43" operator="equal">
      <formula>"Very serious"</formula>
    </cfRule>
    <cfRule type="cellIs" dxfId="498" priority="44" operator="equal">
      <formula>"Serious"</formula>
    </cfRule>
  </conditionalFormatting>
  <conditionalFormatting sqref="E44">
    <cfRule type="cellIs" dxfId="497" priority="41" operator="equal">
      <formula>"Very serious"</formula>
    </cfRule>
    <cfRule type="cellIs" dxfId="496" priority="42" operator="equal">
      <formula>"Serious"</formula>
    </cfRule>
  </conditionalFormatting>
  <conditionalFormatting sqref="E46">
    <cfRule type="cellIs" dxfId="495" priority="39" operator="equal">
      <formula>"Very serious"</formula>
    </cfRule>
    <cfRule type="cellIs" dxfId="494" priority="40" operator="equal">
      <formula>"Serious"</formula>
    </cfRule>
  </conditionalFormatting>
  <conditionalFormatting sqref="E48">
    <cfRule type="cellIs" dxfId="493" priority="37" operator="equal">
      <formula>"Very serious"</formula>
    </cfRule>
    <cfRule type="cellIs" dxfId="492" priority="38" operator="equal">
      <formula>"Serious"</formula>
    </cfRule>
  </conditionalFormatting>
  <conditionalFormatting sqref="K14:K15 K33 K35 K37 K39 K41 K43 K45 K47 K17 K19 K21 K23 K25 K27 K29 K31">
    <cfRule type="cellIs" dxfId="491" priority="35" operator="equal">
      <formula>"Very serious"</formula>
    </cfRule>
    <cfRule type="cellIs" dxfId="490" priority="36" operator="equal">
      <formula>"Serious"</formula>
    </cfRule>
  </conditionalFormatting>
  <conditionalFormatting sqref="K16">
    <cfRule type="cellIs" dxfId="489" priority="33" operator="equal">
      <formula>"Very serious"</formula>
    </cfRule>
    <cfRule type="cellIs" dxfId="488" priority="34" operator="equal">
      <formula>"Serious"</formula>
    </cfRule>
  </conditionalFormatting>
  <conditionalFormatting sqref="K18">
    <cfRule type="cellIs" dxfId="487" priority="31" operator="equal">
      <formula>"Very serious"</formula>
    </cfRule>
    <cfRule type="cellIs" dxfId="486" priority="32" operator="equal">
      <formula>"Serious"</formula>
    </cfRule>
  </conditionalFormatting>
  <conditionalFormatting sqref="K20">
    <cfRule type="cellIs" dxfId="485" priority="29" operator="equal">
      <formula>"Very serious"</formula>
    </cfRule>
    <cfRule type="cellIs" dxfId="484" priority="30" operator="equal">
      <formula>"Serious"</formula>
    </cfRule>
  </conditionalFormatting>
  <conditionalFormatting sqref="K22">
    <cfRule type="cellIs" dxfId="483" priority="27" operator="equal">
      <formula>"Very serious"</formula>
    </cfRule>
    <cfRule type="cellIs" dxfId="482" priority="28" operator="equal">
      <formula>"Serious"</formula>
    </cfRule>
  </conditionalFormatting>
  <conditionalFormatting sqref="K24">
    <cfRule type="cellIs" dxfId="481" priority="25" operator="equal">
      <formula>"Very serious"</formula>
    </cfRule>
    <cfRule type="cellIs" dxfId="480" priority="26" operator="equal">
      <formula>"Serious"</formula>
    </cfRule>
  </conditionalFormatting>
  <conditionalFormatting sqref="K26">
    <cfRule type="cellIs" dxfId="479" priority="23" operator="equal">
      <formula>"Very serious"</formula>
    </cfRule>
    <cfRule type="cellIs" dxfId="478" priority="24" operator="equal">
      <formula>"Serious"</formula>
    </cfRule>
  </conditionalFormatting>
  <conditionalFormatting sqref="K28">
    <cfRule type="cellIs" dxfId="477" priority="21" operator="equal">
      <formula>"Very serious"</formula>
    </cfRule>
    <cfRule type="cellIs" dxfId="476" priority="22" operator="equal">
      <formula>"Serious"</formula>
    </cfRule>
  </conditionalFormatting>
  <conditionalFormatting sqref="K30">
    <cfRule type="cellIs" dxfId="475" priority="19" operator="equal">
      <formula>"Very serious"</formula>
    </cfRule>
    <cfRule type="cellIs" dxfId="474" priority="20" operator="equal">
      <formula>"Serious"</formula>
    </cfRule>
  </conditionalFormatting>
  <conditionalFormatting sqref="K32">
    <cfRule type="cellIs" dxfId="473" priority="17" operator="equal">
      <formula>"Very serious"</formula>
    </cfRule>
    <cfRule type="cellIs" dxfId="472" priority="18" operator="equal">
      <formula>"Serious"</formula>
    </cfRule>
  </conditionalFormatting>
  <conditionalFormatting sqref="K34">
    <cfRule type="cellIs" dxfId="471" priority="15" operator="equal">
      <formula>"Very serious"</formula>
    </cfRule>
    <cfRule type="cellIs" dxfId="470" priority="16" operator="equal">
      <formula>"Serious"</formula>
    </cfRule>
  </conditionalFormatting>
  <conditionalFormatting sqref="K36">
    <cfRule type="cellIs" dxfId="469" priority="13" operator="equal">
      <formula>"Very serious"</formula>
    </cfRule>
    <cfRule type="cellIs" dxfId="468" priority="14" operator="equal">
      <formula>"Serious"</formula>
    </cfRule>
  </conditionalFormatting>
  <conditionalFormatting sqref="K38">
    <cfRule type="cellIs" dxfId="467" priority="11" operator="equal">
      <formula>"Very serious"</formula>
    </cfRule>
    <cfRule type="cellIs" dxfId="466" priority="12" operator="equal">
      <formula>"Serious"</formula>
    </cfRule>
  </conditionalFormatting>
  <conditionalFormatting sqref="K40">
    <cfRule type="cellIs" dxfId="465" priority="9" operator="equal">
      <formula>"Very serious"</formula>
    </cfRule>
    <cfRule type="cellIs" dxfId="464" priority="10" operator="equal">
      <formula>"Serious"</formula>
    </cfRule>
  </conditionalFormatting>
  <conditionalFormatting sqref="K42">
    <cfRule type="cellIs" dxfId="463" priority="7" operator="equal">
      <formula>"Very serious"</formula>
    </cfRule>
    <cfRule type="cellIs" dxfId="462" priority="8" operator="equal">
      <formula>"Serious"</formula>
    </cfRule>
  </conditionalFormatting>
  <conditionalFormatting sqref="K44">
    <cfRule type="cellIs" dxfId="461" priority="5" operator="equal">
      <formula>"Very serious"</formula>
    </cfRule>
    <cfRule type="cellIs" dxfId="460" priority="6" operator="equal">
      <formula>"Serious"</formula>
    </cfRule>
  </conditionalFormatting>
  <conditionalFormatting sqref="K46">
    <cfRule type="cellIs" dxfId="459" priority="3" operator="equal">
      <formula>"Very serious"</formula>
    </cfRule>
    <cfRule type="cellIs" dxfId="458" priority="4" operator="equal">
      <formula>"Serious"</formula>
    </cfRule>
  </conditionalFormatting>
  <conditionalFormatting sqref="K48">
    <cfRule type="cellIs" dxfId="457" priority="1" operator="equal">
      <formula>"Very serious"</formula>
    </cfRule>
    <cfRule type="cellIs" dxfId="456" priority="2" operator="equal">
      <formula>"Serious"</formula>
    </cfRule>
  </conditionalFormatting>
  <dataValidations count="3">
    <dataValidation type="list" errorStyle="warning" allowBlank="1" showInputMessage="1" showErrorMessage="1" sqref="E19 E15 G19 G15 E17 I19 I15 I17 C19 C15 C17 G17 K19 K15 K17">
      <formula1>Grade_down</formula1>
    </dataValidation>
    <dataValidation type="list" errorStyle="warning" allowBlank="1" showInputMessage="1" showErrorMessage="1" sqref="E28 E14 E16 E18 E20 E22 E24 E26 G30 G14 G16 G18 G20 G22 G24 G26 E40 I30 I14 I16 I18 I20 I22 I24 I26 I28 I42 G28 C42 E42 G42 I44 I48 C44 E46 G44 C30 C14 C16 C18 C20 C22 C24 C26 C28 E30 G48 I32 G32 C32 E32 G34 I34 I46 C34 E44 G46 I36 C48 C36 E34 G36 I38 C46 C38 E36 G38 I40 E38 C40 E48 G40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S30 S32 S16 S18 S20 S34 S36 S46 S48 S22 S24 S26 S28 S38 S40 S42 S44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6"/>
  <sheetViews>
    <sheetView topLeftCell="A51" workbookViewId="0">
      <selection activeCell="B78" sqref="B78:P78"/>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9.28515625" style="88" customWidth="1"/>
    <col min="18" max="18" width="27.140625" style="88" bestFit="1"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31.5" customHeight="1" thickBot="1" x14ac:dyDescent="0.3">
      <c r="B2" s="82" t="str">
        <f>HOME!B17</f>
        <v>PICO9</v>
      </c>
      <c r="C2" s="241" t="str">
        <f>VLOOKUP(B2,HOME!B:G,6,0)</f>
        <v>Two doses (0, 6 months) of 9-valent HPV vaccine in 9–14-year-old males versus three doses of 9-valent HPV vaccine in 16–26-year-old females – immunogenicity outcomes (month 7 or 4 weeks after last dose of vaccine)</v>
      </c>
      <c r="D2" s="241"/>
      <c r="E2" s="241"/>
      <c r="F2" s="241"/>
      <c r="G2" s="241"/>
      <c r="H2" s="241"/>
      <c r="I2" s="241"/>
      <c r="J2" s="241"/>
      <c r="K2" s="241"/>
      <c r="L2" s="241"/>
      <c r="M2" s="241"/>
      <c r="N2" s="241"/>
      <c r="O2" s="241"/>
      <c r="P2" s="241"/>
    </row>
    <row r="3" spans="2:19" s="83" customFormat="1" ht="15.75" x14ac:dyDescent="0.25">
      <c r="B3" s="84" t="s">
        <v>4</v>
      </c>
      <c r="C3" s="202" t="str">
        <f>VLOOKUP(B2,HOME!B:G,2,0)</f>
        <v>Males 9–14-years old (subgroup: PPI)</v>
      </c>
      <c r="D3" s="202"/>
      <c r="E3" s="202"/>
      <c r="F3" s="202"/>
      <c r="G3" s="202"/>
      <c r="H3" s="202"/>
      <c r="I3" s="202"/>
      <c r="J3" s="202"/>
      <c r="K3" s="202"/>
      <c r="L3" s="202"/>
      <c r="M3" s="202"/>
      <c r="N3" s="202"/>
      <c r="O3" s="202"/>
      <c r="P3" s="202"/>
    </row>
    <row r="4" spans="2:19" s="83" customFormat="1" ht="15.75" x14ac:dyDescent="0.25">
      <c r="B4" s="84" t="s">
        <v>23</v>
      </c>
      <c r="C4" s="202" t="str">
        <f>STUDIES!D5</f>
        <v>52 centers in 15 countries</v>
      </c>
      <c r="D4" s="202"/>
      <c r="E4" s="202"/>
      <c r="F4" s="202"/>
      <c r="G4" s="202"/>
      <c r="H4" s="202"/>
      <c r="I4" s="202"/>
      <c r="J4" s="202"/>
      <c r="K4" s="202"/>
      <c r="L4" s="202"/>
      <c r="M4" s="202"/>
      <c r="N4" s="202"/>
      <c r="O4" s="202"/>
      <c r="P4" s="202"/>
    </row>
    <row r="5" spans="2:19" s="83" customFormat="1" ht="15.75" x14ac:dyDescent="0.25">
      <c r="B5" s="84" t="s">
        <v>5</v>
      </c>
      <c r="C5" s="202" t="str">
        <f>VLOOKUP(B2,HOME!B:G,3,0)</f>
        <v>9-valent HPV (2 doses, 0, 6 months)</v>
      </c>
      <c r="D5" s="202"/>
      <c r="E5" s="202"/>
      <c r="F5" s="202"/>
      <c r="G5" s="202"/>
      <c r="H5" s="202"/>
      <c r="I5" s="202"/>
      <c r="J5" s="202"/>
      <c r="K5" s="202"/>
      <c r="L5" s="202"/>
      <c r="M5" s="202"/>
      <c r="N5" s="202"/>
      <c r="O5" s="202"/>
      <c r="P5" s="202"/>
    </row>
    <row r="6" spans="2:19" s="83" customFormat="1" ht="16.5" thickBot="1" x14ac:dyDescent="0.3">
      <c r="B6" s="85" t="s">
        <v>6</v>
      </c>
      <c r="C6" s="203" t="str">
        <f>VLOOKUP(B2,HOME!B:G,4,0)</f>
        <v>9-valent HPV (3 doses) in females 16–26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645</v>
      </c>
      <c r="P12" s="68" t="s">
        <v>646</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250</v>
      </c>
      <c r="C14" s="96" t="s">
        <v>50</v>
      </c>
      <c r="D14" s="97"/>
      <c r="E14" s="96" t="s">
        <v>49</v>
      </c>
      <c r="F14" s="55">
        <v>1</v>
      </c>
      <c r="G14" s="96" t="s">
        <v>50</v>
      </c>
      <c r="H14" s="97"/>
      <c r="I14" s="96" t="s">
        <v>50</v>
      </c>
      <c r="J14" s="97"/>
      <c r="K14" s="96" t="s">
        <v>49</v>
      </c>
      <c r="L14" s="55">
        <v>1</v>
      </c>
      <c r="M14" s="96" t="s">
        <v>49</v>
      </c>
      <c r="N14" s="97"/>
      <c r="O14" s="95">
        <v>238</v>
      </c>
      <c r="P14" s="98">
        <v>263</v>
      </c>
      <c r="Q14" s="52" t="s">
        <v>113</v>
      </c>
      <c r="R14" s="55" t="s">
        <v>647</v>
      </c>
      <c r="S14" s="100" t="s">
        <v>387</v>
      </c>
    </row>
    <row r="15" spans="2:19" x14ac:dyDescent="0.25">
      <c r="B15" s="101" t="s">
        <v>329</v>
      </c>
      <c r="C15" s="102"/>
      <c r="D15" s="102"/>
      <c r="E15" s="102"/>
      <c r="F15" s="54"/>
      <c r="G15" s="102"/>
      <c r="H15" s="102"/>
      <c r="I15" s="102"/>
      <c r="J15" s="102"/>
      <c r="K15" s="102"/>
      <c r="L15" s="54"/>
      <c r="M15" s="102"/>
      <c r="N15" s="102"/>
      <c r="O15" s="102"/>
      <c r="P15" s="102"/>
      <c r="Q15" s="54"/>
      <c r="R15" s="54"/>
      <c r="S15" s="103"/>
    </row>
    <row r="16" spans="2:19" x14ac:dyDescent="0.25">
      <c r="B16" s="95" t="s">
        <v>251</v>
      </c>
      <c r="C16" s="96" t="s">
        <v>50</v>
      </c>
      <c r="D16" s="97"/>
      <c r="E16" s="96" t="s">
        <v>49</v>
      </c>
      <c r="F16" s="55">
        <v>1</v>
      </c>
      <c r="G16" s="96" t="s">
        <v>50</v>
      </c>
      <c r="H16" s="97"/>
      <c r="I16" s="96" t="s">
        <v>50</v>
      </c>
      <c r="J16" s="97"/>
      <c r="K16" s="96" t="s">
        <v>49</v>
      </c>
      <c r="L16" s="55">
        <v>1</v>
      </c>
      <c r="M16" s="96" t="s">
        <v>49</v>
      </c>
      <c r="N16" s="97"/>
      <c r="O16" s="95">
        <v>238</v>
      </c>
      <c r="P16" s="98">
        <v>264</v>
      </c>
      <c r="Q16" s="55" t="s">
        <v>114</v>
      </c>
      <c r="R16" s="55" t="s">
        <v>648</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252</v>
      </c>
      <c r="C18" s="96" t="s">
        <v>50</v>
      </c>
      <c r="D18" s="97"/>
      <c r="E18" s="96" t="s">
        <v>49</v>
      </c>
      <c r="F18" s="55">
        <v>1</v>
      </c>
      <c r="G18" s="96" t="s">
        <v>50</v>
      </c>
      <c r="H18" s="97"/>
      <c r="I18" s="96" t="s">
        <v>50</v>
      </c>
      <c r="J18" s="97"/>
      <c r="K18" s="96" t="s">
        <v>49</v>
      </c>
      <c r="L18" s="55">
        <v>1</v>
      </c>
      <c r="M18" s="96" t="s">
        <v>49</v>
      </c>
      <c r="N18" s="97"/>
      <c r="O18" s="95">
        <v>249</v>
      </c>
      <c r="P18" s="98">
        <v>273</v>
      </c>
      <c r="Q18" s="55" t="s">
        <v>115</v>
      </c>
      <c r="R18" s="55" t="s">
        <v>649</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229</v>
      </c>
      <c r="C20" s="96" t="s">
        <v>50</v>
      </c>
      <c r="D20" s="97"/>
      <c r="E20" s="96" t="s">
        <v>49</v>
      </c>
      <c r="F20" s="55">
        <v>1</v>
      </c>
      <c r="G20" s="96" t="s">
        <v>50</v>
      </c>
      <c r="H20" s="97"/>
      <c r="I20" s="96" t="s">
        <v>50</v>
      </c>
      <c r="J20" s="97"/>
      <c r="K20" s="96" t="s">
        <v>49</v>
      </c>
      <c r="L20" s="55">
        <v>1</v>
      </c>
      <c r="M20" s="96" t="s">
        <v>49</v>
      </c>
      <c r="N20" s="97"/>
      <c r="O20" s="95">
        <v>267</v>
      </c>
      <c r="P20" s="98">
        <v>272</v>
      </c>
      <c r="Q20" s="55" t="s">
        <v>116</v>
      </c>
      <c r="R20" s="55" t="s">
        <v>650</v>
      </c>
      <c r="S20" s="100" t="s">
        <v>387</v>
      </c>
    </row>
    <row r="21" spans="2:19" x14ac:dyDescent="0.25">
      <c r="B21" s="101" t="s">
        <v>332</v>
      </c>
      <c r="C21" s="102"/>
      <c r="D21" s="102"/>
      <c r="E21" s="102"/>
      <c r="F21" s="54"/>
      <c r="G21" s="102"/>
      <c r="H21" s="102"/>
      <c r="I21" s="102"/>
      <c r="J21" s="102"/>
      <c r="K21" s="102"/>
      <c r="L21" s="54"/>
      <c r="M21" s="102"/>
      <c r="N21" s="102"/>
      <c r="O21" s="102"/>
      <c r="P21" s="102"/>
      <c r="Q21" s="54"/>
      <c r="R21" s="54"/>
      <c r="S21" s="103"/>
    </row>
    <row r="22" spans="2:19" x14ac:dyDescent="0.25">
      <c r="B22" s="95" t="s">
        <v>253</v>
      </c>
      <c r="C22" s="96" t="s">
        <v>50</v>
      </c>
      <c r="D22" s="97"/>
      <c r="E22" s="96" t="s">
        <v>49</v>
      </c>
      <c r="F22" s="55">
        <v>1</v>
      </c>
      <c r="G22" s="96" t="s">
        <v>50</v>
      </c>
      <c r="H22" s="97"/>
      <c r="I22" s="96" t="s">
        <v>50</v>
      </c>
      <c r="J22" s="97"/>
      <c r="K22" s="96" t="s">
        <v>49</v>
      </c>
      <c r="L22" s="55">
        <v>1</v>
      </c>
      <c r="M22" s="96" t="s">
        <v>49</v>
      </c>
      <c r="N22" s="97"/>
      <c r="O22" s="95">
        <v>264</v>
      </c>
      <c r="P22" s="98">
        <v>271</v>
      </c>
      <c r="Q22" s="55" t="s">
        <v>117</v>
      </c>
      <c r="R22" s="55" t="s">
        <v>651</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254</v>
      </c>
      <c r="C24" s="96" t="s">
        <v>50</v>
      </c>
      <c r="D24" s="97"/>
      <c r="E24" s="96" t="s">
        <v>49</v>
      </c>
      <c r="F24" s="55">
        <v>1</v>
      </c>
      <c r="G24" s="96" t="s">
        <v>50</v>
      </c>
      <c r="H24" s="97"/>
      <c r="I24" s="96" t="s">
        <v>50</v>
      </c>
      <c r="J24" s="97"/>
      <c r="K24" s="96" t="s">
        <v>49</v>
      </c>
      <c r="L24" s="55">
        <v>1</v>
      </c>
      <c r="M24" s="96" t="s">
        <v>49</v>
      </c>
      <c r="N24" s="97"/>
      <c r="O24" s="95">
        <v>279</v>
      </c>
      <c r="P24" s="98">
        <v>271</v>
      </c>
      <c r="Q24" s="55" t="s">
        <v>118</v>
      </c>
      <c r="R24" s="55" t="s">
        <v>652</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255</v>
      </c>
      <c r="C26" s="96" t="s">
        <v>50</v>
      </c>
      <c r="D26" s="97"/>
      <c r="E26" s="96" t="s">
        <v>49</v>
      </c>
      <c r="F26" s="55">
        <v>1</v>
      </c>
      <c r="G26" s="96" t="s">
        <v>50</v>
      </c>
      <c r="H26" s="97"/>
      <c r="I26" s="96" t="s">
        <v>50</v>
      </c>
      <c r="J26" s="97"/>
      <c r="K26" s="96" t="s">
        <v>49</v>
      </c>
      <c r="L26" s="55">
        <v>1</v>
      </c>
      <c r="M26" s="96" t="s">
        <v>49</v>
      </c>
      <c r="N26" s="97"/>
      <c r="O26" s="95">
        <v>280</v>
      </c>
      <c r="P26" s="98">
        <v>273</v>
      </c>
      <c r="Q26" s="55" t="s">
        <v>119</v>
      </c>
      <c r="R26" s="55" t="s">
        <v>653</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256</v>
      </c>
      <c r="C28" s="96" t="s">
        <v>50</v>
      </c>
      <c r="D28" s="97"/>
      <c r="E28" s="96" t="s">
        <v>49</v>
      </c>
      <c r="F28" s="55">
        <v>1</v>
      </c>
      <c r="G28" s="96" t="s">
        <v>50</v>
      </c>
      <c r="H28" s="97"/>
      <c r="I28" s="96" t="s">
        <v>50</v>
      </c>
      <c r="J28" s="97"/>
      <c r="K28" s="96" t="s">
        <v>49</v>
      </c>
      <c r="L28" s="55">
        <v>1</v>
      </c>
      <c r="M28" s="96" t="s">
        <v>49</v>
      </c>
      <c r="N28" s="97"/>
      <c r="O28" s="95">
        <v>271</v>
      </c>
      <c r="P28" s="98">
        <v>273</v>
      </c>
      <c r="Q28" s="55" t="s">
        <v>120</v>
      </c>
      <c r="R28" s="55" t="s">
        <v>654</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234</v>
      </c>
      <c r="C30" s="96" t="s">
        <v>50</v>
      </c>
      <c r="D30" s="97"/>
      <c r="E30" s="96" t="s">
        <v>49</v>
      </c>
      <c r="F30" s="55">
        <v>1</v>
      </c>
      <c r="G30" s="96" t="s">
        <v>50</v>
      </c>
      <c r="H30" s="97"/>
      <c r="I30" s="96" t="s">
        <v>50</v>
      </c>
      <c r="J30" s="97"/>
      <c r="K30" s="96" t="s">
        <v>49</v>
      </c>
      <c r="L30" s="55">
        <v>1</v>
      </c>
      <c r="M30" s="96" t="s">
        <v>49</v>
      </c>
      <c r="N30" s="97"/>
      <c r="O30" s="95">
        <v>261</v>
      </c>
      <c r="P30" s="98">
        <v>270</v>
      </c>
      <c r="Q30" s="55" t="s">
        <v>121</v>
      </c>
      <c r="R30" s="55" t="s">
        <v>655</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250</v>
      </c>
      <c r="C32" s="96" t="s">
        <v>50</v>
      </c>
      <c r="D32" s="97"/>
      <c r="E32" s="96" t="s">
        <v>49</v>
      </c>
      <c r="F32" s="55">
        <v>1</v>
      </c>
      <c r="G32" s="96" t="s">
        <v>50</v>
      </c>
      <c r="H32" s="97"/>
      <c r="I32" s="96" t="s">
        <v>50</v>
      </c>
      <c r="J32" s="97"/>
      <c r="K32" s="96" t="s">
        <v>49</v>
      </c>
      <c r="L32" s="55">
        <v>1</v>
      </c>
      <c r="M32" s="96" t="s">
        <v>49</v>
      </c>
      <c r="N32" s="97"/>
      <c r="O32" s="95">
        <v>238</v>
      </c>
      <c r="P32" s="98">
        <v>263</v>
      </c>
      <c r="Q32" s="55" t="s">
        <v>656</v>
      </c>
      <c r="R32" s="55" t="s">
        <v>663</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251</v>
      </c>
      <c r="C34" s="96" t="s">
        <v>50</v>
      </c>
      <c r="D34" s="97"/>
      <c r="E34" s="96" t="s">
        <v>49</v>
      </c>
      <c r="F34" s="55">
        <v>1</v>
      </c>
      <c r="G34" s="96" t="s">
        <v>50</v>
      </c>
      <c r="H34" s="97"/>
      <c r="I34" s="96" t="s">
        <v>50</v>
      </c>
      <c r="J34" s="97"/>
      <c r="K34" s="96" t="s">
        <v>49</v>
      </c>
      <c r="L34" s="55">
        <v>1</v>
      </c>
      <c r="M34" s="96" t="s">
        <v>49</v>
      </c>
      <c r="N34" s="97"/>
      <c r="O34" s="95">
        <v>238</v>
      </c>
      <c r="P34" s="98">
        <v>264</v>
      </c>
      <c r="Q34" s="55" t="s">
        <v>656</v>
      </c>
      <c r="R34" s="55" t="s">
        <v>663</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252</v>
      </c>
      <c r="C36" s="96" t="s">
        <v>50</v>
      </c>
      <c r="D36" s="97"/>
      <c r="E36" s="96" t="s">
        <v>49</v>
      </c>
      <c r="F36" s="55">
        <v>1</v>
      </c>
      <c r="G36" s="96" t="s">
        <v>50</v>
      </c>
      <c r="H36" s="97"/>
      <c r="I36" s="96" t="s">
        <v>50</v>
      </c>
      <c r="J36" s="97"/>
      <c r="K36" s="96" t="s">
        <v>49</v>
      </c>
      <c r="L36" s="55">
        <v>1</v>
      </c>
      <c r="M36" s="96" t="s">
        <v>49</v>
      </c>
      <c r="N36" s="97"/>
      <c r="O36" s="95">
        <v>249</v>
      </c>
      <c r="P36" s="98">
        <v>273</v>
      </c>
      <c r="Q36" s="55" t="s">
        <v>657</v>
      </c>
      <c r="R36" s="55" t="s">
        <v>664</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229</v>
      </c>
      <c r="C38" s="96" t="s">
        <v>50</v>
      </c>
      <c r="D38" s="97"/>
      <c r="E38" s="96" t="s">
        <v>49</v>
      </c>
      <c r="F38" s="55">
        <v>1</v>
      </c>
      <c r="G38" s="96" t="s">
        <v>50</v>
      </c>
      <c r="H38" s="97"/>
      <c r="I38" s="96" t="s">
        <v>50</v>
      </c>
      <c r="J38" s="97"/>
      <c r="K38" s="96" t="s">
        <v>49</v>
      </c>
      <c r="L38" s="55">
        <v>1</v>
      </c>
      <c r="M38" s="96" t="s">
        <v>49</v>
      </c>
      <c r="N38" s="97"/>
      <c r="O38" s="95">
        <v>267</v>
      </c>
      <c r="P38" s="98">
        <v>272</v>
      </c>
      <c r="Q38" s="55" t="s">
        <v>658</v>
      </c>
      <c r="R38" s="55" t="s">
        <v>659</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253</v>
      </c>
      <c r="C40" s="96" t="s">
        <v>50</v>
      </c>
      <c r="D40" s="97"/>
      <c r="E40" s="96" t="s">
        <v>49</v>
      </c>
      <c r="F40" s="55">
        <v>1</v>
      </c>
      <c r="G40" s="96" t="s">
        <v>50</v>
      </c>
      <c r="H40" s="97"/>
      <c r="I40" s="96" t="s">
        <v>50</v>
      </c>
      <c r="J40" s="97"/>
      <c r="K40" s="96" t="s">
        <v>49</v>
      </c>
      <c r="L40" s="55">
        <v>1</v>
      </c>
      <c r="M40" s="96" t="s">
        <v>49</v>
      </c>
      <c r="N40" s="97"/>
      <c r="O40" s="95">
        <v>264</v>
      </c>
      <c r="P40" s="98">
        <v>271</v>
      </c>
      <c r="Q40" s="55" t="s">
        <v>589</v>
      </c>
      <c r="R40" s="55" t="s">
        <v>665</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254</v>
      </c>
      <c r="C42" s="96" t="s">
        <v>50</v>
      </c>
      <c r="D42" s="97"/>
      <c r="E42" s="96" t="s">
        <v>49</v>
      </c>
      <c r="F42" s="55">
        <v>1</v>
      </c>
      <c r="G42" s="96" t="s">
        <v>50</v>
      </c>
      <c r="H42" s="97"/>
      <c r="I42" s="96" t="s">
        <v>50</v>
      </c>
      <c r="J42" s="97"/>
      <c r="K42" s="96" t="s">
        <v>49</v>
      </c>
      <c r="L42" s="55">
        <v>1</v>
      </c>
      <c r="M42" s="96" t="s">
        <v>49</v>
      </c>
      <c r="N42" s="97"/>
      <c r="O42" s="95">
        <v>279</v>
      </c>
      <c r="P42" s="98">
        <v>271</v>
      </c>
      <c r="Q42" s="55" t="s">
        <v>660</v>
      </c>
      <c r="R42" s="55" t="s">
        <v>666</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255</v>
      </c>
      <c r="C44" s="96" t="s">
        <v>50</v>
      </c>
      <c r="D44" s="97"/>
      <c r="E44" s="96" t="s">
        <v>49</v>
      </c>
      <c r="F44" s="55">
        <v>1</v>
      </c>
      <c r="G44" s="96" t="s">
        <v>50</v>
      </c>
      <c r="H44" s="97"/>
      <c r="I44" s="96" t="s">
        <v>50</v>
      </c>
      <c r="J44" s="97"/>
      <c r="K44" s="96" t="s">
        <v>49</v>
      </c>
      <c r="L44" s="55">
        <v>1</v>
      </c>
      <c r="M44" s="96" t="s">
        <v>49</v>
      </c>
      <c r="N44" s="97"/>
      <c r="O44" s="95">
        <v>280</v>
      </c>
      <c r="P44" s="98">
        <v>273</v>
      </c>
      <c r="Q44" s="55" t="s">
        <v>661</v>
      </c>
      <c r="R44" s="55" t="s">
        <v>662</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256</v>
      </c>
      <c r="C46" s="96" t="s">
        <v>50</v>
      </c>
      <c r="D46" s="97"/>
      <c r="E46" s="96" t="s">
        <v>49</v>
      </c>
      <c r="F46" s="55">
        <v>1</v>
      </c>
      <c r="G46" s="96" t="s">
        <v>50</v>
      </c>
      <c r="H46" s="97"/>
      <c r="I46" s="96" t="s">
        <v>50</v>
      </c>
      <c r="J46" s="97"/>
      <c r="K46" s="96" t="s">
        <v>49</v>
      </c>
      <c r="L46" s="55">
        <v>1</v>
      </c>
      <c r="M46" s="96" t="s">
        <v>49</v>
      </c>
      <c r="N46" s="97"/>
      <c r="O46" s="95">
        <v>271</v>
      </c>
      <c r="P46" s="98">
        <v>273</v>
      </c>
      <c r="Q46" s="55" t="s">
        <v>660</v>
      </c>
      <c r="R46" s="55" t="s">
        <v>665</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234</v>
      </c>
      <c r="C48" s="106" t="s">
        <v>50</v>
      </c>
      <c r="D48" s="107"/>
      <c r="E48" s="106" t="s">
        <v>49</v>
      </c>
      <c r="F48" s="56">
        <v>1</v>
      </c>
      <c r="G48" s="106" t="s">
        <v>50</v>
      </c>
      <c r="H48" s="107"/>
      <c r="I48" s="106" t="s">
        <v>50</v>
      </c>
      <c r="J48" s="107"/>
      <c r="K48" s="106" t="s">
        <v>49</v>
      </c>
      <c r="L48" s="56">
        <v>1</v>
      </c>
      <c r="M48" s="106" t="s">
        <v>49</v>
      </c>
      <c r="N48" s="107"/>
      <c r="O48" s="105">
        <v>261</v>
      </c>
      <c r="P48" s="108">
        <v>270</v>
      </c>
      <c r="Q48" s="56" t="s">
        <v>589</v>
      </c>
      <c r="R48" s="56" t="s">
        <v>665</v>
      </c>
      <c r="S48" s="110" t="s">
        <v>387</v>
      </c>
    </row>
    <row r="49" spans="2:18" ht="15" customHeight="1" x14ac:dyDescent="0.25">
      <c r="B49" s="221" t="s">
        <v>411</v>
      </c>
      <c r="C49" s="221"/>
      <c r="D49" s="221"/>
      <c r="E49" s="221"/>
      <c r="F49" s="221"/>
      <c r="G49" s="221"/>
      <c r="H49" s="221"/>
      <c r="I49" s="221"/>
      <c r="J49" s="221"/>
      <c r="K49" s="221"/>
      <c r="L49" s="221"/>
      <c r="M49" s="221"/>
      <c r="N49" s="221"/>
      <c r="O49" s="221"/>
      <c r="P49" s="221"/>
    </row>
    <row r="50" spans="2:18" ht="93.75" customHeight="1" x14ac:dyDescent="0.25">
      <c r="B50" s="236" t="s">
        <v>671</v>
      </c>
      <c r="C50" s="236"/>
      <c r="D50" s="236"/>
      <c r="E50" s="236"/>
      <c r="F50" s="236"/>
      <c r="G50" s="236"/>
      <c r="H50" s="236"/>
      <c r="I50" s="236"/>
      <c r="J50" s="236"/>
      <c r="K50" s="236"/>
      <c r="L50" s="236"/>
      <c r="M50" s="236"/>
      <c r="N50" s="236"/>
      <c r="O50" s="236"/>
      <c r="P50" s="236"/>
      <c r="R50" s="123"/>
    </row>
    <row r="51" spans="2:18" x14ac:dyDescent="0.25">
      <c r="B51" s="194" t="s">
        <v>409</v>
      </c>
      <c r="C51" s="194"/>
      <c r="D51" s="194"/>
      <c r="E51" s="194"/>
      <c r="F51" s="194"/>
      <c r="G51" s="194"/>
      <c r="H51" s="194"/>
      <c r="I51" s="194"/>
      <c r="J51" s="194"/>
      <c r="K51" s="194"/>
      <c r="L51" s="194"/>
      <c r="M51" s="194"/>
      <c r="N51" s="194"/>
      <c r="O51" s="194"/>
      <c r="P51" s="194"/>
      <c r="R51" s="123"/>
    </row>
    <row r="52" spans="2:18" x14ac:dyDescent="0.25">
      <c r="B52" s="194" t="s">
        <v>410</v>
      </c>
      <c r="C52" s="194"/>
      <c r="D52" s="194"/>
      <c r="E52" s="194"/>
      <c r="F52" s="194"/>
      <c r="G52" s="194"/>
      <c r="H52" s="194"/>
      <c r="I52" s="194"/>
      <c r="J52" s="194"/>
      <c r="K52" s="194"/>
      <c r="L52" s="194"/>
      <c r="M52" s="194"/>
      <c r="N52" s="194"/>
      <c r="O52" s="194"/>
      <c r="P52" s="194"/>
    </row>
    <row r="53" spans="2:18" x14ac:dyDescent="0.25">
      <c r="B53" s="194" t="s">
        <v>369</v>
      </c>
      <c r="C53" s="194"/>
      <c r="D53" s="194"/>
      <c r="E53" s="194"/>
      <c r="F53" s="194"/>
      <c r="G53" s="194"/>
      <c r="H53" s="194"/>
      <c r="I53" s="194"/>
      <c r="J53" s="194"/>
      <c r="K53" s="194"/>
      <c r="L53" s="194"/>
      <c r="M53" s="194"/>
      <c r="N53" s="194"/>
      <c r="O53" s="194"/>
      <c r="P53" s="194"/>
    </row>
    <row r="54" spans="2:18" x14ac:dyDescent="0.25">
      <c r="B54" s="113" t="s">
        <v>200</v>
      </c>
      <c r="C54" s="194" t="str">
        <f>STUDIES!A5</f>
        <v>Iversen, 2016 (3)</v>
      </c>
      <c r="D54" s="194"/>
      <c r="E54" s="194"/>
      <c r="F54" s="194"/>
      <c r="G54" s="194"/>
      <c r="H54" s="194"/>
      <c r="I54" s="194"/>
      <c r="J54" s="194"/>
      <c r="K54" s="194"/>
      <c r="L54" s="194"/>
      <c r="M54" s="194"/>
      <c r="N54" s="194"/>
      <c r="O54" s="194"/>
      <c r="P54" s="194"/>
    </row>
    <row r="56" spans="2:18" ht="21.75" thickBot="1" x14ac:dyDescent="0.3">
      <c r="B56" s="86" t="s">
        <v>58</v>
      </c>
      <c r="C56" s="87"/>
      <c r="D56" s="87"/>
      <c r="E56" s="87"/>
      <c r="F56" s="87"/>
      <c r="G56" s="87"/>
      <c r="H56" s="87"/>
      <c r="I56" s="87"/>
      <c r="J56" s="87"/>
      <c r="K56" s="87"/>
      <c r="L56" s="87"/>
      <c r="M56" s="87"/>
      <c r="N56" s="87"/>
      <c r="O56" s="87"/>
      <c r="P56" s="87"/>
    </row>
    <row r="58" spans="2:18" s="89" customFormat="1" x14ac:dyDescent="0.25">
      <c r="B58" s="227" t="s">
        <v>74</v>
      </c>
      <c r="C58" s="228"/>
      <c r="D58" s="228"/>
      <c r="E58" s="224" t="s">
        <v>75</v>
      </c>
      <c r="F58" s="224"/>
      <c r="G58" s="224"/>
      <c r="H58" s="224"/>
      <c r="I58" s="224" t="s">
        <v>76</v>
      </c>
      <c r="J58" s="224"/>
      <c r="K58" s="224" t="s">
        <v>25</v>
      </c>
      <c r="L58" s="224"/>
      <c r="M58" s="222" t="s">
        <v>28</v>
      </c>
      <c r="N58" s="222"/>
      <c r="O58" s="224" t="s">
        <v>27</v>
      </c>
      <c r="P58" s="232"/>
    </row>
    <row r="59" spans="2:18" s="89" customFormat="1" ht="31.5" customHeight="1" thickBot="1" x14ac:dyDescent="0.3">
      <c r="B59" s="229"/>
      <c r="C59" s="230"/>
      <c r="D59" s="230"/>
      <c r="E59" s="223" t="str">
        <f>O12</f>
        <v>Control group (9vHPV − females 16−26 years)</v>
      </c>
      <c r="F59" s="223"/>
      <c r="G59" s="223" t="str">
        <f>P12</f>
        <v>Intervention group (9vHPV − males 9−14 years)</v>
      </c>
      <c r="H59" s="223"/>
      <c r="I59" s="231" t="s">
        <v>24</v>
      </c>
      <c r="J59" s="231"/>
      <c r="K59" s="231" t="s">
        <v>26</v>
      </c>
      <c r="L59" s="231"/>
      <c r="M59" s="223"/>
      <c r="N59" s="223"/>
      <c r="O59" s="231"/>
      <c r="P59" s="233"/>
    </row>
    <row r="60" spans="2:18" ht="30" customHeight="1" x14ac:dyDescent="0.25">
      <c r="B60" s="192" t="str">
        <f>B13</f>
        <v>GMTs for HPV 6 (follow-up: 7 months)</v>
      </c>
      <c r="C60" s="193"/>
      <c r="D60" s="193"/>
      <c r="E60" s="199" t="str">
        <f>IF(Q14="","",Q14)</f>
        <v>Mean 770.9 mMU/mL</v>
      </c>
      <c r="F60" s="199"/>
      <c r="G60" s="198" t="s">
        <v>672</v>
      </c>
      <c r="H60" s="198"/>
      <c r="I60" s="199" t="str">
        <f>IF(R14="","",R14)</f>
        <v>Ratio 2.02 (1.73−2.36)</v>
      </c>
      <c r="J60" s="199"/>
      <c r="K60" s="199" t="str">
        <f>IF(B14="","",B14)</f>
        <v>501 (1NoRCT)#</v>
      </c>
      <c r="L60" s="199"/>
      <c r="M60" s="118" t="str">
        <f>IF(S14="","",S14)</f>
        <v>Low</v>
      </c>
      <c r="N60" s="115"/>
      <c r="O60" s="237" t="s">
        <v>474</v>
      </c>
      <c r="P60" s="238"/>
    </row>
    <row r="61" spans="2:18" ht="30" customHeight="1" x14ac:dyDescent="0.25">
      <c r="B61" s="192" t="str">
        <f>B15</f>
        <v>GMTs for HPV 11 (follow-up: 7 months)</v>
      </c>
      <c r="C61" s="193"/>
      <c r="D61" s="193"/>
      <c r="E61" s="199" t="str">
        <f>IF(Q16="","",Q16)</f>
        <v>Mean 580.5 mMU/mL</v>
      </c>
      <c r="F61" s="199"/>
      <c r="G61" s="198" t="s">
        <v>673</v>
      </c>
      <c r="H61" s="198"/>
      <c r="I61" s="199" t="str">
        <f>IF(R16="","",R16)</f>
        <v>Ratio 2.45 (2.09−2.88)</v>
      </c>
      <c r="J61" s="199"/>
      <c r="K61" s="199" t="str">
        <f>IF(B16="","",B16)</f>
        <v>502 (1NoRCT)#</v>
      </c>
      <c r="L61" s="199"/>
      <c r="M61" s="118" t="str">
        <f>IF(S16="","",S16)</f>
        <v>Low</v>
      </c>
      <c r="N61" s="115"/>
      <c r="O61" s="198"/>
      <c r="P61" s="239"/>
    </row>
    <row r="62" spans="2:18" ht="30" customHeight="1" x14ac:dyDescent="0.25">
      <c r="B62" s="192" t="str">
        <f>B17</f>
        <v>GMTs for HPV 16 (follow-up: 7 months)</v>
      </c>
      <c r="C62" s="193"/>
      <c r="D62" s="193"/>
      <c r="E62" s="199" t="str">
        <f>IF(Q18="","",Q18)</f>
        <v>Mean 3154.0 mMU/mL</v>
      </c>
      <c r="F62" s="199"/>
      <c r="G62" s="198" t="s">
        <v>674</v>
      </c>
      <c r="H62" s="198"/>
      <c r="I62" s="199" t="str">
        <f>IF(R18="","",R18)</f>
        <v>Ratio 2.69 (2.29−3.15)</v>
      </c>
      <c r="J62" s="199"/>
      <c r="K62" s="199" t="str">
        <f>IF(B18="","",B18)</f>
        <v>522 (1NoRCT)#</v>
      </c>
      <c r="L62" s="199"/>
      <c r="M62" s="118" t="str">
        <f>IF(S18="","",S18)</f>
        <v>Low</v>
      </c>
      <c r="N62" s="115"/>
      <c r="O62" s="198"/>
      <c r="P62" s="239"/>
    </row>
    <row r="63" spans="2:18" ht="30" customHeight="1" x14ac:dyDescent="0.25">
      <c r="B63" s="192" t="str">
        <f>B19</f>
        <v>GMTs for HPV 18 (follow-up: 7 months)</v>
      </c>
      <c r="C63" s="193"/>
      <c r="D63" s="193"/>
      <c r="E63" s="199" t="str">
        <f>IF(Q20="","",Q20)</f>
        <v>Mean 761.5 mMU/mL</v>
      </c>
      <c r="F63" s="199"/>
      <c r="G63" s="198" t="s">
        <v>675</v>
      </c>
      <c r="H63" s="198"/>
      <c r="I63" s="199" t="str">
        <f>IF(R20="","",R20)</f>
        <v>Ratio 2.44 (2.04−2.92)</v>
      </c>
      <c r="J63" s="199"/>
      <c r="K63" s="199" t="str">
        <f>IF(B20="","",B20)</f>
        <v>539 (1NoRCT)#</v>
      </c>
      <c r="L63" s="199"/>
      <c r="M63" s="118" t="str">
        <f>IF(S20="","",S20)</f>
        <v>Low</v>
      </c>
      <c r="N63" s="115"/>
      <c r="O63" s="198"/>
      <c r="P63" s="239"/>
    </row>
    <row r="64" spans="2:18" ht="30" customHeight="1" x14ac:dyDescent="0.25">
      <c r="B64" s="192" t="str">
        <f>B21</f>
        <v>GMTs for HPV 31 (follow-up: 7 months)</v>
      </c>
      <c r="C64" s="193"/>
      <c r="D64" s="193"/>
      <c r="E64" s="199" t="str">
        <f>IF(Q22="","",Q22)</f>
        <v>Mean 572.1 mMU/mL</v>
      </c>
      <c r="F64" s="199"/>
      <c r="G64" s="198" t="s">
        <v>676</v>
      </c>
      <c r="H64" s="198"/>
      <c r="I64" s="199" t="str">
        <f>IF(R22="","",R22)</f>
        <v>Ratio 2.62 (2.20−3.12)</v>
      </c>
      <c r="J64" s="199"/>
      <c r="K64" s="199" t="str">
        <f>IF(B22="","",B22)</f>
        <v>535 (1NoRCT)#</v>
      </c>
      <c r="L64" s="199"/>
      <c r="M64" s="118" t="str">
        <f>IF(S22="","",S22)</f>
        <v>Low</v>
      </c>
      <c r="N64" s="115"/>
      <c r="O64" s="198"/>
      <c r="P64" s="239"/>
    </row>
    <row r="65" spans="2:18" ht="30" customHeight="1" x14ac:dyDescent="0.25">
      <c r="B65" s="192" t="str">
        <f>B23</f>
        <v>GMTs for HPV 33 (follow-up: 7 months)</v>
      </c>
      <c r="C65" s="193"/>
      <c r="D65" s="193"/>
      <c r="E65" s="199" t="str">
        <f>IF(Q24="","",Q24)</f>
        <v>Mean 348.1 mMU/mL</v>
      </c>
      <c r="F65" s="199"/>
      <c r="G65" s="198" t="s">
        <v>677</v>
      </c>
      <c r="H65" s="198"/>
      <c r="I65" s="199" t="str">
        <f>IF(R24="","",R24)</f>
        <v>Ratio 2.99 (2.55−3.50)</v>
      </c>
      <c r="J65" s="199"/>
      <c r="K65" s="199" t="str">
        <f>IF(B24="","",B24)</f>
        <v>550 (1NoRCT)#</v>
      </c>
      <c r="L65" s="199"/>
      <c r="M65" s="118" t="str">
        <f>IF(S24="","",S24)</f>
        <v>Low</v>
      </c>
      <c r="N65" s="115"/>
      <c r="O65" s="198"/>
      <c r="P65" s="239"/>
    </row>
    <row r="66" spans="2:18" ht="30" customHeight="1" x14ac:dyDescent="0.25">
      <c r="B66" s="192" t="str">
        <f>B25</f>
        <v>GMTs for HPV 45 (follow-up: 7 months)</v>
      </c>
      <c r="C66" s="193"/>
      <c r="D66" s="193"/>
      <c r="E66" s="199" t="str">
        <f>IF(Q26="","",Q26)</f>
        <v>Mean 213.6 mMU/mL</v>
      </c>
      <c r="F66" s="199"/>
      <c r="G66" s="198" t="s">
        <v>678</v>
      </c>
      <c r="H66" s="198"/>
      <c r="I66" s="199" t="str">
        <f>IF(R26="","",R26)</f>
        <v>Ratio 1.65 (1.37−1.99)</v>
      </c>
      <c r="J66" s="199"/>
      <c r="K66" s="199" t="str">
        <f>IF(B26="","",B26)</f>
        <v>553 (1NoRCT)#</v>
      </c>
      <c r="L66" s="199"/>
      <c r="M66" s="118" t="str">
        <f>IF(S26="","",S26)</f>
        <v>Low</v>
      </c>
      <c r="N66" s="115"/>
      <c r="O66" s="198"/>
      <c r="P66" s="239"/>
    </row>
    <row r="67" spans="2:18" ht="30" customHeight="1" x14ac:dyDescent="0.25">
      <c r="B67" s="192" t="str">
        <f>B27</f>
        <v>GMTs for HPV 52 (follow-up: 7 months)</v>
      </c>
      <c r="C67" s="193"/>
      <c r="D67" s="193"/>
      <c r="E67" s="199" t="str">
        <f>IF(Q28="","",Q28)</f>
        <v>Mean 364.2 mMU/mL</v>
      </c>
      <c r="F67" s="199"/>
      <c r="G67" s="198" t="s">
        <v>679</v>
      </c>
      <c r="H67" s="198"/>
      <c r="I67" s="199" t="str">
        <f>IF(R28="","",R28)</f>
        <v>Ratio 1.76 (1.51−2.05)</v>
      </c>
      <c r="J67" s="199"/>
      <c r="K67" s="199" t="str">
        <f>IF(B28="","",B28)</f>
        <v>544 (1NoRCT)#</v>
      </c>
      <c r="L67" s="199"/>
      <c r="M67" s="118" t="str">
        <f>IF(S28="","",S28)</f>
        <v>Low</v>
      </c>
      <c r="N67" s="115"/>
      <c r="O67" s="198"/>
      <c r="P67" s="239"/>
    </row>
    <row r="68" spans="2:18" ht="30" customHeight="1" x14ac:dyDescent="0.25">
      <c r="B68" s="192" t="str">
        <f>B29</f>
        <v>GMTs for HPV 58 (follow-up: 7 months)</v>
      </c>
      <c r="C68" s="193"/>
      <c r="D68" s="193"/>
      <c r="E68" s="199" t="str">
        <f>IF(Q30="","",Q30)</f>
        <v>Mean 491.1 mMU/mL</v>
      </c>
      <c r="F68" s="199"/>
      <c r="G68" s="198" t="s">
        <v>680</v>
      </c>
      <c r="H68" s="198"/>
      <c r="I68" s="199" t="str">
        <f>IF(R30="","",R30)</f>
        <v>Ratio 2.70 (2.30−3.16)</v>
      </c>
      <c r="J68" s="199"/>
      <c r="K68" s="199" t="str">
        <f>IF(B30="","",B30)</f>
        <v>531 (1NoRCT)#</v>
      </c>
      <c r="L68" s="199"/>
      <c r="M68" s="118" t="str">
        <f>IF(S30="","",S30)</f>
        <v>Low</v>
      </c>
      <c r="N68" s="115"/>
      <c r="O68" s="198"/>
      <c r="P68" s="239"/>
    </row>
    <row r="69" spans="2:18" ht="30" customHeight="1" x14ac:dyDescent="0.25">
      <c r="B69" s="192" t="str">
        <f>B31</f>
        <v>Seroconversion for HPV 6 (follow-up: 7 months)</v>
      </c>
      <c r="C69" s="193"/>
      <c r="D69" s="193"/>
      <c r="E69" s="199" t="str">
        <f>IF(Q32="","",Q32)</f>
        <v>99.6% (97.7−100.0)</v>
      </c>
      <c r="F69" s="199"/>
      <c r="G69" s="198" t="s">
        <v>590</v>
      </c>
      <c r="H69" s="198"/>
      <c r="I69" s="234" t="str">
        <f>IF(R32="","",R32)</f>
        <v>Diff seroconv 0.4% (-1.0−2.3)</v>
      </c>
      <c r="J69" s="234"/>
      <c r="K69" s="199" t="str">
        <f>IF(B32="","",B32)</f>
        <v>501 (1NoRCT)#</v>
      </c>
      <c r="L69" s="199"/>
      <c r="M69" s="118" t="str">
        <f>IF(S32="","",S32)</f>
        <v>Low</v>
      </c>
      <c r="N69" s="115"/>
      <c r="O69" s="198"/>
      <c r="P69" s="239"/>
    </row>
    <row r="70" spans="2:18" ht="30" customHeight="1" x14ac:dyDescent="0.25">
      <c r="B70" s="192" t="str">
        <f>B33</f>
        <v>Seroconversion for HPV 11 (follow-up: 7 months)</v>
      </c>
      <c r="C70" s="193"/>
      <c r="D70" s="193"/>
      <c r="E70" s="199" t="str">
        <f>IF(Q34="","",Q34)</f>
        <v>99.6% (97.7−100.0)</v>
      </c>
      <c r="F70" s="199"/>
      <c r="G70" s="198" t="s">
        <v>590</v>
      </c>
      <c r="H70" s="198"/>
      <c r="I70" s="234" t="str">
        <f>IF(R34="","",R34)</f>
        <v>Diff seroconv 0.4% (-1.0−2.3)</v>
      </c>
      <c r="J70" s="234"/>
      <c r="K70" s="199" t="str">
        <f>IF(B34="","",B34)</f>
        <v>502 (1NoRCT)#</v>
      </c>
      <c r="L70" s="199"/>
      <c r="M70" s="118" t="str">
        <f>IF(S34="","",S34)</f>
        <v>Low</v>
      </c>
      <c r="N70" s="115"/>
      <c r="O70" s="198"/>
      <c r="P70" s="239"/>
    </row>
    <row r="71" spans="2:18" ht="30" customHeight="1" x14ac:dyDescent="0.25">
      <c r="B71" s="192" t="str">
        <f>B35</f>
        <v>Seroconversion for HPV 16 (follow-up: 7 months)</v>
      </c>
      <c r="C71" s="193"/>
      <c r="D71" s="193"/>
      <c r="E71" s="199" t="str">
        <f>IF(Q36="","",Q36)</f>
        <v>99.6% (97.8−100.0)</v>
      </c>
      <c r="F71" s="199"/>
      <c r="G71" s="198" t="s">
        <v>590</v>
      </c>
      <c r="H71" s="198"/>
      <c r="I71" s="234" t="str">
        <f>IF(R36="","",R36)</f>
        <v>Diff seroconv 0.4% (-1.0−2.2)</v>
      </c>
      <c r="J71" s="234"/>
      <c r="K71" s="199" t="str">
        <f>IF(B36="","",B36)</f>
        <v>522 (1NoRCT)#</v>
      </c>
      <c r="L71" s="199"/>
      <c r="M71" s="118" t="str">
        <f>IF(S36="","",S36)</f>
        <v>Low</v>
      </c>
      <c r="N71" s="115"/>
      <c r="O71" s="198"/>
      <c r="P71" s="239"/>
    </row>
    <row r="72" spans="2:18" ht="30" customHeight="1" x14ac:dyDescent="0.25">
      <c r="B72" s="192" t="str">
        <f>B37</f>
        <v>Seroconversion for HPV 18 (follow-up: 7 months)</v>
      </c>
      <c r="C72" s="193"/>
      <c r="D72" s="193"/>
      <c r="E72" s="199" t="str">
        <f>IF(Q38="","",Q38)</f>
        <v>98.5% (96.2−99.6)</v>
      </c>
      <c r="F72" s="199"/>
      <c r="G72" s="198" t="s">
        <v>681</v>
      </c>
      <c r="H72" s="198"/>
      <c r="I72" s="234" t="str">
        <f>IF(R38="","",R38)</f>
        <v>Diff seroconv 1.5% (0.1−3.8)</v>
      </c>
      <c r="J72" s="234"/>
      <c r="K72" s="199" t="str">
        <f>IF(B38="","",B38)</f>
        <v>539 (1NoRCT)#</v>
      </c>
      <c r="L72" s="199"/>
      <c r="M72" s="118" t="str">
        <f>IF(S38="","",S38)</f>
        <v>Low</v>
      </c>
      <c r="N72" s="115"/>
      <c r="O72" s="198"/>
      <c r="P72" s="239"/>
    </row>
    <row r="73" spans="2:18" ht="30" customHeight="1" x14ac:dyDescent="0.25">
      <c r="B73" s="192" t="str">
        <f>B39</f>
        <v>Seroconversion for HPV 31 (follow-up: 7 months)</v>
      </c>
      <c r="C73" s="193"/>
      <c r="D73" s="193"/>
      <c r="E73" s="199" t="str">
        <f>IF(Q40="","",Q40)</f>
        <v>99.6% (97.9−100.0)</v>
      </c>
      <c r="F73" s="199"/>
      <c r="G73" s="198" t="s">
        <v>590</v>
      </c>
      <c r="H73" s="198"/>
      <c r="I73" s="234" t="str">
        <f>IF(R40="","",R40)</f>
        <v>Diff seroconv 0.4% (-1.0−2.1)</v>
      </c>
      <c r="J73" s="234"/>
      <c r="K73" s="199" t="str">
        <f>IF(B40="","",B40)</f>
        <v>535 (1NoRCT)#</v>
      </c>
      <c r="L73" s="199"/>
      <c r="M73" s="118" t="str">
        <f>IF(S40="","",S40)</f>
        <v>Low</v>
      </c>
      <c r="N73" s="115"/>
      <c r="O73" s="198"/>
      <c r="P73" s="239"/>
    </row>
    <row r="74" spans="2:18" ht="30" customHeight="1" x14ac:dyDescent="0.25">
      <c r="B74" s="192" t="str">
        <f>B41</f>
        <v>Seroconversion for HPV 33 (follow-up: 7 months)</v>
      </c>
      <c r="C74" s="193"/>
      <c r="D74" s="193"/>
      <c r="E74" s="199" t="str">
        <f>IF(Q42="","",Q42)</f>
        <v>99.6% (98.0−100.0)</v>
      </c>
      <c r="F74" s="199"/>
      <c r="G74" s="198" t="s">
        <v>590</v>
      </c>
      <c r="H74" s="198"/>
      <c r="I74" s="234" t="str">
        <f>IF(R42="","",R42)</f>
        <v>Diff seroconv 0.4% (-1.0−2.0)</v>
      </c>
      <c r="J74" s="234"/>
      <c r="K74" s="199" t="str">
        <f>IF(B42="","",B42)</f>
        <v>550 (1NoRCT)#</v>
      </c>
      <c r="L74" s="199"/>
      <c r="M74" s="118" t="str">
        <f>IF(S42="","",S42)</f>
        <v>Low</v>
      </c>
      <c r="N74" s="115"/>
      <c r="O74" s="198"/>
      <c r="P74" s="239"/>
    </row>
    <row r="75" spans="2:18" ht="30" customHeight="1" x14ac:dyDescent="0.25">
      <c r="B75" s="192" t="str">
        <f>B43</f>
        <v>Seroconversion for HPV 45 (follow-up: 7 months)</v>
      </c>
      <c r="C75" s="193"/>
      <c r="D75" s="193"/>
      <c r="E75" s="199" t="str">
        <f>IF(Q44="","",Q44)</f>
        <v>97.9% (95.4−99.2)</v>
      </c>
      <c r="F75" s="199"/>
      <c r="G75" s="198" t="s">
        <v>682</v>
      </c>
      <c r="H75" s="198"/>
      <c r="I75" s="234" t="str">
        <f>IF(R44="","",R44)</f>
        <v>Diff seroconv 1.4% (-0.7−4.0)</v>
      </c>
      <c r="J75" s="234"/>
      <c r="K75" s="199" t="str">
        <f>IF(B44="","",B44)</f>
        <v>553 (1NoRCT)#</v>
      </c>
      <c r="L75" s="199"/>
      <c r="M75" s="118" t="str">
        <f>IF(S44="","",S44)</f>
        <v>Low</v>
      </c>
      <c r="N75" s="115"/>
      <c r="O75" s="198"/>
      <c r="P75" s="239"/>
    </row>
    <row r="76" spans="2:18" ht="30" customHeight="1" x14ac:dyDescent="0.25">
      <c r="B76" s="192" t="str">
        <f>B45</f>
        <v>Seroconversion for HPV 52 (follow-up: 7 months)</v>
      </c>
      <c r="C76" s="193"/>
      <c r="D76" s="193"/>
      <c r="E76" s="199" t="str">
        <f>IF(Q46="","",Q46)</f>
        <v>99.6% (98.0−100.0)</v>
      </c>
      <c r="F76" s="199"/>
      <c r="G76" s="198" t="s">
        <v>681</v>
      </c>
      <c r="H76" s="198"/>
      <c r="I76" s="234" t="str">
        <f>IF(R46="","",R46)</f>
        <v>Diff seroconv 0.4% (-1.0−2.1)</v>
      </c>
      <c r="J76" s="234"/>
      <c r="K76" s="199" t="str">
        <f>IF(B46="","",B46)</f>
        <v>544 (1NoRCT)#</v>
      </c>
      <c r="L76" s="199"/>
      <c r="M76" s="118" t="str">
        <f>IF(S46="","",S46)</f>
        <v>Low</v>
      </c>
      <c r="N76" s="115"/>
      <c r="O76" s="198"/>
      <c r="P76" s="239"/>
    </row>
    <row r="77" spans="2:18" ht="30" customHeight="1" x14ac:dyDescent="0.25">
      <c r="B77" s="204" t="str">
        <f>B47</f>
        <v>Seroconversion for HPV 58 (follow-up: 7 months)</v>
      </c>
      <c r="C77" s="205"/>
      <c r="D77" s="205"/>
      <c r="E77" s="206" t="str">
        <f>IF(Q48="","",Q48)</f>
        <v>99.6% (97.9−100.0)</v>
      </c>
      <c r="F77" s="206"/>
      <c r="G77" s="207" t="s">
        <v>590</v>
      </c>
      <c r="H77" s="207"/>
      <c r="I77" s="235" t="str">
        <f>IF(R48="","",R48)</f>
        <v>Diff seroconv 0.4% (-1.0−2.1)</v>
      </c>
      <c r="J77" s="235"/>
      <c r="K77" s="206" t="str">
        <f>IF(B48="","",B48)</f>
        <v>531 (1NoRCT)#</v>
      </c>
      <c r="L77" s="206"/>
      <c r="M77" s="119" t="str">
        <f>IF(S48="","",S48)</f>
        <v>Low</v>
      </c>
      <c r="N77" s="117"/>
      <c r="O77" s="207"/>
      <c r="P77" s="240"/>
    </row>
    <row r="78" spans="2:18" ht="15" customHeight="1" x14ac:dyDescent="0.25">
      <c r="B78" s="221" t="s">
        <v>411</v>
      </c>
      <c r="C78" s="221"/>
      <c r="D78" s="221"/>
      <c r="E78" s="221"/>
      <c r="F78" s="221"/>
      <c r="G78" s="221"/>
      <c r="H78" s="221"/>
      <c r="I78" s="221"/>
      <c r="J78" s="221"/>
      <c r="K78" s="221"/>
      <c r="L78" s="221"/>
      <c r="M78" s="221"/>
      <c r="N78" s="221"/>
      <c r="O78" s="221"/>
      <c r="P78" s="221"/>
    </row>
    <row r="79" spans="2:18" ht="93.75" customHeight="1" x14ac:dyDescent="0.25">
      <c r="B79" s="236" t="s">
        <v>668</v>
      </c>
      <c r="C79" s="236"/>
      <c r="D79" s="236"/>
      <c r="E79" s="236"/>
      <c r="F79" s="236"/>
      <c r="G79" s="236"/>
      <c r="H79" s="236"/>
      <c r="I79" s="236"/>
      <c r="J79" s="236"/>
      <c r="K79" s="236"/>
      <c r="L79" s="236"/>
      <c r="M79" s="236"/>
      <c r="N79" s="236"/>
      <c r="O79" s="236"/>
      <c r="P79" s="236"/>
      <c r="R79" s="123"/>
    </row>
    <row r="80" spans="2:18" x14ac:dyDescent="0.25">
      <c r="B80" s="194" t="s">
        <v>410</v>
      </c>
      <c r="C80" s="194"/>
      <c r="D80" s="194"/>
      <c r="E80" s="194"/>
      <c r="F80" s="194"/>
      <c r="G80" s="194"/>
      <c r="H80" s="194"/>
      <c r="I80" s="194"/>
      <c r="J80" s="194"/>
      <c r="K80" s="194"/>
      <c r="L80" s="194"/>
      <c r="M80" s="194"/>
      <c r="N80" s="194"/>
      <c r="O80" s="194"/>
      <c r="P80" s="194"/>
    </row>
    <row r="81" spans="2:16" x14ac:dyDescent="0.25">
      <c r="B81" s="113" t="s">
        <v>200</v>
      </c>
      <c r="C81" s="194" t="str">
        <f>C54</f>
        <v>Iversen, 2016 (3)</v>
      </c>
      <c r="D81" s="194"/>
      <c r="E81" s="194"/>
      <c r="F81" s="194"/>
      <c r="G81" s="194"/>
      <c r="H81" s="194"/>
      <c r="I81" s="194"/>
      <c r="J81" s="194"/>
      <c r="K81" s="194"/>
      <c r="L81" s="194"/>
      <c r="M81" s="194"/>
      <c r="N81" s="194"/>
      <c r="O81" s="194"/>
      <c r="P81" s="194"/>
    </row>
    <row r="82" spans="2:16" x14ac:dyDescent="0.25">
      <c r="B82" s="88"/>
    </row>
    <row r="84" spans="2:16" x14ac:dyDescent="0.25">
      <c r="B84" s="88"/>
    </row>
    <row r="86" spans="2:16" x14ac:dyDescent="0.25">
      <c r="B86" s="88"/>
    </row>
  </sheetData>
  <mergeCells count="122">
    <mergeCell ref="C2:P2"/>
    <mergeCell ref="B75:D75"/>
    <mergeCell ref="E75:F75"/>
    <mergeCell ref="G75:H75"/>
    <mergeCell ref="I75:J75"/>
    <mergeCell ref="K75:L75"/>
    <mergeCell ref="B74:D74"/>
    <mergeCell ref="E74:F74"/>
    <mergeCell ref="B51:P51"/>
    <mergeCell ref="G74:H74"/>
    <mergeCell ref="I74:J74"/>
    <mergeCell ref="K74:L74"/>
    <mergeCell ref="B73:D73"/>
    <mergeCell ref="E73:F73"/>
    <mergeCell ref="G73:H73"/>
    <mergeCell ref="I73:J73"/>
    <mergeCell ref="K73:L73"/>
    <mergeCell ref="B72:D72"/>
    <mergeCell ref="E72:F72"/>
    <mergeCell ref="G72:H72"/>
    <mergeCell ref="I72:J72"/>
    <mergeCell ref="K72:L72"/>
    <mergeCell ref="B71:D71"/>
    <mergeCell ref="E71:F71"/>
    <mergeCell ref="C81:P81"/>
    <mergeCell ref="B78:P78"/>
    <mergeCell ref="B79:P79"/>
    <mergeCell ref="B77:D77"/>
    <mergeCell ref="E77:F77"/>
    <mergeCell ref="G77:H77"/>
    <mergeCell ref="I77:J77"/>
    <mergeCell ref="K77:L77"/>
    <mergeCell ref="B76:D76"/>
    <mergeCell ref="E76:F76"/>
    <mergeCell ref="G76:H76"/>
    <mergeCell ref="I76:J76"/>
    <mergeCell ref="K76:L76"/>
    <mergeCell ref="B80:P80"/>
    <mergeCell ref="O60:P77"/>
    <mergeCell ref="K61:L61"/>
    <mergeCell ref="G71:H71"/>
    <mergeCell ref="I71:J71"/>
    <mergeCell ref="K71:L71"/>
    <mergeCell ref="B70:D70"/>
    <mergeCell ref="E70:F70"/>
    <mergeCell ref="G70:H70"/>
    <mergeCell ref="I70:J70"/>
    <mergeCell ref="K70:L70"/>
    <mergeCell ref="B69:D69"/>
    <mergeCell ref="E69:F69"/>
    <mergeCell ref="G69:H69"/>
    <mergeCell ref="I69:J69"/>
    <mergeCell ref="K69:L69"/>
    <mergeCell ref="B68:D68"/>
    <mergeCell ref="E68:F68"/>
    <mergeCell ref="G68:H68"/>
    <mergeCell ref="I68:J68"/>
    <mergeCell ref="K68:L68"/>
    <mergeCell ref="B67:D67"/>
    <mergeCell ref="E67:F67"/>
    <mergeCell ref="G67:H67"/>
    <mergeCell ref="I67:J67"/>
    <mergeCell ref="K67:L67"/>
    <mergeCell ref="I61:J61"/>
    <mergeCell ref="B66:D66"/>
    <mergeCell ref="E66:F66"/>
    <mergeCell ref="G66:H66"/>
    <mergeCell ref="I66:J66"/>
    <mergeCell ref="K66:L66"/>
    <mergeCell ref="B65:D65"/>
    <mergeCell ref="E65:F65"/>
    <mergeCell ref="G65:H65"/>
    <mergeCell ref="I65:J65"/>
    <mergeCell ref="K65:L65"/>
    <mergeCell ref="O58:P59"/>
    <mergeCell ref="B60:D60"/>
    <mergeCell ref="E60:F60"/>
    <mergeCell ref="G60:H60"/>
    <mergeCell ref="I60:J60"/>
    <mergeCell ref="K60:L60"/>
    <mergeCell ref="B64:D64"/>
    <mergeCell ref="E64:F64"/>
    <mergeCell ref="G64:H64"/>
    <mergeCell ref="I64:J64"/>
    <mergeCell ref="K64:L64"/>
    <mergeCell ref="B63:D63"/>
    <mergeCell ref="E63:F63"/>
    <mergeCell ref="G63:H63"/>
    <mergeCell ref="I63:J63"/>
    <mergeCell ref="K63:L63"/>
    <mergeCell ref="B62:D62"/>
    <mergeCell ref="E62:F62"/>
    <mergeCell ref="G62:H62"/>
    <mergeCell ref="I62:J62"/>
    <mergeCell ref="K62:L62"/>
    <mergeCell ref="B61:D61"/>
    <mergeCell ref="E61:F61"/>
    <mergeCell ref="G61:H61"/>
    <mergeCell ref="E59:F59"/>
    <mergeCell ref="G59:H59"/>
    <mergeCell ref="I59:J59"/>
    <mergeCell ref="C3:P3"/>
    <mergeCell ref="C4:P4"/>
    <mergeCell ref="C5:P5"/>
    <mergeCell ref="C6:P6"/>
    <mergeCell ref="B10:N10"/>
    <mergeCell ref="O10:S10"/>
    <mergeCell ref="B11:B12"/>
    <mergeCell ref="O11:P11"/>
    <mergeCell ref="Q11:R11"/>
    <mergeCell ref="S11:S12"/>
    <mergeCell ref="K59:L59"/>
    <mergeCell ref="B52:P52"/>
    <mergeCell ref="B49:P49"/>
    <mergeCell ref="B50:P50"/>
    <mergeCell ref="C54:P54"/>
    <mergeCell ref="B53:P53"/>
    <mergeCell ref="B58:D59"/>
    <mergeCell ref="E58:H58"/>
    <mergeCell ref="I58:J58"/>
    <mergeCell ref="K58:L58"/>
    <mergeCell ref="M58:N59"/>
  </mergeCells>
  <conditionalFormatting sqref="C32">
    <cfRule type="cellIs" dxfId="455" priority="209" operator="equal">
      <formula>"Very serious"</formula>
    </cfRule>
    <cfRule type="cellIs" dxfId="454" priority="210" operator="equal">
      <formula>"Serious"</formula>
    </cfRule>
  </conditionalFormatting>
  <conditionalFormatting sqref="M14:M31 M33 M35 M37 M39 M41 M43 M45 M47">
    <cfRule type="cellIs" dxfId="453" priority="223" operator="equal">
      <formula>"Very large"</formula>
    </cfRule>
    <cfRule type="cellIs" dxfId="452" priority="224" operator="equal">
      <formula>"Large"</formula>
    </cfRule>
  </conditionalFormatting>
  <conditionalFormatting sqref="C14:C31 C33 C35 C37 C39 C41 C43 C45 C47">
    <cfRule type="cellIs" dxfId="451" priority="221" operator="equal">
      <formula>"Very serious"</formula>
    </cfRule>
    <cfRule type="cellIs" dxfId="450" priority="222" operator="equal">
      <formula>"Serious"</formula>
    </cfRule>
  </conditionalFormatting>
  <conditionalFormatting sqref="C34">
    <cfRule type="cellIs" dxfId="449" priority="197" operator="equal">
      <formula>"Very serious"</formula>
    </cfRule>
    <cfRule type="cellIs" dxfId="448" priority="198" operator="equal">
      <formula>"Serious"</formula>
    </cfRule>
  </conditionalFormatting>
  <conditionalFormatting sqref="M32">
    <cfRule type="cellIs" dxfId="447" priority="211" operator="equal">
      <formula>"Very large"</formula>
    </cfRule>
    <cfRule type="cellIs" dxfId="446" priority="212" operator="equal">
      <formula>"Large"</formula>
    </cfRule>
  </conditionalFormatting>
  <conditionalFormatting sqref="C36">
    <cfRule type="cellIs" dxfId="445" priority="185" operator="equal">
      <formula>"Very serious"</formula>
    </cfRule>
    <cfRule type="cellIs" dxfId="444" priority="186" operator="equal">
      <formula>"Serious"</formula>
    </cfRule>
  </conditionalFormatting>
  <conditionalFormatting sqref="M34">
    <cfRule type="cellIs" dxfId="443" priority="199" operator="equal">
      <formula>"Very large"</formula>
    </cfRule>
    <cfRule type="cellIs" dxfId="442" priority="200" operator="equal">
      <formula>"Large"</formula>
    </cfRule>
  </conditionalFormatting>
  <conditionalFormatting sqref="C38">
    <cfRule type="cellIs" dxfId="441" priority="173" operator="equal">
      <formula>"Very serious"</formula>
    </cfRule>
    <cfRule type="cellIs" dxfId="440" priority="174" operator="equal">
      <formula>"Serious"</formula>
    </cfRule>
  </conditionalFormatting>
  <conditionalFormatting sqref="M36">
    <cfRule type="cellIs" dxfId="439" priority="187" operator="equal">
      <formula>"Very large"</formula>
    </cfRule>
    <cfRule type="cellIs" dxfId="438" priority="188" operator="equal">
      <formula>"Large"</formula>
    </cfRule>
  </conditionalFormatting>
  <conditionalFormatting sqref="I14:I31 I33 I35 I37 I39 I41 I43 I45 I47">
    <cfRule type="cellIs" dxfId="437" priority="111" operator="equal">
      <formula>"Very serious"</formula>
    </cfRule>
    <cfRule type="cellIs" dxfId="436" priority="112" operator="equal">
      <formula>"Serious"</formula>
    </cfRule>
  </conditionalFormatting>
  <conditionalFormatting sqref="C40">
    <cfRule type="cellIs" dxfId="435" priority="161" operator="equal">
      <formula>"Very serious"</formula>
    </cfRule>
    <cfRule type="cellIs" dxfId="434" priority="162" operator="equal">
      <formula>"Serious"</formula>
    </cfRule>
  </conditionalFormatting>
  <conditionalFormatting sqref="M38">
    <cfRule type="cellIs" dxfId="433" priority="175" operator="equal">
      <formula>"Very large"</formula>
    </cfRule>
    <cfRule type="cellIs" dxfId="432" priority="176" operator="equal">
      <formula>"Large"</formula>
    </cfRule>
  </conditionalFormatting>
  <conditionalFormatting sqref="I42">
    <cfRule type="cellIs" dxfId="431" priority="99" operator="equal">
      <formula>"Very serious"</formula>
    </cfRule>
    <cfRule type="cellIs" dxfId="430" priority="100" operator="equal">
      <formula>"Serious"</formula>
    </cfRule>
  </conditionalFormatting>
  <conditionalFormatting sqref="C42">
    <cfRule type="cellIs" dxfId="429" priority="149" operator="equal">
      <formula>"Very serious"</formula>
    </cfRule>
    <cfRule type="cellIs" dxfId="428" priority="150" operator="equal">
      <formula>"Serious"</formula>
    </cfRule>
  </conditionalFormatting>
  <conditionalFormatting sqref="M40">
    <cfRule type="cellIs" dxfId="427" priority="163" operator="equal">
      <formula>"Very large"</formula>
    </cfRule>
    <cfRule type="cellIs" dxfId="426" priority="164" operator="equal">
      <formula>"Large"</formula>
    </cfRule>
  </conditionalFormatting>
  <conditionalFormatting sqref="G34">
    <cfRule type="cellIs" dxfId="425" priority="87" operator="equal">
      <formula>"Very serious"</formula>
    </cfRule>
    <cfRule type="cellIs" dxfId="424" priority="88" operator="equal">
      <formula>"Serious"</formula>
    </cfRule>
  </conditionalFormatting>
  <conditionalFormatting sqref="C44">
    <cfRule type="cellIs" dxfId="423" priority="137" operator="equal">
      <formula>"Very serious"</formula>
    </cfRule>
    <cfRule type="cellIs" dxfId="422" priority="138" operator="equal">
      <formula>"Serious"</formula>
    </cfRule>
  </conditionalFormatting>
  <conditionalFormatting sqref="M42">
    <cfRule type="cellIs" dxfId="421" priority="151" operator="equal">
      <formula>"Very large"</formula>
    </cfRule>
    <cfRule type="cellIs" dxfId="420" priority="152" operator="equal">
      <formula>"Large"</formula>
    </cfRule>
  </conditionalFormatting>
  <conditionalFormatting sqref="G46">
    <cfRule type="cellIs" dxfId="419" priority="75" operator="equal">
      <formula>"Very serious"</formula>
    </cfRule>
    <cfRule type="cellIs" dxfId="418" priority="76" operator="equal">
      <formula>"Serious"</formula>
    </cfRule>
  </conditionalFormatting>
  <conditionalFormatting sqref="C46">
    <cfRule type="cellIs" dxfId="417" priority="125" operator="equal">
      <formula>"Very serious"</formula>
    </cfRule>
    <cfRule type="cellIs" dxfId="416" priority="126" operator="equal">
      <formula>"Serious"</formula>
    </cfRule>
  </conditionalFormatting>
  <conditionalFormatting sqref="I38">
    <cfRule type="cellIs" dxfId="415" priority="103" operator="equal">
      <formula>"Very serious"</formula>
    </cfRule>
    <cfRule type="cellIs" dxfId="414" priority="104" operator="equal">
      <formula>"Serious"</formula>
    </cfRule>
  </conditionalFormatting>
  <conditionalFormatting sqref="I36">
    <cfRule type="cellIs" dxfId="413" priority="105" operator="equal">
      <formula>"Very serious"</formula>
    </cfRule>
    <cfRule type="cellIs" dxfId="412" priority="106" operator="equal">
      <formula>"Serious"</formula>
    </cfRule>
  </conditionalFormatting>
  <conditionalFormatting sqref="M44">
    <cfRule type="cellIs" dxfId="411" priority="139" operator="equal">
      <formula>"Very large"</formula>
    </cfRule>
    <cfRule type="cellIs" dxfId="410" priority="140" operator="equal">
      <formula>"Large"</formula>
    </cfRule>
  </conditionalFormatting>
  <conditionalFormatting sqref="E22">
    <cfRule type="cellIs" dxfId="409" priority="63" operator="equal">
      <formula>"Very serious"</formula>
    </cfRule>
    <cfRule type="cellIs" dxfId="408" priority="64" operator="equal">
      <formula>"Serious"</formula>
    </cfRule>
  </conditionalFormatting>
  <conditionalFormatting sqref="C48">
    <cfRule type="cellIs" dxfId="407" priority="113" operator="equal">
      <formula>"Very serious"</formula>
    </cfRule>
    <cfRule type="cellIs" dxfId="406" priority="114" operator="equal">
      <formula>"Serious"</formula>
    </cfRule>
  </conditionalFormatting>
  <conditionalFormatting sqref="G14:G31 G33 G35 G37 G39 G41 G43 G45 G47">
    <cfRule type="cellIs" dxfId="405" priority="91" operator="equal">
      <formula>"Very serious"</formula>
    </cfRule>
    <cfRule type="cellIs" dxfId="404" priority="92" operator="equal">
      <formula>"Serious"</formula>
    </cfRule>
  </conditionalFormatting>
  <conditionalFormatting sqref="I48">
    <cfRule type="cellIs" dxfId="403" priority="93" operator="equal">
      <formula>"Very serious"</formula>
    </cfRule>
    <cfRule type="cellIs" dxfId="402" priority="94" operator="equal">
      <formula>"Serious"</formula>
    </cfRule>
  </conditionalFormatting>
  <conditionalFormatting sqref="M46">
    <cfRule type="cellIs" dxfId="401" priority="127" operator="equal">
      <formula>"Very large"</formula>
    </cfRule>
    <cfRule type="cellIs" dxfId="400" priority="128" operator="equal">
      <formula>"Large"</formula>
    </cfRule>
  </conditionalFormatting>
  <conditionalFormatting sqref="E34">
    <cfRule type="cellIs" dxfId="399" priority="51" operator="equal">
      <formula>"Very serious"</formula>
    </cfRule>
    <cfRule type="cellIs" dxfId="398" priority="52" operator="equal">
      <formula>"Serious"</formula>
    </cfRule>
  </conditionalFormatting>
  <conditionalFormatting sqref="I40">
    <cfRule type="cellIs" dxfId="397" priority="101" operator="equal">
      <formula>"Very serious"</formula>
    </cfRule>
    <cfRule type="cellIs" dxfId="396" priority="102" operator="equal">
      <formula>"Serious"</formula>
    </cfRule>
  </conditionalFormatting>
  <conditionalFormatting sqref="G42">
    <cfRule type="cellIs" dxfId="395" priority="79" operator="equal">
      <formula>"Very serious"</formula>
    </cfRule>
    <cfRule type="cellIs" dxfId="394" priority="80" operator="equal">
      <formula>"Serious"</formula>
    </cfRule>
  </conditionalFormatting>
  <conditionalFormatting sqref="G40">
    <cfRule type="cellIs" dxfId="393" priority="81" operator="equal">
      <formula>"Very serious"</formula>
    </cfRule>
    <cfRule type="cellIs" dxfId="392" priority="82" operator="equal">
      <formula>"Serious"</formula>
    </cfRule>
  </conditionalFormatting>
  <conditionalFormatting sqref="M48">
    <cfRule type="cellIs" dxfId="391" priority="115" operator="equal">
      <formula>"Very large"</formula>
    </cfRule>
    <cfRule type="cellIs" dxfId="390" priority="116" operator="equal">
      <formula>"Large"</formula>
    </cfRule>
  </conditionalFormatting>
  <conditionalFormatting sqref="I32">
    <cfRule type="cellIs" dxfId="389" priority="109" operator="equal">
      <formula>"Very serious"</formula>
    </cfRule>
    <cfRule type="cellIs" dxfId="388" priority="110" operator="equal">
      <formula>"Serious"</formula>
    </cfRule>
  </conditionalFormatting>
  <conditionalFormatting sqref="I34">
    <cfRule type="cellIs" dxfId="387" priority="107" operator="equal">
      <formula>"Very serious"</formula>
    </cfRule>
    <cfRule type="cellIs" dxfId="386" priority="108" operator="equal">
      <formula>"Serious"</formula>
    </cfRule>
  </conditionalFormatting>
  <conditionalFormatting sqref="I44">
    <cfRule type="cellIs" dxfId="385" priority="97" operator="equal">
      <formula>"Very serious"</formula>
    </cfRule>
    <cfRule type="cellIs" dxfId="384" priority="98" operator="equal">
      <formula>"Serious"</formula>
    </cfRule>
  </conditionalFormatting>
  <conditionalFormatting sqref="I46">
    <cfRule type="cellIs" dxfId="383" priority="95" operator="equal">
      <formula>"Very serious"</formula>
    </cfRule>
    <cfRule type="cellIs" dxfId="382" priority="96" operator="equal">
      <formula>"Serious"</formula>
    </cfRule>
  </conditionalFormatting>
  <conditionalFormatting sqref="G32">
    <cfRule type="cellIs" dxfId="381" priority="89" operator="equal">
      <formula>"Very serious"</formula>
    </cfRule>
    <cfRule type="cellIs" dxfId="380" priority="90" operator="equal">
      <formula>"Serious"</formula>
    </cfRule>
  </conditionalFormatting>
  <conditionalFormatting sqref="G36">
    <cfRule type="cellIs" dxfId="379" priority="85" operator="equal">
      <formula>"Very serious"</formula>
    </cfRule>
    <cfRule type="cellIs" dxfId="378" priority="86" operator="equal">
      <formula>"Serious"</formula>
    </cfRule>
  </conditionalFormatting>
  <conditionalFormatting sqref="G38">
    <cfRule type="cellIs" dxfId="377" priority="83" operator="equal">
      <formula>"Very serious"</formula>
    </cfRule>
    <cfRule type="cellIs" dxfId="376" priority="84" operator="equal">
      <formula>"Serious"</formula>
    </cfRule>
  </conditionalFormatting>
  <conditionalFormatting sqref="G44">
    <cfRule type="cellIs" dxfId="375" priority="77" operator="equal">
      <formula>"Very serious"</formula>
    </cfRule>
    <cfRule type="cellIs" dxfId="374" priority="78" operator="equal">
      <formula>"Serious"</formula>
    </cfRule>
  </conditionalFormatting>
  <conditionalFormatting sqref="G48">
    <cfRule type="cellIs" dxfId="373" priority="73" operator="equal">
      <formula>"Very serious"</formula>
    </cfRule>
    <cfRule type="cellIs" dxfId="372" priority="74" operator="equal">
      <formula>"Serious"</formula>
    </cfRule>
  </conditionalFormatting>
  <conditionalFormatting sqref="E14:E15 E33 E35 E37 E39 E41 E43 E45 E47 E17 E19 E21 E23 E25 E27 E29 E31">
    <cfRule type="cellIs" dxfId="371" priority="71" operator="equal">
      <formula>"Very serious"</formula>
    </cfRule>
    <cfRule type="cellIs" dxfId="370" priority="72" operator="equal">
      <formula>"Serious"</formula>
    </cfRule>
  </conditionalFormatting>
  <conditionalFormatting sqref="E16">
    <cfRule type="cellIs" dxfId="369" priority="69" operator="equal">
      <formula>"Very serious"</formula>
    </cfRule>
    <cfRule type="cellIs" dxfId="368" priority="70" operator="equal">
      <formula>"Serious"</formula>
    </cfRule>
  </conditionalFormatting>
  <conditionalFormatting sqref="E18">
    <cfRule type="cellIs" dxfId="367" priority="67" operator="equal">
      <formula>"Very serious"</formula>
    </cfRule>
    <cfRule type="cellIs" dxfId="366" priority="68" operator="equal">
      <formula>"Serious"</formula>
    </cfRule>
  </conditionalFormatting>
  <conditionalFormatting sqref="E20">
    <cfRule type="cellIs" dxfId="365" priority="65" operator="equal">
      <formula>"Very serious"</formula>
    </cfRule>
    <cfRule type="cellIs" dxfId="364" priority="66" operator="equal">
      <formula>"Serious"</formula>
    </cfRule>
  </conditionalFormatting>
  <conditionalFormatting sqref="E24">
    <cfRule type="cellIs" dxfId="363" priority="61" operator="equal">
      <formula>"Very serious"</formula>
    </cfRule>
    <cfRule type="cellIs" dxfId="362" priority="62" operator="equal">
      <formula>"Serious"</formula>
    </cfRule>
  </conditionalFormatting>
  <conditionalFormatting sqref="E26">
    <cfRule type="cellIs" dxfId="361" priority="59" operator="equal">
      <formula>"Very serious"</formula>
    </cfRule>
    <cfRule type="cellIs" dxfId="360" priority="60" operator="equal">
      <formula>"Serious"</formula>
    </cfRule>
  </conditionalFormatting>
  <conditionalFormatting sqref="E28">
    <cfRule type="cellIs" dxfId="359" priority="57" operator="equal">
      <formula>"Very serious"</formula>
    </cfRule>
    <cfRule type="cellIs" dxfId="358" priority="58" operator="equal">
      <formula>"Serious"</formula>
    </cfRule>
  </conditionalFormatting>
  <conditionalFormatting sqref="E30">
    <cfRule type="cellIs" dxfId="357" priority="55" operator="equal">
      <formula>"Very serious"</formula>
    </cfRule>
    <cfRule type="cellIs" dxfId="356" priority="56" operator="equal">
      <formula>"Serious"</formula>
    </cfRule>
  </conditionalFormatting>
  <conditionalFormatting sqref="E32">
    <cfRule type="cellIs" dxfId="355" priority="53" operator="equal">
      <formula>"Very serious"</formula>
    </cfRule>
    <cfRule type="cellIs" dxfId="354" priority="54" operator="equal">
      <formula>"Serious"</formula>
    </cfRule>
  </conditionalFormatting>
  <conditionalFormatting sqref="E36">
    <cfRule type="cellIs" dxfId="353" priority="49" operator="equal">
      <formula>"Very serious"</formula>
    </cfRule>
    <cfRule type="cellIs" dxfId="352" priority="50" operator="equal">
      <formula>"Serious"</formula>
    </cfRule>
  </conditionalFormatting>
  <conditionalFormatting sqref="E38">
    <cfRule type="cellIs" dxfId="351" priority="47" operator="equal">
      <formula>"Very serious"</formula>
    </cfRule>
    <cfRule type="cellIs" dxfId="350" priority="48" operator="equal">
      <formula>"Serious"</formula>
    </cfRule>
  </conditionalFormatting>
  <conditionalFormatting sqref="E40">
    <cfRule type="cellIs" dxfId="349" priority="45" operator="equal">
      <formula>"Very serious"</formula>
    </cfRule>
    <cfRule type="cellIs" dxfId="348" priority="46" operator="equal">
      <formula>"Serious"</formula>
    </cfRule>
  </conditionalFormatting>
  <conditionalFormatting sqref="E42">
    <cfRule type="cellIs" dxfId="347" priority="43" operator="equal">
      <formula>"Very serious"</formula>
    </cfRule>
    <cfRule type="cellIs" dxfId="346" priority="44" operator="equal">
      <formula>"Serious"</formula>
    </cfRule>
  </conditionalFormatting>
  <conditionalFormatting sqref="E44">
    <cfRule type="cellIs" dxfId="345" priority="41" operator="equal">
      <formula>"Very serious"</formula>
    </cfRule>
    <cfRule type="cellIs" dxfId="344" priority="42" operator="equal">
      <formula>"Serious"</formula>
    </cfRule>
  </conditionalFormatting>
  <conditionalFormatting sqref="E46">
    <cfRule type="cellIs" dxfId="343" priority="39" operator="equal">
      <formula>"Very serious"</formula>
    </cfRule>
    <cfRule type="cellIs" dxfId="342" priority="40" operator="equal">
      <formula>"Serious"</formula>
    </cfRule>
  </conditionalFormatting>
  <conditionalFormatting sqref="E48">
    <cfRule type="cellIs" dxfId="341" priority="37" operator="equal">
      <formula>"Very serious"</formula>
    </cfRule>
    <cfRule type="cellIs" dxfId="340" priority="38" operator="equal">
      <formula>"Serious"</formula>
    </cfRule>
  </conditionalFormatting>
  <conditionalFormatting sqref="K14:K15 K33 K35 K37 K39 K41 K43 K45 K47 K17 K19 K21 K23 K25 K27 K29 K31">
    <cfRule type="cellIs" dxfId="339" priority="35" operator="equal">
      <formula>"Very serious"</formula>
    </cfRule>
    <cfRule type="cellIs" dxfId="338" priority="36" operator="equal">
      <formula>"Serious"</formula>
    </cfRule>
  </conditionalFormatting>
  <conditionalFormatting sqref="K16">
    <cfRule type="cellIs" dxfId="337" priority="33" operator="equal">
      <formula>"Very serious"</formula>
    </cfRule>
    <cfRule type="cellIs" dxfId="336" priority="34" operator="equal">
      <formula>"Serious"</formula>
    </cfRule>
  </conditionalFormatting>
  <conditionalFormatting sqref="K18">
    <cfRule type="cellIs" dxfId="335" priority="31" operator="equal">
      <formula>"Very serious"</formula>
    </cfRule>
    <cfRule type="cellIs" dxfId="334" priority="32" operator="equal">
      <formula>"Serious"</formula>
    </cfRule>
  </conditionalFormatting>
  <conditionalFormatting sqref="K20">
    <cfRule type="cellIs" dxfId="333" priority="29" operator="equal">
      <formula>"Very serious"</formula>
    </cfRule>
    <cfRule type="cellIs" dxfId="332" priority="30" operator="equal">
      <formula>"Serious"</formula>
    </cfRule>
  </conditionalFormatting>
  <conditionalFormatting sqref="K22">
    <cfRule type="cellIs" dxfId="331" priority="27" operator="equal">
      <formula>"Very serious"</formula>
    </cfRule>
    <cfRule type="cellIs" dxfId="330" priority="28" operator="equal">
      <formula>"Serious"</formula>
    </cfRule>
  </conditionalFormatting>
  <conditionalFormatting sqref="K24">
    <cfRule type="cellIs" dxfId="329" priority="25" operator="equal">
      <formula>"Very serious"</formula>
    </cfRule>
    <cfRule type="cellIs" dxfId="328" priority="26" operator="equal">
      <formula>"Serious"</formula>
    </cfRule>
  </conditionalFormatting>
  <conditionalFormatting sqref="K26">
    <cfRule type="cellIs" dxfId="327" priority="23" operator="equal">
      <formula>"Very serious"</formula>
    </cfRule>
    <cfRule type="cellIs" dxfId="326" priority="24" operator="equal">
      <formula>"Serious"</formula>
    </cfRule>
  </conditionalFormatting>
  <conditionalFormatting sqref="K28">
    <cfRule type="cellIs" dxfId="325" priority="21" operator="equal">
      <formula>"Very serious"</formula>
    </cfRule>
    <cfRule type="cellIs" dxfId="324" priority="22" operator="equal">
      <formula>"Serious"</formula>
    </cfRule>
  </conditionalFormatting>
  <conditionalFormatting sqref="K30">
    <cfRule type="cellIs" dxfId="323" priority="19" operator="equal">
      <formula>"Very serious"</formula>
    </cfRule>
    <cfRule type="cellIs" dxfId="322" priority="20" operator="equal">
      <formula>"Serious"</formula>
    </cfRule>
  </conditionalFormatting>
  <conditionalFormatting sqref="K32">
    <cfRule type="cellIs" dxfId="321" priority="17" operator="equal">
      <formula>"Very serious"</formula>
    </cfRule>
    <cfRule type="cellIs" dxfId="320" priority="18" operator="equal">
      <formula>"Serious"</formula>
    </cfRule>
  </conditionalFormatting>
  <conditionalFormatting sqref="K34">
    <cfRule type="cellIs" dxfId="319" priority="15" operator="equal">
      <formula>"Very serious"</formula>
    </cfRule>
    <cfRule type="cellIs" dxfId="318" priority="16" operator="equal">
      <formula>"Serious"</formula>
    </cfRule>
  </conditionalFormatting>
  <conditionalFormatting sqref="K36">
    <cfRule type="cellIs" dxfId="317" priority="13" operator="equal">
      <formula>"Very serious"</formula>
    </cfRule>
    <cfRule type="cellIs" dxfId="316" priority="14" operator="equal">
      <formula>"Serious"</formula>
    </cfRule>
  </conditionalFormatting>
  <conditionalFormatting sqref="K38">
    <cfRule type="cellIs" dxfId="315" priority="11" operator="equal">
      <formula>"Very serious"</formula>
    </cfRule>
    <cfRule type="cellIs" dxfId="314" priority="12" operator="equal">
      <formula>"Serious"</formula>
    </cfRule>
  </conditionalFormatting>
  <conditionalFormatting sqref="K40">
    <cfRule type="cellIs" dxfId="313" priority="9" operator="equal">
      <formula>"Very serious"</formula>
    </cfRule>
    <cfRule type="cellIs" dxfId="312" priority="10" operator="equal">
      <formula>"Serious"</formula>
    </cfRule>
  </conditionalFormatting>
  <conditionalFormatting sqref="K42">
    <cfRule type="cellIs" dxfId="311" priority="7" operator="equal">
      <formula>"Very serious"</formula>
    </cfRule>
    <cfRule type="cellIs" dxfId="310" priority="8" operator="equal">
      <formula>"Serious"</formula>
    </cfRule>
  </conditionalFormatting>
  <conditionalFormatting sqref="K44">
    <cfRule type="cellIs" dxfId="309" priority="5" operator="equal">
      <formula>"Very serious"</formula>
    </cfRule>
    <cfRule type="cellIs" dxfId="308" priority="6" operator="equal">
      <formula>"Serious"</formula>
    </cfRule>
  </conditionalFormatting>
  <conditionalFormatting sqref="K46">
    <cfRule type="cellIs" dxfId="307" priority="3" operator="equal">
      <formula>"Very serious"</formula>
    </cfRule>
    <cfRule type="cellIs" dxfId="306" priority="4" operator="equal">
      <formula>"Serious"</formula>
    </cfRule>
  </conditionalFormatting>
  <conditionalFormatting sqref="K48">
    <cfRule type="cellIs" dxfId="305" priority="1" operator="equal">
      <formula>"Very serious"</formula>
    </cfRule>
    <cfRule type="cellIs" dxfId="304" priority="2" operator="equal">
      <formula>"Serious"</formula>
    </cfRule>
  </conditionalFormatting>
  <dataValidations count="3">
    <dataValidation type="list" allowBlank="1" showInputMessage="1" showErrorMessage="1" sqref="M16 M18 M20 M28 M22 M24 M26 M30 M14 M32 M34 M36 M38 M40 M42 M44 M46 M48">
      <formula1>up</formula1>
    </dataValidation>
    <dataValidation type="list" errorStyle="warning" allowBlank="1" showInputMessage="1" showErrorMessage="1" sqref="E28 E14 E16 E18 E20 E22 E24 E26 G20 I20 C42 E40 G18 G16 I18 C44 E42 G14 G30 G28 G26 G24 G44 G22 G46 G32 I16 I14 I30 I28 I26 I24 I44 I22 I46 E46 C30 C14 C16 C18 C20 C22 C24 C26 C28 E30 I32 G34 I34 C32 E32 G36 G38 I36 C34 E44 I38 G40 I40 C36 E34 C46 G48 I48 C38 E36 E38 G42 I42 C40 E48 C48 K28 K14 K16 K18 K20 K22 K24 K26 K40 K42 K46 K30 K32 K44 K34 K36 K38 K48">
      <formula1>Down</formula1>
    </dataValidation>
    <dataValidation type="list" errorStyle="warning" allowBlank="1" showInputMessage="1" showErrorMessage="1" sqref="E19 E15 C19 C15 E17 G15 G19 G17 I15 I19 I17 C17 K19 K15 K17">
      <formula1>Grade_down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S32 S38 S16 S18 S34 S40 S42 S20 S22 S24 S26 S28 S30 S36 S44 S46 S48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9"/>
  <sheetViews>
    <sheetView workbookViewId="0">
      <selection activeCell="C2" sqref="C2"/>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30" style="88" customWidth="1"/>
    <col min="18" max="18" width="30.5703125" style="88"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16.5" thickBot="1" x14ac:dyDescent="0.3">
      <c r="B2" s="82" t="str">
        <f>HOME!B18</f>
        <v>PICO10</v>
      </c>
      <c r="C2" s="82" t="str">
        <f>VLOOKUP(B2,HOME!B:G,6,0)</f>
        <v>Three doses of 9-valent HPV vaccine versus three doses of 4-valent HPV vaccine in 16–26-year-old males -immunogenicity outcomes (month 7)</v>
      </c>
      <c r="D2" s="82"/>
      <c r="E2" s="82"/>
      <c r="F2" s="82"/>
      <c r="G2" s="82"/>
      <c r="H2" s="82"/>
      <c r="I2" s="82"/>
      <c r="J2" s="82"/>
      <c r="K2" s="82"/>
      <c r="L2" s="82"/>
      <c r="M2" s="82"/>
      <c r="N2" s="82"/>
      <c r="O2" s="82"/>
      <c r="P2" s="82"/>
    </row>
    <row r="3" spans="2:19" s="83" customFormat="1" ht="15.75" x14ac:dyDescent="0.25">
      <c r="B3" s="84" t="s">
        <v>4</v>
      </c>
      <c r="C3" s="202" t="str">
        <f>VLOOKUP(B2,HOME!B:G,2,0)</f>
        <v>Males 16–26 years old (subgroup: PPI)</v>
      </c>
      <c r="D3" s="202"/>
      <c r="E3" s="202"/>
      <c r="F3" s="202"/>
      <c r="G3" s="202"/>
      <c r="H3" s="202"/>
      <c r="I3" s="202"/>
      <c r="J3" s="202"/>
      <c r="K3" s="202"/>
      <c r="L3" s="202"/>
      <c r="M3" s="202"/>
      <c r="N3" s="202"/>
      <c r="O3" s="202"/>
      <c r="P3" s="202"/>
    </row>
    <row r="4" spans="2:19" s="83" customFormat="1" ht="15.75" x14ac:dyDescent="0.25">
      <c r="B4" s="84" t="s">
        <v>23</v>
      </c>
      <c r="C4" s="202" t="str">
        <f>STUDIES!D9</f>
        <v>7 centres in 3 countries (Belgium, Germany 
and the Netherlands)</v>
      </c>
      <c r="D4" s="202"/>
      <c r="E4" s="202"/>
      <c r="F4" s="202"/>
      <c r="G4" s="202"/>
      <c r="H4" s="202"/>
      <c r="I4" s="202"/>
      <c r="J4" s="202"/>
      <c r="K4" s="202"/>
      <c r="L4" s="202"/>
      <c r="M4" s="202"/>
      <c r="N4" s="202"/>
      <c r="O4" s="202"/>
      <c r="P4" s="202"/>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4-valent HPV (3 doses) in males 16–26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c r="E12" s="90" t="s">
        <v>41</v>
      </c>
      <c r="F12" s="75"/>
      <c r="G12" s="90" t="s">
        <v>42</v>
      </c>
      <c r="H12" s="75"/>
      <c r="I12" s="90" t="s">
        <v>407</v>
      </c>
      <c r="J12" s="75"/>
      <c r="K12" s="90" t="s">
        <v>44</v>
      </c>
      <c r="L12" s="75"/>
      <c r="M12" s="90" t="s">
        <v>46</v>
      </c>
      <c r="N12" s="75"/>
      <c r="O12" s="67" t="s">
        <v>684</v>
      </c>
      <c r="P12" s="68" t="s">
        <v>685</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129</v>
      </c>
      <c r="C14" s="96" t="s">
        <v>50</v>
      </c>
      <c r="D14" s="97"/>
      <c r="E14" s="96" t="s">
        <v>49</v>
      </c>
      <c r="F14" s="55">
        <v>1</v>
      </c>
      <c r="G14" s="96" t="s">
        <v>50</v>
      </c>
      <c r="H14" s="97"/>
      <c r="I14" s="96" t="s">
        <v>50</v>
      </c>
      <c r="J14" s="97"/>
      <c r="K14" s="96" t="s">
        <v>49</v>
      </c>
      <c r="L14" s="55">
        <v>1</v>
      </c>
      <c r="M14" s="96" t="s">
        <v>49</v>
      </c>
      <c r="N14" s="97"/>
      <c r="O14" s="95">
        <v>226</v>
      </c>
      <c r="P14" s="98">
        <v>228</v>
      </c>
      <c r="Q14" s="52" t="s">
        <v>135</v>
      </c>
      <c r="R14" s="77" t="s">
        <v>687</v>
      </c>
      <c r="S14" s="100" t="s">
        <v>349</v>
      </c>
    </row>
    <row r="15" spans="2:19" x14ac:dyDescent="0.25">
      <c r="B15" s="101" t="s">
        <v>329</v>
      </c>
      <c r="C15" s="102"/>
      <c r="D15" s="102"/>
      <c r="E15" s="102"/>
      <c r="F15" s="54"/>
      <c r="G15" s="102"/>
      <c r="H15" s="102"/>
      <c r="I15" s="102"/>
      <c r="J15" s="102"/>
      <c r="K15" s="102"/>
      <c r="L15" s="54"/>
      <c r="M15" s="102"/>
      <c r="N15" s="102"/>
      <c r="O15" s="102"/>
      <c r="P15" s="102"/>
      <c r="Q15" s="54"/>
      <c r="R15" s="54"/>
      <c r="S15" s="103"/>
    </row>
    <row r="16" spans="2:19" x14ac:dyDescent="0.25">
      <c r="B16" s="95" t="s">
        <v>129</v>
      </c>
      <c r="C16" s="96" t="s">
        <v>50</v>
      </c>
      <c r="D16" s="97"/>
      <c r="E16" s="96" t="s">
        <v>49</v>
      </c>
      <c r="F16" s="55">
        <v>1</v>
      </c>
      <c r="G16" s="96" t="s">
        <v>50</v>
      </c>
      <c r="H16" s="97"/>
      <c r="I16" s="96" t="s">
        <v>50</v>
      </c>
      <c r="J16" s="97"/>
      <c r="K16" s="96" t="s">
        <v>49</v>
      </c>
      <c r="L16" s="55">
        <v>1</v>
      </c>
      <c r="M16" s="96" t="s">
        <v>49</v>
      </c>
      <c r="N16" s="97"/>
      <c r="O16" s="95">
        <v>226</v>
      </c>
      <c r="P16" s="98">
        <v>228</v>
      </c>
      <c r="Q16" s="55" t="s">
        <v>136</v>
      </c>
      <c r="R16" s="77" t="s">
        <v>688</v>
      </c>
      <c r="S16" s="100" t="s">
        <v>349</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130</v>
      </c>
      <c r="C18" s="96" t="s">
        <v>50</v>
      </c>
      <c r="D18" s="97"/>
      <c r="E18" s="96" t="s">
        <v>49</v>
      </c>
      <c r="F18" s="55">
        <v>1</v>
      </c>
      <c r="G18" s="96" t="s">
        <v>50</v>
      </c>
      <c r="H18" s="97"/>
      <c r="I18" s="96" t="s">
        <v>50</v>
      </c>
      <c r="J18" s="97"/>
      <c r="K18" s="96" t="s">
        <v>49</v>
      </c>
      <c r="L18" s="55">
        <v>1</v>
      </c>
      <c r="M18" s="96" t="s">
        <v>49</v>
      </c>
      <c r="N18" s="97"/>
      <c r="O18" s="95">
        <v>237</v>
      </c>
      <c r="P18" s="98">
        <v>234</v>
      </c>
      <c r="Q18" s="55" t="s">
        <v>686</v>
      </c>
      <c r="R18" s="77" t="s">
        <v>689</v>
      </c>
      <c r="S18" s="100" t="s">
        <v>349</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131</v>
      </c>
      <c r="C20" s="96" t="s">
        <v>50</v>
      </c>
      <c r="D20" s="97"/>
      <c r="E20" s="96" t="s">
        <v>49</v>
      </c>
      <c r="F20" s="55">
        <v>1</v>
      </c>
      <c r="G20" s="96" t="s">
        <v>50</v>
      </c>
      <c r="H20" s="97"/>
      <c r="I20" s="96" t="s">
        <v>50</v>
      </c>
      <c r="J20" s="97"/>
      <c r="K20" s="96" t="s">
        <v>49</v>
      </c>
      <c r="L20" s="55">
        <v>1</v>
      </c>
      <c r="M20" s="96" t="s">
        <v>49</v>
      </c>
      <c r="N20" s="97"/>
      <c r="O20" s="95">
        <v>236</v>
      </c>
      <c r="P20" s="98">
        <v>234</v>
      </c>
      <c r="Q20" s="55" t="s">
        <v>137</v>
      </c>
      <c r="R20" s="55" t="s">
        <v>690</v>
      </c>
      <c r="S20" s="100" t="s">
        <v>349</v>
      </c>
    </row>
    <row r="21" spans="2:19" x14ac:dyDescent="0.25">
      <c r="B21" s="101" t="s">
        <v>332</v>
      </c>
      <c r="C21" s="102"/>
      <c r="D21" s="102"/>
      <c r="E21" s="102"/>
      <c r="F21" s="54"/>
      <c r="G21" s="102"/>
      <c r="H21" s="102"/>
      <c r="I21" s="102"/>
      <c r="J21" s="102"/>
      <c r="K21" s="102"/>
      <c r="L21" s="54"/>
      <c r="M21" s="102"/>
      <c r="N21" s="102"/>
      <c r="O21" s="102"/>
      <c r="P21" s="102"/>
      <c r="Q21" s="54"/>
      <c r="R21" s="54"/>
      <c r="S21" s="103"/>
    </row>
    <row r="22" spans="2:19" x14ac:dyDescent="0.25">
      <c r="B22" s="95" t="s">
        <v>130</v>
      </c>
      <c r="C22" s="96" t="s">
        <v>50</v>
      </c>
      <c r="D22" s="97"/>
      <c r="E22" s="96" t="s">
        <v>49</v>
      </c>
      <c r="F22" s="55">
        <v>1</v>
      </c>
      <c r="G22" s="96" t="s">
        <v>50</v>
      </c>
      <c r="H22" s="97"/>
      <c r="I22" s="96" t="s">
        <v>50</v>
      </c>
      <c r="J22" s="97"/>
      <c r="K22" s="96" t="s">
        <v>49</v>
      </c>
      <c r="L22" s="55">
        <v>1</v>
      </c>
      <c r="M22" s="96" t="s">
        <v>49</v>
      </c>
      <c r="N22" s="97"/>
      <c r="O22" s="95">
        <v>237</v>
      </c>
      <c r="P22" s="98">
        <v>234</v>
      </c>
      <c r="Q22" s="77" t="s">
        <v>138</v>
      </c>
      <c r="R22" s="127" t="s">
        <v>691</v>
      </c>
      <c r="S22" s="100" t="s">
        <v>349</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132</v>
      </c>
      <c r="C24" s="96" t="s">
        <v>50</v>
      </c>
      <c r="D24" s="97"/>
      <c r="E24" s="96" t="s">
        <v>49</v>
      </c>
      <c r="F24" s="55">
        <v>1</v>
      </c>
      <c r="G24" s="96" t="s">
        <v>50</v>
      </c>
      <c r="H24" s="97"/>
      <c r="I24" s="96" t="s">
        <v>50</v>
      </c>
      <c r="J24" s="97"/>
      <c r="K24" s="96" t="s">
        <v>49</v>
      </c>
      <c r="L24" s="55">
        <v>1</v>
      </c>
      <c r="M24" s="96" t="s">
        <v>49</v>
      </c>
      <c r="N24" s="97"/>
      <c r="O24" s="95">
        <v>236</v>
      </c>
      <c r="P24" s="98">
        <v>236</v>
      </c>
      <c r="Q24" s="77" t="s">
        <v>139</v>
      </c>
      <c r="R24" s="127" t="s">
        <v>692</v>
      </c>
      <c r="S24" s="100" t="s">
        <v>349</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133</v>
      </c>
      <c r="C26" s="96" t="s">
        <v>50</v>
      </c>
      <c r="D26" s="97"/>
      <c r="E26" s="96" t="s">
        <v>49</v>
      </c>
      <c r="F26" s="55">
        <v>1</v>
      </c>
      <c r="G26" s="96" t="s">
        <v>50</v>
      </c>
      <c r="H26" s="97"/>
      <c r="I26" s="96" t="s">
        <v>50</v>
      </c>
      <c r="J26" s="97"/>
      <c r="K26" s="96" t="s">
        <v>49</v>
      </c>
      <c r="L26" s="55">
        <v>1</v>
      </c>
      <c r="M26" s="96" t="s">
        <v>49</v>
      </c>
      <c r="N26" s="97"/>
      <c r="O26" s="95">
        <v>236</v>
      </c>
      <c r="P26" s="98">
        <v>232</v>
      </c>
      <c r="Q26" s="77" t="s">
        <v>140</v>
      </c>
      <c r="R26" s="127" t="s">
        <v>693</v>
      </c>
      <c r="S26" s="100" t="s">
        <v>349</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130</v>
      </c>
      <c r="C28" s="96" t="s">
        <v>50</v>
      </c>
      <c r="D28" s="97"/>
      <c r="E28" s="96" t="s">
        <v>49</v>
      </c>
      <c r="F28" s="55">
        <v>1</v>
      </c>
      <c r="G28" s="96" t="s">
        <v>50</v>
      </c>
      <c r="H28" s="97"/>
      <c r="I28" s="96" t="s">
        <v>50</v>
      </c>
      <c r="J28" s="97"/>
      <c r="K28" s="96" t="s">
        <v>49</v>
      </c>
      <c r="L28" s="55">
        <v>1</v>
      </c>
      <c r="M28" s="96" t="s">
        <v>49</v>
      </c>
      <c r="N28" s="97"/>
      <c r="O28" s="95">
        <v>236</v>
      </c>
      <c r="P28" s="98">
        <v>235</v>
      </c>
      <c r="Q28" s="77" t="s">
        <v>141</v>
      </c>
      <c r="R28" s="127" t="s">
        <v>694</v>
      </c>
      <c r="S28" s="100" t="s">
        <v>349</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134</v>
      </c>
      <c r="C30" s="96" t="s">
        <v>50</v>
      </c>
      <c r="D30" s="97"/>
      <c r="E30" s="96" t="s">
        <v>49</v>
      </c>
      <c r="F30" s="55">
        <v>1</v>
      </c>
      <c r="G30" s="96" t="s">
        <v>50</v>
      </c>
      <c r="H30" s="97"/>
      <c r="I30" s="96" t="s">
        <v>50</v>
      </c>
      <c r="J30" s="97"/>
      <c r="K30" s="96" t="s">
        <v>49</v>
      </c>
      <c r="L30" s="55">
        <v>1</v>
      </c>
      <c r="M30" s="96" t="s">
        <v>49</v>
      </c>
      <c r="N30" s="97"/>
      <c r="O30" s="95">
        <v>233</v>
      </c>
      <c r="P30" s="98">
        <v>232</v>
      </c>
      <c r="Q30" s="77" t="s">
        <v>142</v>
      </c>
      <c r="R30" s="127" t="s">
        <v>695</v>
      </c>
      <c r="S30" s="100" t="s">
        <v>349</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129</v>
      </c>
      <c r="C32" s="96" t="s">
        <v>50</v>
      </c>
      <c r="D32" s="97"/>
      <c r="E32" s="96" t="s">
        <v>49</v>
      </c>
      <c r="F32" s="55">
        <v>1</v>
      </c>
      <c r="G32" s="96" t="s">
        <v>50</v>
      </c>
      <c r="H32" s="97"/>
      <c r="I32" s="96" t="s">
        <v>50</v>
      </c>
      <c r="J32" s="97"/>
      <c r="K32" s="96" t="s">
        <v>49</v>
      </c>
      <c r="L32" s="55">
        <v>1</v>
      </c>
      <c r="M32" s="96" t="s">
        <v>49</v>
      </c>
      <c r="N32" s="97"/>
      <c r="O32" s="95">
        <v>226</v>
      </c>
      <c r="P32" s="98">
        <v>228</v>
      </c>
      <c r="Q32" s="77" t="s">
        <v>704</v>
      </c>
      <c r="R32" s="130" t="s">
        <v>720</v>
      </c>
      <c r="S32" s="100" t="s">
        <v>349</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129</v>
      </c>
      <c r="C34" s="96" t="s">
        <v>50</v>
      </c>
      <c r="D34" s="97"/>
      <c r="E34" s="96" t="s">
        <v>49</v>
      </c>
      <c r="F34" s="55">
        <v>1</v>
      </c>
      <c r="G34" s="96" t="s">
        <v>50</v>
      </c>
      <c r="H34" s="97"/>
      <c r="I34" s="96" t="s">
        <v>50</v>
      </c>
      <c r="J34" s="97"/>
      <c r="K34" s="96" t="s">
        <v>49</v>
      </c>
      <c r="L34" s="55">
        <v>1</v>
      </c>
      <c r="M34" s="96" t="s">
        <v>49</v>
      </c>
      <c r="N34" s="97"/>
      <c r="O34" s="95">
        <v>226</v>
      </c>
      <c r="P34" s="98">
        <v>228</v>
      </c>
      <c r="Q34" s="77" t="s">
        <v>705</v>
      </c>
      <c r="R34" s="130" t="s">
        <v>696</v>
      </c>
      <c r="S34" s="100" t="s">
        <v>349</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130</v>
      </c>
      <c r="C36" s="96" t="s">
        <v>50</v>
      </c>
      <c r="D36" s="97"/>
      <c r="E36" s="96" t="s">
        <v>49</v>
      </c>
      <c r="F36" s="55">
        <v>1</v>
      </c>
      <c r="G36" s="96" t="s">
        <v>50</v>
      </c>
      <c r="H36" s="97"/>
      <c r="I36" s="96" t="s">
        <v>50</v>
      </c>
      <c r="J36" s="97"/>
      <c r="K36" s="96" t="s">
        <v>49</v>
      </c>
      <c r="L36" s="55">
        <v>1</v>
      </c>
      <c r="M36" s="96" t="s">
        <v>49</v>
      </c>
      <c r="N36" s="97"/>
      <c r="O36" s="95">
        <v>237</v>
      </c>
      <c r="P36" s="98">
        <v>234</v>
      </c>
      <c r="Q36" s="77" t="s">
        <v>706</v>
      </c>
      <c r="R36" s="130" t="s">
        <v>697</v>
      </c>
      <c r="S36" s="100" t="s">
        <v>349</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131</v>
      </c>
      <c r="C38" s="96" t="s">
        <v>50</v>
      </c>
      <c r="D38" s="97"/>
      <c r="E38" s="96" t="s">
        <v>49</v>
      </c>
      <c r="F38" s="55">
        <v>1</v>
      </c>
      <c r="G38" s="96" t="s">
        <v>50</v>
      </c>
      <c r="H38" s="97"/>
      <c r="I38" s="96" t="s">
        <v>50</v>
      </c>
      <c r="J38" s="97"/>
      <c r="K38" s="96" t="s">
        <v>49</v>
      </c>
      <c r="L38" s="55">
        <v>1</v>
      </c>
      <c r="M38" s="96" t="s">
        <v>49</v>
      </c>
      <c r="N38" s="97"/>
      <c r="O38" s="95">
        <v>236</v>
      </c>
      <c r="P38" s="98">
        <v>234</v>
      </c>
      <c r="Q38" s="77" t="s">
        <v>656</v>
      </c>
      <c r="R38" s="130" t="s">
        <v>698</v>
      </c>
      <c r="S38" s="100" t="s">
        <v>349</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130</v>
      </c>
      <c r="C40" s="96" t="s">
        <v>50</v>
      </c>
      <c r="D40" s="97"/>
      <c r="E40" s="96" t="s">
        <v>49</v>
      </c>
      <c r="F40" s="55">
        <v>1</v>
      </c>
      <c r="G40" s="96" t="s">
        <v>50</v>
      </c>
      <c r="H40" s="97"/>
      <c r="I40" s="96" t="s">
        <v>50</v>
      </c>
      <c r="J40" s="97"/>
      <c r="K40" s="96" t="s">
        <v>49</v>
      </c>
      <c r="L40" s="55">
        <v>1</v>
      </c>
      <c r="M40" s="96" t="s">
        <v>49</v>
      </c>
      <c r="N40" s="97"/>
      <c r="O40" s="95">
        <v>237</v>
      </c>
      <c r="P40" s="98">
        <v>234</v>
      </c>
      <c r="Q40" s="77" t="s">
        <v>707</v>
      </c>
      <c r="R40" s="127" t="s">
        <v>699</v>
      </c>
      <c r="S40" s="100" t="s">
        <v>349</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132</v>
      </c>
      <c r="C42" s="96" t="s">
        <v>50</v>
      </c>
      <c r="D42" s="97"/>
      <c r="E42" s="96" t="s">
        <v>49</v>
      </c>
      <c r="F42" s="55">
        <v>1</v>
      </c>
      <c r="G42" s="96" t="s">
        <v>50</v>
      </c>
      <c r="H42" s="97"/>
      <c r="I42" s="96" t="s">
        <v>50</v>
      </c>
      <c r="J42" s="97"/>
      <c r="K42" s="96" t="s">
        <v>49</v>
      </c>
      <c r="L42" s="55">
        <v>1</v>
      </c>
      <c r="M42" s="96" t="s">
        <v>49</v>
      </c>
      <c r="N42" s="97"/>
      <c r="O42" s="95">
        <v>236</v>
      </c>
      <c r="P42" s="98">
        <v>236</v>
      </c>
      <c r="Q42" s="77" t="s">
        <v>708</v>
      </c>
      <c r="R42" s="127" t="s">
        <v>700</v>
      </c>
      <c r="S42" s="100" t="s">
        <v>349</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133</v>
      </c>
      <c r="C44" s="96" t="s">
        <v>50</v>
      </c>
      <c r="D44" s="97"/>
      <c r="E44" s="96" t="s">
        <v>49</v>
      </c>
      <c r="F44" s="55">
        <v>1</v>
      </c>
      <c r="G44" s="96" t="s">
        <v>50</v>
      </c>
      <c r="H44" s="97"/>
      <c r="I44" s="96" t="s">
        <v>50</v>
      </c>
      <c r="J44" s="97"/>
      <c r="K44" s="96" t="s">
        <v>49</v>
      </c>
      <c r="L44" s="55">
        <v>1</v>
      </c>
      <c r="M44" s="96" t="s">
        <v>49</v>
      </c>
      <c r="N44" s="97"/>
      <c r="O44" s="95">
        <v>236</v>
      </c>
      <c r="P44" s="98">
        <v>232</v>
      </c>
      <c r="Q44" s="77" t="s">
        <v>709</v>
      </c>
      <c r="R44" s="127" t="s">
        <v>701</v>
      </c>
      <c r="S44" s="100" t="s">
        <v>349</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130</v>
      </c>
      <c r="C46" s="96" t="s">
        <v>50</v>
      </c>
      <c r="D46" s="97"/>
      <c r="E46" s="96" t="s">
        <v>49</v>
      </c>
      <c r="F46" s="55">
        <v>1</v>
      </c>
      <c r="G46" s="96" t="s">
        <v>50</v>
      </c>
      <c r="H46" s="97"/>
      <c r="I46" s="96" t="s">
        <v>50</v>
      </c>
      <c r="J46" s="97"/>
      <c r="K46" s="96" t="s">
        <v>49</v>
      </c>
      <c r="L46" s="55">
        <v>1</v>
      </c>
      <c r="M46" s="96" t="s">
        <v>49</v>
      </c>
      <c r="N46" s="97"/>
      <c r="O46" s="95">
        <v>236</v>
      </c>
      <c r="P46" s="98">
        <v>235</v>
      </c>
      <c r="Q46" s="77" t="s">
        <v>710</v>
      </c>
      <c r="R46" s="127" t="s">
        <v>702</v>
      </c>
      <c r="S46" s="100" t="s">
        <v>349</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134</v>
      </c>
      <c r="C48" s="106" t="s">
        <v>50</v>
      </c>
      <c r="D48" s="107"/>
      <c r="E48" s="106" t="s">
        <v>49</v>
      </c>
      <c r="F48" s="56">
        <v>1</v>
      </c>
      <c r="G48" s="106" t="s">
        <v>50</v>
      </c>
      <c r="H48" s="107"/>
      <c r="I48" s="106" t="s">
        <v>50</v>
      </c>
      <c r="J48" s="107"/>
      <c r="K48" s="106" t="s">
        <v>49</v>
      </c>
      <c r="L48" s="56">
        <v>1</v>
      </c>
      <c r="M48" s="106" t="s">
        <v>49</v>
      </c>
      <c r="N48" s="107"/>
      <c r="O48" s="105">
        <v>233</v>
      </c>
      <c r="P48" s="108">
        <v>232</v>
      </c>
      <c r="Q48" s="78" t="s">
        <v>711</v>
      </c>
      <c r="R48" s="131" t="s">
        <v>703</v>
      </c>
      <c r="S48" s="110" t="s">
        <v>349</v>
      </c>
    </row>
    <row r="49" spans="2:18" ht="15" customHeight="1" x14ac:dyDescent="0.25">
      <c r="B49" s="221" t="s">
        <v>411</v>
      </c>
      <c r="C49" s="221"/>
      <c r="D49" s="221"/>
      <c r="E49" s="221"/>
      <c r="F49" s="221"/>
      <c r="G49" s="221"/>
      <c r="H49" s="221"/>
      <c r="I49" s="221"/>
      <c r="J49" s="221"/>
      <c r="K49" s="221"/>
      <c r="L49" s="221"/>
      <c r="M49" s="221"/>
      <c r="N49" s="221"/>
      <c r="O49" s="221"/>
      <c r="P49" s="221"/>
    </row>
    <row r="50" spans="2:18" ht="47.25" customHeight="1" x14ac:dyDescent="0.25">
      <c r="B50" s="236" t="s">
        <v>712</v>
      </c>
      <c r="C50" s="236"/>
      <c r="D50" s="236"/>
      <c r="E50" s="236"/>
      <c r="F50" s="236"/>
      <c r="G50" s="236"/>
      <c r="H50" s="236"/>
      <c r="I50" s="236"/>
      <c r="J50" s="236"/>
      <c r="K50" s="236"/>
      <c r="L50" s="236"/>
      <c r="M50" s="236"/>
      <c r="N50" s="236"/>
      <c r="O50" s="236"/>
      <c r="P50" s="236"/>
      <c r="R50" s="123"/>
    </row>
    <row r="51" spans="2:18" s="20" customFormat="1" x14ac:dyDescent="0.25">
      <c r="B51" s="111" t="s">
        <v>309</v>
      </c>
      <c r="I51" s="112"/>
      <c r="J51" s="112"/>
    </row>
    <row r="52" spans="2:18" x14ac:dyDescent="0.25">
      <c r="B52" s="194" t="s">
        <v>409</v>
      </c>
      <c r="C52" s="194"/>
      <c r="D52" s="194"/>
      <c r="E52" s="194"/>
      <c r="F52" s="194"/>
      <c r="G52" s="194"/>
      <c r="H52" s="194"/>
      <c r="I52" s="194"/>
      <c r="J52" s="194"/>
      <c r="K52" s="194"/>
      <c r="L52" s="194"/>
      <c r="M52" s="194"/>
      <c r="N52" s="194"/>
      <c r="O52" s="194"/>
      <c r="P52" s="194"/>
    </row>
    <row r="53" spans="2:18" x14ac:dyDescent="0.25">
      <c r="B53" s="194" t="s">
        <v>768</v>
      </c>
      <c r="C53" s="194"/>
      <c r="D53" s="194"/>
      <c r="E53" s="194"/>
      <c r="F53" s="194"/>
      <c r="G53" s="194"/>
      <c r="H53" s="194"/>
      <c r="I53" s="194"/>
      <c r="J53" s="194"/>
      <c r="K53" s="194"/>
      <c r="L53" s="194"/>
      <c r="M53" s="194"/>
      <c r="N53" s="194"/>
      <c r="O53" s="194"/>
      <c r="P53" s="194"/>
    </row>
    <row r="54" spans="2:18" x14ac:dyDescent="0.25">
      <c r="B54" s="194" t="s">
        <v>769</v>
      </c>
      <c r="C54" s="194"/>
      <c r="D54" s="194"/>
      <c r="E54" s="194"/>
      <c r="F54" s="194"/>
      <c r="G54" s="194"/>
      <c r="H54" s="194"/>
      <c r="I54" s="194"/>
      <c r="J54" s="194"/>
      <c r="K54" s="194"/>
      <c r="L54" s="194"/>
      <c r="M54" s="194"/>
      <c r="N54" s="194"/>
      <c r="O54" s="194"/>
      <c r="P54" s="194"/>
    </row>
    <row r="55" spans="2:18" x14ac:dyDescent="0.25">
      <c r="B55" s="194" t="s">
        <v>369</v>
      </c>
      <c r="C55" s="194"/>
      <c r="D55" s="194"/>
      <c r="E55" s="194"/>
      <c r="F55" s="194"/>
      <c r="G55" s="194"/>
      <c r="H55" s="194"/>
      <c r="I55" s="194"/>
      <c r="J55" s="194"/>
      <c r="K55" s="194"/>
      <c r="L55" s="194"/>
      <c r="M55" s="194"/>
      <c r="N55" s="194"/>
      <c r="O55" s="194"/>
      <c r="P55" s="194"/>
    </row>
    <row r="56" spans="2:18" x14ac:dyDescent="0.25">
      <c r="B56" s="113" t="s">
        <v>200</v>
      </c>
      <c r="C56" s="194" t="str">
        <f>STUDIES!A9</f>
        <v>Van Damme, 2016 (8)</v>
      </c>
      <c r="D56" s="194"/>
      <c r="E56" s="194"/>
      <c r="F56" s="194"/>
      <c r="G56" s="194"/>
      <c r="H56" s="194"/>
      <c r="I56" s="194"/>
      <c r="J56" s="194"/>
      <c r="K56" s="194"/>
      <c r="L56" s="194"/>
      <c r="M56" s="194"/>
      <c r="N56" s="194"/>
      <c r="O56" s="194"/>
      <c r="P56" s="194"/>
    </row>
    <row r="58" spans="2:18" ht="21.75" thickBot="1" x14ac:dyDescent="0.3">
      <c r="B58" s="86" t="s">
        <v>58</v>
      </c>
      <c r="C58" s="87"/>
      <c r="D58" s="87"/>
      <c r="E58" s="87"/>
      <c r="F58" s="87"/>
      <c r="G58" s="87"/>
      <c r="H58" s="87"/>
      <c r="I58" s="87"/>
      <c r="J58" s="87"/>
      <c r="K58" s="87"/>
      <c r="L58" s="87"/>
      <c r="M58" s="87"/>
      <c r="N58" s="87"/>
      <c r="O58" s="87"/>
      <c r="P58" s="87"/>
    </row>
    <row r="60" spans="2:18" s="89" customFormat="1" x14ac:dyDescent="0.25">
      <c r="B60" s="227" t="s">
        <v>74</v>
      </c>
      <c r="C60" s="228"/>
      <c r="D60" s="228"/>
      <c r="E60" s="224" t="s">
        <v>75</v>
      </c>
      <c r="F60" s="224"/>
      <c r="G60" s="224"/>
      <c r="H60" s="224"/>
      <c r="I60" s="224" t="s">
        <v>76</v>
      </c>
      <c r="J60" s="224"/>
      <c r="K60" s="224" t="s">
        <v>25</v>
      </c>
      <c r="L60" s="224"/>
      <c r="M60" s="222" t="s">
        <v>28</v>
      </c>
      <c r="N60" s="222"/>
      <c r="O60" s="224" t="s">
        <v>27</v>
      </c>
      <c r="P60" s="232"/>
    </row>
    <row r="61" spans="2:18" s="89" customFormat="1" ht="35.25" customHeight="1" thickBot="1" x14ac:dyDescent="0.3">
      <c r="B61" s="229"/>
      <c r="C61" s="230"/>
      <c r="D61" s="230"/>
      <c r="E61" s="223" t="str">
        <f>O12</f>
        <v>Control group (4vHPV − males 16−26 years)</v>
      </c>
      <c r="F61" s="223"/>
      <c r="G61" s="223" t="str">
        <f>P12</f>
        <v>Intervention group (9vHPV − males 16−26 years)</v>
      </c>
      <c r="H61" s="223"/>
      <c r="I61" s="231" t="s">
        <v>24</v>
      </c>
      <c r="J61" s="231"/>
      <c r="K61" s="231" t="s">
        <v>26</v>
      </c>
      <c r="L61" s="231"/>
      <c r="M61" s="223"/>
      <c r="N61" s="223"/>
      <c r="O61" s="231"/>
      <c r="P61" s="233"/>
    </row>
    <row r="62" spans="2:18" ht="30" customHeight="1" x14ac:dyDescent="0.25">
      <c r="B62" s="192" t="str">
        <f>B13</f>
        <v>GMTs for HPV 6 (follow-up: 7 months)</v>
      </c>
      <c r="C62" s="193"/>
      <c r="D62" s="193"/>
      <c r="E62" s="199" t="str">
        <f>IF(Q14="","",Q14)</f>
        <v xml:space="preserve">Mean 618.4 mMU/mL </v>
      </c>
      <c r="F62" s="199"/>
      <c r="G62" s="198" t="s">
        <v>714</v>
      </c>
      <c r="H62" s="198"/>
      <c r="I62" s="234" t="str">
        <f>IF(R14="","",R14)</f>
        <v>Ratio 1.23 (1.04−1.45)</v>
      </c>
      <c r="J62" s="234"/>
      <c r="K62" s="199" t="str">
        <f>IF(B14="","",B14)</f>
        <v>454 (1RCT)</v>
      </c>
      <c r="L62" s="199"/>
      <c r="M62" s="118" t="str">
        <f>IF(S14="","",S14)</f>
        <v>High</v>
      </c>
      <c r="N62" s="115"/>
      <c r="O62" s="200"/>
      <c r="P62" s="201"/>
    </row>
    <row r="63" spans="2:18" ht="30" customHeight="1" x14ac:dyDescent="0.25">
      <c r="B63" s="192" t="str">
        <f>B15</f>
        <v>GMTs for HPV 11 (follow-up: 7 months)</v>
      </c>
      <c r="C63" s="193"/>
      <c r="D63" s="193"/>
      <c r="E63" s="199" t="str">
        <f>IF(Q16="","",Q16)</f>
        <v xml:space="preserve">Mean 769.1 mMU/mL </v>
      </c>
      <c r="F63" s="199"/>
      <c r="G63" s="242" t="s">
        <v>715</v>
      </c>
      <c r="H63" s="242"/>
      <c r="I63" s="234" t="str">
        <f>IF(R16="","",R16)</f>
        <v>Ratio 0.89 (0.76−1.04)</v>
      </c>
      <c r="J63" s="234"/>
      <c r="K63" s="199" t="str">
        <f>IF(B16="","",B16)</f>
        <v>454 (1RCT)</v>
      </c>
      <c r="L63" s="199"/>
      <c r="M63" s="118" t="str">
        <f>IF(S16="","",S16)</f>
        <v>High</v>
      </c>
      <c r="N63" s="115"/>
      <c r="O63" s="200"/>
      <c r="P63" s="201"/>
    </row>
    <row r="64" spans="2:18" ht="30" customHeight="1" x14ac:dyDescent="0.25">
      <c r="B64" s="192" t="str">
        <f>B17</f>
        <v>GMTs for HPV 16 (follow-up: 7 months)</v>
      </c>
      <c r="C64" s="193"/>
      <c r="D64" s="193"/>
      <c r="E64" s="199" t="str">
        <f>IF(Q18="","",Q18)</f>
        <v xml:space="preserve">Mean 3 787.9 mMU/mL </v>
      </c>
      <c r="F64" s="199"/>
      <c r="G64" s="242" t="s">
        <v>716</v>
      </c>
      <c r="H64" s="242"/>
      <c r="I64" s="234" t="str">
        <f>IF(R18="","",R18)</f>
        <v>Ratio 1.04 (0.89−1.21)</v>
      </c>
      <c r="J64" s="234"/>
      <c r="K64" s="199" t="str">
        <f>IF(B18="","",B18)</f>
        <v>471 (1RCT)</v>
      </c>
      <c r="L64" s="199"/>
      <c r="M64" s="118" t="str">
        <f>IF(S18="","",S18)</f>
        <v>High</v>
      </c>
      <c r="N64" s="115"/>
      <c r="O64" s="200"/>
      <c r="P64" s="201"/>
    </row>
    <row r="65" spans="2:16" ht="30" customHeight="1" x14ac:dyDescent="0.25">
      <c r="B65" s="192" t="str">
        <f>B19</f>
        <v>GMTs for HPV 18 (follow-up: 7 months)</v>
      </c>
      <c r="C65" s="193"/>
      <c r="D65" s="193"/>
      <c r="E65" s="199" t="str">
        <f>IF(Q20="","",Q20)</f>
        <v xml:space="preserve">Mean 790.9 mMU/mL </v>
      </c>
      <c r="F65" s="199"/>
      <c r="G65" s="242" t="s">
        <v>195</v>
      </c>
      <c r="H65" s="242"/>
      <c r="I65" s="234" t="str">
        <f>IF(R20="","",R20)</f>
        <v>Ratio 1.12 (0.91−1.37)</v>
      </c>
      <c r="J65" s="234"/>
      <c r="K65" s="199" t="str">
        <f>IF(B20="","",B20)</f>
        <v>470 (1RCT)</v>
      </c>
      <c r="L65" s="199"/>
      <c r="M65" s="118" t="str">
        <f>IF(S20="","",S20)</f>
        <v>High</v>
      </c>
      <c r="N65" s="115"/>
      <c r="O65" s="200"/>
      <c r="P65" s="201"/>
    </row>
    <row r="66" spans="2:16" ht="30" customHeight="1" x14ac:dyDescent="0.25">
      <c r="B66" s="192" t="str">
        <f>B21</f>
        <v>GMTs for HPV 31 (follow-up: 7 months)</v>
      </c>
      <c r="C66" s="193"/>
      <c r="D66" s="193"/>
      <c r="E66" s="199" t="str">
        <f>IF(Q22="","",Q22)</f>
        <v xml:space="preserve">Mean 14.8 mMU/mL </v>
      </c>
      <c r="F66" s="199"/>
      <c r="G66" s="242" t="s">
        <v>196</v>
      </c>
      <c r="H66" s="242"/>
      <c r="I66" s="197" t="str">
        <f>IF(R22="","",R22)</f>
        <v>Ratio 53.68 (43.23−66.65)α</v>
      </c>
      <c r="J66" s="197"/>
      <c r="K66" s="199" t="str">
        <f>IF(B22="","",B22)</f>
        <v>471 (1RCT)</v>
      </c>
      <c r="L66" s="199"/>
      <c r="M66" s="118" t="str">
        <f>IF(S22="","",S22)</f>
        <v>High</v>
      </c>
      <c r="N66" s="115"/>
      <c r="O66" s="200"/>
      <c r="P66" s="201"/>
    </row>
    <row r="67" spans="2:16" ht="30" customHeight="1" x14ac:dyDescent="0.25">
      <c r="B67" s="192" t="str">
        <f>B23</f>
        <v>GMTs for HPV 33 (follow-up: 7 months)</v>
      </c>
      <c r="C67" s="193"/>
      <c r="D67" s="193"/>
      <c r="E67" s="199" t="str">
        <f>IF(Q24="","",Q24)</f>
        <v xml:space="preserve">Mean 3.4 mMU/mL </v>
      </c>
      <c r="F67" s="199"/>
      <c r="G67" s="242" t="s">
        <v>717</v>
      </c>
      <c r="H67" s="242"/>
      <c r="I67" s="197" t="str">
        <f>IF(R24="","",R24)</f>
        <v>Ratio 135.44 (36.55−501.83)α</v>
      </c>
      <c r="J67" s="197"/>
      <c r="K67" s="199" t="str">
        <f>IF(B24="","",B24)</f>
        <v>472 (1RCT)</v>
      </c>
      <c r="L67" s="199"/>
      <c r="M67" s="118" t="str">
        <f>IF(S24="","",S24)</f>
        <v>High</v>
      </c>
      <c r="N67" s="115"/>
      <c r="O67" s="200"/>
      <c r="P67" s="201"/>
    </row>
    <row r="68" spans="2:16" ht="30" customHeight="1" x14ac:dyDescent="0.25">
      <c r="B68" s="192" t="str">
        <f>B25</f>
        <v>GMTs for HPV 45 (follow-up: 7 months)</v>
      </c>
      <c r="C68" s="193"/>
      <c r="D68" s="193"/>
      <c r="E68" s="199" t="str">
        <f>IF(Q26="","",Q26)</f>
        <v xml:space="preserve">Mean 2.5 mMU/mL </v>
      </c>
      <c r="F68" s="199"/>
      <c r="G68" s="242" t="s">
        <v>197</v>
      </c>
      <c r="H68" s="242"/>
      <c r="I68" s="197" t="str">
        <f>IF(R26="","",R26)</f>
        <v>Ratio 105.16 (88.62−124.79)α</v>
      </c>
      <c r="J68" s="197"/>
      <c r="K68" s="199" t="str">
        <f>IF(B26="","",B26)</f>
        <v>468 (1RCT)</v>
      </c>
      <c r="L68" s="199"/>
      <c r="M68" s="118" t="str">
        <f>IF(S26="","",S26)</f>
        <v>High</v>
      </c>
      <c r="N68" s="115"/>
      <c r="O68" s="200"/>
      <c r="P68" s="201"/>
    </row>
    <row r="69" spans="2:16" ht="30" customHeight="1" x14ac:dyDescent="0.25">
      <c r="B69" s="192" t="str">
        <f>B27</f>
        <v>GMTs for HPV 52 (follow-up: 7 months)</v>
      </c>
      <c r="C69" s="193"/>
      <c r="D69" s="193"/>
      <c r="E69" s="199" t="str">
        <f>IF(Q28="","",Q28)</f>
        <v xml:space="preserve">Mean 1.9 mMU/mL </v>
      </c>
      <c r="F69" s="199"/>
      <c r="G69" s="242" t="s">
        <v>198</v>
      </c>
      <c r="H69" s="242"/>
      <c r="I69" s="197" t="str">
        <f>IF(R28="","",R28)</f>
        <v>Ratio 226.68 (196.76−261.15)α</v>
      </c>
      <c r="J69" s="197"/>
      <c r="K69" s="199" t="str">
        <f>IF(B28="","",B28)</f>
        <v>471 (1RCT)</v>
      </c>
      <c r="L69" s="199"/>
      <c r="M69" s="118" t="str">
        <f>IF(S28="","",S28)</f>
        <v>High</v>
      </c>
      <c r="N69" s="115"/>
      <c r="O69" s="200"/>
      <c r="P69" s="201"/>
    </row>
    <row r="70" spans="2:16" ht="30" customHeight="1" x14ac:dyDescent="0.25">
      <c r="B70" s="192" t="str">
        <f>B29</f>
        <v>GMTs for HPV 58 (follow-up: 7 months)</v>
      </c>
      <c r="C70" s="193"/>
      <c r="D70" s="193"/>
      <c r="E70" s="199" t="str">
        <f>IF(Q30="","",Q30)</f>
        <v xml:space="preserve">Mean 5.7 mMU/mL </v>
      </c>
      <c r="F70" s="199"/>
      <c r="G70" s="242" t="s">
        <v>718</v>
      </c>
      <c r="H70" s="242"/>
      <c r="I70" s="197" t="str">
        <f>IF(R30="","",R30)</f>
        <v>Ratio 121.23 (101.72−144.48)α</v>
      </c>
      <c r="J70" s="197"/>
      <c r="K70" s="199" t="str">
        <f>IF(B30="","",B30)</f>
        <v>465 (1RCT)</v>
      </c>
      <c r="L70" s="199"/>
      <c r="M70" s="118" t="str">
        <f>IF(S30="","",S30)</f>
        <v>High</v>
      </c>
      <c r="N70" s="115"/>
      <c r="O70" s="200"/>
      <c r="P70" s="201"/>
    </row>
    <row r="71" spans="2:16" ht="30" customHeight="1" x14ac:dyDescent="0.25">
      <c r="B71" s="192" t="str">
        <f>B31</f>
        <v>Seroconversion for HPV 6 (follow-up: 7 months)</v>
      </c>
      <c r="C71" s="193"/>
      <c r="D71" s="193"/>
      <c r="E71" s="199" t="str">
        <f>IF(Q32="","",Q32)</f>
        <v>98.7% (96.2−99.7)</v>
      </c>
      <c r="F71" s="199"/>
      <c r="G71" s="242" t="s">
        <v>199</v>
      </c>
      <c r="H71" s="242"/>
      <c r="I71" s="234" t="str">
        <f>IF(R32="","",R32)</f>
        <v>Diff seroconv -0.5% (-0.6−0.2)</v>
      </c>
      <c r="J71" s="234"/>
      <c r="K71" s="199" t="str">
        <f>IF(B32="","",B32)</f>
        <v>454 (1RCT)</v>
      </c>
      <c r="L71" s="199"/>
      <c r="M71" s="118" t="str">
        <f>IF(S32="","",S32)</f>
        <v>High</v>
      </c>
      <c r="N71" s="115"/>
      <c r="O71" s="200"/>
      <c r="P71" s="201"/>
    </row>
    <row r="72" spans="2:16" ht="30" customHeight="1" x14ac:dyDescent="0.25">
      <c r="B72" s="192" t="str">
        <f>B33</f>
        <v>Seroconversion for HPV 11 (follow-up: 7 months)</v>
      </c>
      <c r="C72" s="193"/>
      <c r="D72" s="193"/>
      <c r="E72" s="199" t="str">
        <f>IF(Q34="","",Q34)</f>
        <v>100.0% (98.4−100.0)</v>
      </c>
      <c r="F72" s="199"/>
      <c r="G72" s="198" t="s">
        <v>705</v>
      </c>
      <c r="H72" s="198"/>
      <c r="I72" s="234" t="str">
        <f>IF(R34="","",R34)</f>
        <v>Diff seroconv 0.0% (0.0−0.0)</v>
      </c>
      <c r="J72" s="234"/>
      <c r="K72" s="199" t="str">
        <f>IF(B34="","",B34)</f>
        <v>454 (1RCT)</v>
      </c>
      <c r="L72" s="199"/>
      <c r="M72" s="118" t="str">
        <f>IF(S34="","",S34)</f>
        <v>High</v>
      </c>
      <c r="N72" s="115"/>
      <c r="O72" s="200"/>
      <c r="P72" s="201"/>
    </row>
    <row r="73" spans="2:16" ht="30" customHeight="1" x14ac:dyDescent="0.25">
      <c r="B73" s="192" t="str">
        <f>B35</f>
        <v>Seroconversion for HPV 16 (follow-up: 7 months)</v>
      </c>
      <c r="C73" s="193"/>
      <c r="D73" s="193"/>
      <c r="E73" s="199" t="str">
        <f>IF(Q36="","",Q36)</f>
        <v>100.0% (98.5−100.0%)</v>
      </c>
      <c r="F73" s="199"/>
      <c r="G73" s="198" t="s">
        <v>705</v>
      </c>
      <c r="H73" s="198"/>
      <c r="I73" s="234" t="str">
        <f>IF(R36="","",R36)</f>
        <v>Diff seroconv 0.0% (0.1−0)</v>
      </c>
      <c r="J73" s="234"/>
      <c r="K73" s="199" t="str">
        <f>IF(B36="","",B36)</f>
        <v>471 (1RCT)</v>
      </c>
      <c r="L73" s="199"/>
      <c r="M73" s="118" t="str">
        <f>IF(S36="","",S36)</f>
        <v>High</v>
      </c>
      <c r="N73" s="115"/>
      <c r="O73" s="200"/>
      <c r="P73" s="201"/>
    </row>
    <row r="74" spans="2:16" ht="30" customHeight="1" x14ac:dyDescent="0.25">
      <c r="B74" s="192" t="str">
        <f>B37</f>
        <v>Seroconversion for HPV 18 (follow-up: 7 months)</v>
      </c>
      <c r="C74" s="193"/>
      <c r="D74" s="193"/>
      <c r="E74" s="199" t="str">
        <f>IF(Q38="","",Q38)</f>
        <v>99.6% (97.7−100.0)</v>
      </c>
      <c r="F74" s="199"/>
      <c r="G74" s="198" t="s">
        <v>719</v>
      </c>
      <c r="H74" s="198"/>
      <c r="I74" s="234" t="str">
        <f>IF(R38="","",R38)</f>
        <v>Diff seroconv 0.0% (-0.1−0)</v>
      </c>
      <c r="J74" s="234"/>
      <c r="K74" s="199" t="str">
        <f>IF(B38="","",B38)</f>
        <v>470 (1RCT)</v>
      </c>
      <c r="L74" s="199"/>
      <c r="M74" s="118" t="str">
        <f>IF(S38="","",S38)</f>
        <v>High</v>
      </c>
      <c r="N74" s="115"/>
      <c r="O74" s="200"/>
      <c r="P74" s="201"/>
    </row>
    <row r="75" spans="2:16" ht="30" customHeight="1" x14ac:dyDescent="0.25">
      <c r="B75" s="192" t="str">
        <f>B39</f>
        <v>Seroconversion for HPV 31 (follow-up: 7 months)</v>
      </c>
      <c r="C75" s="193"/>
      <c r="D75" s="193"/>
      <c r="E75" s="199" t="str">
        <f>IF(Q40="","",Q40)</f>
        <v>61.6% (55.1−67.8)</v>
      </c>
      <c r="F75" s="199"/>
      <c r="G75" s="198" t="s">
        <v>705</v>
      </c>
      <c r="H75" s="198"/>
      <c r="I75" s="197" t="str">
        <f>IF(R40="","",R40)</f>
        <v>Diff seroconv 38.4% (32.4−44.7)β</v>
      </c>
      <c r="J75" s="197"/>
      <c r="K75" s="199" t="str">
        <f>IF(B40="","",B40)</f>
        <v>471 (1RCT)</v>
      </c>
      <c r="L75" s="199"/>
      <c r="M75" s="118" t="str">
        <f>IF(S40="","",S40)</f>
        <v>High</v>
      </c>
      <c r="N75" s="115"/>
      <c r="O75" s="200"/>
      <c r="P75" s="201"/>
    </row>
    <row r="76" spans="2:16" ht="30" customHeight="1" x14ac:dyDescent="0.25">
      <c r="B76" s="192" t="str">
        <f>B41</f>
        <v>Seroconversion for HPV 33 (follow-up: 7 months)</v>
      </c>
      <c r="C76" s="193"/>
      <c r="D76" s="193"/>
      <c r="E76" s="199" t="str">
        <f>IF(Q42="","",Q42)</f>
        <v>16.9% (12.4−22.4)</v>
      </c>
      <c r="F76" s="199"/>
      <c r="G76" s="198" t="s">
        <v>705</v>
      </c>
      <c r="H76" s="198"/>
      <c r="I76" s="197" t="str">
        <f>IF(R42="","",R42)</f>
        <v>Diff seroconv 83.1% (77.8−87.3)β</v>
      </c>
      <c r="J76" s="197"/>
      <c r="K76" s="199" t="str">
        <f>IF(B42="","",B42)</f>
        <v>472 (1RCT)</v>
      </c>
      <c r="L76" s="199"/>
      <c r="M76" s="118" t="str">
        <f>IF(S42="","",S42)</f>
        <v>High</v>
      </c>
      <c r="N76" s="115"/>
      <c r="O76" s="200"/>
      <c r="P76" s="201"/>
    </row>
    <row r="77" spans="2:16" ht="30" customHeight="1" x14ac:dyDescent="0.25">
      <c r="B77" s="192" t="str">
        <f>B43</f>
        <v>Seroconversion for HPV 45 (follow-up: 7 months)</v>
      </c>
      <c r="C77" s="193"/>
      <c r="D77" s="193"/>
      <c r="E77" s="199" t="str">
        <f>IF(Q44="","",Q44)</f>
        <v>9.3% (5.9−13.8)</v>
      </c>
      <c r="F77" s="199"/>
      <c r="G77" s="198" t="s">
        <v>705</v>
      </c>
      <c r="H77" s="198"/>
      <c r="I77" s="197" t="str">
        <f>IF(R44="","",R44)</f>
        <v>Diff seroconv 90.7% (86.3−93.8)β</v>
      </c>
      <c r="J77" s="197"/>
      <c r="K77" s="199" t="str">
        <f>IF(B44="","",B44)</f>
        <v>468 (1RCT)</v>
      </c>
      <c r="L77" s="199"/>
      <c r="M77" s="118" t="str">
        <f>IF(S44="","",S44)</f>
        <v>High</v>
      </c>
      <c r="N77" s="115"/>
      <c r="O77" s="200"/>
      <c r="P77" s="201"/>
    </row>
    <row r="78" spans="2:16" ht="30" customHeight="1" x14ac:dyDescent="0.25">
      <c r="B78" s="192" t="str">
        <f>B45</f>
        <v>Seroconversion for HPV 52 (follow-up: 7 months)</v>
      </c>
      <c r="C78" s="193"/>
      <c r="D78" s="193"/>
      <c r="E78" s="199" t="str">
        <f>IF(Q46="","",Q46)</f>
        <v>2.5% (0.9−5.5)</v>
      </c>
      <c r="F78" s="199"/>
      <c r="G78" s="198" t="s">
        <v>705</v>
      </c>
      <c r="H78" s="198"/>
      <c r="I78" s="197" t="str">
        <f>IF(R46="","",R46)</f>
        <v>Diff seroconv 97.5% (94.6−98.9)β</v>
      </c>
      <c r="J78" s="197"/>
      <c r="K78" s="199" t="str">
        <f>IF(B46="","",B46)</f>
        <v>471 (1RCT)</v>
      </c>
      <c r="L78" s="199"/>
      <c r="M78" s="118" t="str">
        <f>IF(S46="","",S46)</f>
        <v>High</v>
      </c>
      <c r="N78" s="115"/>
      <c r="O78" s="200"/>
      <c r="P78" s="201"/>
    </row>
    <row r="79" spans="2:16" ht="30" customHeight="1" x14ac:dyDescent="0.25">
      <c r="B79" s="204" t="str">
        <f>B47</f>
        <v>Seroconversion for HPV 58 (follow-up: 7 months)</v>
      </c>
      <c r="C79" s="205"/>
      <c r="D79" s="205"/>
      <c r="E79" s="206" t="str">
        <f>IF(Q48="","",Q48)</f>
        <v>36.1% (29.9−42.6)</v>
      </c>
      <c r="F79" s="206"/>
      <c r="G79" s="207" t="s">
        <v>705</v>
      </c>
      <c r="H79" s="207"/>
      <c r="I79" s="278" t="str">
        <f>IF(R48="","",R48)</f>
        <v>Diff seroconv 63.9% (57.5−69.8)β</v>
      </c>
      <c r="J79" s="278"/>
      <c r="K79" s="206" t="str">
        <f>IF(B48="","",B48)</f>
        <v>465 (1RCT)</v>
      </c>
      <c r="L79" s="206"/>
      <c r="M79" s="119" t="str">
        <f>IF(S48="","",S48)</f>
        <v>High</v>
      </c>
      <c r="N79" s="117"/>
      <c r="O79" s="195"/>
      <c r="P79" s="196"/>
    </row>
    <row r="80" spans="2:16" ht="15" customHeight="1" x14ac:dyDescent="0.25">
      <c r="B80" s="221" t="s">
        <v>411</v>
      </c>
      <c r="C80" s="221"/>
      <c r="D80" s="221"/>
      <c r="E80" s="221"/>
      <c r="F80" s="221"/>
      <c r="G80" s="221"/>
      <c r="H80" s="221"/>
      <c r="I80" s="221"/>
      <c r="J80" s="221"/>
      <c r="K80" s="221"/>
      <c r="L80" s="221"/>
      <c r="M80" s="221"/>
      <c r="N80" s="221"/>
      <c r="O80" s="221"/>
      <c r="P80" s="221"/>
    </row>
    <row r="81" spans="2:18" ht="47.25" customHeight="1" x14ac:dyDescent="0.25">
      <c r="B81" s="236" t="s">
        <v>712</v>
      </c>
      <c r="C81" s="236"/>
      <c r="D81" s="236"/>
      <c r="E81" s="236"/>
      <c r="F81" s="236"/>
      <c r="G81" s="236"/>
      <c r="H81" s="236"/>
      <c r="I81" s="236"/>
      <c r="J81" s="236"/>
      <c r="K81" s="236"/>
      <c r="L81" s="236"/>
      <c r="M81" s="236"/>
      <c r="N81" s="236"/>
      <c r="O81" s="236"/>
      <c r="P81" s="236"/>
      <c r="R81" s="123"/>
    </row>
    <row r="82" spans="2:18" s="20" customFormat="1" x14ac:dyDescent="0.25">
      <c r="B82" s="111" t="s">
        <v>309</v>
      </c>
      <c r="I82" s="112"/>
      <c r="J82" s="112"/>
    </row>
    <row r="83" spans="2:18" ht="15" customHeight="1" x14ac:dyDescent="0.25">
      <c r="B83" s="194" t="s">
        <v>768</v>
      </c>
      <c r="C83" s="194"/>
      <c r="D83" s="194"/>
      <c r="E83" s="194"/>
      <c r="F83" s="194"/>
      <c r="G83" s="194"/>
      <c r="H83" s="194"/>
      <c r="I83" s="194"/>
      <c r="J83" s="194"/>
      <c r="K83" s="194"/>
      <c r="L83" s="194"/>
      <c r="M83" s="194"/>
      <c r="N83" s="194"/>
      <c r="O83" s="194"/>
      <c r="P83" s="194"/>
    </row>
    <row r="84" spans="2:18" ht="15" customHeight="1" x14ac:dyDescent="0.25">
      <c r="B84" s="194" t="s">
        <v>769</v>
      </c>
      <c r="C84" s="194"/>
      <c r="D84" s="194"/>
      <c r="E84" s="194"/>
      <c r="F84" s="194"/>
      <c r="G84" s="194"/>
      <c r="H84" s="194"/>
      <c r="I84" s="194"/>
      <c r="J84" s="194"/>
      <c r="K84" s="194"/>
      <c r="L84" s="194"/>
      <c r="M84" s="194"/>
      <c r="N84" s="194"/>
      <c r="O84" s="194"/>
      <c r="P84" s="194"/>
    </row>
    <row r="85" spans="2:18" x14ac:dyDescent="0.25">
      <c r="B85" s="113" t="s">
        <v>200</v>
      </c>
      <c r="C85" s="194" t="str">
        <f>C56</f>
        <v>Van Damme, 2016 (8)</v>
      </c>
      <c r="D85" s="194"/>
      <c r="E85" s="194"/>
      <c r="F85" s="194"/>
      <c r="G85" s="194"/>
      <c r="H85" s="194"/>
      <c r="I85" s="194"/>
      <c r="J85" s="194"/>
      <c r="K85" s="194"/>
      <c r="L85" s="194"/>
      <c r="M85" s="194"/>
      <c r="N85" s="194"/>
      <c r="O85" s="194"/>
      <c r="P85" s="194"/>
    </row>
    <row r="87" spans="2:18" x14ac:dyDescent="0.25">
      <c r="B87" s="88"/>
    </row>
    <row r="89" spans="2:18" x14ac:dyDescent="0.25">
      <c r="B89" s="88"/>
    </row>
  </sheetData>
  <mergeCells count="140">
    <mergeCell ref="B83:P83"/>
    <mergeCell ref="C85:P85"/>
    <mergeCell ref="B77:D77"/>
    <mergeCell ref="E77:F77"/>
    <mergeCell ref="G77:H77"/>
    <mergeCell ref="I77:J77"/>
    <mergeCell ref="K77:L77"/>
    <mergeCell ref="O77:P77"/>
    <mergeCell ref="B76:D76"/>
    <mergeCell ref="E76:F76"/>
    <mergeCell ref="G76:H76"/>
    <mergeCell ref="B80:P80"/>
    <mergeCell ref="B81:P81"/>
    <mergeCell ref="B79:D79"/>
    <mergeCell ref="E79:F79"/>
    <mergeCell ref="G79:H79"/>
    <mergeCell ref="I79:J79"/>
    <mergeCell ref="K79:L79"/>
    <mergeCell ref="O79:P79"/>
    <mergeCell ref="B78:D78"/>
    <mergeCell ref="E78:F78"/>
    <mergeCell ref="G78:H78"/>
    <mergeCell ref="I78:J78"/>
    <mergeCell ref="K78:L78"/>
    <mergeCell ref="O78:P78"/>
    <mergeCell ref="I76:J76"/>
    <mergeCell ref="K76:L76"/>
    <mergeCell ref="O76:P76"/>
    <mergeCell ref="B75:D75"/>
    <mergeCell ref="E75:F75"/>
    <mergeCell ref="G75:H75"/>
    <mergeCell ref="I75:J75"/>
    <mergeCell ref="K75:L75"/>
    <mergeCell ref="O75:P75"/>
    <mergeCell ref="B74:D74"/>
    <mergeCell ref="E74:F74"/>
    <mergeCell ref="G74:H74"/>
    <mergeCell ref="I74:J74"/>
    <mergeCell ref="K74:L74"/>
    <mergeCell ref="O74:P74"/>
    <mergeCell ref="B73:D73"/>
    <mergeCell ref="E73:F73"/>
    <mergeCell ref="G73:H73"/>
    <mergeCell ref="I73:J73"/>
    <mergeCell ref="K73:L73"/>
    <mergeCell ref="O73:P73"/>
    <mergeCell ref="B72:D72"/>
    <mergeCell ref="E72:F72"/>
    <mergeCell ref="G72:H72"/>
    <mergeCell ref="I72:J72"/>
    <mergeCell ref="K72:L72"/>
    <mergeCell ref="O72:P72"/>
    <mergeCell ref="B71:D71"/>
    <mergeCell ref="E71:F71"/>
    <mergeCell ref="G71:H71"/>
    <mergeCell ref="I71:J71"/>
    <mergeCell ref="K71:L71"/>
    <mergeCell ref="O71:P71"/>
    <mergeCell ref="B70:D70"/>
    <mergeCell ref="E70:F70"/>
    <mergeCell ref="G70:H70"/>
    <mergeCell ref="I70:J70"/>
    <mergeCell ref="K70:L70"/>
    <mergeCell ref="O70:P70"/>
    <mergeCell ref="B69:D69"/>
    <mergeCell ref="E69:F69"/>
    <mergeCell ref="G69:H69"/>
    <mergeCell ref="I69:J69"/>
    <mergeCell ref="K69:L69"/>
    <mergeCell ref="O69:P69"/>
    <mergeCell ref="B68:D68"/>
    <mergeCell ref="E68:F68"/>
    <mergeCell ref="G68:H68"/>
    <mergeCell ref="I68:J68"/>
    <mergeCell ref="K68:L68"/>
    <mergeCell ref="O68:P68"/>
    <mergeCell ref="B67:D67"/>
    <mergeCell ref="E67:F67"/>
    <mergeCell ref="G67:H67"/>
    <mergeCell ref="I67:J67"/>
    <mergeCell ref="K67:L67"/>
    <mergeCell ref="O67:P67"/>
    <mergeCell ref="B66:D66"/>
    <mergeCell ref="E66:F66"/>
    <mergeCell ref="G66:H66"/>
    <mergeCell ref="I66:J66"/>
    <mergeCell ref="K66:L66"/>
    <mergeCell ref="O66:P66"/>
    <mergeCell ref="B65:D65"/>
    <mergeCell ref="E65:F65"/>
    <mergeCell ref="G65:H65"/>
    <mergeCell ref="I65:J65"/>
    <mergeCell ref="K65:L65"/>
    <mergeCell ref="O65:P65"/>
    <mergeCell ref="G64:H64"/>
    <mergeCell ref="I64:J64"/>
    <mergeCell ref="K64:L64"/>
    <mergeCell ref="O64:P64"/>
    <mergeCell ref="B60:D61"/>
    <mergeCell ref="E60:H60"/>
    <mergeCell ref="I60:J60"/>
    <mergeCell ref="K60:L60"/>
    <mergeCell ref="M60:N61"/>
    <mergeCell ref="O60:P61"/>
    <mergeCell ref="O62:P62"/>
    <mergeCell ref="B63:D63"/>
    <mergeCell ref="E63:F63"/>
    <mergeCell ref="G63:H63"/>
    <mergeCell ref="I63:J63"/>
    <mergeCell ref="K63:L63"/>
    <mergeCell ref="O63:P63"/>
    <mergeCell ref="E61:F61"/>
    <mergeCell ref="G61:H61"/>
    <mergeCell ref="I61:J61"/>
    <mergeCell ref="K61:L61"/>
    <mergeCell ref="B62:D62"/>
    <mergeCell ref="B55:P55"/>
    <mergeCell ref="B84:P84"/>
    <mergeCell ref="E62:F62"/>
    <mergeCell ref="G62:H62"/>
    <mergeCell ref="I62:J62"/>
    <mergeCell ref="K62:L62"/>
    <mergeCell ref="B49:P49"/>
    <mergeCell ref="B50:P50"/>
    <mergeCell ref="C3:P3"/>
    <mergeCell ref="C4:P4"/>
    <mergeCell ref="C5:P5"/>
    <mergeCell ref="C6:P6"/>
    <mergeCell ref="B10:N10"/>
    <mergeCell ref="O10:S10"/>
    <mergeCell ref="B11:B12"/>
    <mergeCell ref="O11:P11"/>
    <mergeCell ref="Q11:R11"/>
    <mergeCell ref="S11:S12"/>
    <mergeCell ref="B52:P52"/>
    <mergeCell ref="B53:P53"/>
    <mergeCell ref="C56:P56"/>
    <mergeCell ref="B54:P54"/>
    <mergeCell ref="B64:D64"/>
    <mergeCell ref="E64:F64"/>
  </mergeCells>
  <conditionalFormatting sqref="M14:M31 M33 M35 M37 M39 M41 M43 M45 M47">
    <cfRule type="cellIs" dxfId="303" priority="223" operator="equal">
      <formula>"Very large"</formula>
    </cfRule>
    <cfRule type="cellIs" dxfId="302" priority="224" operator="equal">
      <formula>"Large"</formula>
    </cfRule>
  </conditionalFormatting>
  <conditionalFormatting sqref="C14:C31 C33 C35 C37 C39 C41 C43 C45 C47">
    <cfRule type="cellIs" dxfId="301" priority="221" operator="equal">
      <formula>"Very serious"</formula>
    </cfRule>
    <cfRule type="cellIs" dxfId="300" priority="222" operator="equal">
      <formula>"Serious"</formula>
    </cfRule>
  </conditionalFormatting>
  <conditionalFormatting sqref="M32">
    <cfRule type="cellIs" dxfId="299" priority="211" operator="equal">
      <formula>"Very large"</formula>
    </cfRule>
    <cfRule type="cellIs" dxfId="298" priority="212" operator="equal">
      <formula>"Large"</formula>
    </cfRule>
  </conditionalFormatting>
  <conditionalFormatting sqref="C32">
    <cfRule type="cellIs" dxfId="297" priority="209" operator="equal">
      <formula>"Very serious"</formula>
    </cfRule>
    <cfRule type="cellIs" dxfId="296" priority="210" operator="equal">
      <formula>"Serious"</formula>
    </cfRule>
  </conditionalFormatting>
  <conditionalFormatting sqref="M34">
    <cfRule type="cellIs" dxfId="295" priority="199" operator="equal">
      <formula>"Very large"</formula>
    </cfRule>
    <cfRule type="cellIs" dxfId="294" priority="200" operator="equal">
      <formula>"Large"</formula>
    </cfRule>
  </conditionalFormatting>
  <conditionalFormatting sqref="C34">
    <cfRule type="cellIs" dxfId="293" priority="197" operator="equal">
      <formula>"Very serious"</formula>
    </cfRule>
    <cfRule type="cellIs" dxfId="292" priority="198" operator="equal">
      <formula>"Serious"</formula>
    </cfRule>
  </conditionalFormatting>
  <conditionalFormatting sqref="M36">
    <cfRule type="cellIs" dxfId="291" priority="187" operator="equal">
      <formula>"Very large"</formula>
    </cfRule>
    <cfRule type="cellIs" dxfId="290" priority="188" operator="equal">
      <formula>"Large"</formula>
    </cfRule>
  </conditionalFormatting>
  <conditionalFormatting sqref="C36">
    <cfRule type="cellIs" dxfId="289" priority="185" operator="equal">
      <formula>"Very serious"</formula>
    </cfRule>
    <cfRule type="cellIs" dxfId="288" priority="186" operator="equal">
      <formula>"Serious"</formula>
    </cfRule>
  </conditionalFormatting>
  <conditionalFormatting sqref="G14:G31 G33 G35 G37 G39 G41 G43 G45 G47">
    <cfRule type="cellIs" dxfId="287" priority="111" operator="equal">
      <formula>"Very serious"</formula>
    </cfRule>
    <cfRule type="cellIs" dxfId="286" priority="112" operator="equal">
      <formula>"Serious"</formula>
    </cfRule>
  </conditionalFormatting>
  <conditionalFormatting sqref="M38">
    <cfRule type="cellIs" dxfId="285" priority="175" operator="equal">
      <formula>"Very large"</formula>
    </cfRule>
    <cfRule type="cellIs" dxfId="284" priority="176" operator="equal">
      <formula>"Large"</formula>
    </cfRule>
  </conditionalFormatting>
  <conditionalFormatting sqref="C38">
    <cfRule type="cellIs" dxfId="283" priority="173" operator="equal">
      <formula>"Very serious"</formula>
    </cfRule>
    <cfRule type="cellIs" dxfId="282" priority="174" operator="equal">
      <formula>"Serious"</formula>
    </cfRule>
  </conditionalFormatting>
  <conditionalFormatting sqref="G42">
    <cfRule type="cellIs" dxfId="281" priority="99" operator="equal">
      <formula>"Very serious"</formula>
    </cfRule>
    <cfRule type="cellIs" dxfId="280" priority="100" operator="equal">
      <formula>"Serious"</formula>
    </cfRule>
  </conditionalFormatting>
  <conditionalFormatting sqref="M40">
    <cfRule type="cellIs" dxfId="279" priority="163" operator="equal">
      <formula>"Very large"</formula>
    </cfRule>
    <cfRule type="cellIs" dxfId="278" priority="164" operator="equal">
      <formula>"Large"</formula>
    </cfRule>
  </conditionalFormatting>
  <conditionalFormatting sqref="C40">
    <cfRule type="cellIs" dxfId="277" priority="161" operator="equal">
      <formula>"Very serious"</formula>
    </cfRule>
    <cfRule type="cellIs" dxfId="276" priority="162" operator="equal">
      <formula>"Serious"</formula>
    </cfRule>
  </conditionalFormatting>
  <conditionalFormatting sqref="I34">
    <cfRule type="cellIs" dxfId="275" priority="87" operator="equal">
      <formula>"Very serious"</formula>
    </cfRule>
    <cfRule type="cellIs" dxfId="274" priority="88" operator="equal">
      <formula>"Serious"</formula>
    </cfRule>
  </conditionalFormatting>
  <conditionalFormatting sqref="M42">
    <cfRule type="cellIs" dxfId="273" priority="151" operator="equal">
      <formula>"Very large"</formula>
    </cfRule>
    <cfRule type="cellIs" dxfId="272" priority="152" operator="equal">
      <formula>"Large"</formula>
    </cfRule>
  </conditionalFormatting>
  <conditionalFormatting sqref="C42">
    <cfRule type="cellIs" dxfId="271" priority="149" operator="equal">
      <formula>"Very serious"</formula>
    </cfRule>
    <cfRule type="cellIs" dxfId="270" priority="150" operator="equal">
      <formula>"Serious"</formula>
    </cfRule>
  </conditionalFormatting>
  <conditionalFormatting sqref="I46">
    <cfRule type="cellIs" dxfId="269" priority="75" operator="equal">
      <formula>"Very serious"</formula>
    </cfRule>
    <cfRule type="cellIs" dxfId="268" priority="76" operator="equal">
      <formula>"Serious"</formula>
    </cfRule>
  </conditionalFormatting>
  <conditionalFormatting sqref="G36">
    <cfRule type="cellIs" dxfId="267" priority="105" operator="equal">
      <formula>"Very serious"</formula>
    </cfRule>
    <cfRule type="cellIs" dxfId="266" priority="106" operator="equal">
      <formula>"Serious"</formula>
    </cfRule>
  </conditionalFormatting>
  <conditionalFormatting sqref="M44">
    <cfRule type="cellIs" dxfId="265" priority="139" operator="equal">
      <formula>"Very large"</formula>
    </cfRule>
    <cfRule type="cellIs" dxfId="264" priority="140" operator="equal">
      <formula>"Large"</formula>
    </cfRule>
  </conditionalFormatting>
  <conditionalFormatting sqref="C44">
    <cfRule type="cellIs" dxfId="263" priority="137" operator="equal">
      <formula>"Very serious"</formula>
    </cfRule>
    <cfRule type="cellIs" dxfId="262" priority="138" operator="equal">
      <formula>"Serious"</formula>
    </cfRule>
  </conditionalFormatting>
  <conditionalFormatting sqref="E22">
    <cfRule type="cellIs" dxfId="261" priority="63" operator="equal">
      <formula>"Very serious"</formula>
    </cfRule>
    <cfRule type="cellIs" dxfId="260" priority="64" operator="equal">
      <formula>"Serious"</formula>
    </cfRule>
  </conditionalFormatting>
  <conditionalFormatting sqref="G48">
    <cfRule type="cellIs" dxfId="259" priority="93" operator="equal">
      <formula>"Very serious"</formula>
    </cfRule>
    <cfRule type="cellIs" dxfId="258" priority="94" operator="equal">
      <formula>"Serious"</formula>
    </cfRule>
  </conditionalFormatting>
  <conditionalFormatting sqref="M46">
    <cfRule type="cellIs" dxfId="257" priority="127" operator="equal">
      <formula>"Very large"</formula>
    </cfRule>
    <cfRule type="cellIs" dxfId="256" priority="128" operator="equal">
      <formula>"Large"</formula>
    </cfRule>
  </conditionalFormatting>
  <conditionalFormatting sqref="C46">
    <cfRule type="cellIs" dxfId="255" priority="125" operator="equal">
      <formula>"Very serious"</formula>
    </cfRule>
    <cfRule type="cellIs" dxfId="254" priority="126" operator="equal">
      <formula>"Serious"</formula>
    </cfRule>
  </conditionalFormatting>
  <conditionalFormatting sqref="E34">
    <cfRule type="cellIs" dxfId="253" priority="51" operator="equal">
      <formula>"Very serious"</formula>
    </cfRule>
    <cfRule type="cellIs" dxfId="252" priority="52" operator="equal">
      <formula>"Serious"</formula>
    </cfRule>
  </conditionalFormatting>
  <conditionalFormatting sqref="I40">
    <cfRule type="cellIs" dxfId="251" priority="81" operator="equal">
      <formula>"Very serious"</formula>
    </cfRule>
    <cfRule type="cellIs" dxfId="250" priority="82" operator="equal">
      <formula>"Serious"</formula>
    </cfRule>
  </conditionalFormatting>
  <conditionalFormatting sqref="M48">
    <cfRule type="cellIs" dxfId="249" priority="115" operator="equal">
      <formula>"Very large"</formula>
    </cfRule>
    <cfRule type="cellIs" dxfId="248" priority="116" operator="equal">
      <formula>"Large"</formula>
    </cfRule>
  </conditionalFormatting>
  <conditionalFormatting sqref="C48">
    <cfRule type="cellIs" dxfId="247" priority="113" operator="equal">
      <formula>"Very serious"</formula>
    </cfRule>
    <cfRule type="cellIs" dxfId="246" priority="114" operator="equal">
      <formula>"Serious"</formula>
    </cfRule>
  </conditionalFormatting>
  <conditionalFormatting sqref="G32">
    <cfRule type="cellIs" dxfId="245" priority="109" operator="equal">
      <formula>"Very serious"</formula>
    </cfRule>
    <cfRule type="cellIs" dxfId="244" priority="110" operator="equal">
      <formula>"Serious"</formula>
    </cfRule>
  </conditionalFormatting>
  <conditionalFormatting sqref="G34">
    <cfRule type="cellIs" dxfId="243" priority="107" operator="equal">
      <formula>"Very serious"</formula>
    </cfRule>
    <cfRule type="cellIs" dxfId="242" priority="108" operator="equal">
      <formula>"Serious"</formula>
    </cfRule>
  </conditionalFormatting>
  <conditionalFormatting sqref="G38">
    <cfRule type="cellIs" dxfId="241" priority="103" operator="equal">
      <formula>"Very serious"</formula>
    </cfRule>
    <cfRule type="cellIs" dxfId="240" priority="104" operator="equal">
      <formula>"Serious"</formula>
    </cfRule>
  </conditionalFormatting>
  <conditionalFormatting sqref="G40">
    <cfRule type="cellIs" dxfId="239" priority="101" operator="equal">
      <formula>"Very serious"</formula>
    </cfRule>
    <cfRule type="cellIs" dxfId="238" priority="102" operator="equal">
      <formula>"Serious"</formula>
    </cfRule>
  </conditionalFormatting>
  <conditionalFormatting sqref="G44">
    <cfRule type="cellIs" dxfId="237" priority="97" operator="equal">
      <formula>"Very serious"</formula>
    </cfRule>
    <cfRule type="cellIs" dxfId="236" priority="98" operator="equal">
      <formula>"Serious"</formula>
    </cfRule>
  </conditionalFormatting>
  <conditionalFormatting sqref="G46">
    <cfRule type="cellIs" dxfId="235" priority="95" operator="equal">
      <formula>"Very serious"</formula>
    </cfRule>
    <cfRule type="cellIs" dxfId="234" priority="96" operator="equal">
      <formula>"Serious"</formula>
    </cfRule>
  </conditionalFormatting>
  <conditionalFormatting sqref="I14:I31 I33 I35 I37 I39 I41 I43 I45 I47">
    <cfRule type="cellIs" dxfId="233" priority="91" operator="equal">
      <formula>"Very serious"</formula>
    </cfRule>
    <cfRule type="cellIs" dxfId="232" priority="92" operator="equal">
      <formula>"Serious"</formula>
    </cfRule>
  </conditionalFormatting>
  <conditionalFormatting sqref="I32">
    <cfRule type="cellIs" dxfId="231" priority="89" operator="equal">
      <formula>"Very serious"</formula>
    </cfRule>
    <cfRule type="cellIs" dxfId="230" priority="90" operator="equal">
      <formula>"Serious"</formula>
    </cfRule>
  </conditionalFormatting>
  <conditionalFormatting sqref="I36">
    <cfRule type="cellIs" dxfId="229" priority="85" operator="equal">
      <formula>"Very serious"</formula>
    </cfRule>
    <cfRule type="cellIs" dxfId="228" priority="86" operator="equal">
      <formula>"Serious"</formula>
    </cfRule>
  </conditionalFormatting>
  <conditionalFormatting sqref="I38">
    <cfRule type="cellIs" dxfId="227" priority="83" operator="equal">
      <formula>"Very serious"</formula>
    </cfRule>
    <cfRule type="cellIs" dxfId="226" priority="84" operator="equal">
      <formula>"Serious"</formula>
    </cfRule>
  </conditionalFormatting>
  <conditionalFormatting sqref="I42">
    <cfRule type="cellIs" dxfId="225" priority="79" operator="equal">
      <formula>"Very serious"</formula>
    </cfRule>
    <cfRule type="cellIs" dxfId="224" priority="80" operator="equal">
      <formula>"Serious"</formula>
    </cfRule>
  </conditionalFormatting>
  <conditionalFormatting sqref="I44">
    <cfRule type="cellIs" dxfId="223" priority="77" operator="equal">
      <formula>"Very serious"</formula>
    </cfRule>
    <cfRule type="cellIs" dxfId="222" priority="78" operator="equal">
      <formula>"Serious"</formula>
    </cfRule>
  </conditionalFormatting>
  <conditionalFormatting sqref="I48">
    <cfRule type="cellIs" dxfId="221" priority="73" operator="equal">
      <formula>"Very serious"</formula>
    </cfRule>
    <cfRule type="cellIs" dxfId="220" priority="74" operator="equal">
      <formula>"Serious"</formula>
    </cfRule>
  </conditionalFormatting>
  <conditionalFormatting sqref="E14:E15 E33 E35 E37 E39 E41 E43 E45 E47 E17 E19 E21 E23 E25 E27 E29 E31">
    <cfRule type="cellIs" dxfId="219" priority="71" operator="equal">
      <formula>"Very serious"</formula>
    </cfRule>
    <cfRule type="cellIs" dxfId="218" priority="72" operator="equal">
      <formula>"Serious"</formula>
    </cfRule>
  </conditionalFormatting>
  <conditionalFormatting sqref="E16">
    <cfRule type="cellIs" dxfId="217" priority="69" operator="equal">
      <formula>"Very serious"</formula>
    </cfRule>
    <cfRule type="cellIs" dxfId="216" priority="70" operator="equal">
      <formula>"Serious"</formula>
    </cfRule>
  </conditionalFormatting>
  <conditionalFormatting sqref="E18">
    <cfRule type="cellIs" dxfId="215" priority="67" operator="equal">
      <formula>"Very serious"</formula>
    </cfRule>
    <cfRule type="cellIs" dxfId="214" priority="68" operator="equal">
      <formula>"Serious"</formula>
    </cfRule>
  </conditionalFormatting>
  <conditionalFormatting sqref="E20">
    <cfRule type="cellIs" dxfId="213" priority="65" operator="equal">
      <formula>"Very serious"</formula>
    </cfRule>
    <cfRule type="cellIs" dxfId="212" priority="66" operator="equal">
      <formula>"Serious"</formula>
    </cfRule>
  </conditionalFormatting>
  <conditionalFormatting sqref="E24">
    <cfRule type="cellIs" dxfId="211" priority="61" operator="equal">
      <formula>"Very serious"</formula>
    </cfRule>
    <cfRule type="cellIs" dxfId="210" priority="62" operator="equal">
      <formula>"Serious"</formula>
    </cfRule>
  </conditionalFormatting>
  <conditionalFormatting sqref="E26">
    <cfRule type="cellIs" dxfId="209" priority="59" operator="equal">
      <formula>"Very serious"</formula>
    </cfRule>
    <cfRule type="cellIs" dxfId="208" priority="60" operator="equal">
      <formula>"Serious"</formula>
    </cfRule>
  </conditionalFormatting>
  <conditionalFormatting sqref="E28">
    <cfRule type="cellIs" dxfId="207" priority="57" operator="equal">
      <formula>"Very serious"</formula>
    </cfRule>
    <cfRule type="cellIs" dxfId="206" priority="58" operator="equal">
      <formula>"Serious"</formula>
    </cfRule>
  </conditionalFormatting>
  <conditionalFormatting sqref="E30">
    <cfRule type="cellIs" dxfId="205" priority="55" operator="equal">
      <formula>"Very serious"</formula>
    </cfRule>
    <cfRule type="cellIs" dxfId="204" priority="56" operator="equal">
      <formula>"Serious"</formula>
    </cfRule>
  </conditionalFormatting>
  <conditionalFormatting sqref="E32">
    <cfRule type="cellIs" dxfId="203" priority="53" operator="equal">
      <formula>"Very serious"</formula>
    </cfRule>
    <cfRule type="cellIs" dxfId="202" priority="54" operator="equal">
      <formula>"Serious"</formula>
    </cfRule>
  </conditionalFormatting>
  <conditionalFormatting sqref="E36">
    <cfRule type="cellIs" dxfId="201" priority="49" operator="equal">
      <formula>"Very serious"</formula>
    </cfRule>
    <cfRule type="cellIs" dxfId="200" priority="50" operator="equal">
      <formula>"Serious"</formula>
    </cfRule>
  </conditionalFormatting>
  <conditionalFormatting sqref="E38">
    <cfRule type="cellIs" dxfId="199" priority="47" operator="equal">
      <formula>"Very serious"</formula>
    </cfRule>
    <cfRule type="cellIs" dxfId="198" priority="48" operator="equal">
      <formula>"Serious"</formula>
    </cfRule>
  </conditionalFormatting>
  <conditionalFormatting sqref="E40">
    <cfRule type="cellIs" dxfId="197" priority="45" operator="equal">
      <formula>"Very serious"</formula>
    </cfRule>
    <cfRule type="cellIs" dxfId="196" priority="46" operator="equal">
      <formula>"Serious"</formula>
    </cfRule>
  </conditionalFormatting>
  <conditionalFormatting sqref="E42">
    <cfRule type="cellIs" dxfId="195" priority="43" operator="equal">
      <formula>"Very serious"</formula>
    </cfRule>
    <cfRule type="cellIs" dxfId="194" priority="44" operator="equal">
      <formula>"Serious"</formula>
    </cfRule>
  </conditionalFormatting>
  <conditionalFormatting sqref="E44">
    <cfRule type="cellIs" dxfId="193" priority="41" operator="equal">
      <formula>"Very serious"</formula>
    </cfRule>
    <cfRule type="cellIs" dxfId="192" priority="42" operator="equal">
      <formula>"Serious"</formula>
    </cfRule>
  </conditionalFormatting>
  <conditionalFormatting sqref="E46">
    <cfRule type="cellIs" dxfId="191" priority="39" operator="equal">
      <formula>"Very serious"</formula>
    </cfRule>
    <cfRule type="cellIs" dxfId="190" priority="40" operator="equal">
      <formula>"Serious"</formula>
    </cfRule>
  </conditionalFormatting>
  <conditionalFormatting sqref="E48">
    <cfRule type="cellIs" dxfId="189" priority="37" operator="equal">
      <formula>"Very serious"</formula>
    </cfRule>
    <cfRule type="cellIs" dxfId="188" priority="38" operator="equal">
      <formula>"Serious"</formula>
    </cfRule>
  </conditionalFormatting>
  <conditionalFormatting sqref="K14:K15 K33 K35 K37 K39 K41 K43 K45 K47 K17 K19 K21 K23 K25 K27 K29 K31">
    <cfRule type="cellIs" dxfId="187" priority="35" operator="equal">
      <formula>"Very serious"</formula>
    </cfRule>
    <cfRule type="cellIs" dxfId="186" priority="36" operator="equal">
      <formula>"Serious"</formula>
    </cfRule>
  </conditionalFormatting>
  <conditionalFormatting sqref="K16">
    <cfRule type="cellIs" dxfId="185" priority="33" operator="equal">
      <formula>"Very serious"</formula>
    </cfRule>
    <cfRule type="cellIs" dxfId="184" priority="34" operator="equal">
      <formula>"Serious"</formula>
    </cfRule>
  </conditionalFormatting>
  <conditionalFormatting sqref="K18">
    <cfRule type="cellIs" dxfId="183" priority="31" operator="equal">
      <formula>"Very serious"</formula>
    </cfRule>
    <cfRule type="cellIs" dxfId="182" priority="32" operator="equal">
      <formula>"Serious"</formula>
    </cfRule>
  </conditionalFormatting>
  <conditionalFormatting sqref="K20">
    <cfRule type="cellIs" dxfId="181" priority="29" operator="equal">
      <formula>"Very serious"</formula>
    </cfRule>
    <cfRule type="cellIs" dxfId="180" priority="30" operator="equal">
      <formula>"Serious"</formula>
    </cfRule>
  </conditionalFormatting>
  <conditionalFormatting sqref="K22">
    <cfRule type="cellIs" dxfId="179" priority="27" operator="equal">
      <formula>"Very serious"</formula>
    </cfRule>
    <cfRule type="cellIs" dxfId="178" priority="28" operator="equal">
      <formula>"Serious"</formula>
    </cfRule>
  </conditionalFormatting>
  <conditionalFormatting sqref="K24">
    <cfRule type="cellIs" dxfId="177" priority="25" operator="equal">
      <formula>"Very serious"</formula>
    </cfRule>
    <cfRule type="cellIs" dxfId="176" priority="26" operator="equal">
      <formula>"Serious"</formula>
    </cfRule>
  </conditionalFormatting>
  <conditionalFormatting sqref="K26">
    <cfRule type="cellIs" dxfId="175" priority="23" operator="equal">
      <formula>"Very serious"</formula>
    </cfRule>
    <cfRule type="cellIs" dxfId="174" priority="24" operator="equal">
      <formula>"Serious"</formula>
    </cfRule>
  </conditionalFormatting>
  <conditionalFormatting sqref="K28">
    <cfRule type="cellIs" dxfId="173" priority="21" operator="equal">
      <formula>"Very serious"</formula>
    </cfRule>
    <cfRule type="cellIs" dxfId="172" priority="22" operator="equal">
      <formula>"Serious"</formula>
    </cfRule>
  </conditionalFormatting>
  <conditionalFormatting sqref="K30">
    <cfRule type="cellIs" dxfId="171" priority="19" operator="equal">
      <formula>"Very serious"</formula>
    </cfRule>
    <cfRule type="cellIs" dxfId="170" priority="20" operator="equal">
      <formula>"Serious"</formula>
    </cfRule>
  </conditionalFormatting>
  <conditionalFormatting sqref="K32">
    <cfRule type="cellIs" dxfId="169" priority="17" operator="equal">
      <formula>"Very serious"</formula>
    </cfRule>
    <cfRule type="cellIs" dxfId="168" priority="18" operator="equal">
      <formula>"Serious"</formula>
    </cfRule>
  </conditionalFormatting>
  <conditionalFormatting sqref="K34">
    <cfRule type="cellIs" dxfId="167" priority="15" operator="equal">
      <formula>"Very serious"</formula>
    </cfRule>
    <cfRule type="cellIs" dxfId="166" priority="16" operator="equal">
      <formula>"Serious"</formula>
    </cfRule>
  </conditionalFormatting>
  <conditionalFormatting sqref="K36">
    <cfRule type="cellIs" dxfId="165" priority="13" operator="equal">
      <formula>"Very serious"</formula>
    </cfRule>
    <cfRule type="cellIs" dxfId="164" priority="14" operator="equal">
      <formula>"Serious"</formula>
    </cfRule>
  </conditionalFormatting>
  <conditionalFormatting sqref="K38">
    <cfRule type="cellIs" dxfId="163" priority="11" operator="equal">
      <formula>"Very serious"</formula>
    </cfRule>
    <cfRule type="cellIs" dxfId="162" priority="12" operator="equal">
      <formula>"Serious"</formula>
    </cfRule>
  </conditionalFormatting>
  <conditionalFormatting sqref="K40">
    <cfRule type="cellIs" dxfId="161" priority="9" operator="equal">
      <formula>"Very serious"</formula>
    </cfRule>
    <cfRule type="cellIs" dxfId="160" priority="10" operator="equal">
      <formula>"Serious"</formula>
    </cfRule>
  </conditionalFormatting>
  <conditionalFormatting sqref="K42">
    <cfRule type="cellIs" dxfId="159" priority="7" operator="equal">
      <formula>"Very serious"</formula>
    </cfRule>
    <cfRule type="cellIs" dxfId="158" priority="8" operator="equal">
      <formula>"Serious"</formula>
    </cfRule>
  </conditionalFormatting>
  <conditionalFormatting sqref="K44">
    <cfRule type="cellIs" dxfId="157" priority="5" operator="equal">
      <formula>"Very serious"</formula>
    </cfRule>
    <cfRule type="cellIs" dxfId="156" priority="6" operator="equal">
      <formula>"Serious"</formula>
    </cfRule>
  </conditionalFormatting>
  <conditionalFormatting sqref="K46">
    <cfRule type="cellIs" dxfId="155" priority="3" operator="equal">
      <formula>"Very serious"</formula>
    </cfRule>
    <cfRule type="cellIs" dxfId="154" priority="4" operator="equal">
      <formula>"Serious"</formula>
    </cfRule>
  </conditionalFormatting>
  <conditionalFormatting sqref="K48">
    <cfRule type="cellIs" dxfId="153" priority="1" operator="equal">
      <formula>"Very serious"</formula>
    </cfRule>
    <cfRule type="cellIs" dxfId="152" priority="2" operator="equal">
      <formula>"Serious"</formula>
    </cfRule>
  </conditionalFormatting>
  <dataValidations count="3">
    <dataValidation type="list" allowBlank="1" showInputMessage="1" showErrorMessage="1" sqref="M16 M18 M20 M28 M22 M24 M26 M30 M14 M32 M34 M36 M38 M40 M42 M44 M46 M48">
      <formula1>up</formula1>
    </dataValidation>
    <dataValidation type="list" errorStyle="warning" allowBlank="1" showInputMessage="1" showErrorMessage="1" sqref="E28 E14 E16 E18 E20 E22 E24 E26 G30 G14 G16 G18 G20 G22 G24 G26 E40 I30 I14 I16 I18 I20 I22 I24 I26 I28 I42 G28 C42 E42 G42 I44 I48 C44 E46 G44 C30 C14 C16 C18 C20 C22 C24 C26 C28 E30 G48 I32 G32 C32 E32 G34 I34 I46 C34 E44 G46 I36 C48 C36 E34 G36 I38 C46 C38 E36 G38 I40 E38 C40 E48 G40 K28 K14 K16 K18 K20 K22 K24 K26 K40 K42 K46 K30 K32 K44 K34 K36 K38 K48">
      <formula1>Down</formula1>
    </dataValidation>
    <dataValidation type="list" errorStyle="warning" allowBlank="1" showInputMessage="1" showErrorMessage="1" sqref="E19 E15 G19 G15 E17 I19 I15 I17 C19 C15 C17 G17 K19 K15 K17">
      <formula1>Grade_down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S42 S44 S16 S18 S20 S22 S24 S26 S28 S30 S32 S34 S36 S38 S40 S46 S48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4"/>
  <sheetViews>
    <sheetView topLeftCell="A61" workbookViewId="0">
      <selection activeCell="B48" sqref="B48"/>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30.140625" style="88" customWidth="1"/>
    <col min="18" max="18" width="27.140625" style="88" bestFit="1"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16.5" thickBot="1" x14ac:dyDescent="0.3">
      <c r="B2" s="82" t="str">
        <f>HOME!B19</f>
        <v>PICO11</v>
      </c>
      <c r="C2" s="82" t="str">
        <f>VLOOKUP(B2,HOME!B:G,6,0)</f>
        <v>Three doses of 9-valent HPV vaccine in 16–26-year-old heterosexual males versus three doses of 9-valent HPV vaccine in 16–26-year-old females – immunogenicity outcomes (month 7)</v>
      </c>
      <c r="D2" s="82"/>
      <c r="E2" s="82"/>
      <c r="F2" s="82"/>
      <c r="G2" s="82"/>
      <c r="H2" s="82"/>
      <c r="I2" s="82"/>
      <c r="J2" s="82"/>
      <c r="K2" s="82"/>
      <c r="L2" s="82"/>
      <c r="M2" s="82"/>
      <c r="N2" s="82"/>
      <c r="O2" s="82"/>
      <c r="P2" s="82"/>
    </row>
    <row r="3" spans="2:19" s="83" customFormat="1" ht="15.75" x14ac:dyDescent="0.25">
      <c r="B3" s="84" t="s">
        <v>4</v>
      </c>
      <c r="C3" s="202" t="str">
        <f>VLOOKUP(B2,HOME!B:G,2,0)</f>
        <v>Heterosexual males 16–26 years old (subgroup: PPI)</v>
      </c>
      <c r="D3" s="202"/>
      <c r="E3" s="202"/>
      <c r="F3" s="202"/>
      <c r="G3" s="202"/>
      <c r="H3" s="202"/>
      <c r="I3" s="202"/>
      <c r="J3" s="202"/>
      <c r="K3" s="202"/>
      <c r="L3" s="202"/>
      <c r="M3" s="202"/>
      <c r="N3" s="202"/>
      <c r="O3" s="202"/>
      <c r="P3" s="202"/>
    </row>
    <row r="4" spans="2:19" s="83" customFormat="1" ht="15.75" x14ac:dyDescent="0.25">
      <c r="B4" s="84" t="s">
        <v>23</v>
      </c>
      <c r="C4" s="202" t="str">
        <f>STUDIES!D8</f>
        <v>76 centers in 17 countries (Canada, Colombia, Denmark, Germany, Israel, Malaysia, Mexico, Norway, Peru, the Philippines, Poland, South Africa, Spain, Sweden, Thailand, Turkey and the United States)</v>
      </c>
      <c r="D4" s="202"/>
      <c r="E4" s="202"/>
      <c r="F4" s="202"/>
      <c r="G4" s="202"/>
      <c r="H4" s="202"/>
      <c r="I4" s="202"/>
      <c r="J4" s="202"/>
      <c r="K4" s="202"/>
      <c r="L4" s="202"/>
      <c r="M4" s="202"/>
      <c r="N4" s="202"/>
      <c r="O4" s="202"/>
      <c r="P4" s="202"/>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 xml:space="preserve">9-valent HPV (3 doses)  in females 16–26 years old </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645</v>
      </c>
      <c r="P12" s="68" t="s">
        <v>748</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759</v>
      </c>
      <c r="C14" s="96" t="s">
        <v>50</v>
      </c>
      <c r="D14" s="97"/>
      <c r="E14" s="96" t="s">
        <v>49</v>
      </c>
      <c r="F14" s="55">
        <v>1</v>
      </c>
      <c r="G14" s="96" t="s">
        <v>50</v>
      </c>
      <c r="H14" s="97"/>
      <c r="I14" s="96" t="s">
        <v>50</v>
      </c>
      <c r="J14" s="97"/>
      <c r="K14" s="96" t="s">
        <v>49</v>
      </c>
      <c r="L14" s="55">
        <v>1</v>
      </c>
      <c r="M14" s="96" t="s">
        <v>49</v>
      </c>
      <c r="N14" s="97"/>
      <c r="O14" s="95">
        <v>708</v>
      </c>
      <c r="P14" s="98">
        <v>847</v>
      </c>
      <c r="Q14" s="52" t="s">
        <v>144</v>
      </c>
      <c r="R14" s="55" t="s">
        <v>721</v>
      </c>
      <c r="S14" s="100" t="s">
        <v>387</v>
      </c>
    </row>
    <row r="15" spans="2:19" x14ac:dyDescent="0.25">
      <c r="B15" s="101" t="s">
        <v>329</v>
      </c>
      <c r="C15" s="102"/>
      <c r="D15" s="102"/>
      <c r="E15" s="102"/>
      <c r="F15" s="54"/>
      <c r="G15" s="102"/>
      <c r="H15" s="102"/>
      <c r="I15" s="102"/>
      <c r="J15" s="102"/>
      <c r="K15" s="102"/>
      <c r="L15" s="54"/>
      <c r="M15" s="102"/>
      <c r="N15" s="102"/>
      <c r="O15" s="102"/>
      <c r="P15" s="102"/>
      <c r="Q15" s="54"/>
      <c r="R15" s="102"/>
      <c r="S15" s="103"/>
    </row>
    <row r="16" spans="2:19" x14ac:dyDescent="0.25">
      <c r="B16" s="95" t="s">
        <v>760</v>
      </c>
      <c r="C16" s="96" t="s">
        <v>50</v>
      </c>
      <c r="D16" s="97"/>
      <c r="E16" s="96" t="s">
        <v>49</v>
      </c>
      <c r="F16" s="55">
        <v>1</v>
      </c>
      <c r="G16" s="96" t="s">
        <v>50</v>
      </c>
      <c r="H16" s="97"/>
      <c r="I16" s="96" t="s">
        <v>50</v>
      </c>
      <c r="J16" s="97"/>
      <c r="K16" s="96" t="s">
        <v>49</v>
      </c>
      <c r="L16" s="55">
        <v>1</v>
      </c>
      <c r="M16" s="96" t="s">
        <v>49</v>
      </c>
      <c r="N16" s="97"/>
      <c r="O16" s="95">
        <v>712</v>
      </c>
      <c r="P16" s="98">
        <v>851</v>
      </c>
      <c r="Q16" s="55" t="s">
        <v>145</v>
      </c>
      <c r="R16" s="55" t="s">
        <v>722</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761</v>
      </c>
      <c r="C18" s="96" t="s">
        <v>50</v>
      </c>
      <c r="D18" s="97"/>
      <c r="E18" s="96" t="s">
        <v>49</v>
      </c>
      <c r="F18" s="55">
        <v>1</v>
      </c>
      <c r="G18" s="96" t="s">
        <v>50</v>
      </c>
      <c r="H18" s="97"/>
      <c r="I18" s="96" t="s">
        <v>50</v>
      </c>
      <c r="J18" s="97"/>
      <c r="K18" s="96" t="s">
        <v>49</v>
      </c>
      <c r="L18" s="55">
        <v>1</v>
      </c>
      <c r="M18" s="96" t="s">
        <v>49</v>
      </c>
      <c r="N18" s="97"/>
      <c r="O18" s="95">
        <v>781</v>
      </c>
      <c r="P18" s="98">
        <v>899</v>
      </c>
      <c r="Q18" s="55" t="s">
        <v>749</v>
      </c>
      <c r="R18" s="55" t="s">
        <v>723</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762</v>
      </c>
      <c r="C20" s="96" t="s">
        <v>50</v>
      </c>
      <c r="D20" s="97"/>
      <c r="E20" s="96" t="s">
        <v>49</v>
      </c>
      <c r="F20" s="55">
        <v>1</v>
      </c>
      <c r="G20" s="96" t="s">
        <v>50</v>
      </c>
      <c r="H20" s="97"/>
      <c r="I20" s="96" t="s">
        <v>50</v>
      </c>
      <c r="J20" s="97"/>
      <c r="K20" s="96" t="s">
        <v>49</v>
      </c>
      <c r="L20" s="55">
        <v>1</v>
      </c>
      <c r="M20" s="96" t="s">
        <v>49</v>
      </c>
      <c r="N20" s="97"/>
      <c r="O20" s="95">
        <v>831</v>
      </c>
      <c r="P20" s="98">
        <v>906</v>
      </c>
      <c r="Q20" s="55" t="s">
        <v>146</v>
      </c>
      <c r="R20" s="55" t="s">
        <v>724</v>
      </c>
      <c r="S20" s="100" t="s">
        <v>387</v>
      </c>
    </row>
    <row r="21" spans="2:19" x14ac:dyDescent="0.25">
      <c r="B21" s="101" t="s">
        <v>332</v>
      </c>
      <c r="C21" s="102"/>
      <c r="D21" s="102"/>
      <c r="E21" s="102"/>
      <c r="F21" s="54"/>
      <c r="G21" s="102"/>
      <c r="H21" s="102"/>
      <c r="I21" s="102"/>
      <c r="J21" s="102"/>
      <c r="K21" s="102"/>
      <c r="L21" s="54"/>
      <c r="M21" s="102"/>
      <c r="N21" s="102"/>
      <c r="O21" s="102"/>
      <c r="P21" s="102"/>
      <c r="Q21" s="54"/>
      <c r="R21" s="102"/>
      <c r="S21" s="103"/>
    </row>
    <row r="22" spans="2:19" x14ac:dyDescent="0.25">
      <c r="B22" s="95" t="s">
        <v>763</v>
      </c>
      <c r="C22" s="96" t="s">
        <v>50</v>
      </c>
      <c r="D22" s="97"/>
      <c r="E22" s="96" t="s">
        <v>49</v>
      </c>
      <c r="F22" s="55">
        <v>1</v>
      </c>
      <c r="G22" s="96" t="s">
        <v>50</v>
      </c>
      <c r="H22" s="97"/>
      <c r="I22" s="96" t="s">
        <v>50</v>
      </c>
      <c r="J22" s="97"/>
      <c r="K22" s="96" t="s">
        <v>49</v>
      </c>
      <c r="L22" s="55">
        <v>1</v>
      </c>
      <c r="M22" s="96" t="s">
        <v>49</v>
      </c>
      <c r="N22" s="97"/>
      <c r="O22" s="95">
        <v>826</v>
      </c>
      <c r="P22" s="98">
        <v>908</v>
      </c>
      <c r="Q22" s="55" t="s">
        <v>147</v>
      </c>
      <c r="R22" s="55" t="s">
        <v>725</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764</v>
      </c>
      <c r="C24" s="96" t="s">
        <v>50</v>
      </c>
      <c r="D24" s="97"/>
      <c r="E24" s="96" t="s">
        <v>49</v>
      </c>
      <c r="F24" s="55">
        <v>1</v>
      </c>
      <c r="G24" s="96" t="s">
        <v>50</v>
      </c>
      <c r="H24" s="97"/>
      <c r="I24" s="96" t="s">
        <v>50</v>
      </c>
      <c r="J24" s="97"/>
      <c r="K24" s="96" t="s">
        <v>49</v>
      </c>
      <c r="L24" s="55">
        <v>1</v>
      </c>
      <c r="M24" s="96" t="s">
        <v>49</v>
      </c>
      <c r="N24" s="97"/>
      <c r="O24" s="95">
        <v>853</v>
      </c>
      <c r="P24" s="98">
        <v>901</v>
      </c>
      <c r="Q24" s="55" t="s">
        <v>143</v>
      </c>
      <c r="R24" s="55" t="s">
        <v>726</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765</v>
      </c>
      <c r="C26" s="96" t="s">
        <v>50</v>
      </c>
      <c r="D26" s="97"/>
      <c r="E26" s="96" t="s">
        <v>49</v>
      </c>
      <c r="F26" s="55">
        <v>1</v>
      </c>
      <c r="G26" s="96" t="s">
        <v>50</v>
      </c>
      <c r="H26" s="97"/>
      <c r="I26" s="96" t="s">
        <v>50</v>
      </c>
      <c r="J26" s="97"/>
      <c r="K26" s="96" t="s">
        <v>49</v>
      </c>
      <c r="L26" s="55">
        <v>1</v>
      </c>
      <c r="M26" s="96" t="s">
        <v>49</v>
      </c>
      <c r="N26" s="97"/>
      <c r="O26" s="95">
        <v>871</v>
      </c>
      <c r="P26" s="98">
        <v>909</v>
      </c>
      <c r="Q26" s="55" t="s">
        <v>148</v>
      </c>
      <c r="R26" s="55" t="s">
        <v>727</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766</v>
      </c>
      <c r="C28" s="96" t="s">
        <v>50</v>
      </c>
      <c r="D28" s="97"/>
      <c r="E28" s="96" t="s">
        <v>49</v>
      </c>
      <c r="F28" s="55">
        <v>1</v>
      </c>
      <c r="G28" s="96" t="s">
        <v>50</v>
      </c>
      <c r="H28" s="97"/>
      <c r="I28" s="96" t="s">
        <v>50</v>
      </c>
      <c r="J28" s="97"/>
      <c r="K28" s="96" t="s">
        <v>49</v>
      </c>
      <c r="L28" s="55">
        <v>1</v>
      </c>
      <c r="M28" s="96" t="s">
        <v>49</v>
      </c>
      <c r="N28" s="97"/>
      <c r="O28" s="95">
        <v>849</v>
      </c>
      <c r="P28" s="98">
        <v>907</v>
      </c>
      <c r="Q28" s="55" t="s">
        <v>149</v>
      </c>
      <c r="R28" s="55" t="s">
        <v>728</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767</v>
      </c>
      <c r="C30" s="96" t="s">
        <v>50</v>
      </c>
      <c r="D30" s="97"/>
      <c r="E30" s="96" t="s">
        <v>49</v>
      </c>
      <c r="F30" s="55">
        <v>1</v>
      </c>
      <c r="G30" s="96" t="s">
        <v>50</v>
      </c>
      <c r="H30" s="97"/>
      <c r="I30" s="96" t="s">
        <v>50</v>
      </c>
      <c r="J30" s="97"/>
      <c r="K30" s="96" t="s">
        <v>49</v>
      </c>
      <c r="L30" s="55">
        <v>1</v>
      </c>
      <c r="M30" s="96" t="s">
        <v>49</v>
      </c>
      <c r="N30" s="97"/>
      <c r="O30" s="95">
        <v>839</v>
      </c>
      <c r="P30" s="98">
        <v>897</v>
      </c>
      <c r="Q30" s="55" t="s">
        <v>150</v>
      </c>
      <c r="R30" s="55" t="s">
        <v>729</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759</v>
      </c>
      <c r="C32" s="96" t="s">
        <v>50</v>
      </c>
      <c r="D32" s="97"/>
      <c r="E32" s="96" t="s">
        <v>49</v>
      </c>
      <c r="F32" s="55">
        <v>1</v>
      </c>
      <c r="G32" s="96" t="s">
        <v>50</v>
      </c>
      <c r="H32" s="97"/>
      <c r="I32" s="96" t="s">
        <v>50</v>
      </c>
      <c r="J32" s="97"/>
      <c r="K32" s="96" t="s">
        <v>49</v>
      </c>
      <c r="L32" s="55">
        <v>1</v>
      </c>
      <c r="M32" s="96" t="s">
        <v>49</v>
      </c>
      <c r="N32" s="97"/>
      <c r="O32" s="95">
        <v>708</v>
      </c>
      <c r="P32" s="98">
        <v>847</v>
      </c>
      <c r="Q32" s="55" t="s">
        <v>730</v>
      </c>
      <c r="R32" s="55" t="s">
        <v>752</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760</v>
      </c>
      <c r="C34" s="96" t="s">
        <v>50</v>
      </c>
      <c r="D34" s="97"/>
      <c r="E34" s="96" t="s">
        <v>49</v>
      </c>
      <c r="F34" s="55">
        <v>1</v>
      </c>
      <c r="G34" s="96" t="s">
        <v>50</v>
      </c>
      <c r="H34" s="97"/>
      <c r="I34" s="96" t="s">
        <v>50</v>
      </c>
      <c r="J34" s="97"/>
      <c r="K34" s="96" t="s">
        <v>49</v>
      </c>
      <c r="L34" s="55">
        <v>1</v>
      </c>
      <c r="M34" s="96" t="s">
        <v>49</v>
      </c>
      <c r="N34" s="97"/>
      <c r="O34" s="95">
        <v>712</v>
      </c>
      <c r="P34" s="98">
        <v>851</v>
      </c>
      <c r="Q34" s="55" t="s">
        <v>731</v>
      </c>
      <c r="R34" s="55" t="s">
        <v>753</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761</v>
      </c>
      <c r="C36" s="96" t="s">
        <v>50</v>
      </c>
      <c r="D36" s="97"/>
      <c r="E36" s="96" t="s">
        <v>49</v>
      </c>
      <c r="F36" s="55">
        <v>1</v>
      </c>
      <c r="G36" s="96" t="s">
        <v>50</v>
      </c>
      <c r="H36" s="97"/>
      <c r="I36" s="96" t="s">
        <v>50</v>
      </c>
      <c r="J36" s="97"/>
      <c r="K36" s="96" t="s">
        <v>49</v>
      </c>
      <c r="L36" s="55">
        <v>1</v>
      </c>
      <c r="M36" s="96" t="s">
        <v>49</v>
      </c>
      <c r="N36" s="97"/>
      <c r="O36" s="95">
        <v>781</v>
      </c>
      <c r="P36" s="98">
        <v>899</v>
      </c>
      <c r="Q36" s="55" t="s">
        <v>732</v>
      </c>
      <c r="R36" s="55" t="s">
        <v>754</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762</v>
      </c>
      <c r="C38" s="96" t="s">
        <v>50</v>
      </c>
      <c r="D38" s="97"/>
      <c r="E38" s="96" t="s">
        <v>49</v>
      </c>
      <c r="F38" s="55">
        <v>1</v>
      </c>
      <c r="G38" s="96" t="s">
        <v>50</v>
      </c>
      <c r="H38" s="97"/>
      <c r="I38" s="96" t="s">
        <v>50</v>
      </c>
      <c r="J38" s="97"/>
      <c r="K38" s="96" t="s">
        <v>49</v>
      </c>
      <c r="L38" s="55">
        <v>1</v>
      </c>
      <c r="M38" s="96" t="s">
        <v>49</v>
      </c>
      <c r="N38" s="97"/>
      <c r="O38" s="95">
        <v>831</v>
      </c>
      <c r="P38" s="98">
        <v>906</v>
      </c>
      <c r="Q38" s="55" t="s">
        <v>733</v>
      </c>
      <c r="R38" s="55" t="s">
        <v>755</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763</v>
      </c>
      <c r="C40" s="96" t="s">
        <v>50</v>
      </c>
      <c r="D40" s="97"/>
      <c r="E40" s="96" t="s">
        <v>49</v>
      </c>
      <c r="F40" s="55">
        <v>1</v>
      </c>
      <c r="G40" s="96" t="s">
        <v>50</v>
      </c>
      <c r="H40" s="97"/>
      <c r="I40" s="96" t="s">
        <v>50</v>
      </c>
      <c r="J40" s="97"/>
      <c r="K40" s="96" t="s">
        <v>49</v>
      </c>
      <c r="L40" s="55">
        <v>1</v>
      </c>
      <c r="M40" s="96" t="s">
        <v>49</v>
      </c>
      <c r="N40" s="97"/>
      <c r="O40" s="95">
        <v>826</v>
      </c>
      <c r="P40" s="98">
        <v>908</v>
      </c>
      <c r="Q40" s="55" t="s">
        <v>734</v>
      </c>
      <c r="R40" s="55" t="s">
        <v>756</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764</v>
      </c>
      <c r="C42" s="96" t="s">
        <v>50</v>
      </c>
      <c r="D42" s="97"/>
      <c r="E42" s="96" t="s">
        <v>49</v>
      </c>
      <c r="F42" s="55">
        <v>1</v>
      </c>
      <c r="G42" s="96" t="s">
        <v>50</v>
      </c>
      <c r="H42" s="97"/>
      <c r="I42" s="96" t="s">
        <v>50</v>
      </c>
      <c r="J42" s="97"/>
      <c r="K42" s="96" t="s">
        <v>49</v>
      </c>
      <c r="L42" s="55">
        <v>1</v>
      </c>
      <c r="M42" s="96" t="s">
        <v>49</v>
      </c>
      <c r="N42" s="97"/>
      <c r="O42" s="95">
        <v>853</v>
      </c>
      <c r="P42" s="98">
        <v>901</v>
      </c>
      <c r="Q42" s="55" t="s">
        <v>732</v>
      </c>
      <c r="R42" s="55" t="s">
        <v>754</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765</v>
      </c>
      <c r="C44" s="96" t="s">
        <v>50</v>
      </c>
      <c r="D44" s="97"/>
      <c r="E44" s="96" t="s">
        <v>49</v>
      </c>
      <c r="F44" s="55">
        <v>1</v>
      </c>
      <c r="G44" s="96" t="s">
        <v>50</v>
      </c>
      <c r="H44" s="97"/>
      <c r="I44" s="96" t="s">
        <v>50</v>
      </c>
      <c r="J44" s="97"/>
      <c r="K44" s="96" t="s">
        <v>49</v>
      </c>
      <c r="L44" s="55">
        <v>1</v>
      </c>
      <c r="M44" s="96" t="s">
        <v>49</v>
      </c>
      <c r="N44" s="97"/>
      <c r="O44" s="95">
        <v>871</v>
      </c>
      <c r="P44" s="98">
        <v>909</v>
      </c>
      <c r="Q44" s="55" t="s">
        <v>735</v>
      </c>
      <c r="R44" s="55" t="s">
        <v>751</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766</v>
      </c>
      <c r="C46" s="96" t="s">
        <v>50</v>
      </c>
      <c r="D46" s="97"/>
      <c r="E46" s="96" t="s">
        <v>49</v>
      </c>
      <c r="F46" s="55">
        <v>1</v>
      </c>
      <c r="G46" s="96" t="s">
        <v>50</v>
      </c>
      <c r="H46" s="97"/>
      <c r="I46" s="96" t="s">
        <v>50</v>
      </c>
      <c r="J46" s="97"/>
      <c r="K46" s="96" t="s">
        <v>49</v>
      </c>
      <c r="L46" s="55">
        <v>1</v>
      </c>
      <c r="M46" s="96" t="s">
        <v>49</v>
      </c>
      <c r="N46" s="97"/>
      <c r="O46" s="95">
        <v>849</v>
      </c>
      <c r="P46" s="98">
        <v>907</v>
      </c>
      <c r="Q46" s="55" t="s">
        <v>736</v>
      </c>
      <c r="R46" s="55" t="s">
        <v>757</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767</v>
      </c>
      <c r="C48" s="106" t="s">
        <v>50</v>
      </c>
      <c r="D48" s="107"/>
      <c r="E48" s="106" t="s">
        <v>49</v>
      </c>
      <c r="F48" s="56">
        <v>1</v>
      </c>
      <c r="G48" s="106" t="s">
        <v>50</v>
      </c>
      <c r="H48" s="107"/>
      <c r="I48" s="106" t="s">
        <v>50</v>
      </c>
      <c r="J48" s="107"/>
      <c r="K48" s="106" t="s">
        <v>49</v>
      </c>
      <c r="L48" s="56">
        <v>1</v>
      </c>
      <c r="M48" s="106" t="s">
        <v>49</v>
      </c>
      <c r="N48" s="107"/>
      <c r="O48" s="105">
        <v>839</v>
      </c>
      <c r="P48" s="108">
        <v>897</v>
      </c>
      <c r="Q48" s="56" t="s">
        <v>733</v>
      </c>
      <c r="R48" s="56" t="s">
        <v>757</v>
      </c>
      <c r="S48" s="110" t="s">
        <v>387</v>
      </c>
    </row>
    <row r="49" spans="2:16" ht="15" customHeight="1" x14ac:dyDescent="0.25">
      <c r="B49" s="221" t="s">
        <v>758</v>
      </c>
      <c r="C49" s="221"/>
      <c r="D49" s="221"/>
      <c r="E49" s="221"/>
      <c r="F49" s="221"/>
      <c r="G49" s="221"/>
      <c r="H49" s="221"/>
      <c r="I49" s="221"/>
      <c r="J49" s="221"/>
      <c r="K49" s="221"/>
      <c r="L49" s="221"/>
      <c r="M49" s="221"/>
      <c r="N49" s="221"/>
      <c r="O49" s="221"/>
      <c r="P49" s="221"/>
    </row>
    <row r="50" spans="2:16" s="132" customFormat="1" ht="45.75" customHeight="1" x14ac:dyDescent="0.25">
      <c r="B50" s="194" t="s">
        <v>750</v>
      </c>
      <c r="C50" s="194"/>
      <c r="D50" s="194"/>
      <c r="E50" s="194"/>
      <c r="F50" s="194"/>
      <c r="G50" s="194"/>
      <c r="H50" s="194"/>
      <c r="I50" s="194"/>
      <c r="J50" s="194"/>
      <c r="K50" s="194"/>
      <c r="L50" s="194"/>
      <c r="M50" s="194"/>
      <c r="N50" s="194"/>
      <c r="O50" s="194"/>
      <c r="P50" s="194"/>
    </row>
    <row r="51" spans="2:16" x14ac:dyDescent="0.25">
      <c r="B51" s="194" t="s">
        <v>409</v>
      </c>
      <c r="C51" s="194"/>
      <c r="D51" s="194"/>
      <c r="E51" s="194"/>
      <c r="F51" s="194"/>
      <c r="G51" s="194"/>
      <c r="H51" s="194"/>
      <c r="I51" s="194"/>
      <c r="J51" s="194"/>
      <c r="K51" s="194"/>
      <c r="L51" s="194"/>
      <c r="M51" s="194"/>
      <c r="N51" s="194"/>
      <c r="O51" s="194"/>
      <c r="P51" s="194"/>
    </row>
    <row r="52" spans="2:16" x14ac:dyDescent="0.25">
      <c r="B52" s="194" t="s">
        <v>369</v>
      </c>
      <c r="C52" s="194"/>
      <c r="D52" s="194"/>
      <c r="E52" s="194"/>
      <c r="F52" s="194"/>
      <c r="G52" s="194"/>
      <c r="H52" s="194"/>
      <c r="I52" s="194"/>
      <c r="J52" s="194"/>
      <c r="K52" s="194"/>
      <c r="L52" s="194"/>
      <c r="M52" s="194"/>
      <c r="N52" s="194"/>
      <c r="O52" s="194"/>
      <c r="P52" s="194"/>
    </row>
    <row r="53" spans="2:16" x14ac:dyDescent="0.25">
      <c r="B53" s="113" t="s">
        <v>200</v>
      </c>
      <c r="C53" s="194" t="str">
        <f>STUDIES!A8</f>
        <v>Castellsagué, 2015 (7)</v>
      </c>
      <c r="D53" s="194"/>
      <c r="E53" s="194"/>
      <c r="F53" s="194"/>
      <c r="G53" s="194"/>
      <c r="H53" s="194"/>
      <c r="I53" s="194"/>
      <c r="J53" s="194"/>
      <c r="K53" s="194"/>
      <c r="L53" s="194"/>
      <c r="M53" s="194"/>
      <c r="N53" s="194"/>
      <c r="O53" s="194"/>
      <c r="P53" s="194"/>
    </row>
    <row r="55" spans="2:16" ht="21.75" thickBot="1" x14ac:dyDescent="0.3">
      <c r="B55" s="86" t="s">
        <v>58</v>
      </c>
      <c r="C55" s="87"/>
      <c r="D55" s="87"/>
      <c r="E55" s="87"/>
      <c r="F55" s="87"/>
      <c r="G55" s="87"/>
      <c r="H55" s="87"/>
      <c r="I55" s="87"/>
      <c r="J55" s="87"/>
      <c r="K55" s="87"/>
      <c r="L55" s="87"/>
      <c r="M55" s="87"/>
      <c r="N55" s="87"/>
      <c r="O55" s="87"/>
      <c r="P55" s="87"/>
    </row>
    <row r="57" spans="2:16" s="89" customFormat="1" x14ac:dyDescent="0.25">
      <c r="B57" s="227" t="s">
        <v>74</v>
      </c>
      <c r="C57" s="228"/>
      <c r="D57" s="228"/>
      <c r="E57" s="224" t="s">
        <v>75</v>
      </c>
      <c r="F57" s="224"/>
      <c r="G57" s="224"/>
      <c r="H57" s="224"/>
      <c r="I57" s="224" t="s">
        <v>76</v>
      </c>
      <c r="J57" s="224"/>
      <c r="K57" s="224" t="s">
        <v>25</v>
      </c>
      <c r="L57" s="224"/>
      <c r="M57" s="222" t="s">
        <v>28</v>
      </c>
      <c r="N57" s="222"/>
      <c r="O57" s="224" t="s">
        <v>27</v>
      </c>
      <c r="P57" s="232"/>
    </row>
    <row r="58" spans="2:16" s="89" customFormat="1" ht="33" customHeight="1" thickBot="1" x14ac:dyDescent="0.3">
      <c r="B58" s="229"/>
      <c r="C58" s="230"/>
      <c r="D58" s="230"/>
      <c r="E58" s="223" t="str">
        <f>O12</f>
        <v>Control group (9vHPV − females 16−26 years)</v>
      </c>
      <c r="F58" s="223"/>
      <c r="G58" s="223" t="str">
        <f>P12</f>
        <v>Intervention group (9vHPV − HS males 16−26 years)</v>
      </c>
      <c r="H58" s="223"/>
      <c r="I58" s="231" t="s">
        <v>24</v>
      </c>
      <c r="J58" s="231"/>
      <c r="K58" s="231" t="s">
        <v>26</v>
      </c>
      <c r="L58" s="231"/>
      <c r="M58" s="223"/>
      <c r="N58" s="223"/>
      <c r="O58" s="231"/>
      <c r="P58" s="233"/>
    </row>
    <row r="59" spans="2:16" ht="30" customHeight="1" x14ac:dyDescent="0.25">
      <c r="B59" s="192" t="str">
        <f>B13</f>
        <v>GMTs for HPV 6 (follow-up: 7 months)</v>
      </c>
      <c r="C59" s="193"/>
      <c r="D59" s="193"/>
      <c r="E59" s="199" t="str">
        <f>IF(Q14="","",Q14)</f>
        <v>Mean 703.9 mMU/mL</v>
      </c>
      <c r="F59" s="199"/>
      <c r="G59" s="198" t="s">
        <v>737</v>
      </c>
      <c r="H59" s="198"/>
      <c r="I59" s="199" t="str">
        <f>IF(R14="","",R14)</f>
        <v>Ratio 1.11 (1.02−1.21)</v>
      </c>
      <c r="J59" s="199"/>
      <c r="K59" s="199" t="str">
        <f>IF(B14="","",B14)</f>
        <v>1 555 (1NoRCT)</v>
      </c>
      <c r="L59" s="199"/>
      <c r="M59" s="114" t="str">
        <f>IF(S14="","",S14)</f>
        <v>Low</v>
      </c>
      <c r="N59" s="115"/>
      <c r="O59" s="200"/>
      <c r="P59" s="201"/>
    </row>
    <row r="60" spans="2:16" ht="30" customHeight="1" x14ac:dyDescent="0.25">
      <c r="B60" s="192" t="str">
        <f>B15</f>
        <v>GMTs for HPV 11 (follow-up: 7 months)</v>
      </c>
      <c r="C60" s="193"/>
      <c r="D60" s="193"/>
      <c r="E60" s="199" t="str">
        <f>IF(Q16="","",Q16)</f>
        <v>Mean 564.9 mMU/mL</v>
      </c>
      <c r="F60" s="199"/>
      <c r="G60" s="198" t="s">
        <v>738</v>
      </c>
      <c r="H60" s="198"/>
      <c r="I60" s="199" t="str">
        <f>IF(R16="","",R16)</f>
        <v>Ratio 1.09 (1.00−1.19)</v>
      </c>
      <c r="J60" s="199"/>
      <c r="K60" s="199" t="str">
        <f>IF(B16="","",B16)</f>
        <v>1 563 (1NoRCT)</v>
      </c>
      <c r="L60" s="199"/>
      <c r="M60" s="114" t="str">
        <f>IF(S16="","",S16)</f>
        <v>Low</v>
      </c>
      <c r="N60" s="115"/>
      <c r="O60" s="200"/>
      <c r="P60" s="201"/>
    </row>
    <row r="61" spans="2:16" ht="30" customHeight="1" x14ac:dyDescent="0.25">
      <c r="B61" s="192" t="str">
        <f>B17</f>
        <v>GMTs for HPV 16 (follow-up: 7 months)</v>
      </c>
      <c r="C61" s="193"/>
      <c r="D61" s="193"/>
      <c r="E61" s="199" t="str">
        <f>IF(Q18="","",Q18)</f>
        <v>Mean 2 788.3 mMU/mL</v>
      </c>
      <c r="F61" s="199"/>
      <c r="G61" s="198" t="s">
        <v>739</v>
      </c>
      <c r="H61" s="198"/>
      <c r="I61" s="199" t="str">
        <f>IF(R18="","",R18)</f>
        <v>Ratio 1.20 (1.10−1.30)</v>
      </c>
      <c r="J61" s="199"/>
      <c r="K61" s="199" t="str">
        <f>IF(B18="","",B18)</f>
        <v>1 680 (1NoRCT)</v>
      </c>
      <c r="L61" s="199"/>
      <c r="M61" s="114" t="str">
        <f>IF(S18="","",S18)</f>
        <v>Low</v>
      </c>
      <c r="N61" s="115"/>
      <c r="O61" s="200"/>
      <c r="P61" s="201"/>
    </row>
    <row r="62" spans="2:16" ht="30" customHeight="1" x14ac:dyDescent="0.25">
      <c r="B62" s="192" t="str">
        <f>B19</f>
        <v>GMTs for HPV 18 (follow-up: 7 months)</v>
      </c>
      <c r="C62" s="193"/>
      <c r="D62" s="193"/>
      <c r="E62" s="199" t="str">
        <f>IF(Q20="","",Q20)</f>
        <v>Mean 679.8 mMU/mL</v>
      </c>
      <c r="F62" s="199"/>
      <c r="G62" s="198" t="s">
        <v>740</v>
      </c>
      <c r="H62" s="198"/>
      <c r="I62" s="199" t="str">
        <f>IF(R20="","",R20)</f>
        <v>Ratio 1.19 (1.08−1.31)</v>
      </c>
      <c r="J62" s="199"/>
      <c r="K62" s="199" t="str">
        <f>IF(B20="","",B20)</f>
        <v>1 737 (1NoRCT)</v>
      </c>
      <c r="L62" s="199"/>
      <c r="M62" s="114" t="str">
        <f>IF(S20="","",S20)</f>
        <v>Low</v>
      </c>
      <c r="N62" s="115"/>
      <c r="O62" s="200"/>
      <c r="P62" s="201"/>
    </row>
    <row r="63" spans="2:16" ht="30" customHeight="1" x14ac:dyDescent="0.25">
      <c r="B63" s="192" t="str">
        <f>B21</f>
        <v>GMTs for HPV 31 (follow-up: 7 months)</v>
      </c>
      <c r="C63" s="193"/>
      <c r="D63" s="193"/>
      <c r="E63" s="199" t="str">
        <f>IF(Q22="","",Q22)</f>
        <v>Mean 570.1 mMU/mL</v>
      </c>
      <c r="F63" s="199"/>
      <c r="G63" s="198" t="s">
        <v>741</v>
      </c>
      <c r="H63" s="198"/>
      <c r="I63" s="199" t="str">
        <f>IF(R22="","",R22)</f>
        <v>Ratio 1.24 (1.13−1.37)</v>
      </c>
      <c r="J63" s="199"/>
      <c r="K63" s="199" t="str">
        <f>IF(B22="","",B22)</f>
        <v>1 734 (1NoRCT)</v>
      </c>
      <c r="L63" s="199"/>
      <c r="M63" s="114" t="str">
        <f>IF(S22="","",S22)</f>
        <v>Low</v>
      </c>
      <c r="N63" s="115"/>
      <c r="O63" s="200"/>
      <c r="P63" s="201"/>
    </row>
    <row r="64" spans="2:16" ht="30" customHeight="1" x14ac:dyDescent="0.25">
      <c r="B64" s="192" t="str">
        <f>B23</f>
        <v>GMTs for HPV 33 (follow-up: 7 months)</v>
      </c>
      <c r="C64" s="193"/>
      <c r="D64" s="193"/>
      <c r="E64" s="199" t="str">
        <f>IF(Q24="","",Q24)</f>
        <v>Mean 322 mMU/mL</v>
      </c>
      <c r="F64" s="199"/>
      <c r="G64" s="198" t="s">
        <v>742</v>
      </c>
      <c r="H64" s="198"/>
      <c r="I64" s="199" t="str">
        <f>IF(R24="","",R24)</f>
        <v>Ratio 1.19 (1.10−1.30)</v>
      </c>
      <c r="J64" s="199"/>
      <c r="K64" s="199" t="str">
        <f>IF(B24="","",B24)</f>
        <v>1 754 (1NoRCT)</v>
      </c>
      <c r="L64" s="199"/>
      <c r="M64" s="114" t="str">
        <f>IF(S24="","",S24)</f>
        <v>Low</v>
      </c>
      <c r="N64" s="115"/>
      <c r="O64" s="200"/>
      <c r="P64" s="201"/>
    </row>
    <row r="65" spans="2:16" ht="30" customHeight="1" x14ac:dyDescent="0.25">
      <c r="B65" s="192" t="str">
        <f>B25</f>
        <v>GMTs for HPV 45 (follow-up: 7 months)</v>
      </c>
      <c r="C65" s="193"/>
      <c r="D65" s="193"/>
      <c r="E65" s="199" t="str">
        <f>IF(Q26="","",Q26)</f>
        <v>Mean 185.7 mMU/mL</v>
      </c>
      <c r="F65" s="199"/>
      <c r="G65" s="198" t="s">
        <v>743</v>
      </c>
      <c r="H65" s="198"/>
      <c r="I65" s="199" t="str">
        <f>IF(R26="","",R26)</f>
        <v>Ratio 1.27 (1.14−1.41)</v>
      </c>
      <c r="J65" s="199"/>
      <c r="K65" s="199" t="str">
        <f>IF(B26="","",B26)</f>
        <v>1 780 (1NoRCT)</v>
      </c>
      <c r="L65" s="199"/>
      <c r="M65" s="114" t="str">
        <f>IF(S26="","",S26)</f>
        <v>Low</v>
      </c>
      <c r="N65" s="115"/>
      <c r="O65" s="200"/>
      <c r="P65" s="201"/>
    </row>
    <row r="66" spans="2:16" ht="30" customHeight="1" x14ac:dyDescent="0.25">
      <c r="B66" s="192" t="str">
        <f>B27</f>
        <v>GMTs for HPV 52 (follow-up: 7 months)</v>
      </c>
      <c r="C66" s="193"/>
      <c r="D66" s="193"/>
      <c r="E66" s="199" t="str">
        <f>IF(Q28="","",Q28)</f>
        <v>Mean 335.2 mMU/mL</v>
      </c>
      <c r="F66" s="199"/>
      <c r="G66" s="198" t="s">
        <v>744</v>
      </c>
      <c r="H66" s="198"/>
      <c r="I66" s="199" t="str">
        <f>IF(R28="","",R28)</f>
        <v>Ratio 1.15 (1.05−1.26)</v>
      </c>
      <c r="J66" s="199"/>
      <c r="K66" s="199" t="str">
        <f>IF(B28="","",B28)</f>
        <v>1 756 (1NoRCT)</v>
      </c>
      <c r="L66" s="199"/>
      <c r="M66" s="114" t="str">
        <f>IF(S28="","",S28)</f>
        <v>Low</v>
      </c>
      <c r="N66" s="115"/>
      <c r="O66" s="200"/>
      <c r="P66" s="201"/>
    </row>
    <row r="67" spans="2:16" ht="30" customHeight="1" x14ac:dyDescent="0.25">
      <c r="B67" s="192" t="str">
        <f>B29</f>
        <v>GMTs for HPV 58 (follow-up: 7 months)</v>
      </c>
      <c r="C67" s="193"/>
      <c r="D67" s="193"/>
      <c r="E67" s="199" t="str">
        <f>IF(Q30="","",Q30)</f>
        <v>Mean 409.3 mMU/mL</v>
      </c>
      <c r="F67" s="199"/>
      <c r="G67" s="198" t="s">
        <v>745</v>
      </c>
      <c r="H67" s="198"/>
      <c r="I67" s="199" t="str">
        <f>IF(R30="","",R30)</f>
        <v>Ratio 1.25 (1.14−1.36)</v>
      </c>
      <c r="J67" s="199"/>
      <c r="K67" s="199" t="str">
        <f>IF(B30="","",B30)</f>
        <v>1 736 (1NoRCT)</v>
      </c>
      <c r="L67" s="199"/>
      <c r="M67" s="114" t="str">
        <f>IF(S30="","",S30)</f>
        <v>Low</v>
      </c>
      <c r="N67" s="115"/>
      <c r="O67" s="200"/>
      <c r="P67" s="201"/>
    </row>
    <row r="68" spans="2:16" ht="30" customHeight="1" x14ac:dyDescent="0.25">
      <c r="B68" s="192" t="str">
        <f>B31</f>
        <v>Seroconversion for HPV 6 (follow-up: 7 months)</v>
      </c>
      <c r="C68" s="193"/>
      <c r="D68" s="193"/>
      <c r="E68" s="199" t="str">
        <f>IF(Q32="","",Q32)</f>
        <v>99.6% (98.8−99.9)</v>
      </c>
      <c r="F68" s="199"/>
      <c r="G68" s="198" t="s">
        <v>746</v>
      </c>
      <c r="H68" s="198"/>
      <c r="I68" s="234" t="str">
        <f>IF(R32="","",R32)</f>
        <v>Diff seroconv 0.1% (-0.7−0.9)</v>
      </c>
      <c r="J68" s="234"/>
      <c r="K68" s="199" t="str">
        <f>IF(B32="","",B32)</f>
        <v>1 555 (1NoRCT)</v>
      </c>
      <c r="L68" s="199"/>
      <c r="M68" s="114" t="str">
        <f>IF(S32="","",S32)</f>
        <v>Low</v>
      </c>
      <c r="N68" s="115"/>
      <c r="O68" s="200"/>
      <c r="P68" s="201"/>
    </row>
    <row r="69" spans="2:16" ht="30" customHeight="1" x14ac:dyDescent="0.25">
      <c r="B69" s="192" t="str">
        <f>B33</f>
        <v>Seroconversion for HPV 11 (follow-up: 7 months)</v>
      </c>
      <c r="C69" s="193"/>
      <c r="D69" s="193"/>
      <c r="E69" s="199" t="str">
        <f>IF(Q34="","",Q34)</f>
        <v>99.9% (99.2−100.0)</v>
      </c>
      <c r="F69" s="199"/>
      <c r="G69" s="198" t="s">
        <v>734</v>
      </c>
      <c r="H69" s="198"/>
      <c r="I69" s="234" t="str">
        <f>IF(R34="","",R34)</f>
        <v>Diff seroconv 0.1% (-0.3−0.8)</v>
      </c>
      <c r="J69" s="234"/>
      <c r="K69" s="199" t="str">
        <f>IF(B34="","",B34)</f>
        <v>1 563 (1NoRCT)</v>
      </c>
      <c r="L69" s="199"/>
      <c r="M69" s="114" t="str">
        <f>IF(S34="","",S34)</f>
        <v>Low</v>
      </c>
      <c r="N69" s="115"/>
      <c r="O69" s="200"/>
      <c r="P69" s="201"/>
    </row>
    <row r="70" spans="2:16" ht="30" customHeight="1" x14ac:dyDescent="0.25">
      <c r="B70" s="192" t="str">
        <f>B35</f>
        <v>Seroconversion for HPV 16 (follow-up: 7 months)</v>
      </c>
      <c r="C70" s="193"/>
      <c r="D70" s="193"/>
      <c r="E70" s="199" t="str">
        <f>IF(Q36="","",Q36)</f>
        <v>99.9% (99.3−100.0)</v>
      </c>
      <c r="F70" s="199"/>
      <c r="G70" s="198" t="s">
        <v>734</v>
      </c>
      <c r="H70" s="198"/>
      <c r="I70" s="234" t="str">
        <f>IF(R36="","",R36)</f>
        <v>Diff seroconv 0.1% (-0.3−0.7)</v>
      </c>
      <c r="J70" s="234"/>
      <c r="K70" s="199" t="str">
        <f>IF(B36="","",B36)</f>
        <v>1 680 (1NoRCT)</v>
      </c>
      <c r="L70" s="199"/>
      <c r="M70" s="114" t="str">
        <f>IF(S36="","",S36)</f>
        <v>Low</v>
      </c>
      <c r="N70" s="115"/>
      <c r="O70" s="200"/>
      <c r="P70" s="201"/>
    </row>
    <row r="71" spans="2:16" ht="30" customHeight="1" x14ac:dyDescent="0.25">
      <c r="B71" s="192" t="str">
        <f>B37</f>
        <v>Seroconversion for HPV 18 (follow-up: 7 months)</v>
      </c>
      <c r="C71" s="193"/>
      <c r="D71" s="193"/>
      <c r="E71" s="199" t="str">
        <f>IF(Q38="","",Q38)</f>
        <v>99.8% (99.1−100.0)</v>
      </c>
      <c r="F71" s="199"/>
      <c r="G71" s="198" t="s">
        <v>747</v>
      </c>
      <c r="H71" s="198"/>
      <c r="I71" s="234" t="str">
        <f>IF(R38="","",R38)</f>
        <v>Diff seroconv 0.1% (-0.4−0.8)</v>
      </c>
      <c r="J71" s="234"/>
      <c r="K71" s="199" t="str">
        <f>IF(B38="","",B38)</f>
        <v>1 737 (1NoRCT)</v>
      </c>
      <c r="L71" s="199"/>
      <c r="M71" s="114" t="str">
        <f>IF(S38="","",S38)</f>
        <v>Low</v>
      </c>
      <c r="N71" s="115"/>
      <c r="O71" s="200"/>
      <c r="P71" s="201"/>
    </row>
    <row r="72" spans="2:16" ht="30" customHeight="1" x14ac:dyDescent="0.25">
      <c r="B72" s="192" t="str">
        <f>B39</f>
        <v>Seroconversion for HPV 31 (follow-up: 7 months)</v>
      </c>
      <c r="C72" s="193"/>
      <c r="D72" s="193"/>
      <c r="E72" s="199" t="str">
        <f>IF(Q40="","",Q40)</f>
        <v>100.0% (99.6−100.0)</v>
      </c>
      <c r="F72" s="199"/>
      <c r="G72" s="198" t="s">
        <v>734</v>
      </c>
      <c r="H72" s="198"/>
      <c r="I72" s="234" t="str">
        <f>IF(R40="","",R40)</f>
        <v>Diff seroconv 0.0% (-0.4−0.5)</v>
      </c>
      <c r="J72" s="234"/>
      <c r="K72" s="199" t="str">
        <f>IF(B40="","",B40)</f>
        <v>1 734 (1NoRCT)</v>
      </c>
      <c r="L72" s="199"/>
      <c r="M72" s="114" t="str">
        <f>IF(S40="","",S40)</f>
        <v>Low</v>
      </c>
      <c r="N72" s="115"/>
      <c r="O72" s="200"/>
      <c r="P72" s="201"/>
    </row>
    <row r="73" spans="2:16" ht="30" customHeight="1" x14ac:dyDescent="0.25">
      <c r="B73" s="192" t="str">
        <f>B41</f>
        <v>Seroconversion for HPV 33 (follow-up: 7 months)</v>
      </c>
      <c r="C73" s="193"/>
      <c r="D73" s="193"/>
      <c r="E73" s="199" t="str">
        <f>IF(Q42="","",Q42)</f>
        <v>99.9% (99.3−100.0)</v>
      </c>
      <c r="F73" s="199"/>
      <c r="G73" s="198" t="s">
        <v>734</v>
      </c>
      <c r="H73" s="198"/>
      <c r="I73" s="234" t="str">
        <f>IF(R42="","",R42)</f>
        <v>Diff seroconv 0.1% (-0.3−0.7)</v>
      </c>
      <c r="J73" s="234"/>
      <c r="K73" s="199" t="str">
        <f>IF(B42="","",B42)</f>
        <v>1 754 (1NoRCT)</v>
      </c>
      <c r="L73" s="199"/>
      <c r="M73" s="114" t="str">
        <f>IF(S42="","",S42)</f>
        <v>Low</v>
      </c>
      <c r="N73" s="115"/>
      <c r="O73" s="200"/>
      <c r="P73" s="201"/>
    </row>
    <row r="74" spans="2:16" ht="30" customHeight="1" x14ac:dyDescent="0.25">
      <c r="B74" s="192" t="str">
        <f>B43</f>
        <v>Seroconversion for HPV 45 (follow-up: 7 months)</v>
      </c>
      <c r="C74" s="193"/>
      <c r="D74" s="193"/>
      <c r="E74" s="199" t="str">
        <f>IF(Q44="","",Q44)</f>
        <v>99.5% (98.8−99.9.0)</v>
      </c>
      <c r="F74" s="199"/>
      <c r="G74" s="198" t="s">
        <v>736</v>
      </c>
      <c r="H74" s="198"/>
      <c r="I74" s="234" t="str">
        <f>IF(R44="","",R44)</f>
        <v>Diff seroconv 0.2% (-0.4−1.0)</v>
      </c>
      <c r="J74" s="234"/>
      <c r="K74" s="199" t="str">
        <f>IF(B44="","",B44)</f>
        <v>1 780 (1NoRCT)</v>
      </c>
      <c r="L74" s="199"/>
      <c r="M74" s="114" t="str">
        <f>IF(S44="","",S44)</f>
        <v>Low</v>
      </c>
      <c r="N74" s="115"/>
      <c r="O74" s="200"/>
      <c r="P74" s="201"/>
    </row>
    <row r="75" spans="2:16" ht="30" customHeight="1" x14ac:dyDescent="0.25">
      <c r="B75" s="192" t="str">
        <f>B45</f>
        <v>Seroconversion for HPV 52 (follow-up: 7 months)</v>
      </c>
      <c r="C75" s="193"/>
      <c r="D75" s="193"/>
      <c r="E75" s="199" t="str">
        <f>IF(Q46="","",Q46)</f>
        <v>99.8% (99.2−100.0)</v>
      </c>
      <c r="F75" s="199"/>
      <c r="G75" s="198" t="s">
        <v>734</v>
      </c>
      <c r="H75" s="198"/>
      <c r="I75" s="234" t="str">
        <f>IF(R46="","",R46)</f>
        <v>Diff seroconv 0.2% (-0.2−0.9)</v>
      </c>
      <c r="J75" s="234"/>
      <c r="K75" s="199" t="str">
        <f>IF(B46="","",B46)</f>
        <v>1 756 (1NoRCT)</v>
      </c>
      <c r="L75" s="199"/>
      <c r="M75" s="114" t="str">
        <f>IF(S46="","",S46)</f>
        <v>Low</v>
      </c>
      <c r="N75" s="115"/>
      <c r="O75" s="200"/>
      <c r="P75" s="201"/>
    </row>
    <row r="76" spans="2:16" ht="30" customHeight="1" x14ac:dyDescent="0.25">
      <c r="B76" s="204" t="str">
        <f>B47</f>
        <v>Seroconversion for HPV 58 (follow-up: 7 months)</v>
      </c>
      <c r="C76" s="205"/>
      <c r="D76" s="205"/>
      <c r="E76" s="206" t="str">
        <f>IF(Q48="","",Q48)</f>
        <v>99.8% (99.1−100.0)</v>
      </c>
      <c r="F76" s="206"/>
      <c r="G76" s="207" t="s">
        <v>734</v>
      </c>
      <c r="H76" s="207"/>
      <c r="I76" s="235" t="str">
        <f>IF(R48="","",R48)</f>
        <v>Diff seroconv 0.2% (-0.2−0.9)</v>
      </c>
      <c r="J76" s="235"/>
      <c r="K76" s="206" t="str">
        <f>IF(B48="","",B48)</f>
        <v>1 736 (1NoRCT)</v>
      </c>
      <c r="L76" s="206"/>
      <c r="M76" s="116" t="str">
        <f>IF(S48="","",S48)</f>
        <v>Low</v>
      </c>
      <c r="N76" s="117"/>
      <c r="O76" s="195"/>
      <c r="P76" s="196"/>
    </row>
    <row r="77" spans="2:16" ht="15" customHeight="1" x14ac:dyDescent="0.25">
      <c r="B77" s="221" t="s">
        <v>758</v>
      </c>
      <c r="C77" s="221"/>
      <c r="D77" s="221"/>
      <c r="E77" s="221"/>
      <c r="F77" s="221"/>
      <c r="G77" s="221"/>
      <c r="H77" s="221"/>
      <c r="I77" s="221"/>
      <c r="J77" s="221"/>
      <c r="K77" s="221"/>
      <c r="L77" s="221"/>
      <c r="M77" s="221"/>
      <c r="N77" s="221"/>
      <c r="O77" s="221"/>
      <c r="P77" s="221"/>
    </row>
    <row r="78" spans="2:16" s="132" customFormat="1" ht="45.75" customHeight="1" x14ac:dyDescent="0.25">
      <c r="B78" s="194" t="s">
        <v>750</v>
      </c>
      <c r="C78" s="194"/>
      <c r="D78" s="194"/>
      <c r="E78" s="194"/>
      <c r="F78" s="194"/>
      <c r="G78" s="194"/>
      <c r="H78" s="194"/>
      <c r="I78" s="194"/>
      <c r="J78" s="194"/>
      <c r="K78" s="194"/>
      <c r="L78" s="194"/>
      <c r="M78" s="194"/>
      <c r="N78" s="194"/>
      <c r="O78" s="194"/>
      <c r="P78" s="194"/>
    </row>
    <row r="79" spans="2:16" x14ac:dyDescent="0.25">
      <c r="B79" s="113" t="s">
        <v>200</v>
      </c>
      <c r="C79" s="194" t="str">
        <f>C53</f>
        <v>Castellsagué, 2015 (7)</v>
      </c>
      <c r="D79" s="194"/>
      <c r="E79" s="194"/>
      <c r="F79" s="194"/>
      <c r="G79" s="194"/>
      <c r="H79" s="194"/>
      <c r="I79" s="194"/>
      <c r="J79" s="194"/>
      <c r="K79" s="194"/>
      <c r="L79" s="194"/>
      <c r="M79" s="194"/>
      <c r="N79" s="194"/>
      <c r="O79" s="194"/>
      <c r="P79" s="194"/>
    </row>
    <row r="80" spans="2:16" x14ac:dyDescent="0.25">
      <c r="B80" s="88"/>
    </row>
    <row r="82" s="88" customFormat="1" x14ac:dyDescent="0.25"/>
    <row r="84" s="88" customFormat="1" x14ac:dyDescent="0.25"/>
  </sheetData>
  <mergeCells count="136">
    <mergeCell ref="C79:P79"/>
    <mergeCell ref="B74:D74"/>
    <mergeCell ref="E74:F74"/>
    <mergeCell ref="G74:H74"/>
    <mergeCell ref="I74:J74"/>
    <mergeCell ref="K74:L74"/>
    <mergeCell ref="O74:P74"/>
    <mergeCell ref="B73:D73"/>
    <mergeCell ref="B77:P77"/>
    <mergeCell ref="B78:P78"/>
    <mergeCell ref="B76:D76"/>
    <mergeCell ref="E76:F76"/>
    <mergeCell ref="G76:H76"/>
    <mergeCell ref="I76:J76"/>
    <mergeCell ref="K76:L76"/>
    <mergeCell ref="O76:P76"/>
    <mergeCell ref="B75:D75"/>
    <mergeCell ref="E75:F75"/>
    <mergeCell ref="G75:H75"/>
    <mergeCell ref="I75:J75"/>
    <mergeCell ref="K75:L75"/>
    <mergeCell ref="O75:P75"/>
    <mergeCell ref="E73:F73"/>
    <mergeCell ref="G73:H73"/>
    <mergeCell ref="I73:J73"/>
    <mergeCell ref="K73:L73"/>
    <mergeCell ref="O73:P73"/>
    <mergeCell ref="B72:D72"/>
    <mergeCell ref="E72:F72"/>
    <mergeCell ref="G72:H72"/>
    <mergeCell ref="I72:J72"/>
    <mergeCell ref="K72:L72"/>
    <mergeCell ref="O72:P72"/>
    <mergeCell ref="B71:D71"/>
    <mergeCell ref="E71:F71"/>
    <mergeCell ref="G71:H71"/>
    <mergeCell ref="I71:J71"/>
    <mergeCell ref="K71:L71"/>
    <mergeCell ref="O71:P71"/>
    <mergeCell ref="B70:D70"/>
    <mergeCell ref="E70:F70"/>
    <mergeCell ref="G70:H70"/>
    <mergeCell ref="I70:J70"/>
    <mergeCell ref="K70:L70"/>
    <mergeCell ref="O70:P70"/>
    <mergeCell ref="B69:D69"/>
    <mergeCell ref="E69:F69"/>
    <mergeCell ref="G69:H69"/>
    <mergeCell ref="I69:J69"/>
    <mergeCell ref="K69:L69"/>
    <mergeCell ref="O69:P69"/>
    <mergeCell ref="B68:D68"/>
    <mergeCell ref="E68:F68"/>
    <mergeCell ref="G68:H68"/>
    <mergeCell ref="I68:J68"/>
    <mergeCell ref="K68:L68"/>
    <mergeCell ref="O68:P68"/>
    <mergeCell ref="B67:D67"/>
    <mergeCell ref="E67:F67"/>
    <mergeCell ref="G67:H67"/>
    <mergeCell ref="I67:J67"/>
    <mergeCell ref="K67:L67"/>
    <mergeCell ref="O67:P67"/>
    <mergeCell ref="B66:D66"/>
    <mergeCell ref="E66:F66"/>
    <mergeCell ref="G66:H66"/>
    <mergeCell ref="I66:J66"/>
    <mergeCell ref="K66:L66"/>
    <mergeCell ref="O66:P66"/>
    <mergeCell ref="B65:D65"/>
    <mergeCell ref="E65:F65"/>
    <mergeCell ref="G65:H65"/>
    <mergeCell ref="I65:J65"/>
    <mergeCell ref="K65:L65"/>
    <mergeCell ref="O65:P65"/>
    <mergeCell ref="B64:D64"/>
    <mergeCell ref="E64:F64"/>
    <mergeCell ref="G64:H64"/>
    <mergeCell ref="I64:J64"/>
    <mergeCell ref="K64:L64"/>
    <mergeCell ref="O64:P64"/>
    <mergeCell ref="B63:D63"/>
    <mergeCell ref="E63:F63"/>
    <mergeCell ref="G63:H63"/>
    <mergeCell ref="I63:J63"/>
    <mergeCell ref="K63:L63"/>
    <mergeCell ref="O63:P63"/>
    <mergeCell ref="B62:D62"/>
    <mergeCell ref="E62:F62"/>
    <mergeCell ref="G62:H62"/>
    <mergeCell ref="I62:J62"/>
    <mergeCell ref="K62:L62"/>
    <mergeCell ref="O62:P62"/>
    <mergeCell ref="B61:D61"/>
    <mergeCell ref="E61:F61"/>
    <mergeCell ref="G61:H61"/>
    <mergeCell ref="I61:J61"/>
    <mergeCell ref="K61:L61"/>
    <mergeCell ref="O61:P61"/>
    <mergeCell ref="B57:D58"/>
    <mergeCell ref="E57:H57"/>
    <mergeCell ref="I57:J57"/>
    <mergeCell ref="K57:L57"/>
    <mergeCell ref="M57:N58"/>
    <mergeCell ref="O57:P58"/>
    <mergeCell ref="O59:P59"/>
    <mergeCell ref="B60:D60"/>
    <mergeCell ref="E60:F60"/>
    <mergeCell ref="G60:H60"/>
    <mergeCell ref="I60:J60"/>
    <mergeCell ref="K60:L60"/>
    <mergeCell ref="O60:P60"/>
    <mergeCell ref="E58:F58"/>
    <mergeCell ref="G58:H58"/>
    <mergeCell ref="I58:J58"/>
    <mergeCell ref="K58:L58"/>
    <mergeCell ref="B59:D59"/>
    <mergeCell ref="E59:F59"/>
    <mergeCell ref="G59:H59"/>
    <mergeCell ref="I59:J59"/>
    <mergeCell ref="K59:L59"/>
    <mergeCell ref="B51:P51"/>
    <mergeCell ref="B49:P49"/>
    <mergeCell ref="B50:P50"/>
    <mergeCell ref="C3:P3"/>
    <mergeCell ref="C4:P4"/>
    <mergeCell ref="C5:P5"/>
    <mergeCell ref="C6:P6"/>
    <mergeCell ref="B10:N10"/>
    <mergeCell ref="O10:S10"/>
    <mergeCell ref="B11:B12"/>
    <mergeCell ref="O11:P11"/>
    <mergeCell ref="Q11:R11"/>
    <mergeCell ref="S11:S12"/>
    <mergeCell ref="C53:P53"/>
    <mergeCell ref="B52:P52"/>
  </mergeCells>
  <conditionalFormatting sqref="C32">
    <cfRule type="cellIs" dxfId="151" priority="209" operator="equal">
      <formula>"Very serious"</formula>
    </cfRule>
    <cfRule type="cellIs" dxfId="150" priority="210" operator="equal">
      <formula>"Serious"</formula>
    </cfRule>
  </conditionalFormatting>
  <conditionalFormatting sqref="M14:M31 M33 M35 M37 M39 M41 M43 M45 M47">
    <cfRule type="cellIs" dxfId="149" priority="223" operator="equal">
      <formula>"Very large"</formula>
    </cfRule>
    <cfRule type="cellIs" dxfId="148" priority="224" operator="equal">
      <formula>"Large"</formula>
    </cfRule>
  </conditionalFormatting>
  <conditionalFormatting sqref="C14:C31 C33 C35 C37 C39 C41 C43 C45 C47">
    <cfRule type="cellIs" dxfId="147" priority="221" operator="equal">
      <formula>"Very serious"</formula>
    </cfRule>
    <cfRule type="cellIs" dxfId="146" priority="222" operator="equal">
      <formula>"Serious"</formula>
    </cfRule>
  </conditionalFormatting>
  <conditionalFormatting sqref="C34">
    <cfRule type="cellIs" dxfId="145" priority="197" operator="equal">
      <formula>"Very serious"</formula>
    </cfRule>
    <cfRule type="cellIs" dxfId="144" priority="198" operator="equal">
      <formula>"Serious"</formula>
    </cfRule>
  </conditionalFormatting>
  <conditionalFormatting sqref="M32">
    <cfRule type="cellIs" dxfId="143" priority="211" operator="equal">
      <formula>"Very large"</formula>
    </cfRule>
    <cfRule type="cellIs" dxfId="142" priority="212" operator="equal">
      <formula>"Large"</formula>
    </cfRule>
  </conditionalFormatting>
  <conditionalFormatting sqref="C36">
    <cfRule type="cellIs" dxfId="141" priority="185" operator="equal">
      <formula>"Very serious"</formula>
    </cfRule>
    <cfRule type="cellIs" dxfId="140" priority="186" operator="equal">
      <formula>"Serious"</formula>
    </cfRule>
  </conditionalFormatting>
  <conditionalFormatting sqref="M34">
    <cfRule type="cellIs" dxfId="139" priority="199" operator="equal">
      <formula>"Very large"</formula>
    </cfRule>
    <cfRule type="cellIs" dxfId="138" priority="200" operator="equal">
      <formula>"Large"</formula>
    </cfRule>
  </conditionalFormatting>
  <conditionalFormatting sqref="C38">
    <cfRule type="cellIs" dxfId="137" priority="173" operator="equal">
      <formula>"Very serious"</formula>
    </cfRule>
    <cfRule type="cellIs" dxfId="136" priority="174" operator="equal">
      <formula>"Serious"</formula>
    </cfRule>
  </conditionalFormatting>
  <conditionalFormatting sqref="M36">
    <cfRule type="cellIs" dxfId="135" priority="187" operator="equal">
      <formula>"Very large"</formula>
    </cfRule>
    <cfRule type="cellIs" dxfId="134" priority="188" operator="equal">
      <formula>"Large"</formula>
    </cfRule>
  </conditionalFormatting>
  <conditionalFormatting sqref="I14:I31 I33 I35 I37 I39 I41 I43 I45 I47">
    <cfRule type="cellIs" dxfId="133" priority="111" operator="equal">
      <formula>"Very serious"</formula>
    </cfRule>
    <cfRule type="cellIs" dxfId="132" priority="112" operator="equal">
      <formula>"Serious"</formula>
    </cfRule>
  </conditionalFormatting>
  <conditionalFormatting sqref="C40">
    <cfRule type="cellIs" dxfId="131" priority="161" operator="equal">
      <formula>"Very serious"</formula>
    </cfRule>
    <cfRule type="cellIs" dxfId="130" priority="162" operator="equal">
      <formula>"Serious"</formula>
    </cfRule>
  </conditionalFormatting>
  <conditionalFormatting sqref="M38">
    <cfRule type="cellIs" dxfId="129" priority="175" operator="equal">
      <formula>"Very large"</formula>
    </cfRule>
    <cfRule type="cellIs" dxfId="128" priority="176" operator="equal">
      <formula>"Large"</formula>
    </cfRule>
  </conditionalFormatting>
  <conditionalFormatting sqref="I42">
    <cfRule type="cellIs" dxfId="127" priority="99" operator="equal">
      <formula>"Very serious"</formula>
    </cfRule>
    <cfRule type="cellIs" dxfId="126" priority="100" operator="equal">
      <formula>"Serious"</formula>
    </cfRule>
  </conditionalFormatting>
  <conditionalFormatting sqref="C42">
    <cfRule type="cellIs" dxfId="125" priority="149" operator="equal">
      <formula>"Very serious"</formula>
    </cfRule>
    <cfRule type="cellIs" dxfId="124" priority="150" operator="equal">
      <formula>"Serious"</formula>
    </cfRule>
  </conditionalFormatting>
  <conditionalFormatting sqref="M40">
    <cfRule type="cellIs" dxfId="123" priority="163" operator="equal">
      <formula>"Very large"</formula>
    </cfRule>
    <cfRule type="cellIs" dxfId="122" priority="164" operator="equal">
      <formula>"Large"</formula>
    </cfRule>
  </conditionalFormatting>
  <conditionalFormatting sqref="G34">
    <cfRule type="cellIs" dxfId="121" priority="87" operator="equal">
      <formula>"Very serious"</formula>
    </cfRule>
    <cfRule type="cellIs" dxfId="120" priority="88" operator="equal">
      <formula>"Serious"</formula>
    </cfRule>
  </conditionalFormatting>
  <conditionalFormatting sqref="C44">
    <cfRule type="cellIs" dxfId="119" priority="137" operator="equal">
      <formula>"Very serious"</formula>
    </cfRule>
    <cfRule type="cellIs" dxfId="118" priority="138" operator="equal">
      <formula>"Serious"</formula>
    </cfRule>
  </conditionalFormatting>
  <conditionalFormatting sqref="M42">
    <cfRule type="cellIs" dxfId="117" priority="151" operator="equal">
      <formula>"Very large"</formula>
    </cfRule>
    <cfRule type="cellIs" dxfId="116" priority="152" operator="equal">
      <formula>"Large"</formula>
    </cfRule>
  </conditionalFormatting>
  <conditionalFormatting sqref="G46">
    <cfRule type="cellIs" dxfId="115" priority="75" operator="equal">
      <formula>"Very serious"</formula>
    </cfRule>
    <cfRule type="cellIs" dxfId="114" priority="76" operator="equal">
      <formula>"Serious"</formula>
    </cfRule>
  </conditionalFormatting>
  <conditionalFormatting sqref="C46">
    <cfRule type="cellIs" dxfId="113" priority="125" operator="equal">
      <formula>"Very serious"</formula>
    </cfRule>
    <cfRule type="cellIs" dxfId="112" priority="126" operator="equal">
      <formula>"Serious"</formula>
    </cfRule>
  </conditionalFormatting>
  <conditionalFormatting sqref="I38">
    <cfRule type="cellIs" dxfId="111" priority="103" operator="equal">
      <formula>"Very serious"</formula>
    </cfRule>
    <cfRule type="cellIs" dxfId="110" priority="104" operator="equal">
      <formula>"Serious"</formula>
    </cfRule>
  </conditionalFormatting>
  <conditionalFormatting sqref="I36">
    <cfRule type="cellIs" dxfId="109" priority="105" operator="equal">
      <formula>"Very serious"</formula>
    </cfRule>
    <cfRule type="cellIs" dxfId="108" priority="106" operator="equal">
      <formula>"Serious"</formula>
    </cfRule>
  </conditionalFormatting>
  <conditionalFormatting sqref="M44">
    <cfRule type="cellIs" dxfId="107" priority="139" operator="equal">
      <formula>"Very large"</formula>
    </cfRule>
    <cfRule type="cellIs" dxfId="106" priority="140" operator="equal">
      <formula>"Large"</formula>
    </cfRule>
  </conditionalFormatting>
  <conditionalFormatting sqref="E22">
    <cfRule type="cellIs" dxfId="105" priority="63" operator="equal">
      <formula>"Very serious"</formula>
    </cfRule>
    <cfRule type="cellIs" dxfId="104" priority="64" operator="equal">
      <formula>"Serious"</formula>
    </cfRule>
  </conditionalFormatting>
  <conditionalFormatting sqref="C48">
    <cfRule type="cellIs" dxfId="103" priority="113" operator="equal">
      <formula>"Very serious"</formula>
    </cfRule>
    <cfRule type="cellIs" dxfId="102" priority="114" operator="equal">
      <formula>"Serious"</formula>
    </cfRule>
  </conditionalFormatting>
  <conditionalFormatting sqref="G14:G31 G33 G35 G37 G39 G41 G43 G45 G47">
    <cfRule type="cellIs" dxfId="101" priority="91" operator="equal">
      <formula>"Very serious"</formula>
    </cfRule>
    <cfRule type="cellIs" dxfId="100" priority="92" operator="equal">
      <formula>"Serious"</formula>
    </cfRule>
  </conditionalFormatting>
  <conditionalFormatting sqref="I48">
    <cfRule type="cellIs" dxfId="99" priority="93" operator="equal">
      <formula>"Very serious"</formula>
    </cfRule>
    <cfRule type="cellIs" dxfId="98" priority="94" operator="equal">
      <formula>"Serious"</formula>
    </cfRule>
  </conditionalFormatting>
  <conditionalFormatting sqref="M46">
    <cfRule type="cellIs" dxfId="97" priority="127" operator="equal">
      <formula>"Very large"</formula>
    </cfRule>
    <cfRule type="cellIs" dxfId="96" priority="128" operator="equal">
      <formula>"Large"</formula>
    </cfRule>
  </conditionalFormatting>
  <conditionalFormatting sqref="E34">
    <cfRule type="cellIs" dxfId="95" priority="51" operator="equal">
      <formula>"Very serious"</formula>
    </cfRule>
    <cfRule type="cellIs" dxfId="94" priority="52" operator="equal">
      <formula>"Serious"</formula>
    </cfRule>
  </conditionalFormatting>
  <conditionalFormatting sqref="I40">
    <cfRule type="cellIs" dxfId="93" priority="101" operator="equal">
      <formula>"Very serious"</formula>
    </cfRule>
    <cfRule type="cellIs" dxfId="92" priority="102" operator="equal">
      <formula>"Serious"</formula>
    </cfRule>
  </conditionalFormatting>
  <conditionalFormatting sqref="G42">
    <cfRule type="cellIs" dxfId="91" priority="79" operator="equal">
      <formula>"Very serious"</formula>
    </cfRule>
    <cfRule type="cellIs" dxfId="90" priority="80" operator="equal">
      <formula>"Serious"</formula>
    </cfRule>
  </conditionalFormatting>
  <conditionalFormatting sqref="G40">
    <cfRule type="cellIs" dxfId="89" priority="81" operator="equal">
      <formula>"Very serious"</formula>
    </cfRule>
    <cfRule type="cellIs" dxfId="88" priority="82" operator="equal">
      <formula>"Serious"</formula>
    </cfRule>
  </conditionalFormatting>
  <conditionalFormatting sqref="M48">
    <cfRule type="cellIs" dxfId="87" priority="115" operator="equal">
      <formula>"Very large"</formula>
    </cfRule>
    <cfRule type="cellIs" dxfId="86" priority="116" operator="equal">
      <formula>"Large"</formula>
    </cfRule>
  </conditionalFormatting>
  <conditionalFormatting sqref="I32">
    <cfRule type="cellIs" dxfId="85" priority="109" operator="equal">
      <formula>"Very serious"</formula>
    </cfRule>
    <cfRule type="cellIs" dxfId="84" priority="110" operator="equal">
      <formula>"Serious"</formula>
    </cfRule>
  </conditionalFormatting>
  <conditionalFormatting sqref="I34">
    <cfRule type="cellIs" dxfId="83" priority="107" operator="equal">
      <formula>"Very serious"</formula>
    </cfRule>
    <cfRule type="cellIs" dxfId="82" priority="108" operator="equal">
      <formula>"Serious"</formula>
    </cfRule>
  </conditionalFormatting>
  <conditionalFormatting sqref="I44">
    <cfRule type="cellIs" dxfId="81" priority="97" operator="equal">
      <formula>"Very serious"</formula>
    </cfRule>
    <cfRule type="cellIs" dxfId="80" priority="98" operator="equal">
      <formula>"Serious"</formula>
    </cfRule>
  </conditionalFormatting>
  <conditionalFormatting sqref="I46">
    <cfRule type="cellIs" dxfId="79" priority="95" operator="equal">
      <formula>"Very serious"</formula>
    </cfRule>
    <cfRule type="cellIs" dxfId="78" priority="96" operator="equal">
      <formula>"Serious"</formula>
    </cfRule>
  </conditionalFormatting>
  <conditionalFormatting sqref="G32">
    <cfRule type="cellIs" dxfId="77" priority="89" operator="equal">
      <formula>"Very serious"</formula>
    </cfRule>
    <cfRule type="cellIs" dxfId="76" priority="90" operator="equal">
      <formula>"Serious"</formula>
    </cfRule>
  </conditionalFormatting>
  <conditionalFormatting sqref="G36">
    <cfRule type="cellIs" dxfId="75" priority="85" operator="equal">
      <formula>"Very serious"</formula>
    </cfRule>
    <cfRule type="cellIs" dxfId="74" priority="86" operator="equal">
      <formula>"Serious"</formula>
    </cfRule>
  </conditionalFormatting>
  <conditionalFormatting sqref="G38">
    <cfRule type="cellIs" dxfId="73" priority="83" operator="equal">
      <formula>"Very serious"</formula>
    </cfRule>
    <cfRule type="cellIs" dxfId="72" priority="84" operator="equal">
      <formula>"Serious"</formula>
    </cfRule>
  </conditionalFormatting>
  <conditionalFormatting sqref="G44">
    <cfRule type="cellIs" dxfId="71" priority="77" operator="equal">
      <formula>"Very serious"</formula>
    </cfRule>
    <cfRule type="cellIs" dxfId="70" priority="78" operator="equal">
      <formula>"Serious"</formula>
    </cfRule>
  </conditionalFormatting>
  <conditionalFormatting sqref="G48">
    <cfRule type="cellIs" dxfId="69" priority="73" operator="equal">
      <formula>"Very serious"</formula>
    </cfRule>
    <cfRule type="cellIs" dxfId="68" priority="74" operator="equal">
      <formula>"Serious"</formula>
    </cfRule>
  </conditionalFormatting>
  <conditionalFormatting sqref="E14:E15 E33 E35 E37 E39 E41 E43 E45 E47 E17 E19 E21 E23 E25 E27 E29 E31">
    <cfRule type="cellIs" dxfId="67" priority="71" operator="equal">
      <formula>"Very serious"</formula>
    </cfRule>
    <cfRule type="cellIs" dxfId="66" priority="72" operator="equal">
      <formula>"Serious"</formula>
    </cfRule>
  </conditionalFormatting>
  <conditionalFormatting sqref="E16">
    <cfRule type="cellIs" dxfId="65" priority="69" operator="equal">
      <formula>"Very serious"</formula>
    </cfRule>
    <cfRule type="cellIs" dxfId="64" priority="70" operator="equal">
      <formula>"Serious"</formula>
    </cfRule>
  </conditionalFormatting>
  <conditionalFormatting sqref="E18">
    <cfRule type="cellIs" dxfId="63" priority="67" operator="equal">
      <formula>"Very serious"</formula>
    </cfRule>
    <cfRule type="cellIs" dxfId="62" priority="68" operator="equal">
      <formula>"Serious"</formula>
    </cfRule>
  </conditionalFormatting>
  <conditionalFormatting sqref="E20">
    <cfRule type="cellIs" dxfId="61" priority="65" operator="equal">
      <formula>"Very serious"</formula>
    </cfRule>
    <cfRule type="cellIs" dxfId="60" priority="66" operator="equal">
      <formula>"Serious"</formula>
    </cfRule>
  </conditionalFormatting>
  <conditionalFormatting sqref="E24">
    <cfRule type="cellIs" dxfId="59" priority="61" operator="equal">
      <formula>"Very serious"</formula>
    </cfRule>
    <cfRule type="cellIs" dxfId="58" priority="62" operator="equal">
      <formula>"Serious"</formula>
    </cfRule>
  </conditionalFormatting>
  <conditionalFormatting sqref="E26">
    <cfRule type="cellIs" dxfId="57" priority="59" operator="equal">
      <formula>"Very serious"</formula>
    </cfRule>
    <cfRule type="cellIs" dxfId="56" priority="60" operator="equal">
      <formula>"Serious"</formula>
    </cfRule>
  </conditionalFormatting>
  <conditionalFormatting sqref="E28">
    <cfRule type="cellIs" dxfId="55" priority="57" operator="equal">
      <formula>"Very serious"</formula>
    </cfRule>
    <cfRule type="cellIs" dxfId="54" priority="58" operator="equal">
      <formula>"Serious"</formula>
    </cfRule>
  </conditionalFormatting>
  <conditionalFormatting sqref="E30">
    <cfRule type="cellIs" dxfId="53" priority="55" operator="equal">
      <formula>"Very serious"</formula>
    </cfRule>
    <cfRule type="cellIs" dxfId="52" priority="56" operator="equal">
      <formula>"Serious"</formula>
    </cfRule>
  </conditionalFormatting>
  <conditionalFormatting sqref="E32">
    <cfRule type="cellIs" dxfId="51" priority="53" operator="equal">
      <formula>"Very serious"</formula>
    </cfRule>
    <cfRule type="cellIs" dxfId="50" priority="54" operator="equal">
      <formula>"Serious"</formula>
    </cfRule>
  </conditionalFormatting>
  <conditionalFormatting sqref="E36">
    <cfRule type="cellIs" dxfId="49" priority="49" operator="equal">
      <formula>"Very serious"</formula>
    </cfRule>
    <cfRule type="cellIs" dxfId="48" priority="50" operator="equal">
      <formula>"Serious"</formula>
    </cfRule>
  </conditionalFormatting>
  <conditionalFormatting sqref="E38">
    <cfRule type="cellIs" dxfId="47" priority="47" operator="equal">
      <formula>"Very serious"</formula>
    </cfRule>
    <cfRule type="cellIs" dxfId="46" priority="48" operator="equal">
      <formula>"Serious"</formula>
    </cfRule>
  </conditionalFormatting>
  <conditionalFormatting sqref="E40">
    <cfRule type="cellIs" dxfId="45" priority="45" operator="equal">
      <formula>"Very serious"</formula>
    </cfRule>
    <cfRule type="cellIs" dxfId="44" priority="46" operator="equal">
      <formula>"Serious"</formula>
    </cfRule>
  </conditionalFormatting>
  <conditionalFormatting sqref="E42">
    <cfRule type="cellIs" dxfId="43" priority="43" operator="equal">
      <formula>"Very serious"</formula>
    </cfRule>
    <cfRule type="cellIs" dxfId="42" priority="44" operator="equal">
      <formula>"Serious"</formula>
    </cfRule>
  </conditionalFormatting>
  <conditionalFormatting sqref="E44">
    <cfRule type="cellIs" dxfId="41" priority="41" operator="equal">
      <formula>"Very serious"</formula>
    </cfRule>
    <cfRule type="cellIs" dxfId="40" priority="42" operator="equal">
      <formula>"Serious"</formula>
    </cfRule>
  </conditionalFormatting>
  <conditionalFormatting sqref="E46">
    <cfRule type="cellIs" dxfId="39" priority="39" operator="equal">
      <formula>"Very serious"</formula>
    </cfRule>
    <cfRule type="cellIs" dxfId="38" priority="40" operator="equal">
      <formula>"Serious"</formula>
    </cfRule>
  </conditionalFormatting>
  <conditionalFormatting sqref="E48">
    <cfRule type="cellIs" dxfId="37" priority="37" operator="equal">
      <formula>"Very serious"</formula>
    </cfRule>
    <cfRule type="cellIs" dxfId="36" priority="38" operator="equal">
      <formula>"Serious"</formula>
    </cfRule>
  </conditionalFormatting>
  <conditionalFormatting sqref="K14:K15 K33 K35 K37 K39 K41 K43 K45 K47 K17 K19 K21 K23 K25 K27 K29 K31">
    <cfRule type="cellIs" dxfId="35" priority="35" operator="equal">
      <formula>"Very serious"</formula>
    </cfRule>
    <cfRule type="cellIs" dxfId="34" priority="36" operator="equal">
      <formula>"Serious"</formula>
    </cfRule>
  </conditionalFormatting>
  <conditionalFormatting sqref="K16">
    <cfRule type="cellIs" dxfId="33" priority="33" operator="equal">
      <formula>"Very serious"</formula>
    </cfRule>
    <cfRule type="cellIs" dxfId="32" priority="34" operator="equal">
      <formula>"Serious"</formula>
    </cfRule>
  </conditionalFormatting>
  <conditionalFormatting sqref="K18">
    <cfRule type="cellIs" dxfId="31" priority="31" operator="equal">
      <formula>"Very serious"</formula>
    </cfRule>
    <cfRule type="cellIs" dxfId="30" priority="32" operator="equal">
      <formula>"Serious"</formula>
    </cfRule>
  </conditionalFormatting>
  <conditionalFormatting sqref="K20">
    <cfRule type="cellIs" dxfId="29" priority="29" operator="equal">
      <formula>"Very serious"</formula>
    </cfRule>
    <cfRule type="cellIs" dxfId="28" priority="30" operator="equal">
      <formula>"Serious"</formula>
    </cfRule>
  </conditionalFormatting>
  <conditionalFormatting sqref="K22">
    <cfRule type="cellIs" dxfId="27" priority="27" operator="equal">
      <formula>"Very serious"</formula>
    </cfRule>
    <cfRule type="cellIs" dxfId="26" priority="28" operator="equal">
      <formula>"Serious"</formula>
    </cfRule>
  </conditionalFormatting>
  <conditionalFormatting sqref="K24">
    <cfRule type="cellIs" dxfId="25" priority="25" operator="equal">
      <formula>"Very serious"</formula>
    </cfRule>
    <cfRule type="cellIs" dxfId="24" priority="26" operator="equal">
      <formula>"Serious"</formula>
    </cfRule>
  </conditionalFormatting>
  <conditionalFormatting sqref="K26">
    <cfRule type="cellIs" dxfId="23" priority="23" operator="equal">
      <formula>"Very serious"</formula>
    </cfRule>
    <cfRule type="cellIs" dxfId="22" priority="24" operator="equal">
      <formula>"Serious"</formula>
    </cfRule>
  </conditionalFormatting>
  <conditionalFormatting sqref="K28">
    <cfRule type="cellIs" dxfId="21" priority="21" operator="equal">
      <formula>"Very serious"</formula>
    </cfRule>
    <cfRule type="cellIs" dxfId="20" priority="22" operator="equal">
      <formula>"Serious"</formula>
    </cfRule>
  </conditionalFormatting>
  <conditionalFormatting sqref="K30">
    <cfRule type="cellIs" dxfId="19" priority="19" operator="equal">
      <formula>"Very serious"</formula>
    </cfRule>
    <cfRule type="cellIs" dxfId="18" priority="20" operator="equal">
      <formula>"Serious"</formula>
    </cfRule>
  </conditionalFormatting>
  <conditionalFormatting sqref="K32">
    <cfRule type="cellIs" dxfId="17" priority="17" operator="equal">
      <formula>"Very serious"</formula>
    </cfRule>
    <cfRule type="cellIs" dxfId="16" priority="18" operator="equal">
      <formula>"Serious"</formula>
    </cfRule>
  </conditionalFormatting>
  <conditionalFormatting sqref="K34">
    <cfRule type="cellIs" dxfId="15" priority="15" operator="equal">
      <formula>"Very serious"</formula>
    </cfRule>
    <cfRule type="cellIs" dxfId="14" priority="16" operator="equal">
      <formula>"Serious"</formula>
    </cfRule>
  </conditionalFormatting>
  <conditionalFormatting sqref="K36">
    <cfRule type="cellIs" dxfId="13" priority="13" operator="equal">
      <formula>"Very serious"</formula>
    </cfRule>
    <cfRule type="cellIs" dxfId="12" priority="14" operator="equal">
      <formula>"Serious"</formula>
    </cfRule>
  </conditionalFormatting>
  <conditionalFormatting sqref="K38">
    <cfRule type="cellIs" dxfId="11" priority="11" operator="equal">
      <formula>"Very serious"</formula>
    </cfRule>
    <cfRule type="cellIs" dxfId="10" priority="12" operator="equal">
      <formula>"Serious"</formula>
    </cfRule>
  </conditionalFormatting>
  <conditionalFormatting sqref="K40">
    <cfRule type="cellIs" dxfId="9" priority="9" operator="equal">
      <formula>"Very serious"</formula>
    </cfRule>
    <cfRule type="cellIs" dxfId="8" priority="10" operator="equal">
      <formula>"Serious"</formula>
    </cfRule>
  </conditionalFormatting>
  <conditionalFormatting sqref="K42">
    <cfRule type="cellIs" dxfId="7" priority="7" operator="equal">
      <formula>"Very serious"</formula>
    </cfRule>
    <cfRule type="cellIs" dxfId="6" priority="8" operator="equal">
      <formula>"Serious"</formula>
    </cfRule>
  </conditionalFormatting>
  <conditionalFormatting sqref="K44">
    <cfRule type="cellIs" dxfId="5" priority="5" operator="equal">
      <formula>"Very serious"</formula>
    </cfRule>
    <cfRule type="cellIs" dxfId="4" priority="6" operator="equal">
      <formula>"Serious"</formula>
    </cfRule>
  </conditionalFormatting>
  <conditionalFormatting sqref="K46">
    <cfRule type="cellIs" dxfId="3" priority="3" operator="equal">
      <formula>"Very serious"</formula>
    </cfRule>
    <cfRule type="cellIs" dxfId="2" priority="4" operator="equal">
      <formula>"Serious"</formula>
    </cfRule>
  </conditionalFormatting>
  <conditionalFormatting sqref="K48">
    <cfRule type="cellIs" dxfId="1" priority="1" operator="equal">
      <formula>"Very serious"</formula>
    </cfRule>
    <cfRule type="cellIs" dxfId="0" priority="2" operator="equal">
      <formula>"Serious"</formula>
    </cfRule>
  </conditionalFormatting>
  <dataValidations count="3">
    <dataValidation type="list" errorStyle="warning" allowBlank="1" showInputMessage="1" showErrorMessage="1" sqref="E19 E15 C19 C15 E17 G15 G19 G17 I15 I19 I17 C17 K19 K15 K17">
      <formula1>Grade_down</formula1>
    </dataValidation>
    <dataValidation type="list" errorStyle="warning" allowBlank="1" showInputMessage="1" showErrorMessage="1" sqref="E28 E14 E16 E18 E20 E22 E24 E26 G20 I20 C42 E40 G18 G16 I18 C44 E42 G14 G30 G28 G26 G24 G44 G22 G46 G32 I16 I14 I30 I28 I26 I24 I44 I22 I46 E46 C30 C14 C16 C18 C20 C22 C24 C26 C28 E30 I32 G34 I34 C32 E32 G36 G38 I36 C34 E44 I38 G40 I40 C36 E34 C46 G48 I48 C38 E36 E38 G42 I42 C40 E48 C48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S30 S32 S16 S46 S48 S34 S36 S18 S20 S22 S24 S26 S28 S38 S40 S42 S44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9" sqref="B9"/>
    </sheetView>
  </sheetViews>
  <sheetFormatPr defaultColWidth="11.42578125" defaultRowHeight="15" x14ac:dyDescent="0.25"/>
  <cols>
    <col min="1" max="1" width="22.42578125" style="144" bestFit="1" customWidth="1"/>
    <col min="2" max="2" width="21.85546875" style="144" customWidth="1"/>
    <col min="3" max="3" width="162.42578125" style="20" customWidth="1"/>
    <col min="4" max="16384" width="11.42578125" style="20"/>
  </cols>
  <sheetData>
    <row r="1" spans="1:3" ht="15.75" thickBot="1" x14ac:dyDescent="0.3">
      <c r="A1" s="140" t="s">
        <v>31</v>
      </c>
      <c r="B1" s="141" t="s">
        <v>29</v>
      </c>
      <c r="C1" s="142" t="s">
        <v>30</v>
      </c>
    </row>
    <row r="2" spans="1:3" ht="45" x14ac:dyDescent="0.25">
      <c r="A2" s="143">
        <v>1</v>
      </c>
      <c r="B2" s="144" t="s">
        <v>87</v>
      </c>
      <c r="C2" s="145" t="s">
        <v>84</v>
      </c>
    </row>
    <row r="3" spans="1:3" ht="30" x14ac:dyDescent="0.25">
      <c r="A3" s="143">
        <v>2</v>
      </c>
      <c r="B3" s="144" t="s">
        <v>772</v>
      </c>
      <c r="C3" s="145" t="s">
        <v>86</v>
      </c>
    </row>
    <row r="4" spans="1:3" ht="45" x14ac:dyDescent="0.25">
      <c r="A4" s="143">
        <v>3</v>
      </c>
      <c r="B4" s="144" t="s">
        <v>88</v>
      </c>
      <c r="C4" s="145" t="s">
        <v>82</v>
      </c>
    </row>
    <row r="5" spans="1:3" ht="45" x14ac:dyDescent="0.25">
      <c r="A5" s="143">
        <v>4</v>
      </c>
      <c r="B5" s="144" t="s">
        <v>32</v>
      </c>
      <c r="C5" s="145" t="s">
        <v>33</v>
      </c>
    </row>
    <row r="6" spans="1:3" ht="60" customHeight="1" x14ac:dyDescent="0.25">
      <c r="A6" s="143">
        <v>5</v>
      </c>
      <c r="B6" s="144" t="s">
        <v>187</v>
      </c>
      <c r="C6" s="145" t="s">
        <v>188</v>
      </c>
    </row>
    <row r="7" spans="1:3" ht="30.75" customHeight="1" x14ac:dyDescent="0.25">
      <c r="A7" s="143">
        <v>6</v>
      </c>
      <c r="B7" s="144" t="s">
        <v>89</v>
      </c>
      <c r="C7" s="145" t="s">
        <v>85</v>
      </c>
    </row>
    <row r="8" spans="1:3" ht="30" x14ac:dyDescent="0.25">
      <c r="A8" s="143">
        <v>7</v>
      </c>
      <c r="B8" s="144" t="s">
        <v>90</v>
      </c>
      <c r="C8" s="145" t="s">
        <v>83</v>
      </c>
    </row>
    <row r="9" spans="1:3" ht="30" x14ac:dyDescent="0.25">
      <c r="A9" s="143">
        <v>8</v>
      </c>
      <c r="B9" s="144" t="s">
        <v>773</v>
      </c>
      <c r="C9" s="145" t="s">
        <v>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
  <sheetViews>
    <sheetView workbookViewId="0">
      <selection sqref="A1:XFD1048576"/>
    </sheetView>
  </sheetViews>
  <sheetFormatPr defaultColWidth="11.42578125" defaultRowHeight="15" x14ac:dyDescent="0.25"/>
  <cols>
    <col min="1" max="1" width="12" bestFit="1" customWidth="1"/>
    <col min="4" max="4" width="13.85546875" bestFit="1" customWidth="1"/>
    <col min="7" max="7" width="16.7109375" customWidth="1"/>
  </cols>
  <sheetData>
    <row r="2" spans="1:7" x14ac:dyDescent="0.25">
      <c r="A2" t="s">
        <v>49</v>
      </c>
      <c r="B2">
        <v>0</v>
      </c>
      <c r="D2" t="s">
        <v>49</v>
      </c>
      <c r="E2">
        <v>0</v>
      </c>
      <c r="G2" s="20" t="s">
        <v>77</v>
      </c>
    </row>
    <row r="3" spans="1:7" x14ac:dyDescent="0.25">
      <c r="A3" t="s">
        <v>50</v>
      </c>
      <c r="B3">
        <v>0</v>
      </c>
      <c r="D3" t="s">
        <v>7</v>
      </c>
      <c r="E3">
        <v>0</v>
      </c>
      <c r="G3" s="19" t="s">
        <v>78</v>
      </c>
    </row>
    <row r="4" spans="1:7" x14ac:dyDescent="0.25">
      <c r="A4" t="s">
        <v>51</v>
      </c>
      <c r="B4">
        <v>-1</v>
      </c>
      <c r="D4" t="s">
        <v>53</v>
      </c>
      <c r="E4">
        <v>-1</v>
      </c>
      <c r="G4" t="s">
        <v>79</v>
      </c>
    </row>
    <row r="5" spans="1:7" x14ac:dyDescent="0.25">
      <c r="A5" t="s">
        <v>52</v>
      </c>
      <c r="B5">
        <v>-2</v>
      </c>
      <c r="D5" t="s">
        <v>54</v>
      </c>
      <c r="E5">
        <v>-2</v>
      </c>
      <c r="G5"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C3" sqref="A1:O12"/>
    </sheetView>
  </sheetViews>
  <sheetFormatPr defaultColWidth="11.42578125" defaultRowHeight="15" x14ac:dyDescent="0.25"/>
  <cols>
    <col min="1" max="1" width="20.28515625" style="1" customWidth="1"/>
    <col min="2" max="2" width="26" style="2" customWidth="1"/>
    <col min="3" max="3" width="26.5703125" style="1" customWidth="1"/>
    <col min="4" max="4" width="41.140625" style="1" customWidth="1"/>
    <col min="5" max="5" width="24.140625" style="1" customWidth="1"/>
    <col min="6" max="6" width="45.7109375" style="1" customWidth="1"/>
    <col min="7" max="7" width="63.7109375" style="1" customWidth="1"/>
    <col min="8" max="8" width="25" style="1" customWidth="1"/>
    <col min="9" max="9" width="37.85546875" style="18" customWidth="1"/>
    <col min="10" max="10" width="27.42578125" style="18" customWidth="1"/>
    <col min="11" max="12" width="20.28515625" style="1" customWidth="1"/>
    <col min="13" max="13" width="37.7109375" style="1" customWidth="1"/>
    <col min="14" max="14" width="20.28515625" style="1" customWidth="1"/>
    <col min="15" max="15" width="67.42578125" style="1" customWidth="1"/>
    <col min="16" max="16384" width="11.42578125" style="1"/>
  </cols>
  <sheetData>
    <row r="1" spans="1:15" s="5" customFormat="1" x14ac:dyDescent="0.25">
      <c r="A1" s="146" t="s">
        <v>16</v>
      </c>
      <c r="B1" s="186" t="s">
        <v>34</v>
      </c>
      <c r="C1" s="187"/>
      <c r="D1" s="187"/>
      <c r="E1" s="187"/>
      <c r="F1" s="187"/>
      <c r="G1" s="188"/>
      <c r="H1" s="189" t="s">
        <v>18</v>
      </c>
      <c r="I1" s="190"/>
      <c r="J1" s="191"/>
      <c r="K1" s="147" t="s">
        <v>5</v>
      </c>
      <c r="L1" s="147" t="s">
        <v>6</v>
      </c>
      <c r="M1" s="147" t="s">
        <v>206</v>
      </c>
      <c r="N1" s="147" t="s">
        <v>207</v>
      </c>
      <c r="O1" s="147" t="s">
        <v>27</v>
      </c>
    </row>
    <row r="2" spans="1:15" s="5" customFormat="1" ht="30" x14ac:dyDescent="0.25">
      <c r="A2" s="148" t="s">
        <v>17</v>
      </c>
      <c r="B2" s="149" t="s">
        <v>781</v>
      </c>
      <c r="C2" s="149" t="s">
        <v>35</v>
      </c>
      <c r="D2" s="149" t="s">
        <v>201</v>
      </c>
      <c r="E2" s="150" t="s">
        <v>19</v>
      </c>
      <c r="F2" s="150" t="s">
        <v>202</v>
      </c>
      <c r="G2" s="151" t="s">
        <v>203</v>
      </c>
      <c r="H2" s="152" t="s">
        <v>62</v>
      </c>
      <c r="I2" s="153" t="s">
        <v>204</v>
      </c>
      <c r="J2" s="154" t="s">
        <v>205</v>
      </c>
      <c r="K2" s="155"/>
      <c r="L2" s="155"/>
      <c r="M2" s="155"/>
      <c r="N2" s="155"/>
      <c r="O2" s="155"/>
    </row>
    <row r="3" spans="1:15" ht="180" x14ac:dyDescent="0.25">
      <c r="A3" s="156" t="s">
        <v>779</v>
      </c>
      <c r="B3" s="157" t="s">
        <v>69</v>
      </c>
      <c r="C3" s="157" t="s">
        <v>289</v>
      </c>
      <c r="D3" s="158" t="s">
        <v>91</v>
      </c>
      <c r="E3" s="157" t="s">
        <v>294</v>
      </c>
      <c r="F3" s="158" t="s">
        <v>304</v>
      </c>
      <c r="G3" s="158" t="s">
        <v>159</v>
      </c>
      <c r="H3" s="159" t="s">
        <v>312</v>
      </c>
      <c r="I3" s="160" t="s">
        <v>319</v>
      </c>
      <c r="J3" s="161" t="s">
        <v>60</v>
      </c>
      <c r="K3" s="157" t="s">
        <v>64</v>
      </c>
      <c r="L3" s="157" t="s">
        <v>326</v>
      </c>
      <c r="M3" s="158" t="s">
        <v>216</v>
      </c>
      <c r="N3" s="158" t="s">
        <v>183</v>
      </c>
      <c r="O3" s="162"/>
    </row>
    <row r="4" spans="1:15" ht="135" x14ac:dyDescent="0.25">
      <c r="A4" s="156" t="s">
        <v>780</v>
      </c>
      <c r="B4" s="157" t="s">
        <v>61</v>
      </c>
      <c r="C4" s="158" t="s">
        <v>290</v>
      </c>
      <c r="D4" s="158" t="s">
        <v>386</v>
      </c>
      <c r="E4" s="157" t="s">
        <v>295</v>
      </c>
      <c r="F4" s="158" t="s">
        <v>302</v>
      </c>
      <c r="G4" s="158" t="s">
        <v>160</v>
      </c>
      <c r="H4" s="157" t="s">
        <v>313</v>
      </c>
      <c r="I4" s="160" t="s">
        <v>320</v>
      </c>
      <c r="J4" s="160" t="s">
        <v>182</v>
      </c>
      <c r="K4" s="157" t="s">
        <v>63</v>
      </c>
      <c r="L4" s="157" t="s">
        <v>327</v>
      </c>
      <c r="M4" s="158" t="s">
        <v>217</v>
      </c>
      <c r="N4" s="158" t="s">
        <v>184</v>
      </c>
      <c r="O4" s="162"/>
    </row>
    <row r="5" spans="1:15" ht="180" x14ac:dyDescent="0.25">
      <c r="A5" s="156" t="s">
        <v>774</v>
      </c>
      <c r="B5" s="157" t="s">
        <v>92</v>
      </c>
      <c r="C5" s="157" t="s">
        <v>291</v>
      </c>
      <c r="D5" s="158" t="s">
        <v>93</v>
      </c>
      <c r="E5" s="157" t="s">
        <v>296</v>
      </c>
      <c r="F5" s="158" t="s">
        <v>303</v>
      </c>
      <c r="G5" s="158" t="s">
        <v>161</v>
      </c>
      <c r="H5" s="157" t="s">
        <v>318</v>
      </c>
      <c r="I5" s="163" t="s">
        <v>321</v>
      </c>
      <c r="J5" s="164" t="s">
        <v>185</v>
      </c>
      <c r="K5" s="157" t="s">
        <v>94</v>
      </c>
      <c r="L5" s="157" t="s">
        <v>95</v>
      </c>
      <c r="M5" s="158" t="s">
        <v>216</v>
      </c>
      <c r="N5" s="158" t="s">
        <v>183</v>
      </c>
      <c r="O5" s="162"/>
    </row>
    <row r="6" spans="1:15" ht="90" x14ac:dyDescent="0.25">
      <c r="A6" s="165" t="s">
        <v>775</v>
      </c>
      <c r="B6" s="157" t="s">
        <v>21</v>
      </c>
      <c r="C6" s="166" t="s">
        <v>288</v>
      </c>
      <c r="D6" s="158" t="s">
        <v>562</v>
      </c>
      <c r="E6" s="157" t="s">
        <v>297</v>
      </c>
      <c r="F6" s="167" t="s">
        <v>305</v>
      </c>
      <c r="G6" s="167" t="s">
        <v>191</v>
      </c>
      <c r="H6" s="157" t="s">
        <v>314</v>
      </c>
      <c r="I6" s="168" t="s">
        <v>322</v>
      </c>
      <c r="J6" s="164" t="s">
        <v>186</v>
      </c>
      <c r="K6" s="157" t="s">
        <v>64</v>
      </c>
      <c r="L6" s="157" t="s">
        <v>65</v>
      </c>
      <c r="M6" s="158" t="s">
        <v>216</v>
      </c>
      <c r="N6" s="158" t="s">
        <v>183</v>
      </c>
      <c r="O6" s="169" t="s">
        <v>192</v>
      </c>
    </row>
    <row r="7" spans="1:15" ht="165" x14ac:dyDescent="0.25">
      <c r="A7" s="156" t="s">
        <v>776</v>
      </c>
      <c r="B7" s="157" t="s">
        <v>66</v>
      </c>
      <c r="C7" s="157" t="s">
        <v>287</v>
      </c>
      <c r="D7" s="158" t="s">
        <v>551</v>
      </c>
      <c r="E7" s="157" t="s">
        <v>298</v>
      </c>
      <c r="F7" s="158" t="s">
        <v>306</v>
      </c>
      <c r="G7" s="158" t="s">
        <v>162</v>
      </c>
      <c r="H7" s="157" t="s">
        <v>315</v>
      </c>
      <c r="I7" s="163" t="s">
        <v>323</v>
      </c>
      <c r="J7" s="161" t="s">
        <v>60</v>
      </c>
      <c r="K7" s="157" t="s">
        <v>68</v>
      </c>
      <c r="L7" s="159" t="s">
        <v>67</v>
      </c>
      <c r="M7" s="158" t="s">
        <v>165</v>
      </c>
      <c r="N7" s="158" t="s">
        <v>208</v>
      </c>
      <c r="O7" s="162"/>
    </row>
    <row r="8" spans="1:15" ht="105" x14ac:dyDescent="0.25">
      <c r="A8" s="156" t="s">
        <v>777</v>
      </c>
      <c r="B8" s="157" t="s">
        <v>70</v>
      </c>
      <c r="C8" s="157" t="s">
        <v>549</v>
      </c>
      <c r="D8" s="158" t="s">
        <v>550</v>
      </c>
      <c r="E8" s="157" t="s">
        <v>299</v>
      </c>
      <c r="F8" s="158" t="s">
        <v>307</v>
      </c>
      <c r="G8" s="158" t="s">
        <v>163</v>
      </c>
      <c r="H8" s="157" t="s">
        <v>316</v>
      </c>
      <c r="I8" s="160" t="s">
        <v>310</v>
      </c>
      <c r="J8" s="161" t="s">
        <v>60</v>
      </c>
      <c r="K8" s="157" t="s">
        <v>324</v>
      </c>
      <c r="L8" s="157" t="s">
        <v>325</v>
      </c>
      <c r="M8" s="158" t="s">
        <v>216</v>
      </c>
      <c r="N8" s="158" t="s">
        <v>183</v>
      </c>
      <c r="O8" s="162"/>
    </row>
    <row r="9" spans="1:15" ht="165" x14ac:dyDescent="0.25">
      <c r="A9" s="170" t="s">
        <v>778</v>
      </c>
      <c r="B9" s="171" t="s">
        <v>71</v>
      </c>
      <c r="C9" s="171" t="s">
        <v>289</v>
      </c>
      <c r="D9" s="172" t="s">
        <v>683</v>
      </c>
      <c r="E9" s="171" t="s">
        <v>300</v>
      </c>
      <c r="F9" s="172" t="s">
        <v>308</v>
      </c>
      <c r="G9" s="172" t="s">
        <v>164</v>
      </c>
      <c r="H9" s="171" t="s">
        <v>317</v>
      </c>
      <c r="I9" s="173" t="s">
        <v>311</v>
      </c>
      <c r="J9" s="173" t="s">
        <v>60</v>
      </c>
      <c r="K9" s="171" t="s">
        <v>64</v>
      </c>
      <c r="L9" s="171" t="s">
        <v>326</v>
      </c>
      <c r="M9" s="172" t="s">
        <v>216</v>
      </c>
      <c r="N9" s="172" t="s">
        <v>183</v>
      </c>
      <c r="O9" s="174"/>
    </row>
    <row r="10" spans="1:15" x14ac:dyDescent="0.25">
      <c r="A10" s="20" t="s">
        <v>301</v>
      </c>
      <c r="B10" s="145"/>
      <c r="C10" s="20"/>
      <c r="D10" s="20"/>
      <c r="E10" s="20"/>
      <c r="F10" s="20"/>
      <c r="G10" s="20"/>
      <c r="H10" s="20"/>
      <c r="I10" s="112"/>
      <c r="J10" s="112"/>
      <c r="K10" s="20"/>
      <c r="L10" s="20"/>
      <c r="M10" s="20"/>
      <c r="N10" s="20"/>
      <c r="O10" s="20"/>
    </row>
    <row r="11" spans="1:15" x14ac:dyDescent="0.25">
      <c r="A11" s="111" t="s">
        <v>309</v>
      </c>
      <c r="B11" s="145"/>
      <c r="C11" s="20"/>
      <c r="D11" s="20"/>
      <c r="E11" s="20"/>
      <c r="F11" s="20"/>
      <c r="G11" s="20"/>
      <c r="H11" s="20"/>
      <c r="I11" s="112"/>
      <c r="J11" s="112"/>
      <c r="K11" s="20"/>
      <c r="L11" s="20"/>
      <c r="M11" s="20"/>
      <c r="N11" s="20"/>
      <c r="O11" s="20"/>
    </row>
    <row r="12" spans="1:15" x14ac:dyDescent="0.25">
      <c r="A12" s="20" t="s">
        <v>292</v>
      </c>
      <c r="B12" s="145"/>
      <c r="C12" s="20"/>
      <c r="D12" s="20"/>
      <c r="E12" s="20"/>
      <c r="F12" s="20"/>
      <c r="G12" s="20"/>
      <c r="H12" s="20"/>
      <c r="I12" s="112"/>
      <c r="J12" s="112"/>
      <c r="K12" s="20"/>
      <c r="L12" s="20"/>
      <c r="M12" s="20"/>
      <c r="N12" s="20"/>
      <c r="O12" s="20"/>
    </row>
    <row r="13" spans="1:15" x14ac:dyDescent="0.25">
      <c r="A13" s="9"/>
    </row>
    <row r="14" spans="1:15" x14ac:dyDescent="0.25">
      <c r="A14" s="9"/>
    </row>
  </sheetData>
  <mergeCells count="2">
    <mergeCell ref="B1:G1"/>
    <mergeCell ref="H1:J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8"/>
  <sheetViews>
    <sheetView workbookViewId="0">
      <selection activeCell="C5" sqref="C5:P5"/>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8.85546875" style="88" customWidth="1"/>
    <col min="18" max="18" width="30.140625" style="88" customWidth="1"/>
    <col min="19" max="19" width="24.140625" style="88" customWidth="1"/>
    <col min="20" max="20" width="27" style="88" customWidth="1"/>
    <col min="21" max="21" width="11.85546875" style="88" customWidth="1"/>
    <col min="22" max="24" width="11.42578125" style="88" customWidth="1"/>
    <col min="25" max="25" width="11.42578125" style="88"/>
    <col min="26" max="26" width="27.5703125" style="88" customWidth="1"/>
    <col min="27" max="27" width="19.7109375" style="88" customWidth="1"/>
    <col min="28" max="28" width="11.42578125" style="88"/>
    <col min="29" max="29" width="15.28515625" style="88" customWidth="1"/>
    <col min="30" max="30" width="19.7109375" style="88" bestFit="1" customWidth="1"/>
    <col min="31" max="34" width="11.42578125" style="88"/>
    <col min="35" max="35" width="11.42578125" style="88" customWidth="1"/>
    <col min="36" max="16384" width="11.42578125" style="88"/>
  </cols>
  <sheetData>
    <row r="2" spans="2:19" s="83" customFormat="1" ht="16.5" thickBot="1" x14ac:dyDescent="0.3">
      <c r="B2" s="82" t="str">
        <f>HOME!B9</f>
        <v>PICO1</v>
      </c>
      <c r="C2" s="82" t="str">
        <f>[1]PICO1!$C$2</f>
        <v>Three doses of 9-valent HPV vaccine in 9–15-year-old males versus three doses of 9-valent HPV vaccine in 16–26-year-old females – safety outcomes</v>
      </c>
      <c r="D2" s="82"/>
      <c r="E2" s="82"/>
      <c r="F2" s="82"/>
      <c r="G2" s="82"/>
      <c r="H2" s="82"/>
      <c r="I2" s="82"/>
      <c r="J2" s="82"/>
      <c r="K2" s="82"/>
      <c r="L2" s="82"/>
      <c r="M2" s="82"/>
      <c r="N2" s="82"/>
      <c r="O2" s="82"/>
      <c r="P2" s="82"/>
    </row>
    <row r="3" spans="2:19" s="83" customFormat="1" ht="15.75" x14ac:dyDescent="0.25">
      <c r="B3" s="84" t="s">
        <v>4</v>
      </c>
      <c r="C3" s="202" t="str">
        <f>[1]PICO1!$C$3</f>
        <v>Males 9–15 years old</v>
      </c>
      <c r="D3" s="202"/>
      <c r="E3" s="202"/>
      <c r="F3" s="202"/>
      <c r="G3" s="202"/>
      <c r="H3" s="202"/>
      <c r="I3" s="202"/>
      <c r="J3" s="202"/>
      <c r="K3" s="202"/>
      <c r="L3" s="202"/>
      <c r="M3" s="202"/>
      <c r="N3" s="202"/>
      <c r="O3" s="202"/>
      <c r="P3" s="202"/>
    </row>
    <row r="4" spans="2:19" s="83" customFormat="1" ht="15.75" x14ac:dyDescent="0.25">
      <c r="B4" s="84" t="s">
        <v>23</v>
      </c>
      <c r="C4" s="202" t="str">
        <f>STUDIES!D3</f>
        <v>24 centers across 6 countries (Belgium, Denmark, Finland, Italy, Spain and Sweden)</v>
      </c>
      <c r="D4" s="202"/>
      <c r="E4" s="202"/>
      <c r="F4" s="202"/>
      <c r="G4" s="202"/>
      <c r="H4" s="202"/>
      <c r="I4" s="202"/>
      <c r="J4" s="202"/>
      <c r="K4" s="202"/>
      <c r="L4" s="202"/>
      <c r="M4" s="202"/>
      <c r="N4" s="202"/>
      <c r="O4" s="202"/>
      <c r="P4" s="202"/>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4-valent HPV (3 doses) in females 9–15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366</v>
      </c>
      <c r="P12" s="68" t="s">
        <v>367</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36</v>
      </c>
      <c r="C14" s="96" t="s">
        <v>50</v>
      </c>
      <c r="D14" s="97"/>
      <c r="E14" s="96" t="s">
        <v>49</v>
      </c>
      <c r="F14" s="55">
        <v>1</v>
      </c>
      <c r="G14" s="96" t="s">
        <v>50</v>
      </c>
      <c r="H14" s="97"/>
      <c r="I14" s="96" t="s">
        <v>50</v>
      </c>
      <c r="J14" s="97"/>
      <c r="K14" s="96" t="s">
        <v>49</v>
      </c>
      <c r="L14" s="55">
        <v>1</v>
      </c>
      <c r="M14" s="96" t="s">
        <v>49</v>
      </c>
      <c r="N14" s="97"/>
      <c r="O14" s="95">
        <v>261</v>
      </c>
      <c r="P14" s="98">
        <v>273</v>
      </c>
      <c r="Q14" s="52" t="s">
        <v>346</v>
      </c>
      <c r="R14" s="99" t="s">
        <v>350</v>
      </c>
      <c r="S14" s="100" t="s">
        <v>349</v>
      </c>
    </row>
    <row r="15" spans="2:19" x14ac:dyDescent="0.25">
      <c r="B15" s="101" t="s">
        <v>329</v>
      </c>
      <c r="C15" s="102"/>
      <c r="D15" s="102"/>
      <c r="E15" s="102"/>
      <c r="F15" s="54"/>
      <c r="G15" s="102"/>
      <c r="H15" s="102"/>
      <c r="I15" s="102"/>
      <c r="J15" s="102"/>
      <c r="K15" s="102"/>
      <c r="L15" s="54"/>
      <c r="M15" s="102"/>
      <c r="N15" s="102"/>
      <c r="O15" s="102"/>
      <c r="P15" s="102"/>
      <c r="Q15" s="54"/>
      <c r="R15" s="102"/>
      <c r="S15" s="103"/>
    </row>
    <row r="16" spans="2:19" x14ac:dyDescent="0.25">
      <c r="B16" s="95" t="s">
        <v>36</v>
      </c>
      <c r="C16" s="96" t="s">
        <v>50</v>
      </c>
      <c r="D16" s="97"/>
      <c r="E16" s="96" t="s">
        <v>49</v>
      </c>
      <c r="F16" s="55">
        <v>1</v>
      </c>
      <c r="G16" s="96" t="s">
        <v>50</v>
      </c>
      <c r="H16" s="97"/>
      <c r="I16" s="96" t="s">
        <v>50</v>
      </c>
      <c r="J16" s="97"/>
      <c r="K16" s="96" t="s">
        <v>49</v>
      </c>
      <c r="L16" s="55">
        <v>1</v>
      </c>
      <c r="M16" s="96" t="s">
        <v>49</v>
      </c>
      <c r="N16" s="97"/>
      <c r="O16" s="95">
        <v>261</v>
      </c>
      <c r="P16" s="98">
        <v>273</v>
      </c>
      <c r="Q16" s="55" t="s">
        <v>347</v>
      </c>
      <c r="R16" s="99" t="s">
        <v>351</v>
      </c>
      <c r="S16" s="100" t="s">
        <v>349</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37</v>
      </c>
      <c r="C18" s="96" t="s">
        <v>50</v>
      </c>
      <c r="D18" s="97"/>
      <c r="E18" s="96" t="s">
        <v>49</v>
      </c>
      <c r="F18" s="55">
        <v>1</v>
      </c>
      <c r="G18" s="96" t="s">
        <v>50</v>
      </c>
      <c r="H18" s="97"/>
      <c r="I18" s="96" t="s">
        <v>50</v>
      </c>
      <c r="J18" s="97"/>
      <c r="K18" s="96" t="s">
        <v>49</v>
      </c>
      <c r="L18" s="55">
        <v>1</v>
      </c>
      <c r="M18" s="96" t="s">
        <v>49</v>
      </c>
      <c r="N18" s="97"/>
      <c r="O18" s="95">
        <v>270</v>
      </c>
      <c r="P18" s="98">
        <v>276</v>
      </c>
      <c r="Q18" s="55" t="s">
        <v>370</v>
      </c>
      <c r="R18" s="99" t="s">
        <v>352</v>
      </c>
      <c r="S18" s="100" t="s">
        <v>349</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38</v>
      </c>
      <c r="C20" s="96" t="s">
        <v>50</v>
      </c>
      <c r="D20" s="97"/>
      <c r="E20" s="96" t="s">
        <v>49</v>
      </c>
      <c r="F20" s="55">
        <v>1</v>
      </c>
      <c r="G20" s="96" t="s">
        <v>50</v>
      </c>
      <c r="H20" s="97"/>
      <c r="I20" s="96" t="s">
        <v>50</v>
      </c>
      <c r="J20" s="97"/>
      <c r="K20" s="96" t="s">
        <v>49</v>
      </c>
      <c r="L20" s="55">
        <v>1</v>
      </c>
      <c r="M20" s="96" t="s">
        <v>49</v>
      </c>
      <c r="N20" s="97"/>
      <c r="O20" s="95">
        <v>269</v>
      </c>
      <c r="P20" s="98">
        <v>276</v>
      </c>
      <c r="Q20" s="55" t="s">
        <v>348</v>
      </c>
      <c r="R20" s="99" t="s">
        <v>353</v>
      </c>
      <c r="S20" s="100" t="s">
        <v>349</v>
      </c>
    </row>
    <row r="21" spans="2:19" x14ac:dyDescent="0.25">
      <c r="B21" s="101" t="s">
        <v>332</v>
      </c>
      <c r="C21" s="102"/>
      <c r="D21" s="102"/>
      <c r="E21" s="102"/>
      <c r="F21" s="54"/>
      <c r="G21" s="102"/>
      <c r="H21" s="102"/>
      <c r="I21" s="102"/>
      <c r="J21" s="102"/>
      <c r="K21" s="102"/>
      <c r="L21" s="54"/>
      <c r="M21" s="102"/>
      <c r="N21" s="102"/>
      <c r="O21" s="102"/>
      <c r="P21" s="102"/>
      <c r="Q21" s="54"/>
      <c r="R21" s="102"/>
      <c r="S21" s="103"/>
    </row>
    <row r="22" spans="2:19" x14ac:dyDescent="0.25">
      <c r="B22" s="95" t="s">
        <v>39</v>
      </c>
      <c r="C22" s="96" t="s">
        <v>50</v>
      </c>
      <c r="D22" s="97"/>
      <c r="E22" s="96" t="s">
        <v>49</v>
      </c>
      <c r="F22" s="55">
        <v>1</v>
      </c>
      <c r="G22" s="96" t="s">
        <v>50</v>
      </c>
      <c r="H22" s="97"/>
      <c r="I22" s="96" t="s">
        <v>50</v>
      </c>
      <c r="J22" s="97"/>
      <c r="K22" s="96" t="s">
        <v>49</v>
      </c>
      <c r="L22" s="55">
        <v>1</v>
      </c>
      <c r="M22" s="96" t="s">
        <v>49</v>
      </c>
      <c r="N22" s="97"/>
      <c r="O22" s="95">
        <v>268</v>
      </c>
      <c r="P22" s="98">
        <v>276</v>
      </c>
      <c r="Q22" s="55" t="s">
        <v>100</v>
      </c>
      <c r="R22" s="104" t="s">
        <v>354</v>
      </c>
      <c r="S22" s="100" t="s">
        <v>349</v>
      </c>
    </row>
    <row r="23" spans="2:19" x14ac:dyDescent="0.25">
      <c r="B23" s="101" t="s">
        <v>333</v>
      </c>
      <c r="C23" s="102"/>
      <c r="D23" s="102"/>
      <c r="E23" s="102"/>
      <c r="F23" s="54"/>
      <c r="G23" s="102"/>
      <c r="H23" s="102"/>
      <c r="I23" s="102"/>
      <c r="J23" s="102"/>
      <c r="K23" s="102"/>
      <c r="L23" s="54"/>
      <c r="M23" s="102"/>
      <c r="N23" s="102"/>
      <c r="O23" s="102"/>
      <c r="P23" s="102"/>
      <c r="Q23" s="54"/>
      <c r="R23" s="102"/>
      <c r="S23" s="103"/>
    </row>
    <row r="24" spans="2:19" x14ac:dyDescent="0.25">
      <c r="B24" s="95" t="s">
        <v>39</v>
      </c>
      <c r="C24" s="96" t="s">
        <v>50</v>
      </c>
      <c r="D24" s="97"/>
      <c r="E24" s="96" t="s">
        <v>49</v>
      </c>
      <c r="F24" s="55">
        <v>1</v>
      </c>
      <c r="G24" s="96" t="s">
        <v>50</v>
      </c>
      <c r="H24" s="97"/>
      <c r="I24" s="96" t="s">
        <v>50</v>
      </c>
      <c r="J24" s="97"/>
      <c r="K24" s="96" t="s">
        <v>49</v>
      </c>
      <c r="L24" s="55">
        <v>1</v>
      </c>
      <c r="M24" s="96" t="s">
        <v>49</v>
      </c>
      <c r="N24" s="97"/>
      <c r="O24" s="95">
        <v>269</v>
      </c>
      <c r="P24" s="98">
        <v>275</v>
      </c>
      <c r="Q24" s="55" t="s">
        <v>101</v>
      </c>
      <c r="R24" s="104" t="s">
        <v>355</v>
      </c>
      <c r="S24" s="100" t="s">
        <v>349</v>
      </c>
    </row>
    <row r="25" spans="2:19" x14ac:dyDescent="0.25">
      <c r="B25" s="101" t="s">
        <v>334</v>
      </c>
      <c r="C25" s="102"/>
      <c r="D25" s="102"/>
      <c r="E25" s="102"/>
      <c r="F25" s="54"/>
      <c r="G25" s="102"/>
      <c r="H25" s="102"/>
      <c r="I25" s="102"/>
      <c r="J25" s="102"/>
      <c r="K25" s="102"/>
      <c r="L25" s="54"/>
      <c r="M25" s="102"/>
      <c r="N25" s="102"/>
      <c r="O25" s="102"/>
      <c r="P25" s="102"/>
      <c r="Q25" s="54"/>
      <c r="R25" s="102"/>
      <c r="S25" s="103"/>
    </row>
    <row r="26" spans="2:19" x14ac:dyDescent="0.25">
      <c r="B26" s="95" t="s">
        <v>37</v>
      </c>
      <c r="C26" s="96" t="s">
        <v>50</v>
      </c>
      <c r="D26" s="97"/>
      <c r="E26" s="96" t="s">
        <v>49</v>
      </c>
      <c r="F26" s="55">
        <v>1</v>
      </c>
      <c r="G26" s="96" t="s">
        <v>50</v>
      </c>
      <c r="H26" s="97"/>
      <c r="I26" s="96" t="s">
        <v>50</v>
      </c>
      <c r="J26" s="97"/>
      <c r="K26" s="96" t="s">
        <v>49</v>
      </c>
      <c r="L26" s="55">
        <v>1</v>
      </c>
      <c r="M26" s="96" t="s">
        <v>49</v>
      </c>
      <c r="N26" s="97"/>
      <c r="O26" s="95">
        <v>271</v>
      </c>
      <c r="P26" s="98">
        <v>275</v>
      </c>
      <c r="Q26" s="55" t="s">
        <v>102</v>
      </c>
      <c r="R26" s="104" t="s">
        <v>356</v>
      </c>
      <c r="S26" s="100" t="s">
        <v>349</v>
      </c>
    </row>
    <row r="27" spans="2:19" x14ac:dyDescent="0.25">
      <c r="B27" s="101" t="s">
        <v>335</v>
      </c>
      <c r="C27" s="102"/>
      <c r="D27" s="102"/>
      <c r="E27" s="102"/>
      <c r="F27" s="54"/>
      <c r="G27" s="102"/>
      <c r="H27" s="102"/>
      <c r="I27" s="102"/>
      <c r="J27" s="102"/>
      <c r="K27" s="102"/>
      <c r="L27" s="54"/>
      <c r="M27" s="102"/>
      <c r="N27" s="102"/>
      <c r="O27" s="102"/>
      <c r="P27" s="102"/>
      <c r="Q27" s="54"/>
      <c r="R27" s="102"/>
      <c r="S27" s="103"/>
    </row>
    <row r="28" spans="2:19" x14ac:dyDescent="0.25">
      <c r="B28" s="95" t="s">
        <v>56</v>
      </c>
      <c r="C28" s="96" t="s">
        <v>50</v>
      </c>
      <c r="D28" s="97"/>
      <c r="E28" s="96" t="s">
        <v>49</v>
      </c>
      <c r="F28" s="55">
        <v>1</v>
      </c>
      <c r="G28" s="96" t="s">
        <v>50</v>
      </c>
      <c r="H28" s="97"/>
      <c r="I28" s="96" t="s">
        <v>50</v>
      </c>
      <c r="J28" s="97"/>
      <c r="K28" s="96" t="s">
        <v>49</v>
      </c>
      <c r="L28" s="55">
        <v>1</v>
      </c>
      <c r="M28" s="96" t="s">
        <v>49</v>
      </c>
      <c r="N28" s="97"/>
      <c r="O28" s="95">
        <v>269</v>
      </c>
      <c r="P28" s="98">
        <v>276</v>
      </c>
      <c r="Q28" s="55" t="s">
        <v>103</v>
      </c>
      <c r="R28" s="104" t="s">
        <v>357</v>
      </c>
      <c r="S28" s="100" t="s">
        <v>349</v>
      </c>
    </row>
    <row r="29" spans="2:19" x14ac:dyDescent="0.25">
      <c r="B29" s="101" t="s">
        <v>336</v>
      </c>
      <c r="C29" s="102"/>
      <c r="D29" s="102"/>
      <c r="E29" s="102"/>
      <c r="F29" s="54"/>
      <c r="G29" s="102"/>
      <c r="H29" s="102"/>
      <c r="I29" s="102"/>
      <c r="J29" s="102"/>
      <c r="K29" s="102"/>
      <c r="L29" s="54"/>
      <c r="M29" s="102"/>
      <c r="N29" s="102"/>
      <c r="O29" s="102"/>
      <c r="P29" s="102"/>
      <c r="Q29" s="54"/>
      <c r="R29" s="102"/>
      <c r="S29" s="103"/>
    </row>
    <row r="30" spans="2:19" x14ac:dyDescent="0.25">
      <c r="B30" s="95" t="s">
        <v>40</v>
      </c>
      <c r="C30" s="96" t="s">
        <v>50</v>
      </c>
      <c r="D30" s="97"/>
      <c r="E30" s="96" t="s">
        <v>49</v>
      </c>
      <c r="F30" s="55">
        <v>1</v>
      </c>
      <c r="G30" s="96" t="s">
        <v>50</v>
      </c>
      <c r="H30" s="97"/>
      <c r="I30" s="96" t="s">
        <v>50</v>
      </c>
      <c r="J30" s="97"/>
      <c r="K30" s="96" t="s">
        <v>49</v>
      </c>
      <c r="L30" s="55">
        <v>1</v>
      </c>
      <c r="M30" s="96" t="s">
        <v>49</v>
      </c>
      <c r="N30" s="97"/>
      <c r="O30" s="95">
        <v>261</v>
      </c>
      <c r="P30" s="98">
        <v>267</v>
      </c>
      <c r="Q30" s="55" t="s">
        <v>104</v>
      </c>
      <c r="R30" s="104" t="s">
        <v>358</v>
      </c>
      <c r="S30" s="100" t="s">
        <v>349</v>
      </c>
    </row>
    <row r="31" spans="2:19" x14ac:dyDescent="0.25">
      <c r="B31" s="101" t="s">
        <v>337</v>
      </c>
      <c r="C31" s="102"/>
      <c r="D31" s="102"/>
      <c r="E31" s="102"/>
      <c r="F31" s="54"/>
      <c r="G31" s="102"/>
      <c r="H31" s="102"/>
      <c r="I31" s="102"/>
      <c r="J31" s="102"/>
      <c r="K31" s="102"/>
      <c r="L31" s="54"/>
      <c r="M31" s="102"/>
      <c r="N31" s="102"/>
      <c r="O31" s="102"/>
      <c r="P31" s="102"/>
      <c r="Q31" s="54"/>
      <c r="R31" s="102"/>
      <c r="S31" s="103"/>
    </row>
    <row r="32" spans="2:19" x14ac:dyDescent="0.25">
      <c r="B32" s="95" t="s">
        <v>36</v>
      </c>
      <c r="C32" s="96" t="s">
        <v>50</v>
      </c>
      <c r="D32" s="97"/>
      <c r="E32" s="96" t="s">
        <v>49</v>
      </c>
      <c r="F32" s="55">
        <v>1</v>
      </c>
      <c r="G32" s="96" t="s">
        <v>50</v>
      </c>
      <c r="H32" s="97"/>
      <c r="I32" s="96" t="s">
        <v>50</v>
      </c>
      <c r="J32" s="97"/>
      <c r="K32" s="96" t="s">
        <v>49</v>
      </c>
      <c r="L32" s="55">
        <v>1</v>
      </c>
      <c r="M32" s="96" t="s">
        <v>49</v>
      </c>
      <c r="N32" s="97"/>
      <c r="O32" s="95">
        <v>261</v>
      </c>
      <c r="P32" s="98">
        <v>273</v>
      </c>
      <c r="Q32" s="55" t="s">
        <v>371</v>
      </c>
      <c r="R32" s="104" t="s">
        <v>359</v>
      </c>
      <c r="S32" s="100" t="s">
        <v>349</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36</v>
      </c>
      <c r="C34" s="96" t="s">
        <v>50</v>
      </c>
      <c r="D34" s="97"/>
      <c r="E34" s="96" t="s">
        <v>49</v>
      </c>
      <c r="F34" s="55">
        <v>1</v>
      </c>
      <c r="G34" s="96" t="s">
        <v>50</v>
      </c>
      <c r="H34" s="97"/>
      <c r="I34" s="96" t="s">
        <v>50</v>
      </c>
      <c r="J34" s="97"/>
      <c r="K34" s="96" t="s">
        <v>49</v>
      </c>
      <c r="L34" s="55">
        <v>1</v>
      </c>
      <c r="M34" s="96" t="s">
        <v>49</v>
      </c>
      <c r="N34" s="97"/>
      <c r="O34" s="95">
        <v>261</v>
      </c>
      <c r="P34" s="98">
        <v>273</v>
      </c>
      <c r="Q34" s="55" t="s">
        <v>371</v>
      </c>
      <c r="R34" s="104" t="s">
        <v>359</v>
      </c>
      <c r="S34" s="100" t="s">
        <v>349</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37</v>
      </c>
      <c r="C36" s="96" t="s">
        <v>50</v>
      </c>
      <c r="D36" s="97"/>
      <c r="E36" s="96" t="s">
        <v>49</v>
      </c>
      <c r="F36" s="55">
        <v>1</v>
      </c>
      <c r="G36" s="96" t="s">
        <v>50</v>
      </c>
      <c r="H36" s="97"/>
      <c r="I36" s="96" t="s">
        <v>50</v>
      </c>
      <c r="J36" s="97"/>
      <c r="K36" s="96" t="s">
        <v>49</v>
      </c>
      <c r="L36" s="55">
        <v>1</v>
      </c>
      <c r="M36" s="96" t="s">
        <v>49</v>
      </c>
      <c r="N36" s="97"/>
      <c r="O36" s="95">
        <v>270</v>
      </c>
      <c r="P36" s="98">
        <v>276</v>
      </c>
      <c r="Q36" s="55" t="s">
        <v>371</v>
      </c>
      <c r="R36" s="104" t="s">
        <v>360</v>
      </c>
      <c r="S36" s="100" t="s">
        <v>349</v>
      </c>
    </row>
    <row r="37" spans="2:19" x14ac:dyDescent="0.25">
      <c r="B37" s="101" t="s">
        <v>340</v>
      </c>
      <c r="C37" s="102"/>
      <c r="D37" s="102"/>
      <c r="E37" s="102"/>
      <c r="F37" s="54"/>
      <c r="G37" s="102"/>
      <c r="H37" s="102"/>
      <c r="I37" s="102"/>
      <c r="J37" s="102"/>
      <c r="K37" s="102"/>
      <c r="L37" s="54"/>
      <c r="M37" s="102"/>
      <c r="N37" s="102"/>
      <c r="O37" s="102"/>
      <c r="P37" s="102"/>
      <c r="Q37" s="54"/>
      <c r="R37" s="102"/>
      <c r="S37" s="103"/>
    </row>
    <row r="38" spans="2:19" x14ac:dyDescent="0.25">
      <c r="B38" s="95" t="s">
        <v>38</v>
      </c>
      <c r="C38" s="96" t="s">
        <v>50</v>
      </c>
      <c r="D38" s="97"/>
      <c r="E38" s="96" t="s">
        <v>49</v>
      </c>
      <c r="F38" s="55">
        <v>1</v>
      </c>
      <c r="G38" s="96" t="s">
        <v>50</v>
      </c>
      <c r="H38" s="97"/>
      <c r="I38" s="96" t="s">
        <v>50</v>
      </c>
      <c r="J38" s="97"/>
      <c r="K38" s="96" t="s">
        <v>49</v>
      </c>
      <c r="L38" s="55">
        <v>1</v>
      </c>
      <c r="M38" s="96" t="s">
        <v>49</v>
      </c>
      <c r="N38" s="97"/>
      <c r="O38" s="95">
        <v>269</v>
      </c>
      <c r="P38" s="98">
        <v>276</v>
      </c>
      <c r="Q38" s="55" t="s">
        <v>371</v>
      </c>
      <c r="R38" s="104" t="s">
        <v>360</v>
      </c>
      <c r="S38" s="100" t="s">
        <v>349</v>
      </c>
    </row>
    <row r="39" spans="2:19" x14ac:dyDescent="0.25">
      <c r="B39" s="101" t="s">
        <v>341</v>
      </c>
      <c r="C39" s="102"/>
      <c r="D39" s="102"/>
      <c r="E39" s="102"/>
      <c r="F39" s="54"/>
      <c r="G39" s="102"/>
      <c r="H39" s="102"/>
      <c r="I39" s="102"/>
      <c r="J39" s="102"/>
      <c r="K39" s="102"/>
      <c r="L39" s="54"/>
      <c r="M39" s="102"/>
      <c r="N39" s="102"/>
      <c r="O39" s="102"/>
      <c r="P39" s="102"/>
      <c r="Q39" s="54"/>
      <c r="R39" s="102"/>
      <c r="S39" s="103"/>
    </row>
    <row r="40" spans="2:19" x14ac:dyDescent="0.25">
      <c r="B40" s="95" t="s">
        <v>39</v>
      </c>
      <c r="C40" s="96" t="s">
        <v>50</v>
      </c>
      <c r="D40" s="97"/>
      <c r="E40" s="96" t="s">
        <v>49</v>
      </c>
      <c r="F40" s="55">
        <v>1</v>
      </c>
      <c r="G40" s="96" t="s">
        <v>50</v>
      </c>
      <c r="H40" s="97"/>
      <c r="I40" s="96" t="s">
        <v>50</v>
      </c>
      <c r="J40" s="97"/>
      <c r="K40" s="96" t="s">
        <v>49</v>
      </c>
      <c r="L40" s="55">
        <v>1</v>
      </c>
      <c r="M40" s="96" t="s">
        <v>49</v>
      </c>
      <c r="N40" s="97"/>
      <c r="O40" s="95">
        <v>268</v>
      </c>
      <c r="P40" s="98">
        <v>276</v>
      </c>
      <c r="Q40" s="55" t="s">
        <v>372</v>
      </c>
      <c r="R40" s="104" t="s">
        <v>361</v>
      </c>
      <c r="S40" s="100" t="s">
        <v>349</v>
      </c>
    </row>
    <row r="41" spans="2:19" x14ac:dyDescent="0.25">
      <c r="B41" s="101" t="s">
        <v>342</v>
      </c>
      <c r="C41" s="102"/>
      <c r="D41" s="102"/>
      <c r="E41" s="102"/>
      <c r="F41" s="54"/>
      <c r="G41" s="102"/>
      <c r="H41" s="102"/>
      <c r="I41" s="102"/>
      <c r="J41" s="102"/>
      <c r="K41" s="102"/>
      <c r="L41" s="54"/>
      <c r="M41" s="102"/>
      <c r="N41" s="102"/>
      <c r="O41" s="102"/>
      <c r="P41" s="102"/>
      <c r="Q41" s="54"/>
      <c r="R41" s="102"/>
      <c r="S41" s="103"/>
    </row>
    <row r="42" spans="2:19" x14ac:dyDescent="0.25">
      <c r="B42" s="95" t="s">
        <v>39</v>
      </c>
      <c r="C42" s="96" t="s">
        <v>50</v>
      </c>
      <c r="D42" s="97"/>
      <c r="E42" s="96" t="s">
        <v>49</v>
      </c>
      <c r="F42" s="55">
        <v>1</v>
      </c>
      <c r="G42" s="96" t="s">
        <v>50</v>
      </c>
      <c r="H42" s="97"/>
      <c r="I42" s="96" t="s">
        <v>50</v>
      </c>
      <c r="J42" s="97"/>
      <c r="K42" s="96" t="s">
        <v>49</v>
      </c>
      <c r="L42" s="55">
        <v>1</v>
      </c>
      <c r="M42" s="96" t="s">
        <v>49</v>
      </c>
      <c r="N42" s="97"/>
      <c r="O42" s="95">
        <v>269</v>
      </c>
      <c r="P42" s="98">
        <v>275</v>
      </c>
      <c r="Q42" s="55" t="s">
        <v>373</v>
      </c>
      <c r="R42" s="104" t="s">
        <v>362</v>
      </c>
      <c r="S42" s="100" t="s">
        <v>349</v>
      </c>
    </row>
    <row r="43" spans="2:19" x14ac:dyDescent="0.25">
      <c r="B43" s="101" t="s">
        <v>343</v>
      </c>
      <c r="C43" s="102"/>
      <c r="D43" s="102"/>
      <c r="E43" s="102"/>
      <c r="F43" s="54"/>
      <c r="G43" s="102"/>
      <c r="H43" s="102"/>
      <c r="I43" s="102"/>
      <c r="J43" s="102"/>
      <c r="K43" s="102"/>
      <c r="L43" s="54"/>
      <c r="M43" s="102"/>
      <c r="N43" s="102"/>
      <c r="O43" s="102"/>
      <c r="P43" s="102"/>
      <c r="Q43" s="54"/>
      <c r="R43" s="102"/>
      <c r="S43" s="103"/>
    </row>
    <row r="44" spans="2:19" x14ac:dyDescent="0.25">
      <c r="B44" s="95" t="s">
        <v>37</v>
      </c>
      <c r="C44" s="96" t="s">
        <v>50</v>
      </c>
      <c r="D44" s="97"/>
      <c r="E44" s="96" t="s">
        <v>49</v>
      </c>
      <c r="F44" s="55">
        <v>1</v>
      </c>
      <c r="G44" s="96" t="s">
        <v>50</v>
      </c>
      <c r="H44" s="97"/>
      <c r="I44" s="96" t="s">
        <v>50</v>
      </c>
      <c r="J44" s="97"/>
      <c r="K44" s="96" t="s">
        <v>49</v>
      </c>
      <c r="L44" s="55">
        <v>1</v>
      </c>
      <c r="M44" s="96" t="s">
        <v>49</v>
      </c>
      <c r="N44" s="97"/>
      <c r="O44" s="95">
        <v>271</v>
      </c>
      <c r="P44" s="98">
        <v>275</v>
      </c>
      <c r="Q44" s="55" t="s">
        <v>97</v>
      </c>
      <c r="R44" s="104" t="s">
        <v>363</v>
      </c>
      <c r="S44" s="100" t="s">
        <v>349</v>
      </c>
    </row>
    <row r="45" spans="2:19" x14ac:dyDescent="0.25">
      <c r="B45" s="101" t="s">
        <v>344</v>
      </c>
      <c r="C45" s="102"/>
      <c r="D45" s="102"/>
      <c r="E45" s="102"/>
      <c r="F45" s="54"/>
      <c r="G45" s="102"/>
      <c r="H45" s="102"/>
      <c r="I45" s="102"/>
      <c r="J45" s="102"/>
      <c r="K45" s="102"/>
      <c r="L45" s="54"/>
      <c r="M45" s="102"/>
      <c r="N45" s="102"/>
      <c r="O45" s="102"/>
      <c r="P45" s="102"/>
      <c r="Q45" s="54"/>
      <c r="R45" s="102"/>
      <c r="S45" s="103"/>
    </row>
    <row r="46" spans="2:19" x14ac:dyDescent="0.25">
      <c r="B46" s="95" t="s">
        <v>56</v>
      </c>
      <c r="C46" s="96" t="s">
        <v>50</v>
      </c>
      <c r="D46" s="97"/>
      <c r="E46" s="96" t="s">
        <v>49</v>
      </c>
      <c r="F46" s="55">
        <v>1</v>
      </c>
      <c r="G46" s="96" t="s">
        <v>50</v>
      </c>
      <c r="H46" s="97"/>
      <c r="I46" s="96" t="s">
        <v>50</v>
      </c>
      <c r="J46" s="97"/>
      <c r="K46" s="96" t="s">
        <v>49</v>
      </c>
      <c r="L46" s="55">
        <v>1</v>
      </c>
      <c r="M46" s="96" t="s">
        <v>49</v>
      </c>
      <c r="N46" s="97"/>
      <c r="O46" s="95">
        <v>269</v>
      </c>
      <c r="P46" s="98">
        <v>276</v>
      </c>
      <c r="Q46" s="55" t="s">
        <v>98</v>
      </c>
      <c r="R46" s="104" t="s">
        <v>364</v>
      </c>
      <c r="S46" s="100" t="s">
        <v>349</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40</v>
      </c>
      <c r="C48" s="106" t="s">
        <v>50</v>
      </c>
      <c r="D48" s="107"/>
      <c r="E48" s="106" t="s">
        <v>49</v>
      </c>
      <c r="F48" s="56">
        <v>1</v>
      </c>
      <c r="G48" s="106" t="s">
        <v>50</v>
      </c>
      <c r="H48" s="107"/>
      <c r="I48" s="106" t="s">
        <v>50</v>
      </c>
      <c r="J48" s="107"/>
      <c r="K48" s="106" t="s">
        <v>49</v>
      </c>
      <c r="L48" s="56">
        <v>1</v>
      </c>
      <c r="M48" s="106" t="s">
        <v>49</v>
      </c>
      <c r="N48" s="107"/>
      <c r="O48" s="105">
        <v>261</v>
      </c>
      <c r="P48" s="108">
        <v>267</v>
      </c>
      <c r="Q48" s="56" t="s">
        <v>99</v>
      </c>
      <c r="R48" s="109" t="s">
        <v>365</v>
      </c>
      <c r="S48" s="110" t="s">
        <v>349</v>
      </c>
    </row>
    <row r="49" spans="2:16" ht="15" customHeight="1" x14ac:dyDescent="0.25">
      <c r="B49" s="221" t="s">
        <v>411</v>
      </c>
      <c r="C49" s="221"/>
      <c r="D49" s="221"/>
      <c r="E49" s="221"/>
      <c r="F49" s="221"/>
      <c r="G49" s="221"/>
      <c r="H49" s="221"/>
      <c r="I49" s="221"/>
      <c r="J49" s="221"/>
      <c r="K49" s="221"/>
      <c r="L49" s="221"/>
      <c r="M49" s="221"/>
      <c r="N49" s="221"/>
      <c r="O49" s="221"/>
      <c r="P49" s="221"/>
    </row>
    <row r="50" spans="2:16" ht="57.75" customHeight="1" x14ac:dyDescent="0.25">
      <c r="B50" s="194" t="s">
        <v>408</v>
      </c>
      <c r="C50" s="194"/>
      <c r="D50" s="194"/>
      <c r="E50" s="194"/>
      <c r="F50" s="194"/>
      <c r="G50" s="194"/>
      <c r="H50" s="194"/>
      <c r="I50" s="194"/>
      <c r="J50" s="194"/>
      <c r="K50" s="194"/>
      <c r="L50" s="194"/>
      <c r="M50" s="194"/>
      <c r="N50" s="194"/>
      <c r="O50" s="194"/>
      <c r="P50" s="194"/>
    </row>
    <row r="51" spans="2:16" ht="15" customHeight="1" x14ac:dyDescent="0.25">
      <c r="B51" s="194" t="s">
        <v>167</v>
      </c>
      <c r="C51" s="194"/>
      <c r="D51" s="194"/>
      <c r="E51" s="194"/>
      <c r="F51" s="194"/>
      <c r="G51" s="194"/>
      <c r="H51" s="194"/>
      <c r="I51" s="194"/>
      <c r="J51" s="194"/>
      <c r="K51" s="194"/>
      <c r="L51" s="194"/>
      <c r="M51" s="194"/>
      <c r="N51" s="194"/>
      <c r="O51" s="194"/>
      <c r="P51" s="194"/>
    </row>
    <row r="52" spans="2:16" s="20" customFormat="1" x14ac:dyDescent="0.25">
      <c r="B52" s="111" t="s">
        <v>309</v>
      </c>
      <c r="I52" s="112"/>
      <c r="J52" s="112"/>
    </row>
    <row r="53" spans="2:16" ht="15" customHeight="1" x14ac:dyDescent="0.25">
      <c r="B53" s="194" t="s">
        <v>768</v>
      </c>
      <c r="C53" s="194"/>
      <c r="D53" s="194"/>
      <c r="E53" s="194"/>
      <c r="F53" s="194"/>
      <c r="G53" s="194"/>
      <c r="H53" s="194"/>
      <c r="I53" s="194"/>
      <c r="J53" s="194"/>
      <c r="K53" s="194"/>
      <c r="L53" s="194"/>
      <c r="M53" s="194"/>
      <c r="N53" s="194"/>
      <c r="O53" s="194"/>
      <c r="P53" s="194"/>
    </row>
    <row r="54" spans="2:16" ht="15" customHeight="1" x14ac:dyDescent="0.25">
      <c r="B54" s="194" t="s">
        <v>770</v>
      </c>
      <c r="C54" s="194"/>
      <c r="D54" s="194"/>
      <c r="E54" s="194"/>
      <c r="F54" s="194"/>
      <c r="G54" s="194"/>
      <c r="H54" s="194"/>
      <c r="I54" s="194"/>
      <c r="J54" s="194"/>
      <c r="K54" s="194"/>
      <c r="L54" s="194"/>
      <c r="M54" s="194"/>
      <c r="N54" s="194"/>
      <c r="O54" s="194"/>
      <c r="P54" s="194"/>
    </row>
    <row r="55" spans="2:16" x14ac:dyDescent="0.25">
      <c r="B55" s="194" t="s">
        <v>369</v>
      </c>
      <c r="C55" s="194"/>
      <c r="D55" s="194"/>
      <c r="E55" s="194"/>
      <c r="F55" s="194"/>
      <c r="G55" s="194"/>
      <c r="H55" s="194"/>
      <c r="I55" s="194"/>
      <c r="J55" s="194"/>
      <c r="K55" s="194"/>
      <c r="L55" s="194"/>
      <c r="M55" s="194"/>
      <c r="N55" s="194"/>
      <c r="O55" s="194"/>
      <c r="P55" s="194"/>
    </row>
    <row r="56" spans="2:16" x14ac:dyDescent="0.25">
      <c r="B56" s="113" t="s">
        <v>200</v>
      </c>
      <c r="C56" s="194" t="str">
        <f>STUDIES!A3</f>
        <v>Vesikari, 2015 (1)</v>
      </c>
      <c r="D56" s="194"/>
      <c r="E56" s="194"/>
      <c r="F56" s="194"/>
      <c r="G56" s="194"/>
      <c r="H56" s="194"/>
      <c r="I56" s="194"/>
      <c r="J56" s="194"/>
      <c r="K56" s="194"/>
      <c r="L56" s="194"/>
      <c r="M56" s="194"/>
      <c r="N56" s="194"/>
      <c r="O56" s="194"/>
      <c r="P56" s="194"/>
    </row>
    <row r="58" spans="2:16" ht="21.75" thickBot="1" x14ac:dyDescent="0.3">
      <c r="B58" s="86" t="s">
        <v>58</v>
      </c>
      <c r="C58" s="87"/>
      <c r="D58" s="87"/>
      <c r="E58" s="87"/>
      <c r="F58" s="87"/>
      <c r="G58" s="87"/>
      <c r="H58" s="87"/>
      <c r="I58" s="87"/>
      <c r="J58" s="87"/>
      <c r="K58" s="87"/>
      <c r="L58" s="87"/>
      <c r="M58" s="87"/>
      <c r="N58" s="87"/>
      <c r="O58" s="87"/>
      <c r="P58" s="87"/>
    </row>
    <row r="60" spans="2:16" s="89" customFormat="1" x14ac:dyDescent="0.25">
      <c r="B60" s="227" t="s">
        <v>74</v>
      </c>
      <c r="C60" s="228"/>
      <c r="D60" s="228"/>
      <c r="E60" s="224" t="s">
        <v>75</v>
      </c>
      <c r="F60" s="224"/>
      <c r="G60" s="224"/>
      <c r="H60" s="224"/>
      <c r="I60" s="224" t="s">
        <v>76</v>
      </c>
      <c r="J60" s="224"/>
      <c r="K60" s="224" t="s">
        <v>25</v>
      </c>
      <c r="L60" s="224"/>
      <c r="M60" s="222" t="s">
        <v>28</v>
      </c>
      <c r="N60" s="222"/>
      <c r="O60" s="224" t="s">
        <v>27</v>
      </c>
      <c r="P60" s="232"/>
    </row>
    <row r="61" spans="2:16" s="89" customFormat="1" ht="37.5" customHeight="1" thickBot="1" x14ac:dyDescent="0.3">
      <c r="B61" s="229"/>
      <c r="C61" s="230"/>
      <c r="D61" s="230"/>
      <c r="E61" s="223" t="str">
        <f>O12</f>
        <v>Control group (4vHPV – females 9–15 years)</v>
      </c>
      <c r="F61" s="223"/>
      <c r="G61" s="223" t="str">
        <f>P12</f>
        <v>Intervention group (9vHPV – females 9–15 years)</v>
      </c>
      <c r="H61" s="223"/>
      <c r="I61" s="231" t="s">
        <v>24</v>
      </c>
      <c r="J61" s="231"/>
      <c r="K61" s="231" t="s">
        <v>26</v>
      </c>
      <c r="L61" s="231"/>
      <c r="M61" s="223"/>
      <c r="N61" s="223"/>
      <c r="O61" s="231"/>
      <c r="P61" s="233"/>
    </row>
    <row r="62" spans="2:16" ht="30" customHeight="1" x14ac:dyDescent="0.25">
      <c r="B62" s="225" t="str">
        <f>B13</f>
        <v>GMTs for HPV 6 (follow-up: 7 months)</v>
      </c>
      <c r="C62" s="226"/>
      <c r="D62" s="226"/>
      <c r="E62" s="199" t="str">
        <f>IF(Q14="","",Q14)</f>
        <v>Mean: 1 565.9 mMU/mL</v>
      </c>
      <c r="F62" s="199"/>
      <c r="G62" s="198" t="s">
        <v>381</v>
      </c>
      <c r="H62" s="198"/>
      <c r="I62" s="199" t="str">
        <f>IF(R14="","",R14)</f>
        <v>Ratio 1.07 (0.93–1.23)</v>
      </c>
      <c r="J62" s="199"/>
      <c r="K62" s="199" t="str">
        <f>IF(B14="","",B14)</f>
        <v>534 (1RCT)</v>
      </c>
      <c r="L62" s="199"/>
      <c r="M62" s="118" t="str">
        <f>IF(S14="","",S14)</f>
        <v>High</v>
      </c>
      <c r="N62" s="115"/>
      <c r="O62" s="200"/>
      <c r="P62" s="201"/>
    </row>
    <row r="63" spans="2:16" ht="30" customHeight="1" x14ac:dyDescent="0.25">
      <c r="B63" s="192" t="str">
        <f>B15</f>
        <v>GMTs for HPV 11 (follow-up: 7 months)</v>
      </c>
      <c r="C63" s="193"/>
      <c r="D63" s="193"/>
      <c r="E63" s="199" t="str">
        <f>IF(Q16="","",Q16)</f>
        <v>Mean 1 417.3 mMU/mL</v>
      </c>
      <c r="F63" s="199"/>
      <c r="G63" s="198" t="s">
        <v>382</v>
      </c>
      <c r="H63" s="198"/>
      <c r="I63" s="199" t="str">
        <f>IF(R16="","",R16)</f>
        <v>Ratio 0.93 (0.80–1.08)</v>
      </c>
      <c r="J63" s="199"/>
      <c r="K63" s="199" t="str">
        <f>IF(B16="","",B16)</f>
        <v>534 (1RCT)</v>
      </c>
      <c r="L63" s="199"/>
      <c r="M63" s="118" t="str">
        <f>IF(S16="","",S16)</f>
        <v>High</v>
      </c>
      <c r="N63" s="115"/>
      <c r="O63" s="200"/>
      <c r="P63" s="201"/>
    </row>
    <row r="64" spans="2:16" ht="30" customHeight="1" x14ac:dyDescent="0.25">
      <c r="B64" s="192" t="str">
        <f>B17</f>
        <v>GMTs for HPV 16 (follow-up: 7 months)</v>
      </c>
      <c r="C64" s="193"/>
      <c r="D64" s="193"/>
      <c r="E64" s="199" t="str">
        <f>IF(Q18="","",Q18)</f>
        <v>Mean 6 887.4 mMU/mL</v>
      </c>
      <c r="F64" s="199"/>
      <c r="G64" s="198" t="s">
        <v>383</v>
      </c>
      <c r="H64" s="198"/>
      <c r="I64" s="199" t="str">
        <f>IF(R18="","",R18)</f>
        <v>Ratio 0.97  (0.85–1.11)</v>
      </c>
      <c r="J64" s="199"/>
      <c r="K64" s="199" t="str">
        <f>IF(B18="","",B18)</f>
        <v>546 (1RCT)</v>
      </c>
      <c r="L64" s="199"/>
      <c r="M64" s="118" t="str">
        <f>IF(S18="","",S18)</f>
        <v>High</v>
      </c>
      <c r="N64" s="115"/>
      <c r="O64" s="200"/>
      <c r="P64" s="201"/>
    </row>
    <row r="65" spans="2:16" ht="30" customHeight="1" x14ac:dyDescent="0.25">
      <c r="B65" s="192" t="str">
        <f>B19</f>
        <v>GMTs for HPV 18 (follow-up: 7 months)</v>
      </c>
      <c r="C65" s="193"/>
      <c r="D65" s="193"/>
      <c r="E65" s="199" t="str">
        <f>IF(Q20="","",Q20)</f>
        <v>Mean 1 795.6 mMU/mL</v>
      </c>
      <c r="F65" s="199"/>
      <c r="G65" s="198" t="s">
        <v>384</v>
      </c>
      <c r="H65" s="198"/>
      <c r="I65" s="199" t="str">
        <f>IF(R20="","",R20)</f>
        <v>Ratio 1.08 (0.91–1.29)</v>
      </c>
      <c r="J65" s="199"/>
      <c r="K65" s="199" t="str">
        <f>IF(B20="","",B20)</f>
        <v>545 (1RCT)</v>
      </c>
      <c r="L65" s="199"/>
      <c r="M65" s="118" t="str">
        <f>IF(S20="","",S20)</f>
        <v>High</v>
      </c>
      <c r="N65" s="115"/>
      <c r="O65" s="200"/>
      <c r="P65" s="201"/>
    </row>
    <row r="66" spans="2:16" ht="30" customHeight="1" x14ac:dyDescent="0.25">
      <c r="B66" s="192" t="str">
        <f>B21</f>
        <v>GMTs for HPV 31 (follow-up: 7 months)</v>
      </c>
      <c r="C66" s="193"/>
      <c r="D66" s="193"/>
      <c r="E66" s="199" t="str">
        <f>IF(Q22="","",Q22)</f>
        <v>Mean 22.2 mMU/mL</v>
      </c>
      <c r="F66" s="199"/>
      <c r="G66" s="198" t="s">
        <v>385</v>
      </c>
      <c r="H66" s="198"/>
      <c r="I66" s="197" t="str">
        <f>IF(R22="","",R22)</f>
        <v>Ratio 79.75 (65.68–96.82)α</v>
      </c>
      <c r="J66" s="197"/>
      <c r="K66" s="199" t="str">
        <f>IF(B22="","",B22)</f>
        <v>544 (1RCT)</v>
      </c>
      <c r="L66" s="199"/>
      <c r="M66" s="118" t="str">
        <f>IF(S22="","",S22)</f>
        <v>High</v>
      </c>
      <c r="N66" s="115"/>
      <c r="O66" s="200"/>
      <c r="P66" s="201"/>
    </row>
    <row r="67" spans="2:16" ht="30" customHeight="1" x14ac:dyDescent="0.25">
      <c r="B67" s="192" t="str">
        <f>B23</f>
        <v>GMTs for HPV 33 (follow-up: 7 months)</v>
      </c>
      <c r="C67" s="193"/>
      <c r="D67" s="193"/>
      <c r="E67" s="199" t="str">
        <f>IF(Q24="","",Q24)</f>
        <v>Mean 4 mMU/mL</v>
      </c>
      <c r="F67" s="199"/>
      <c r="G67" s="198" t="s">
        <v>374</v>
      </c>
      <c r="H67" s="198"/>
      <c r="I67" s="197" t="str">
        <f>IF(R24="","",R24)</f>
        <v>Ratio 234.28 (202.17–271.48)α</v>
      </c>
      <c r="J67" s="197"/>
      <c r="K67" s="199" t="str">
        <f>IF(B24="","",B24)</f>
        <v>544 (1RCT)</v>
      </c>
      <c r="L67" s="199"/>
      <c r="M67" s="118" t="str">
        <f>IF(S24="","",S24)</f>
        <v>High</v>
      </c>
      <c r="N67" s="115"/>
      <c r="O67" s="200"/>
      <c r="P67" s="201"/>
    </row>
    <row r="68" spans="2:16" ht="30" customHeight="1" x14ac:dyDescent="0.25">
      <c r="B68" s="192" t="str">
        <f>B25</f>
        <v>GMTs for HPV 45 (follow-up: 7 months)</v>
      </c>
      <c r="C68" s="193"/>
      <c r="D68" s="193"/>
      <c r="E68" s="199" t="str">
        <f>IF(Q26="","",Q26)</f>
        <v>Mean 3.2 mMU/mL</v>
      </c>
      <c r="F68" s="199"/>
      <c r="G68" s="198" t="s">
        <v>375</v>
      </c>
      <c r="H68" s="198"/>
      <c r="I68" s="197" t="str">
        <f>IF(R26="","",R26)</f>
        <v>Ratio 194.50 (161.20–234.68)α</v>
      </c>
      <c r="J68" s="197"/>
      <c r="K68" s="199" t="str">
        <f>IF(B26="","",B26)</f>
        <v>546 (1RCT)</v>
      </c>
      <c r="L68" s="199"/>
      <c r="M68" s="118" t="str">
        <f>IF(S26="","",S26)</f>
        <v>High</v>
      </c>
      <c r="N68" s="115"/>
      <c r="O68" s="200"/>
      <c r="P68" s="201"/>
    </row>
    <row r="69" spans="2:16" ht="30" customHeight="1" x14ac:dyDescent="0.25">
      <c r="B69" s="192" t="str">
        <f>B27</f>
        <v>GMTs for HPV 52 (follow-up: 7 months)</v>
      </c>
      <c r="C69" s="193"/>
      <c r="D69" s="193"/>
      <c r="E69" s="199" t="str">
        <f>IF(Q28="","",Q28)</f>
        <v>Mean 1.9 mMU/mL</v>
      </c>
      <c r="F69" s="199"/>
      <c r="G69" s="198" t="s">
        <v>376</v>
      </c>
      <c r="H69" s="198"/>
      <c r="I69" s="197" t="str">
        <f>IF(R28="","",R28)</f>
        <v>Ratio 488.05 (434.53–548.17)α</v>
      </c>
      <c r="J69" s="197"/>
      <c r="K69" s="199" t="str">
        <f>IF(B28="","",B28)</f>
        <v>545(1RCT)</v>
      </c>
      <c r="L69" s="199"/>
      <c r="M69" s="118" t="str">
        <f>IF(S28="","",S28)</f>
        <v>High</v>
      </c>
      <c r="N69" s="115"/>
      <c r="O69" s="200"/>
      <c r="P69" s="201"/>
    </row>
    <row r="70" spans="2:16" ht="30" customHeight="1" x14ac:dyDescent="0.25">
      <c r="B70" s="192" t="str">
        <f>B29</f>
        <v>GMTs for HPV 58 (follow-up: 7 months)</v>
      </c>
      <c r="C70" s="193"/>
      <c r="D70" s="193"/>
      <c r="E70" s="199" t="str">
        <f>IF(Q30="","",Q30)</f>
        <v>Mean 9.4 mMU/mL</v>
      </c>
      <c r="F70" s="199"/>
      <c r="G70" s="198" t="s">
        <v>377</v>
      </c>
      <c r="H70" s="198"/>
      <c r="I70" s="197" t="str">
        <f>IF(R30="","",R30)</f>
        <v>Ratio 143.49 (119.9–171.72)α</v>
      </c>
      <c r="J70" s="197"/>
      <c r="K70" s="199" t="str">
        <f>IF(B30="","",B30)</f>
        <v>528 (1RCT)</v>
      </c>
      <c r="L70" s="199"/>
      <c r="M70" s="118" t="str">
        <f>IF(S30="","",S30)</f>
        <v>High</v>
      </c>
      <c r="N70" s="115"/>
      <c r="O70" s="200"/>
      <c r="P70" s="201"/>
    </row>
    <row r="71" spans="2:16" ht="30" customHeight="1" x14ac:dyDescent="0.25">
      <c r="B71" s="192" t="str">
        <f>B31</f>
        <v>Seroconversion for HPV 6 (follow-up: 7 months)</v>
      </c>
      <c r="C71" s="193"/>
      <c r="D71" s="193"/>
      <c r="E71" s="199" t="str">
        <f>IF(Q32="","",Q32)</f>
        <v>100.0% (98.6–100.0)</v>
      </c>
      <c r="F71" s="199"/>
      <c r="G71" s="198" t="s">
        <v>378</v>
      </c>
      <c r="H71" s="198"/>
      <c r="I71" s="197" t="str">
        <f>IF(R32="","",R32)</f>
        <v>Diff seroconv 0% (-1.4–1.5)β</v>
      </c>
      <c r="J71" s="197"/>
      <c r="K71" s="199" t="str">
        <f>IF(B32="","",B32)</f>
        <v>534 (1RCT)</v>
      </c>
      <c r="L71" s="199"/>
      <c r="M71" s="118" t="str">
        <f>IF(S32="","",S32)</f>
        <v>High</v>
      </c>
      <c r="N71" s="115"/>
      <c r="O71" s="200"/>
      <c r="P71" s="201"/>
    </row>
    <row r="72" spans="2:16" ht="30" customHeight="1" x14ac:dyDescent="0.25">
      <c r="B72" s="192" t="str">
        <f>B33</f>
        <v>Seroconversion for HPV 11 (follow-up: 7 months)</v>
      </c>
      <c r="C72" s="193"/>
      <c r="D72" s="193"/>
      <c r="E72" s="199" t="str">
        <f>IF(Q34="","",Q34)</f>
        <v>100.0% (98.6–100.0)</v>
      </c>
      <c r="F72" s="199"/>
      <c r="G72" s="198" t="s">
        <v>378</v>
      </c>
      <c r="H72" s="198"/>
      <c r="I72" s="197" t="str">
        <f>IF(R34="","",R34)</f>
        <v>Diff seroconv 0% (-1.4–1.5)β</v>
      </c>
      <c r="J72" s="197"/>
      <c r="K72" s="199" t="str">
        <f>IF(B34="","",B34)</f>
        <v>534 (1RCT)</v>
      </c>
      <c r="L72" s="199"/>
      <c r="M72" s="118" t="str">
        <f>IF(S34="","",S34)</f>
        <v>High</v>
      </c>
      <c r="N72" s="115"/>
      <c r="O72" s="200"/>
      <c r="P72" s="201"/>
    </row>
    <row r="73" spans="2:16" ht="30" customHeight="1" x14ac:dyDescent="0.25">
      <c r="B73" s="192" t="str">
        <f>B35</f>
        <v>Seroconversion for HPV 16 (follow-up: 7 months)</v>
      </c>
      <c r="C73" s="193"/>
      <c r="D73" s="193"/>
      <c r="E73" s="199" t="str">
        <f>IF(Q36="","",Q36)</f>
        <v>100.0% (98.6–100.0)</v>
      </c>
      <c r="F73" s="199"/>
      <c r="G73" s="198" t="s">
        <v>378</v>
      </c>
      <c r="H73" s="198"/>
      <c r="I73" s="197" t="str">
        <f>IF(R36="","",R36)</f>
        <v>Diff seroconv 0% (-1.4–1.4)β</v>
      </c>
      <c r="J73" s="197"/>
      <c r="K73" s="199" t="str">
        <f>IF(B36="","",B36)</f>
        <v>546 (1RCT)</v>
      </c>
      <c r="L73" s="199"/>
      <c r="M73" s="118" t="str">
        <f>IF(S36="","",S36)</f>
        <v>High</v>
      </c>
      <c r="N73" s="115"/>
      <c r="O73" s="200"/>
      <c r="P73" s="201"/>
    </row>
    <row r="74" spans="2:16" ht="30" customHeight="1" x14ac:dyDescent="0.25">
      <c r="B74" s="192" t="str">
        <f>B37</f>
        <v>Seroconversion for HPV 18 (follow-up: 7 months)</v>
      </c>
      <c r="C74" s="193"/>
      <c r="D74" s="193"/>
      <c r="E74" s="199" t="str">
        <f>IF(Q38="","",Q38)</f>
        <v>100.0% (98.6–100.0)</v>
      </c>
      <c r="F74" s="199"/>
      <c r="G74" s="198" t="s">
        <v>378</v>
      </c>
      <c r="H74" s="198"/>
      <c r="I74" s="197" t="str">
        <f>IF(R38="","",R38)</f>
        <v>Diff seroconv 0% (-1.4–1.4)β</v>
      </c>
      <c r="J74" s="197"/>
      <c r="K74" s="199" t="str">
        <f>IF(B38="","",B38)</f>
        <v>545 (1RCT)</v>
      </c>
      <c r="L74" s="199"/>
      <c r="M74" s="118" t="str">
        <f>IF(S38="","",S38)</f>
        <v>High</v>
      </c>
      <c r="N74" s="115"/>
      <c r="O74" s="200"/>
      <c r="P74" s="201"/>
    </row>
    <row r="75" spans="2:16" ht="30" customHeight="1" x14ac:dyDescent="0.25">
      <c r="B75" s="192" t="str">
        <f>B39</f>
        <v>Seroconversion for HPV 31 (follow-up: 7 months)</v>
      </c>
      <c r="C75" s="193"/>
      <c r="D75" s="193"/>
      <c r="E75" s="199" t="str">
        <f>IF(Q40="","",Q40)</f>
        <v>73.5% (67.8–78.7)</v>
      </c>
      <c r="F75" s="199"/>
      <c r="G75" s="198" t="s">
        <v>378</v>
      </c>
      <c r="H75" s="198"/>
      <c r="I75" s="197" t="str">
        <f>IF(R40="","",R40)</f>
        <v>Diff seroconv 26.5% (21.6–32.1)β</v>
      </c>
      <c r="J75" s="197"/>
      <c r="K75" s="199" t="str">
        <f>IF(B40="","",B40)</f>
        <v>544 (1RCT)</v>
      </c>
      <c r="L75" s="199"/>
      <c r="M75" s="118" t="str">
        <f>IF(S40="","",S40)</f>
        <v>High</v>
      </c>
      <c r="N75" s="115"/>
      <c r="O75" s="200"/>
      <c r="P75" s="201"/>
    </row>
    <row r="76" spans="2:16" ht="30" customHeight="1" x14ac:dyDescent="0.25">
      <c r="B76" s="192" t="str">
        <f>B41</f>
        <v>Seroconversion for HPV 33 (follow-up: 7 months)</v>
      </c>
      <c r="C76" s="193"/>
      <c r="D76" s="193"/>
      <c r="E76" s="199" t="str">
        <f>IF(Q42="","",Q42)</f>
        <v>20.4% (15.8–25.8)</v>
      </c>
      <c r="F76" s="199"/>
      <c r="G76" s="198" t="s">
        <v>378</v>
      </c>
      <c r="H76" s="198"/>
      <c r="I76" s="197" t="str">
        <f>IF(R42="","",R42)</f>
        <v>Diff seroconv 79.6% (74.4–84)β</v>
      </c>
      <c r="J76" s="197"/>
      <c r="K76" s="199" t="str">
        <f>IF(B42="","",B42)</f>
        <v>544 (1RCT)</v>
      </c>
      <c r="L76" s="199"/>
      <c r="M76" s="118" t="str">
        <f>IF(S42="","",S42)</f>
        <v>High</v>
      </c>
      <c r="N76" s="115"/>
      <c r="O76" s="200"/>
      <c r="P76" s="201"/>
    </row>
    <row r="77" spans="2:16" ht="30" customHeight="1" x14ac:dyDescent="0.25">
      <c r="B77" s="192" t="str">
        <f>B43</f>
        <v>Seroconversion for HPV 45 (follow-up: 7 months)</v>
      </c>
      <c r="C77" s="193"/>
      <c r="D77" s="193"/>
      <c r="E77" s="199" t="str">
        <f>IF(Q44="","",Q44)</f>
        <v>21.0% (16.3 - 26.4)</v>
      </c>
      <c r="F77" s="199"/>
      <c r="G77" s="198" t="s">
        <v>379</v>
      </c>
      <c r="H77" s="198"/>
      <c r="I77" s="197" t="str">
        <f>IF(R44="","",R44)</f>
        <v>Diff seroconv 78.6% (73.3–83.1)β</v>
      </c>
      <c r="J77" s="197"/>
      <c r="K77" s="199" t="str">
        <f>IF(B44="","",B44)</f>
        <v>546 (1RCT)</v>
      </c>
      <c r="L77" s="199"/>
      <c r="M77" s="118" t="str">
        <f>IF(S44="","",S44)</f>
        <v>High</v>
      </c>
      <c r="N77" s="115"/>
      <c r="O77" s="200"/>
      <c r="P77" s="201"/>
    </row>
    <row r="78" spans="2:16" ht="30" customHeight="1" x14ac:dyDescent="0.25">
      <c r="B78" s="192" t="str">
        <f>B45</f>
        <v>Seroconversion for HPV 52 (follow-up: 7 months)</v>
      </c>
      <c r="C78" s="193"/>
      <c r="D78" s="193"/>
      <c r="E78" s="199" t="str">
        <f>IF(Q46="","",Q46)</f>
        <v>3.3% (1.5 - 6.3)</v>
      </c>
      <c r="F78" s="199"/>
      <c r="G78" s="198" t="s">
        <v>378</v>
      </c>
      <c r="H78" s="198"/>
      <c r="I78" s="197" t="str">
        <f>IF(R46="","",R46)</f>
        <v>Diff seroconv 96.7% (93.8–98.3)β</v>
      </c>
      <c r="J78" s="197"/>
      <c r="K78" s="199" t="str">
        <f>IF(B46="","",B46)</f>
        <v>545(1RCT)</v>
      </c>
      <c r="L78" s="199"/>
      <c r="M78" s="118" t="str">
        <f>IF(S46="","",S46)</f>
        <v>High</v>
      </c>
      <c r="N78" s="115"/>
      <c r="O78" s="200"/>
      <c r="P78" s="201"/>
    </row>
    <row r="79" spans="2:16" ht="30" customHeight="1" x14ac:dyDescent="0.25">
      <c r="B79" s="204" t="str">
        <f>B47</f>
        <v>Seroconversion for HPV 58 (follow-up: 7 months)</v>
      </c>
      <c r="C79" s="205"/>
      <c r="D79" s="205"/>
      <c r="E79" s="206" t="str">
        <f>IF(Q48="","",Q48)</f>
        <v>54.8% (48.5 - 60.9)</v>
      </c>
      <c r="F79" s="206"/>
      <c r="G79" s="207" t="s">
        <v>380</v>
      </c>
      <c r="H79" s="207"/>
      <c r="I79" s="197" t="str">
        <f>IF(R48="","",R48)</f>
        <v>Diff seroconv 45.2% (39.3–51.3)β</v>
      </c>
      <c r="J79" s="197"/>
      <c r="K79" s="206" t="str">
        <f>IF(B48="","",B48)</f>
        <v>528 (1RCT)</v>
      </c>
      <c r="L79" s="206"/>
      <c r="M79" s="119" t="str">
        <f>IF(S48="","",S48)</f>
        <v>High</v>
      </c>
      <c r="N79" s="117"/>
      <c r="O79" s="195"/>
      <c r="P79" s="196"/>
    </row>
    <row r="80" spans="2:16" ht="15" customHeight="1" x14ac:dyDescent="0.25">
      <c r="B80" s="221" t="s">
        <v>368</v>
      </c>
      <c r="C80" s="221"/>
      <c r="D80" s="221"/>
      <c r="E80" s="221"/>
      <c r="F80" s="221"/>
      <c r="G80" s="221"/>
      <c r="H80" s="221"/>
      <c r="I80" s="221"/>
      <c r="J80" s="221"/>
      <c r="K80" s="221"/>
      <c r="L80" s="221"/>
      <c r="M80" s="221"/>
      <c r="N80" s="221"/>
      <c r="O80" s="221"/>
      <c r="P80" s="221"/>
    </row>
    <row r="81" spans="2:16" ht="57.75" customHeight="1" x14ac:dyDescent="0.25">
      <c r="B81" s="194" t="s">
        <v>408</v>
      </c>
      <c r="C81" s="194"/>
      <c r="D81" s="194"/>
      <c r="E81" s="194"/>
      <c r="F81" s="194"/>
      <c r="G81" s="194"/>
      <c r="H81" s="194"/>
      <c r="I81" s="194"/>
      <c r="J81" s="194"/>
      <c r="K81" s="194"/>
      <c r="L81" s="194"/>
      <c r="M81" s="194"/>
      <c r="N81" s="194"/>
      <c r="O81" s="194"/>
      <c r="P81" s="194"/>
    </row>
    <row r="82" spans="2:16" s="20" customFormat="1" x14ac:dyDescent="0.25">
      <c r="B82" s="111" t="s">
        <v>309</v>
      </c>
      <c r="I82" s="112"/>
      <c r="J82" s="112"/>
    </row>
    <row r="83" spans="2:16" ht="15" customHeight="1" x14ac:dyDescent="0.25">
      <c r="B83" s="194" t="s">
        <v>768</v>
      </c>
      <c r="C83" s="194"/>
      <c r="D83" s="194"/>
      <c r="E83" s="194"/>
      <c r="F83" s="194"/>
      <c r="G83" s="194"/>
      <c r="H83" s="194"/>
      <c r="I83" s="194"/>
      <c r="J83" s="194"/>
      <c r="K83" s="194"/>
      <c r="L83" s="194"/>
      <c r="M83" s="194"/>
      <c r="N83" s="194"/>
      <c r="O83" s="194"/>
      <c r="P83" s="194"/>
    </row>
    <row r="84" spans="2:16" ht="15" customHeight="1" x14ac:dyDescent="0.25">
      <c r="B84" s="194" t="s">
        <v>770</v>
      </c>
      <c r="C84" s="194"/>
      <c r="D84" s="194"/>
      <c r="E84" s="194"/>
      <c r="F84" s="194"/>
      <c r="G84" s="194"/>
      <c r="H84" s="194"/>
      <c r="I84" s="194"/>
      <c r="J84" s="194"/>
      <c r="K84" s="194"/>
      <c r="L84" s="194"/>
      <c r="M84" s="194"/>
      <c r="N84" s="194"/>
      <c r="O84" s="194"/>
      <c r="P84" s="194"/>
    </row>
    <row r="85" spans="2:16" x14ac:dyDescent="0.25">
      <c r="B85" s="113" t="s">
        <v>200</v>
      </c>
      <c r="C85" s="194" t="str">
        <f>C56</f>
        <v>Vesikari, 2015 (1)</v>
      </c>
      <c r="D85" s="194"/>
      <c r="E85" s="194"/>
      <c r="F85" s="194"/>
      <c r="G85" s="194"/>
      <c r="H85" s="194"/>
      <c r="I85" s="194"/>
      <c r="J85" s="194"/>
      <c r="K85" s="194"/>
      <c r="L85" s="194"/>
      <c r="M85" s="194"/>
      <c r="N85" s="194"/>
      <c r="O85" s="194"/>
      <c r="P85" s="194"/>
    </row>
    <row r="86" spans="2:16" x14ac:dyDescent="0.25">
      <c r="B86" s="88"/>
    </row>
    <row r="88" spans="2:16" x14ac:dyDescent="0.25">
      <c r="B88" s="88"/>
    </row>
  </sheetData>
  <sheetProtection selectLockedCells="1"/>
  <mergeCells count="140">
    <mergeCell ref="B83:P83"/>
    <mergeCell ref="B84:P84"/>
    <mergeCell ref="C85:P85"/>
    <mergeCell ref="B80:P80"/>
    <mergeCell ref="B81:P81"/>
    <mergeCell ref="E61:F61"/>
    <mergeCell ref="G61:H61"/>
    <mergeCell ref="E60:H60"/>
    <mergeCell ref="K60:L60"/>
    <mergeCell ref="B64:D64"/>
    <mergeCell ref="E64:F64"/>
    <mergeCell ref="G64:H64"/>
    <mergeCell ref="I64:J64"/>
    <mergeCell ref="K64:L64"/>
    <mergeCell ref="O64:P64"/>
    <mergeCell ref="O65:P65"/>
    <mergeCell ref="B66:D66"/>
    <mergeCell ref="E66:F66"/>
    <mergeCell ref="G66:H66"/>
    <mergeCell ref="I66:J66"/>
    <mergeCell ref="K66:L66"/>
    <mergeCell ref="O66:P66"/>
    <mergeCell ref="B65:D65"/>
    <mergeCell ref="O67:P67"/>
    <mergeCell ref="O10:S10"/>
    <mergeCell ref="O11:P11"/>
    <mergeCell ref="Q11:R11"/>
    <mergeCell ref="S11:S12"/>
    <mergeCell ref="B10:N10"/>
    <mergeCell ref="B11:B12"/>
    <mergeCell ref="B49:P49"/>
    <mergeCell ref="B50:P50"/>
    <mergeCell ref="O63:P63"/>
    <mergeCell ref="M60:N61"/>
    <mergeCell ref="I60:J60"/>
    <mergeCell ref="K62:L62"/>
    <mergeCell ref="B62:D62"/>
    <mergeCell ref="B60:D61"/>
    <mergeCell ref="K61:L61"/>
    <mergeCell ref="G62:H62"/>
    <mergeCell ref="E62:F62"/>
    <mergeCell ref="O60:P61"/>
    <mergeCell ref="O62:P62"/>
    <mergeCell ref="B51:P51"/>
    <mergeCell ref="I62:J62"/>
    <mergeCell ref="C56:P56"/>
    <mergeCell ref="I61:J61"/>
    <mergeCell ref="B53:P53"/>
    <mergeCell ref="B54:P54"/>
    <mergeCell ref="K65:L65"/>
    <mergeCell ref="B63:D63"/>
    <mergeCell ref="E63:F63"/>
    <mergeCell ref="G63:H63"/>
    <mergeCell ref="I63:J63"/>
    <mergeCell ref="K63:L63"/>
    <mergeCell ref="E65:F65"/>
    <mergeCell ref="G65:H65"/>
    <mergeCell ref="I65:J65"/>
    <mergeCell ref="B68:D68"/>
    <mergeCell ref="E68:F68"/>
    <mergeCell ref="G68:H68"/>
    <mergeCell ref="I68:J68"/>
    <mergeCell ref="K68:L68"/>
    <mergeCell ref="O68:P68"/>
    <mergeCell ref="B67:D67"/>
    <mergeCell ref="E67:F67"/>
    <mergeCell ref="G67:H67"/>
    <mergeCell ref="I67:J67"/>
    <mergeCell ref="K67:L67"/>
    <mergeCell ref="O69:P69"/>
    <mergeCell ref="E70:F70"/>
    <mergeCell ref="G70:H70"/>
    <mergeCell ref="I70:J70"/>
    <mergeCell ref="K70:L70"/>
    <mergeCell ref="O70:P70"/>
    <mergeCell ref="E69:F69"/>
    <mergeCell ref="G69:H69"/>
    <mergeCell ref="I69:J69"/>
    <mergeCell ref="K69:L69"/>
    <mergeCell ref="E73:F73"/>
    <mergeCell ref="G73:H73"/>
    <mergeCell ref="K73:L73"/>
    <mergeCell ref="O71:P71"/>
    <mergeCell ref="E72:F72"/>
    <mergeCell ref="G72:H72"/>
    <mergeCell ref="I72:J72"/>
    <mergeCell ref="K72:L72"/>
    <mergeCell ref="O72:P72"/>
    <mergeCell ref="E71:F71"/>
    <mergeCell ref="G71:H71"/>
    <mergeCell ref="I71:J71"/>
    <mergeCell ref="K71:L71"/>
    <mergeCell ref="C3:P3"/>
    <mergeCell ref="C4:P4"/>
    <mergeCell ref="C5:P5"/>
    <mergeCell ref="C6:P6"/>
    <mergeCell ref="B79:D79"/>
    <mergeCell ref="E79:F79"/>
    <mergeCell ref="G79:H79"/>
    <mergeCell ref="I79:J79"/>
    <mergeCell ref="K79:L79"/>
    <mergeCell ref="O77:P77"/>
    <mergeCell ref="B78:D78"/>
    <mergeCell ref="E78:F78"/>
    <mergeCell ref="G78:H78"/>
    <mergeCell ref="I78:J78"/>
    <mergeCell ref="K78:L78"/>
    <mergeCell ref="O78:P78"/>
    <mergeCell ref="B77:D77"/>
    <mergeCell ref="E77:F77"/>
    <mergeCell ref="G77:H77"/>
    <mergeCell ref="I77:J77"/>
    <mergeCell ref="K77:L77"/>
    <mergeCell ref="O75:P75"/>
    <mergeCell ref="B76:D76"/>
    <mergeCell ref="E76:F76"/>
    <mergeCell ref="B74:D74"/>
    <mergeCell ref="B73:D73"/>
    <mergeCell ref="B72:D72"/>
    <mergeCell ref="B71:D71"/>
    <mergeCell ref="B70:D70"/>
    <mergeCell ref="B69:D69"/>
    <mergeCell ref="B55:P55"/>
    <mergeCell ref="O79:P79"/>
    <mergeCell ref="I74:J74"/>
    <mergeCell ref="G76:H76"/>
    <mergeCell ref="I76:J76"/>
    <mergeCell ref="K76:L76"/>
    <mergeCell ref="O76:P76"/>
    <mergeCell ref="B75:D75"/>
    <mergeCell ref="E75:F75"/>
    <mergeCell ref="G75:H75"/>
    <mergeCell ref="I75:J75"/>
    <mergeCell ref="K75:L75"/>
    <mergeCell ref="O73:P73"/>
    <mergeCell ref="E74:F74"/>
    <mergeCell ref="G74:H74"/>
    <mergeCell ref="I73:J73"/>
    <mergeCell ref="K74:L74"/>
    <mergeCell ref="O74:P74"/>
  </mergeCells>
  <conditionalFormatting sqref="E14:E15 E33 E35 E37 E39 E41 E43 E45 E47 E17 E19 E21 E23 E25 E27 E29 E31">
    <cfRule type="cellIs" dxfId="1563" priority="249" operator="equal">
      <formula>"Very serious"</formula>
    </cfRule>
    <cfRule type="cellIs" dxfId="1562" priority="250" operator="equal">
      <formula>"Serious"</formula>
    </cfRule>
  </conditionalFormatting>
  <conditionalFormatting sqref="M14:M31 M33 M35 M37 M39 M41 M43 M45 M47">
    <cfRule type="cellIs" dxfId="1561" priority="241" operator="equal">
      <formula>"Very large"</formula>
    </cfRule>
    <cfRule type="cellIs" dxfId="1560" priority="242" operator="equal">
      <formula>"Large"</formula>
    </cfRule>
  </conditionalFormatting>
  <conditionalFormatting sqref="C14:C31 C33 C35 C37 C39 C41 C43 C45 C47">
    <cfRule type="cellIs" dxfId="1559" priority="239" operator="equal">
      <formula>"Very serious"</formula>
    </cfRule>
    <cfRule type="cellIs" dxfId="1558" priority="240" operator="equal">
      <formula>"Serious"</formula>
    </cfRule>
  </conditionalFormatting>
  <conditionalFormatting sqref="M32">
    <cfRule type="cellIs" dxfId="1557" priority="229" operator="equal">
      <formula>"Very large"</formula>
    </cfRule>
    <cfRule type="cellIs" dxfId="1556" priority="230" operator="equal">
      <formula>"Large"</formula>
    </cfRule>
  </conditionalFormatting>
  <conditionalFormatting sqref="C32">
    <cfRule type="cellIs" dxfId="1555" priority="227" operator="equal">
      <formula>"Very serious"</formula>
    </cfRule>
    <cfRule type="cellIs" dxfId="1554" priority="228" operator="equal">
      <formula>"Serious"</formula>
    </cfRule>
  </conditionalFormatting>
  <conditionalFormatting sqref="M34">
    <cfRule type="cellIs" dxfId="1553" priority="217" operator="equal">
      <formula>"Very large"</formula>
    </cfRule>
    <cfRule type="cellIs" dxfId="1552" priority="218" operator="equal">
      <formula>"Large"</formula>
    </cfRule>
  </conditionalFormatting>
  <conditionalFormatting sqref="C34">
    <cfRule type="cellIs" dxfId="1551" priority="215" operator="equal">
      <formula>"Very serious"</formula>
    </cfRule>
    <cfRule type="cellIs" dxfId="1550" priority="216" operator="equal">
      <formula>"Serious"</formula>
    </cfRule>
  </conditionalFormatting>
  <conditionalFormatting sqref="C46">
    <cfRule type="cellIs" dxfId="1549" priority="143" operator="equal">
      <formula>"Very serious"</formula>
    </cfRule>
    <cfRule type="cellIs" dxfId="1548" priority="144" operator="equal">
      <formula>"Serious"</formula>
    </cfRule>
  </conditionalFormatting>
  <conditionalFormatting sqref="M36">
    <cfRule type="cellIs" dxfId="1547" priority="205" operator="equal">
      <formula>"Very large"</formula>
    </cfRule>
    <cfRule type="cellIs" dxfId="1546" priority="206" operator="equal">
      <formula>"Large"</formula>
    </cfRule>
  </conditionalFormatting>
  <conditionalFormatting sqref="C36">
    <cfRule type="cellIs" dxfId="1545" priority="203" operator="equal">
      <formula>"Very serious"</formula>
    </cfRule>
    <cfRule type="cellIs" dxfId="1544" priority="204" operator="equal">
      <formula>"Serious"</formula>
    </cfRule>
  </conditionalFormatting>
  <conditionalFormatting sqref="G36">
    <cfRule type="cellIs" dxfId="1543" priority="123" operator="equal">
      <formula>"Very serious"</formula>
    </cfRule>
    <cfRule type="cellIs" dxfId="1542" priority="124" operator="equal">
      <formula>"Serious"</formula>
    </cfRule>
  </conditionalFormatting>
  <conditionalFormatting sqref="M38">
    <cfRule type="cellIs" dxfId="1541" priority="193" operator="equal">
      <formula>"Very large"</formula>
    </cfRule>
    <cfRule type="cellIs" dxfId="1540" priority="194" operator="equal">
      <formula>"Large"</formula>
    </cfRule>
  </conditionalFormatting>
  <conditionalFormatting sqref="C38">
    <cfRule type="cellIs" dxfId="1539" priority="191" operator="equal">
      <formula>"Very serious"</formula>
    </cfRule>
    <cfRule type="cellIs" dxfId="1538" priority="192" operator="equal">
      <formula>"Serious"</formula>
    </cfRule>
  </conditionalFormatting>
  <conditionalFormatting sqref="G48">
    <cfRule type="cellIs" dxfId="1537" priority="111" operator="equal">
      <formula>"Very serious"</formula>
    </cfRule>
    <cfRule type="cellIs" dxfId="1536" priority="112" operator="equal">
      <formula>"Serious"</formula>
    </cfRule>
  </conditionalFormatting>
  <conditionalFormatting sqref="M40">
    <cfRule type="cellIs" dxfId="1535" priority="181" operator="equal">
      <formula>"Very large"</formula>
    </cfRule>
    <cfRule type="cellIs" dxfId="1534" priority="182" operator="equal">
      <formula>"Large"</formula>
    </cfRule>
  </conditionalFormatting>
  <conditionalFormatting sqref="C40">
    <cfRule type="cellIs" dxfId="1533" priority="179" operator="equal">
      <formula>"Very serious"</formula>
    </cfRule>
    <cfRule type="cellIs" dxfId="1532" priority="180" operator="equal">
      <formula>"Serious"</formula>
    </cfRule>
  </conditionalFormatting>
  <conditionalFormatting sqref="G46">
    <cfRule type="cellIs" dxfId="1531" priority="113" operator="equal">
      <formula>"Very serious"</formula>
    </cfRule>
    <cfRule type="cellIs" dxfId="1530" priority="114" operator="equal">
      <formula>"Serious"</formula>
    </cfRule>
  </conditionalFormatting>
  <conditionalFormatting sqref="M42">
    <cfRule type="cellIs" dxfId="1529" priority="169" operator="equal">
      <formula>"Very large"</formula>
    </cfRule>
    <cfRule type="cellIs" dxfId="1528" priority="170" operator="equal">
      <formula>"Large"</formula>
    </cfRule>
  </conditionalFormatting>
  <conditionalFormatting sqref="C42">
    <cfRule type="cellIs" dxfId="1527" priority="167" operator="equal">
      <formula>"Very serious"</formula>
    </cfRule>
    <cfRule type="cellIs" dxfId="1526" priority="168" operator="equal">
      <formula>"Serious"</formula>
    </cfRule>
  </conditionalFormatting>
  <conditionalFormatting sqref="M44">
    <cfRule type="cellIs" dxfId="1525" priority="157" operator="equal">
      <formula>"Very large"</formula>
    </cfRule>
    <cfRule type="cellIs" dxfId="1524" priority="158" operator="equal">
      <formula>"Large"</formula>
    </cfRule>
  </conditionalFormatting>
  <conditionalFormatting sqref="C44">
    <cfRule type="cellIs" dxfId="1523" priority="155" operator="equal">
      <formula>"Very serious"</formula>
    </cfRule>
    <cfRule type="cellIs" dxfId="1522" priority="156" operator="equal">
      <formula>"Serious"</formula>
    </cfRule>
  </conditionalFormatting>
  <conditionalFormatting sqref="G14:G31 G33 G35 G37 G39 G41 G43 G45 G47">
    <cfRule type="cellIs" dxfId="1521" priority="129" operator="equal">
      <formula>"Very serious"</formula>
    </cfRule>
    <cfRule type="cellIs" dxfId="1520" priority="130" operator="equal">
      <formula>"Serious"</formula>
    </cfRule>
  </conditionalFormatting>
  <conditionalFormatting sqref="M46">
    <cfRule type="cellIs" dxfId="1519" priority="145" operator="equal">
      <formula>"Very large"</formula>
    </cfRule>
    <cfRule type="cellIs" dxfId="1518" priority="146" operator="equal">
      <formula>"Large"</formula>
    </cfRule>
  </conditionalFormatting>
  <conditionalFormatting sqref="I40">
    <cfRule type="cellIs" dxfId="1517" priority="79" operator="equal">
      <formula>"Very serious"</formula>
    </cfRule>
    <cfRule type="cellIs" dxfId="1516" priority="80" operator="equal">
      <formula>"Serious"</formula>
    </cfRule>
  </conditionalFormatting>
  <conditionalFormatting sqref="G42">
    <cfRule type="cellIs" dxfId="1515" priority="117" operator="equal">
      <formula>"Very serious"</formula>
    </cfRule>
    <cfRule type="cellIs" dxfId="1514" priority="118" operator="equal">
      <formula>"Serious"</formula>
    </cfRule>
  </conditionalFormatting>
  <conditionalFormatting sqref="M48">
    <cfRule type="cellIs" dxfId="1513" priority="133" operator="equal">
      <formula>"Very large"</formula>
    </cfRule>
    <cfRule type="cellIs" dxfId="1512" priority="134" operator="equal">
      <formula>"Large"</formula>
    </cfRule>
  </conditionalFormatting>
  <conditionalFormatting sqref="C48">
    <cfRule type="cellIs" dxfId="1511" priority="131" operator="equal">
      <formula>"Very serious"</formula>
    </cfRule>
    <cfRule type="cellIs" dxfId="1510" priority="132" operator="equal">
      <formula>"Serious"</formula>
    </cfRule>
  </conditionalFormatting>
  <conditionalFormatting sqref="G32">
    <cfRule type="cellIs" dxfId="1509" priority="127" operator="equal">
      <formula>"Very serious"</formula>
    </cfRule>
    <cfRule type="cellIs" dxfId="1508" priority="128" operator="equal">
      <formula>"Serious"</formula>
    </cfRule>
  </conditionalFormatting>
  <conditionalFormatting sqref="G34">
    <cfRule type="cellIs" dxfId="1507" priority="125" operator="equal">
      <formula>"Very serious"</formula>
    </cfRule>
    <cfRule type="cellIs" dxfId="1506" priority="126" operator="equal">
      <formula>"Serious"</formula>
    </cfRule>
  </conditionalFormatting>
  <conditionalFormatting sqref="G38">
    <cfRule type="cellIs" dxfId="1505" priority="121" operator="equal">
      <formula>"Very serious"</formula>
    </cfRule>
    <cfRule type="cellIs" dxfId="1504" priority="122" operator="equal">
      <formula>"Serious"</formula>
    </cfRule>
  </conditionalFormatting>
  <conditionalFormatting sqref="G40">
    <cfRule type="cellIs" dxfId="1503" priority="119" operator="equal">
      <formula>"Very serious"</formula>
    </cfRule>
    <cfRule type="cellIs" dxfId="1502" priority="120" operator="equal">
      <formula>"Serious"</formula>
    </cfRule>
  </conditionalFormatting>
  <conditionalFormatting sqref="G44">
    <cfRule type="cellIs" dxfId="1501" priority="115" operator="equal">
      <formula>"Very serious"</formula>
    </cfRule>
    <cfRule type="cellIs" dxfId="1500" priority="116" operator="equal">
      <formula>"Serious"</formula>
    </cfRule>
  </conditionalFormatting>
  <conditionalFormatting sqref="I14:I31 I33 I35 I37 I39 I41 I43 I45 I47">
    <cfRule type="cellIs" dxfId="1499" priority="89" operator="equal">
      <formula>"Very serious"</formula>
    </cfRule>
    <cfRule type="cellIs" dxfId="1498" priority="90" operator="equal">
      <formula>"Serious"</formula>
    </cfRule>
  </conditionalFormatting>
  <conditionalFormatting sqref="I32">
    <cfRule type="cellIs" dxfId="1497" priority="87" operator="equal">
      <formula>"Very serious"</formula>
    </cfRule>
    <cfRule type="cellIs" dxfId="1496" priority="88" operator="equal">
      <formula>"Serious"</formula>
    </cfRule>
  </conditionalFormatting>
  <conditionalFormatting sqref="I34">
    <cfRule type="cellIs" dxfId="1495" priority="85" operator="equal">
      <formula>"Very serious"</formula>
    </cfRule>
    <cfRule type="cellIs" dxfId="1494" priority="86" operator="equal">
      <formula>"Serious"</formula>
    </cfRule>
  </conditionalFormatting>
  <conditionalFormatting sqref="I36">
    <cfRule type="cellIs" dxfId="1493" priority="83" operator="equal">
      <formula>"Very serious"</formula>
    </cfRule>
    <cfRule type="cellIs" dxfId="1492" priority="84" operator="equal">
      <formula>"Serious"</formula>
    </cfRule>
  </conditionalFormatting>
  <conditionalFormatting sqref="I38">
    <cfRule type="cellIs" dxfId="1491" priority="81" operator="equal">
      <formula>"Very serious"</formula>
    </cfRule>
    <cfRule type="cellIs" dxfId="1490" priority="82" operator="equal">
      <formula>"Serious"</formula>
    </cfRule>
  </conditionalFormatting>
  <conditionalFormatting sqref="I42">
    <cfRule type="cellIs" dxfId="1489" priority="77" operator="equal">
      <formula>"Very serious"</formula>
    </cfRule>
    <cfRule type="cellIs" dxfId="1488" priority="78" operator="equal">
      <formula>"Serious"</formula>
    </cfRule>
  </conditionalFormatting>
  <conditionalFormatting sqref="I44">
    <cfRule type="cellIs" dxfId="1487" priority="75" operator="equal">
      <formula>"Very serious"</formula>
    </cfRule>
    <cfRule type="cellIs" dxfId="1486" priority="76" operator="equal">
      <formula>"Serious"</formula>
    </cfRule>
  </conditionalFormatting>
  <conditionalFormatting sqref="I46">
    <cfRule type="cellIs" dxfId="1485" priority="73" operator="equal">
      <formula>"Very serious"</formula>
    </cfRule>
    <cfRule type="cellIs" dxfId="1484" priority="74" operator="equal">
      <formula>"Serious"</formula>
    </cfRule>
  </conditionalFormatting>
  <conditionalFormatting sqref="I48">
    <cfRule type="cellIs" dxfId="1483" priority="71" operator="equal">
      <formula>"Very serious"</formula>
    </cfRule>
    <cfRule type="cellIs" dxfId="1482" priority="72" operator="equal">
      <formula>"Serious"</formula>
    </cfRule>
  </conditionalFormatting>
  <conditionalFormatting sqref="E16">
    <cfRule type="cellIs" dxfId="1481" priority="69" operator="equal">
      <formula>"Very serious"</formula>
    </cfRule>
    <cfRule type="cellIs" dxfId="1480" priority="70" operator="equal">
      <formula>"Serious"</formula>
    </cfRule>
  </conditionalFormatting>
  <conditionalFormatting sqref="E18">
    <cfRule type="cellIs" dxfId="1479" priority="67" operator="equal">
      <formula>"Very serious"</formula>
    </cfRule>
    <cfRule type="cellIs" dxfId="1478" priority="68" operator="equal">
      <formula>"Serious"</formula>
    </cfRule>
  </conditionalFormatting>
  <conditionalFormatting sqref="E20">
    <cfRule type="cellIs" dxfId="1477" priority="65" operator="equal">
      <formula>"Very serious"</formula>
    </cfRule>
    <cfRule type="cellIs" dxfId="1476" priority="66" operator="equal">
      <formula>"Serious"</formula>
    </cfRule>
  </conditionalFormatting>
  <conditionalFormatting sqref="E22">
    <cfRule type="cellIs" dxfId="1475" priority="63" operator="equal">
      <formula>"Very serious"</formula>
    </cfRule>
    <cfRule type="cellIs" dxfId="1474" priority="64" operator="equal">
      <formula>"Serious"</formula>
    </cfRule>
  </conditionalFormatting>
  <conditionalFormatting sqref="E24">
    <cfRule type="cellIs" dxfId="1473" priority="61" operator="equal">
      <formula>"Very serious"</formula>
    </cfRule>
    <cfRule type="cellIs" dxfId="1472" priority="62" operator="equal">
      <formula>"Serious"</formula>
    </cfRule>
  </conditionalFormatting>
  <conditionalFormatting sqref="E26">
    <cfRule type="cellIs" dxfId="1471" priority="59" operator="equal">
      <formula>"Very serious"</formula>
    </cfRule>
    <cfRule type="cellIs" dxfId="1470" priority="60" operator="equal">
      <formula>"Serious"</formula>
    </cfRule>
  </conditionalFormatting>
  <conditionalFormatting sqref="E28">
    <cfRule type="cellIs" dxfId="1469" priority="57" operator="equal">
      <formula>"Very serious"</formula>
    </cfRule>
    <cfRule type="cellIs" dxfId="1468" priority="58" operator="equal">
      <formula>"Serious"</formula>
    </cfRule>
  </conditionalFormatting>
  <conditionalFormatting sqref="E30">
    <cfRule type="cellIs" dxfId="1467" priority="55" operator="equal">
      <formula>"Very serious"</formula>
    </cfRule>
    <cfRule type="cellIs" dxfId="1466" priority="56" operator="equal">
      <formula>"Serious"</formula>
    </cfRule>
  </conditionalFormatting>
  <conditionalFormatting sqref="E32">
    <cfRule type="cellIs" dxfId="1465" priority="53" operator="equal">
      <formula>"Very serious"</formula>
    </cfRule>
    <cfRule type="cellIs" dxfId="1464" priority="54" operator="equal">
      <formula>"Serious"</formula>
    </cfRule>
  </conditionalFormatting>
  <conditionalFormatting sqref="E34">
    <cfRule type="cellIs" dxfId="1463" priority="51" operator="equal">
      <formula>"Very serious"</formula>
    </cfRule>
    <cfRule type="cellIs" dxfId="1462" priority="52" operator="equal">
      <formula>"Serious"</formula>
    </cfRule>
  </conditionalFormatting>
  <conditionalFormatting sqref="E36">
    <cfRule type="cellIs" dxfId="1461" priority="49" operator="equal">
      <formula>"Very serious"</formula>
    </cfRule>
    <cfRule type="cellIs" dxfId="1460" priority="50" operator="equal">
      <formula>"Serious"</formula>
    </cfRule>
  </conditionalFormatting>
  <conditionalFormatting sqref="E38">
    <cfRule type="cellIs" dxfId="1459" priority="47" operator="equal">
      <formula>"Very serious"</formula>
    </cfRule>
    <cfRule type="cellIs" dxfId="1458" priority="48" operator="equal">
      <formula>"Serious"</formula>
    </cfRule>
  </conditionalFormatting>
  <conditionalFormatting sqref="E40">
    <cfRule type="cellIs" dxfId="1457" priority="45" operator="equal">
      <formula>"Very serious"</formula>
    </cfRule>
    <cfRule type="cellIs" dxfId="1456" priority="46" operator="equal">
      <formula>"Serious"</formula>
    </cfRule>
  </conditionalFormatting>
  <conditionalFormatting sqref="E42">
    <cfRule type="cellIs" dxfId="1455" priority="43" operator="equal">
      <formula>"Very serious"</formula>
    </cfRule>
    <cfRule type="cellIs" dxfId="1454" priority="44" operator="equal">
      <formula>"Serious"</formula>
    </cfRule>
  </conditionalFormatting>
  <conditionalFormatting sqref="E44">
    <cfRule type="cellIs" dxfId="1453" priority="41" operator="equal">
      <formula>"Very serious"</formula>
    </cfRule>
    <cfRule type="cellIs" dxfId="1452" priority="42" operator="equal">
      <formula>"Serious"</formula>
    </cfRule>
  </conditionalFormatting>
  <conditionalFormatting sqref="E46">
    <cfRule type="cellIs" dxfId="1451" priority="39" operator="equal">
      <formula>"Very serious"</formula>
    </cfRule>
    <cfRule type="cellIs" dxfId="1450" priority="40" operator="equal">
      <formula>"Serious"</formula>
    </cfRule>
  </conditionalFormatting>
  <conditionalFormatting sqref="E48">
    <cfRule type="cellIs" dxfId="1449" priority="37" operator="equal">
      <formula>"Very serious"</formula>
    </cfRule>
    <cfRule type="cellIs" dxfId="1448" priority="38" operator="equal">
      <formula>"Serious"</formula>
    </cfRule>
  </conditionalFormatting>
  <conditionalFormatting sqref="K14:K15 K33 K35 K37 K39 K41 K43 K45 K47 K17 K19 K21 K23 K25 K27 K29 K31">
    <cfRule type="cellIs" dxfId="1447" priority="35" operator="equal">
      <formula>"Very serious"</formula>
    </cfRule>
    <cfRule type="cellIs" dxfId="1446" priority="36" operator="equal">
      <formula>"Serious"</formula>
    </cfRule>
  </conditionalFormatting>
  <conditionalFormatting sqref="K16">
    <cfRule type="cellIs" dxfId="1445" priority="33" operator="equal">
      <formula>"Very serious"</formula>
    </cfRule>
    <cfRule type="cellIs" dxfId="1444" priority="34" operator="equal">
      <formula>"Serious"</formula>
    </cfRule>
  </conditionalFormatting>
  <conditionalFormatting sqref="K18">
    <cfRule type="cellIs" dxfId="1443" priority="31" operator="equal">
      <formula>"Very serious"</formula>
    </cfRule>
    <cfRule type="cellIs" dxfId="1442" priority="32" operator="equal">
      <formula>"Serious"</formula>
    </cfRule>
  </conditionalFormatting>
  <conditionalFormatting sqref="K20">
    <cfRule type="cellIs" dxfId="1441" priority="29" operator="equal">
      <formula>"Very serious"</formula>
    </cfRule>
    <cfRule type="cellIs" dxfId="1440" priority="30" operator="equal">
      <formula>"Serious"</formula>
    </cfRule>
  </conditionalFormatting>
  <conditionalFormatting sqref="K22">
    <cfRule type="cellIs" dxfId="1439" priority="27" operator="equal">
      <formula>"Very serious"</formula>
    </cfRule>
    <cfRule type="cellIs" dxfId="1438" priority="28" operator="equal">
      <formula>"Serious"</formula>
    </cfRule>
  </conditionalFormatting>
  <conditionalFormatting sqref="K24">
    <cfRule type="cellIs" dxfId="1437" priority="25" operator="equal">
      <formula>"Very serious"</formula>
    </cfRule>
    <cfRule type="cellIs" dxfId="1436" priority="26" operator="equal">
      <formula>"Serious"</formula>
    </cfRule>
  </conditionalFormatting>
  <conditionalFormatting sqref="K26">
    <cfRule type="cellIs" dxfId="1435" priority="23" operator="equal">
      <formula>"Very serious"</formula>
    </cfRule>
    <cfRule type="cellIs" dxfId="1434" priority="24" operator="equal">
      <formula>"Serious"</formula>
    </cfRule>
  </conditionalFormatting>
  <conditionalFormatting sqref="K28">
    <cfRule type="cellIs" dxfId="1433" priority="21" operator="equal">
      <formula>"Very serious"</formula>
    </cfRule>
    <cfRule type="cellIs" dxfId="1432" priority="22" operator="equal">
      <formula>"Serious"</formula>
    </cfRule>
  </conditionalFormatting>
  <conditionalFormatting sqref="K30">
    <cfRule type="cellIs" dxfId="1431" priority="19" operator="equal">
      <formula>"Very serious"</formula>
    </cfRule>
    <cfRule type="cellIs" dxfId="1430" priority="20" operator="equal">
      <formula>"Serious"</formula>
    </cfRule>
  </conditionalFormatting>
  <conditionalFormatting sqref="K32">
    <cfRule type="cellIs" dxfId="1429" priority="17" operator="equal">
      <formula>"Very serious"</formula>
    </cfRule>
    <cfRule type="cellIs" dxfId="1428" priority="18" operator="equal">
      <formula>"Serious"</formula>
    </cfRule>
  </conditionalFormatting>
  <conditionalFormatting sqref="K34">
    <cfRule type="cellIs" dxfId="1427" priority="15" operator="equal">
      <formula>"Very serious"</formula>
    </cfRule>
    <cfRule type="cellIs" dxfId="1426" priority="16" operator="equal">
      <formula>"Serious"</formula>
    </cfRule>
  </conditionalFormatting>
  <conditionalFormatting sqref="K36">
    <cfRule type="cellIs" dxfId="1425" priority="13" operator="equal">
      <formula>"Very serious"</formula>
    </cfRule>
    <cfRule type="cellIs" dxfId="1424" priority="14" operator="equal">
      <formula>"Serious"</formula>
    </cfRule>
  </conditionalFormatting>
  <conditionalFormatting sqref="K38">
    <cfRule type="cellIs" dxfId="1423" priority="11" operator="equal">
      <formula>"Very serious"</formula>
    </cfRule>
    <cfRule type="cellIs" dxfId="1422" priority="12" operator="equal">
      <formula>"Serious"</formula>
    </cfRule>
  </conditionalFormatting>
  <conditionalFormatting sqref="K40">
    <cfRule type="cellIs" dxfId="1421" priority="9" operator="equal">
      <formula>"Very serious"</formula>
    </cfRule>
    <cfRule type="cellIs" dxfId="1420" priority="10" operator="equal">
      <formula>"Serious"</formula>
    </cfRule>
  </conditionalFormatting>
  <conditionalFormatting sqref="K42">
    <cfRule type="cellIs" dxfId="1419" priority="7" operator="equal">
      <formula>"Very serious"</formula>
    </cfRule>
    <cfRule type="cellIs" dxfId="1418" priority="8" operator="equal">
      <formula>"Serious"</formula>
    </cfRule>
  </conditionalFormatting>
  <conditionalFormatting sqref="K44">
    <cfRule type="cellIs" dxfId="1417" priority="5" operator="equal">
      <formula>"Very serious"</formula>
    </cfRule>
    <cfRule type="cellIs" dxfId="1416" priority="6" operator="equal">
      <formula>"Serious"</formula>
    </cfRule>
  </conditionalFormatting>
  <conditionalFormatting sqref="K46">
    <cfRule type="cellIs" dxfId="1415" priority="3" operator="equal">
      <formula>"Very serious"</formula>
    </cfRule>
    <cfRule type="cellIs" dxfId="1414" priority="4" operator="equal">
      <formula>"Serious"</formula>
    </cfRule>
  </conditionalFormatting>
  <conditionalFormatting sqref="K48">
    <cfRule type="cellIs" dxfId="1413" priority="1" operator="equal">
      <formula>"Very serious"</formula>
    </cfRule>
    <cfRule type="cellIs" dxfId="1412" priority="2" operator="equal">
      <formula>"Serious"</formula>
    </cfRule>
  </conditionalFormatting>
  <dataValidations count="3">
    <dataValidation type="list" errorStyle="warning" allowBlank="1" showInputMessage="1" showErrorMessage="1" sqref="I15 I19 G19 G15 I17 E19 E15 E17 C19 C15 C17 G17 K19 K15 K17">
      <formula1>Grade_down</formula1>
    </dataValidation>
    <dataValidation type="list" errorStyle="warning" allowBlank="1" showInputMessage="1" showErrorMessage="1" sqref="I20 I18 I16 I14 I30 I28 I26 I24 G30 G14 G16 G18 G20 G22 G24 G26 I22 E28 E14 I42 E16 E18 E20 E22 E24 E26 E40 G28 C42 I44 G42 E42 E46 C44 I46 G44 C30 C14 C16 C18 C20 C22 C24 C26 C28 I32 G48 E30 G32 C32 I34 G34 E32 E44 C34 I36 G46 E34 C48 C36 I38 G36 E36 C46 C38 I40 G38 E38 I48 C40 E48 G40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pageSetup paperSize="9" orientation="portrait" horizontalDpi="1200" verticalDpi="1200" r:id="rId1"/>
  <ignoredErrors>
    <ignoredError sqref="M63" formula="1"/>
  </ignoredErrors>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S42 S44 S16 S18 S20 S22 S24 S26 S28 S30 S32 S34 S36 S38 S40 S46 S48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8"/>
  <sheetViews>
    <sheetView workbookViewId="0">
      <selection activeCell="C2" sqref="C2"/>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9.7109375" style="88" customWidth="1"/>
    <col min="18" max="18" width="27.5703125" style="88"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16.5" thickBot="1" x14ac:dyDescent="0.3">
      <c r="B2" s="82" t="str">
        <f>HOME!B10</f>
        <v>PICO2</v>
      </c>
      <c r="C2" s="82" t="str">
        <f>VLOOKUP(B2,HOME!B:G,6,0)</f>
        <v>Three doses of 9-valent HPV vaccine in 9–15-year-old females versus three doses of 9-valent HPV vaccine in 16–26-year-old females – immunogenicity outcomes (month 7)</v>
      </c>
      <c r="D2" s="82"/>
      <c r="E2" s="82"/>
      <c r="F2" s="82"/>
      <c r="G2" s="82"/>
      <c r="H2" s="82"/>
      <c r="I2" s="82"/>
      <c r="J2" s="82"/>
      <c r="K2" s="82"/>
      <c r="L2" s="82"/>
      <c r="M2" s="82"/>
      <c r="N2" s="82"/>
      <c r="O2" s="82"/>
      <c r="P2" s="82"/>
    </row>
    <row r="3" spans="2:19" s="83" customFormat="1" ht="15.75" x14ac:dyDescent="0.25">
      <c r="B3" s="84" t="s">
        <v>4</v>
      </c>
      <c r="C3" s="202" t="str">
        <f>VLOOKUP(B2,HOME!B:G,2,0)</f>
        <v>Females 9–15 years old (subgroup: PPI)</v>
      </c>
      <c r="D3" s="202"/>
      <c r="E3" s="202"/>
      <c r="F3" s="202"/>
      <c r="G3" s="202"/>
      <c r="H3" s="202"/>
      <c r="I3" s="202"/>
      <c r="J3" s="202"/>
      <c r="K3" s="202"/>
      <c r="L3" s="202"/>
      <c r="M3" s="202"/>
      <c r="N3" s="202"/>
      <c r="O3" s="202"/>
      <c r="P3" s="202"/>
    </row>
    <row r="4" spans="2:19" s="83" customFormat="1" ht="15.75" x14ac:dyDescent="0.25">
      <c r="B4" s="84" t="s">
        <v>23</v>
      </c>
      <c r="C4" s="202" t="str">
        <f>STUDIES!D4</f>
        <v>72 centers in 17 countries (Austria, Belgium, Brazil, Chile, Colombia, Costa Rica, Finland,
India, Peru, Poland, South Africa, South
Korea Spain, Sweden, Taiwan, Thailand and the United States)</v>
      </c>
      <c r="D4" s="202"/>
      <c r="E4" s="202"/>
      <c r="F4" s="202"/>
      <c r="G4" s="202"/>
      <c r="H4" s="202"/>
      <c r="I4" s="202"/>
      <c r="J4" s="202"/>
      <c r="K4" s="202"/>
      <c r="L4" s="202"/>
      <c r="M4" s="202"/>
      <c r="N4" s="202"/>
      <c r="O4" s="202"/>
      <c r="P4" s="202"/>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9-valent HPV (3 doses) in females 16–26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406</v>
      </c>
      <c r="P12" s="68" t="s">
        <v>367</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218</v>
      </c>
      <c r="C14" s="96" t="s">
        <v>50</v>
      </c>
      <c r="D14" s="97"/>
      <c r="E14" s="96" t="s">
        <v>49</v>
      </c>
      <c r="F14" s="55">
        <v>1</v>
      </c>
      <c r="G14" s="96" t="s">
        <v>50</v>
      </c>
      <c r="H14" s="97"/>
      <c r="I14" s="96" t="s">
        <v>50</v>
      </c>
      <c r="J14" s="97"/>
      <c r="K14" s="96" t="s">
        <v>49</v>
      </c>
      <c r="L14" s="55">
        <v>1</v>
      </c>
      <c r="M14" s="96" t="s">
        <v>49</v>
      </c>
      <c r="N14" s="97"/>
      <c r="O14" s="95">
        <v>328</v>
      </c>
      <c r="P14" s="98">
        <v>517</v>
      </c>
      <c r="Q14" s="52" t="s">
        <v>105</v>
      </c>
      <c r="R14" s="55" t="s">
        <v>519</v>
      </c>
      <c r="S14" s="100" t="s">
        <v>387</v>
      </c>
    </row>
    <row r="15" spans="2:19" x14ac:dyDescent="0.25">
      <c r="B15" s="101" t="s">
        <v>329</v>
      </c>
      <c r="C15" s="102"/>
      <c r="D15" s="102"/>
      <c r="E15" s="102"/>
      <c r="F15" s="54"/>
      <c r="G15" s="102"/>
      <c r="H15" s="102"/>
      <c r="I15" s="102"/>
      <c r="J15" s="102"/>
      <c r="K15" s="102"/>
      <c r="L15" s="54"/>
      <c r="M15" s="102"/>
      <c r="N15" s="102"/>
      <c r="O15" s="102"/>
      <c r="P15" s="102"/>
      <c r="Q15" s="54"/>
      <c r="R15" s="54"/>
      <c r="S15" s="103"/>
    </row>
    <row r="16" spans="2:19" x14ac:dyDescent="0.25">
      <c r="B16" s="95" t="s">
        <v>219</v>
      </c>
      <c r="C16" s="96" t="s">
        <v>50</v>
      </c>
      <c r="D16" s="97"/>
      <c r="E16" s="96" t="s">
        <v>49</v>
      </c>
      <c r="F16" s="55">
        <v>1</v>
      </c>
      <c r="G16" s="96" t="s">
        <v>50</v>
      </c>
      <c r="H16" s="97"/>
      <c r="I16" s="96" t="s">
        <v>50</v>
      </c>
      <c r="J16" s="97"/>
      <c r="K16" s="96" t="s">
        <v>49</v>
      </c>
      <c r="L16" s="55">
        <v>1</v>
      </c>
      <c r="M16" s="96" t="s">
        <v>49</v>
      </c>
      <c r="N16" s="97"/>
      <c r="O16" s="95">
        <v>332</v>
      </c>
      <c r="P16" s="98">
        <v>517</v>
      </c>
      <c r="Q16" s="55" t="s">
        <v>106</v>
      </c>
      <c r="R16" s="55" t="s">
        <v>520</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220</v>
      </c>
      <c r="C18" s="96" t="s">
        <v>50</v>
      </c>
      <c r="D18" s="97"/>
      <c r="E18" s="96" t="s">
        <v>49</v>
      </c>
      <c r="F18" s="55">
        <v>1</v>
      </c>
      <c r="G18" s="96" t="s">
        <v>50</v>
      </c>
      <c r="H18" s="97"/>
      <c r="I18" s="96" t="s">
        <v>50</v>
      </c>
      <c r="J18" s="97"/>
      <c r="K18" s="96" t="s">
        <v>49</v>
      </c>
      <c r="L18" s="55">
        <v>1</v>
      </c>
      <c r="M18" s="96" t="s">
        <v>49</v>
      </c>
      <c r="N18" s="97"/>
      <c r="O18" s="95">
        <v>329</v>
      </c>
      <c r="P18" s="98">
        <v>529</v>
      </c>
      <c r="Q18" s="55" t="s">
        <v>405</v>
      </c>
      <c r="R18" s="55" t="s">
        <v>392</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221</v>
      </c>
      <c r="C20" s="96" t="s">
        <v>50</v>
      </c>
      <c r="D20" s="97"/>
      <c r="E20" s="96" t="s">
        <v>49</v>
      </c>
      <c r="F20" s="55">
        <v>1</v>
      </c>
      <c r="G20" s="96" t="s">
        <v>50</v>
      </c>
      <c r="H20" s="97"/>
      <c r="I20" s="96" t="s">
        <v>50</v>
      </c>
      <c r="J20" s="97"/>
      <c r="K20" s="96" t="s">
        <v>49</v>
      </c>
      <c r="L20" s="55">
        <v>1</v>
      </c>
      <c r="M20" s="96" t="s">
        <v>49</v>
      </c>
      <c r="N20" s="97"/>
      <c r="O20" s="95">
        <v>345</v>
      </c>
      <c r="P20" s="98">
        <v>531</v>
      </c>
      <c r="Q20" s="55" t="s">
        <v>107</v>
      </c>
      <c r="R20" s="55" t="s">
        <v>393</v>
      </c>
      <c r="S20" s="100" t="s">
        <v>387</v>
      </c>
    </row>
    <row r="21" spans="2:19" x14ac:dyDescent="0.25">
      <c r="B21" s="101" t="s">
        <v>332</v>
      </c>
      <c r="C21" s="102"/>
      <c r="D21" s="102"/>
      <c r="E21" s="102"/>
      <c r="F21" s="54"/>
      <c r="G21" s="102"/>
      <c r="H21" s="102"/>
      <c r="I21" s="102"/>
      <c r="J21" s="102"/>
      <c r="K21" s="102"/>
      <c r="L21" s="54"/>
      <c r="M21" s="102"/>
      <c r="N21" s="102"/>
      <c r="O21" s="102"/>
      <c r="P21" s="102"/>
      <c r="Q21" s="54"/>
      <c r="R21" s="54"/>
      <c r="S21" s="103"/>
    </row>
    <row r="22" spans="2:19" x14ac:dyDescent="0.25">
      <c r="B22" s="95" t="s">
        <v>222</v>
      </c>
      <c r="C22" s="96" t="s">
        <v>50</v>
      </c>
      <c r="D22" s="97"/>
      <c r="E22" s="96" t="s">
        <v>49</v>
      </c>
      <c r="F22" s="55">
        <v>1</v>
      </c>
      <c r="G22" s="96" t="s">
        <v>50</v>
      </c>
      <c r="H22" s="97"/>
      <c r="I22" s="96" t="s">
        <v>50</v>
      </c>
      <c r="J22" s="97"/>
      <c r="K22" s="96" t="s">
        <v>49</v>
      </c>
      <c r="L22" s="55">
        <v>1</v>
      </c>
      <c r="M22" s="96" t="s">
        <v>49</v>
      </c>
      <c r="N22" s="97"/>
      <c r="O22" s="95">
        <v>340</v>
      </c>
      <c r="P22" s="98">
        <v>522</v>
      </c>
      <c r="Q22" s="55" t="s">
        <v>108</v>
      </c>
      <c r="R22" s="55" t="s">
        <v>394</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223</v>
      </c>
      <c r="C24" s="96" t="s">
        <v>50</v>
      </c>
      <c r="D24" s="97"/>
      <c r="E24" s="96" t="s">
        <v>49</v>
      </c>
      <c r="F24" s="55">
        <v>1</v>
      </c>
      <c r="G24" s="96" t="s">
        <v>50</v>
      </c>
      <c r="H24" s="97"/>
      <c r="I24" s="96" t="s">
        <v>50</v>
      </c>
      <c r="J24" s="97"/>
      <c r="K24" s="96" t="s">
        <v>49</v>
      </c>
      <c r="L24" s="55">
        <v>1</v>
      </c>
      <c r="M24" s="96" t="s">
        <v>49</v>
      </c>
      <c r="N24" s="97"/>
      <c r="O24" s="95">
        <v>354</v>
      </c>
      <c r="P24" s="98">
        <v>534</v>
      </c>
      <c r="Q24" s="55" t="s">
        <v>109</v>
      </c>
      <c r="R24" s="55" t="s">
        <v>395</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224</v>
      </c>
      <c r="C26" s="96" t="s">
        <v>50</v>
      </c>
      <c r="D26" s="97"/>
      <c r="E26" s="96" t="s">
        <v>49</v>
      </c>
      <c r="F26" s="55">
        <v>1</v>
      </c>
      <c r="G26" s="96" t="s">
        <v>50</v>
      </c>
      <c r="H26" s="97"/>
      <c r="I26" s="96" t="s">
        <v>50</v>
      </c>
      <c r="J26" s="97"/>
      <c r="K26" s="96" t="s">
        <v>49</v>
      </c>
      <c r="L26" s="55">
        <v>1</v>
      </c>
      <c r="M26" s="96" t="s">
        <v>49</v>
      </c>
      <c r="N26" s="97"/>
      <c r="O26" s="95">
        <v>368</v>
      </c>
      <c r="P26" s="98">
        <v>534</v>
      </c>
      <c r="Q26" s="55" t="s">
        <v>110</v>
      </c>
      <c r="R26" s="55" t="s">
        <v>396</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225</v>
      </c>
      <c r="C28" s="96" t="s">
        <v>50</v>
      </c>
      <c r="D28" s="97"/>
      <c r="E28" s="96" t="s">
        <v>49</v>
      </c>
      <c r="F28" s="55">
        <v>1</v>
      </c>
      <c r="G28" s="96" t="s">
        <v>50</v>
      </c>
      <c r="H28" s="97"/>
      <c r="I28" s="96" t="s">
        <v>50</v>
      </c>
      <c r="J28" s="97"/>
      <c r="K28" s="96" t="s">
        <v>49</v>
      </c>
      <c r="L28" s="55">
        <v>1</v>
      </c>
      <c r="M28" s="96" t="s">
        <v>49</v>
      </c>
      <c r="N28" s="97"/>
      <c r="O28" s="95">
        <v>337</v>
      </c>
      <c r="P28" s="98">
        <v>533</v>
      </c>
      <c r="Q28" s="55" t="s">
        <v>111</v>
      </c>
      <c r="R28" s="55" t="s">
        <v>397</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226</v>
      </c>
      <c r="C30" s="96" t="s">
        <v>50</v>
      </c>
      <c r="D30" s="97"/>
      <c r="E30" s="96" t="s">
        <v>49</v>
      </c>
      <c r="F30" s="55">
        <v>1</v>
      </c>
      <c r="G30" s="96" t="s">
        <v>50</v>
      </c>
      <c r="H30" s="97"/>
      <c r="I30" s="96" t="s">
        <v>50</v>
      </c>
      <c r="J30" s="97"/>
      <c r="K30" s="96" t="s">
        <v>49</v>
      </c>
      <c r="L30" s="55">
        <v>1</v>
      </c>
      <c r="M30" s="96" t="s">
        <v>49</v>
      </c>
      <c r="N30" s="97"/>
      <c r="O30" s="95">
        <v>332</v>
      </c>
      <c r="P30" s="98">
        <v>531</v>
      </c>
      <c r="Q30" s="55" t="s">
        <v>112</v>
      </c>
      <c r="R30" s="55" t="s">
        <v>398</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218</v>
      </c>
      <c r="C32" s="96" t="s">
        <v>50</v>
      </c>
      <c r="D32" s="97"/>
      <c r="E32" s="96" t="s">
        <v>49</v>
      </c>
      <c r="F32" s="55">
        <v>1</v>
      </c>
      <c r="G32" s="96" t="s">
        <v>50</v>
      </c>
      <c r="H32" s="97"/>
      <c r="I32" s="96" t="s">
        <v>50</v>
      </c>
      <c r="J32" s="97"/>
      <c r="K32" s="96" t="s">
        <v>49</v>
      </c>
      <c r="L32" s="55">
        <v>1</v>
      </c>
      <c r="M32" s="96" t="s">
        <v>49</v>
      </c>
      <c r="N32" s="97"/>
      <c r="O32" s="95">
        <v>328</v>
      </c>
      <c r="P32" s="98">
        <v>517</v>
      </c>
      <c r="Q32" s="55" t="s">
        <v>388</v>
      </c>
      <c r="R32" s="55" t="s">
        <v>399</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219</v>
      </c>
      <c r="C34" s="96" t="s">
        <v>50</v>
      </c>
      <c r="D34" s="97"/>
      <c r="E34" s="96" t="s">
        <v>49</v>
      </c>
      <c r="F34" s="55">
        <v>1</v>
      </c>
      <c r="G34" s="96" t="s">
        <v>50</v>
      </c>
      <c r="H34" s="97"/>
      <c r="I34" s="96" t="s">
        <v>50</v>
      </c>
      <c r="J34" s="97"/>
      <c r="K34" s="96" t="s">
        <v>49</v>
      </c>
      <c r="L34" s="55">
        <v>1</v>
      </c>
      <c r="M34" s="96" t="s">
        <v>49</v>
      </c>
      <c r="N34" s="97"/>
      <c r="O34" s="95">
        <v>332</v>
      </c>
      <c r="P34" s="98">
        <v>517</v>
      </c>
      <c r="Q34" s="55" t="s">
        <v>389</v>
      </c>
      <c r="R34" s="55" t="s">
        <v>400</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220</v>
      </c>
      <c r="C36" s="96" t="s">
        <v>50</v>
      </c>
      <c r="D36" s="97"/>
      <c r="E36" s="96" t="s">
        <v>49</v>
      </c>
      <c r="F36" s="55">
        <v>1</v>
      </c>
      <c r="G36" s="96" t="s">
        <v>50</v>
      </c>
      <c r="H36" s="97"/>
      <c r="I36" s="96" t="s">
        <v>50</v>
      </c>
      <c r="J36" s="97"/>
      <c r="K36" s="96" t="s">
        <v>49</v>
      </c>
      <c r="L36" s="55">
        <v>1</v>
      </c>
      <c r="M36" s="96" t="s">
        <v>49</v>
      </c>
      <c r="N36" s="97"/>
      <c r="O36" s="95">
        <v>329</v>
      </c>
      <c r="P36" s="98">
        <v>529</v>
      </c>
      <c r="Q36" s="55" t="s">
        <v>389</v>
      </c>
      <c r="R36" s="55" t="s">
        <v>400</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221</v>
      </c>
      <c r="C38" s="96" t="s">
        <v>50</v>
      </c>
      <c r="D38" s="97"/>
      <c r="E38" s="96" t="s">
        <v>49</v>
      </c>
      <c r="F38" s="55">
        <v>1</v>
      </c>
      <c r="G38" s="96" t="s">
        <v>50</v>
      </c>
      <c r="H38" s="97"/>
      <c r="I38" s="96" t="s">
        <v>50</v>
      </c>
      <c r="J38" s="97"/>
      <c r="K38" s="96" t="s">
        <v>49</v>
      </c>
      <c r="L38" s="55">
        <v>1</v>
      </c>
      <c r="M38" s="96" t="s">
        <v>49</v>
      </c>
      <c r="N38" s="97"/>
      <c r="O38" s="95">
        <v>345</v>
      </c>
      <c r="P38" s="98">
        <v>531</v>
      </c>
      <c r="Q38" s="55" t="s">
        <v>390</v>
      </c>
      <c r="R38" s="55" t="s">
        <v>401</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222</v>
      </c>
      <c r="C40" s="96" t="s">
        <v>50</v>
      </c>
      <c r="D40" s="97"/>
      <c r="E40" s="96" t="s">
        <v>49</v>
      </c>
      <c r="F40" s="55">
        <v>1</v>
      </c>
      <c r="G40" s="96" t="s">
        <v>50</v>
      </c>
      <c r="H40" s="97"/>
      <c r="I40" s="96" t="s">
        <v>50</v>
      </c>
      <c r="J40" s="97"/>
      <c r="K40" s="96" t="s">
        <v>49</v>
      </c>
      <c r="L40" s="55">
        <v>1</v>
      </c>
      <c r="M40" s="96" t="s">
        <v>49</v>
      </c>
      <c r="N40" s="97"/>
      <c r="O40" s="95">
        <v>340</v>
      </c>
      <c r="P40" s="98">
        <v>522</v>
      </c>
      <c r="Q40" s="55" t="s">
        <v>390</v>
      </c>
      <c r="R40" s="55" t="s">
        <v>402</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223</v>
      </c>
      <c r="C42" s="96" t="s">
        <v>50</v>
      </c>
      <c r="D42" s="97"/>
      <c r="E42" s="96" t="s">
        <v>49</v>
      </c>
      <c r="F42" s="55">
        <v>1</v>
      </c>
      <c r="G42" s="96" t="s">
        <v>50</v>
      </c>
      <c r="H42" s="97"/>
      <c r="I42" s="96" t="s">
        <v>50</v>
      </c>
      <c r="J42" s="97"/>
      <c r="K42" s="96" t="s">
        <v>49</v>
      </c>
      <c r="L42" s="55">
        <v>1</v>
      </c>
      <c r="M42" s="96" t="s">
        <v>49</v>
      </c>
      <c r="N42" s="97"/>
      <c r="O42" s="95">
        <v>354</v>
      </c>
      <c r="P42" s="98">
        <v>534</v>
      </c>
      <c r="Q42" s="55" t="s">
        <v>390</v>
      </c>
      <c r="R42" s="55" t="s">
        <v>403</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224</v>
      </c>
      <c r="C44" s="96" t="s">
        <v>50</v>
      </c>
      <c r="D44" s="97"/>
      <c r="E44" s="96" t="s">
        <v>49</v>
      </c>
      <c r="F44" s="55">
        <v>1</v>
      </c>
      <c r="G44" s="96" t="s">
        <v>50</v>
      </c>
      <c r="H44" s="97"/>
      <c r="I44" s="96" t="s">
        <v>50</v>
      </c>
      <c r="J44" s="97"/>
      <c r="K44" s="96" t="s">
        <v>49</v>
      </c>
      <c r="L44" s="55">
        <v>1</v>
      </c>
      <c r="M44" s="96" t="s">
        <v>49</v>
      </c>
      <c r="N44" s="97"/>
      <c r="O44" s="95">
        <v>368</v>
      </c>
      <c r="P44" s="98">
        <v>534</v>
      </c>
      <c r="Q44" s="55" t="s">
        <v>391</v>
      </c>
      <c r="R44" s="55" t="s">
        <v>404</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225</v>
      </c>
      <c r="C46" s="96" t="s">
        <v>50</v>
      </c>
      <c r="D46" s="97"/>
      <c r="E46" s="96" t="s">
        <v>49</v>
      </c>
      <c r="F46" s="55">
        <v>1</v>
      </c>
      <c r="G46" s="96" t="s">
        <v>50</v>
      </c>
      <c r="H46" s="97"/>
      <c r="I46" s="96" t="s">
        <v>50</v>
      </c>
      <c r="J46" s="97"/>
      <c r="K46" s="96" t="s">
        <v>49</v>
      </c>
      <c r="L46" s="55">
        <v>1</v>
      </c>
      <c r="M46" s="96" t="s">
        <v>49</v>
      </c>
      <c r="N46" s="97"/>
      <c r="O46" s="95">
        <v>337</v>
      </c>
      <c r="P46" s="98">
        <v>533</v>
      </c>
      <c r="Q46" s="55" t="s">
        <v>390</v>
      </c>
      <c r="R46" s="55" t="s">
        <v>402</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226</v>
      </c>
      <c r="C48" s="106" t="s">
        <v>50</v>
      </c>
      <c r="D48" s="107"/>
      <c r="E48" s="106" t="s">
        <v>49</v>
      </c>
      <c r="F48" s="56">
        <v>1</v>
      </c>
      <c r="G48" s="106" t="s">
        <v>50</v>
      </c>
      <c r="H48" s="107"/>
      <c r="I48" s="106" t="s">
        <v>50</v>
      </c>
      <c r="J48" s="107"/>
      <c r="K48" s="106" t="s">
        <v>49</v>
      </c>
      <c r="L48" s="56">
        <v>1</v>
      </c>
      <c r="M48" s="106" t="s">
        <v>49</v>
      </c>
      <c r="N48" s="107"/>
      <c r="O48" s="105">
        <v>332</v>
      </c>
      <c r="P48" s="108">
        <v>531</v>
      </c>
      <c r="Q48" s="56" t="s">
        <v>389</v>
      </c>
      <c r="R48" s="56" t="s">
        <v>400</v>
      </c>
      <c r="S48" s="110" t="s">
        <v>387</v>
      </c>
    </row>
    <row r="49" spans="2:16" ht="15" customHeight="1" x14ac:dyDescent="0.25">
      <c r="B49" s="221" t="s">
        <v>411</v>
      </c>
      <c r="C49" s="221"/>
      <c r="D49" s="221"/>
      <c r="E49" s="221"/>
      <c r="F49" s="221"/>
      <c r="G49" s="221"/>
      <c r="H49" s="221"/>
      <c r="I49" s="221"/>
      <c r="J49" s="221"/>
      <c r="K49" s="221"/>
      <c r="L49" s="221"/>
      <c r="M49" s="221"/>
      <c r="N49" s="221"/>
      <c r="O49" s="221"/>
      <c r="P49" s="221"/>
    </row>
    <row r="50" spans="2:16" ht="62.25" customHeight="1" x14ac:dyDescent="0.25">
      <c r="B50" s="236" t="s">
        <v>667</v>
      </c>
      <c r="C50" s="236"/>
      <c r="D50" s="236"/>
      <c r="E50" s="236"/>
      <c r="F50" s="236"/>
      <c r="G50" s="236"/>
      <c r="H50" s="236"/>
      <c r="I50" s="236"/>
      <c r="J50" s="236"/>
      <c r="K50" s="236"/>
      <c r="L50" s="236"/>
      <c r="M50" s="236"/>
      <c r="N50" s="236"/>
      <c r="O50" s="236"/>
      <c r="P50" s="236"/>
    </row>
    <row r="51" spans="2:16" x14ac:dyDescent="0.25">
      <c r="B51" s="236" t="s">
        <v>445</v>
      </c>
      <c r="C51" s="236"/>
      <c r="D51" s="236"/>
      <c r="E51" s="236"/>
      <c r="F51" s="236"/>
      <c r="G51" s="236"/>
      <c r="H51" s="236"/>
      <c r="I51" s="236"/>
      <c r="J51" s="236"/>
      <c r="K51" s="236"/>
      <c r="L51" s="236"/>
      <c r="M51" s="236"/>
      <c r="N51" s="236"/>
      <c r="O51" s="236"/>
      <c r="P51" s="236"/>
    </row>
    <row r="52" spans="2:16" x14ac:dyDescent="0.25">
      <c r="B52" s="194" t="s">
        <v>409</v>
      </c>
      <c r="C52" s="194"/>
      <c r="D52" s="194"/>
      <c r="E52" s="194"/>
      <c r="F52" s="194"/>
      <c r="G52" s="194"/>
      <c r="H52" s="194"/>
      <c r="I52" s="194"/>
      <c r="J52" s="194"/>
      <c r="K52" s="194"/>
      <c r="L52" s="194"/>
      <c r="M52" s="194"/>
      <c r="N52" s="194"/>
      <c r="O52" s="194"/>
      <c r="P52" s="194"/>
    </row>
    <row r="53" spans="2:16" x14ac:dyDescent="0.25">
      <c r="B53" s="194" t="s">
        <v>410</v>
      </c>
      <c r="C53" s="194"/>
      <c r="D53" s="194"/>
      <c r="E53" s="194"/>
      <c r="F53" s="194"/>
      <c r="G53" s="194"/>
      <c r="H53" s="194"/>
      <c r="I53" s="194"/>
      <c r="J53" s="194"/>
      <c r="K53" s="194"/>
      <c r="L53" s="194"/>
      <c r="M53" s="194"/>
      <c r="N53" s="194"/>
      <c r="O53" s="194"/>
      <c r="P53" s="194"/>
    </row>
    <row r="54" spans="2:16" x14ac:dyDescent="0.25">
      <c r="B54" s="194" t="s">
        <v>369</v>
      </c>
      <c r="C54" s="194"/>
      <c r="D54" s="194"/>
      <c r="E54" s="194"/>
      <c r="F54" s="194"/>
      <c r="G54" s="194"/>
      <c r="H54" s="194"/>
      <c r="I54" s="194"/>
      <c r="J54" s="194"/>
      <c r="K54" s="194"/>
      <c r="L54" s="194"/>
      <c r="M54" s="194"/>
      <c r="N54" s="194"/>
      <c r="O54" s="194"/>
      <c r="P54" s="194"/>
    </row>
    <row r="55" spans="2:16" x14ac:dyDescent="0.25">
      <c r="B55" s="113" t="s">
        <v>200</v>
      </c>
      <c r="C55" s="194" t="str">
        <f>STUDIES!A4</f>
        <v>Van Damme, 2015 (2)</v>
      </c>
      <c r="D55" s="194"/>
      <c r="E55" s="194"/>
      <c r="F55" s="194"/>
      <c r="G55" s="194"/>
      <c r="H55" s="194"/>
      <c r="I55" s="194"/>
      <c r="J55" s="194"/>
      <c r="K55" s="194"/>
      <c r="L55" s="194"/>
      <c r="M55" s="194"/>
      <c r="N55" s="194"/>
      <c r="O55" s="194"/>
      <c r="P55" s="194"/>
    </row>
    <row r="57" spans="2:16" ht="21.75" thickBot="1" x14ac:dyDescent="0.3">
      <c r="B57" s="86" t="s">
        <v>58</v>
      </c>
      <c r="C57" s="87"/>
      <c r="D57" s="87"/>
      <c r="E57" s="87"/>
      <c r="F57" s="87"/>
      <c r="G57" s="87"/>
      <c r="H57" s="87"/>
      <c r="I57" s="87"/>
      <c r="J57" s="87"/>
      <c r="K57" s="87"/>
      <c r="L57" s="87"/>
      <c r="M57" s="87"/>
      <c r="N57" s="87"/>
      <c r="O57" s="87"/>
      <c r="P57" s="87"/>
    </row>
    <row r="59" spans="2:16" s="89" customFormat="1" x14ac:dyDescent="0.25">
      <c r="B59" s="227" t="s">
        <v>74</v>
      </c>
      <c r="C59" s="228"/>
      <c r="D59" s="228"/>
      <c r="E59" s="224" t="s">
        <v>75</v>
      </c>
      <c r="F59" s="224"/>
      <c r="G59" s="224"/>
      <c r="H59" s="224"/>
      <c r="I59" s="224" t="s">
        <v>76</v>
      </c>
      <c r="J59" s="224"/>
      <c r="K59" s="224" t="s">
        <v>25</v>
      </c>
      <c r="L59" s="224"/>
      <c r="M59" s="222" t="s">
        <v>28</v>
      </c>
      <c r="N59" s="222"/>
      <c r="O59" s="224" t="s">
        <v>27</v>
      </c>
      <c r="P59" s="232"/>
    </row>
    <row r="60" spans="2:16" s="89" customFormat="1" ht="34.5" customHeight="1" thickBot="1" x14ac:dyDescent="0.3">
      <c r="B60" s="229"/>
      <c r="C60" s="230"/>
      <c r="D60" s="230"/>
      <c r="E60" s="223" t="str">
        <f>O12</f>
        <v>Control group (9vHPV – females 16–26 years)</v>
      </c>
      <c r="F60" s="223"/>
      <c r="G60" s="223" t="str">
        <f>P12</f>
        <v>Intervention group (9vHPV – females 9–15 years)</v>
      </c>
      <c r="H60" s="223"/>
      <c r="I60" s="231" t="s">
        <v>24</v>
      </c>
      <c r="J60" s="231"/>
      <c r="K60" s="231" t="s">
        <v>26</v>
      </c>
      <c r="L60" s="231"/>
      <c r="M60" s="223"/>
      <c r="N60" s="223"/>
      <c r="O60" s="231"/>
      <c r="P60" s="233"/>
    </row>
    <row r="61" spans="2:16" ht="30" customHeight="1" x14ac:dyDescent="0.25">
      <c r="B61" s="192" t="str">
        <f>B13</f>
        <v>GMTs for HPV 6 (follow-up: 7 months)</v>
      </c>
      <c r="C61" s="193"/>
      <c r="D61" s="193"/>
      <c r="E61" s="199" t="str">
        <f>IF(Q14="","",Q14)</f>
        <v>Mean 900.8 mMU/mL</v>
      </c>
      <c r="F61" s="199"/>
      <c r="G61" s="198" t="s">
        <v>412</v>
      </c>
      <c r="H61" s="198"/>
      <c r="I61" s="234" t="str">
        <f>IF(R14="","",R14)</f>
        <v>Ratio 1.90 (1.70–2.14)</v>
      </c>
      <c r="J61" s="234"/>
      <c r="K61" s="199" t="str">
        <f>IF(B14="","",B14)</f>
        <v>845 (1NoRCT)#</v>
      </c>
      <c r="L61" s="199"/>
      <c r="M61" s="118" t="str">
        <f>IF(S14="","",S14)</f>
        <v>Low</v>
      </c>
      <c r="N61" s="115"/>
      <c r="O61" s="200"/>
      <c r="P61" s="201"/>
    </row>
    <row r="62" spans="2:16" ht="30" customHeight="1" x14ac:dyDescent="0.25">
      <c r="B62" s="192" t="str">
        <f>B15</f>
        <v>GMTs for HPV 11 (follow-up: 7 months)</v>
      </c>
      <c r="C62" s="193"/>
      <c r="D62" s="193"/>
      <c r="E62" s="199" t="str">
        <f>IF(Q16="","",Q16)</f>
        <v>Mean 706.6 mMU/mL</v>
      </c>
      <c r="F62" s="199"/>
      <c r="G62" s="198" t="s">
        <v>413</v>
      </c>
      <c r="H62" s="198"/>
      <c r="I62" s="234" t="str">
        <f>IF(R16="","",R16)</f>
        <v>Ratio 1.83 (1.63–2.06)</v>
      </c>
      <c r="J62" s="234"/>
      <c r="K62" s="199" t="str">
        <f>IF(B16="","",B16)</f>
        <v>849 (1NoRCT)#</v>
      </c>
      <c r="L62" s="199"/>
      <c r="M62" s="118" t="str">
        <f>IF(S16="","",S16)</f>
        <v>Low</v>
      </c>
      <c r="N62" s="115"/>
      <c r="O62" s="200"/>
      <c r="P62" s="201"/>
    </row>
    <row r="63" spans="2:16" ht="30" customHeight="1" x14ac:dyDescent="0.25">
      <c r="B63" s="192" t="str">
        <f>B17</f>
        <v>GMTs for HPV 16 (follow-up: 7 months)</v>
      </c>
      <c r="C63" s="193"/>
      <c r="D63" s="193"/>
      <c r="E63" s="199" t="str">
        <f>IF(Q18="","",Q18)</f>
        <v>Mean 3 522.6 mMU/mL</v>
      </c>
      <c r="F63" s="199"/>
      <c r="G63" s="198" t="s">
        <v>414</v>
      </c>
      <c r="H63" s="198"/>
      <c r="I63" s="234" t="str">
        <f>IF(R18="","",R18)</f>
        <v>Ratio 1.98 (1.77–2.22)</v>
      </c>
      <c r="J63" s="234"/>
      <c r="K63" s="199" t="str">
        <f>IF(B18="","",B18)</f>
        <v>858 (1NoRCT)#</v>
      </c>
      <c r="L63" s="199"/>
      <c r="M63" s="118" t="str">
        <f>IF(S18="","",S18)</f>
        <v>Low</v>
      </c>
      <c r="N63" s="115"/>
      <c r="O63" s="200"/>
      <c r="P63" s="201"/>
    </row>
    <row r="64" spans="2:16" ht="30" customHeight="1" x14ac:dyDescent="0.25">
      <c r="B64" s="192" t="str">
        <f>B19</f>
        <v>GMTs for HPV 18 (follow-up: 7 months)</v>
      </c>
      <c r="C64" s="193"/>
      <c r="D64" s="193"/>
      <c r="E64" s="199" t="str">
        <f>IF(Q20="","",Q20)</f>
        <v>Mean 882.7 mMU/mL</v>
      </c>
      <c r="F64" s="199"/>
      <c r="G64" s="198" t="s">
        <v>415</v>
      </c>
      <c r="H64" s="198"/>
      <c r="I64" s="234" t="str">
        <f>IF(R20="","",R20)</f>
        <v>Ratio 2.44 (2.13–2.80)</v>
      </c>
      <c r="J64" s="234"/>
      <c r="K64" s="199" t="str">
        <f>IF(B20="","",B20)</f>
        <v>876 (1NoRCT)#</v>
      </c>
      <c r="L64" s="199"/>
      <c r="M64" s="118" t="str">
        <f>IF(S20="","",S20)</f>
        <v>Low</v>
      </c>
      <c r="N64" s="115"/>
      <c r="O64" s="200"/>
      <c r="P64" s="201"/>
    </row>
    <row r="65" spans="2:16" ht="30" customHeight="1" x14ac:dyDescent="0.25">
      <c r="B65" s="192" t="str">
        <f>B21</f>
        <v>GMTs for HPV 31 (follow-up: 7 months)</v>
      </c>
      <c r="C65" s="193"/>
      <c r="D65" s="193"/>
      <c r="E65" s="199" t="str">
        <f>IF(Q22="","",Q22)</f>
        <v>Mean 753.9 mMU/mL</v>
      </c>
      <c r="F65" s="199"/>
      <c r="G65" s="198" t="s">
        <v>416</v>
      </c>
      <c r="H65" s="198"/>
      <c r="I65" s="234" t="str">
        <f>IF(R22="","",R22)</f>
        <v>Ratio 2.51 (2.21–2.85)</v>
      </c>
      <c r="J65" s="234"/>
      <c r="K65" s="199" t="str">
        <f>IF(B22="","",B22)</f>
        <v>862 (1NoRCT)#</v>
      </c>
      <c r="L65" s="199"/>
      <c r="M65" s="118" t="str">
        <f>IF(S22="","",S22)</f>
        <v>Low</v>
      </c>
      <c r="N65" s="115"/>
      <c r="O65" s="200"/>
      <c r="P65" s="201"/>
    </row>
    <row r="66" spans="2:16" ht="30" customHeight="1" x14ac:dyDescent="0.25">
      <c r="B66" s="192" t="str">
        <f>B23</f>
        <v>GMTs for HPV 33 (follow-up: 7 months)</v>
      </c>
      <c r="C66" s="193"/>
      <c r="D66" s="193"/>
      <c r="E66" s="199" t="str">
        <f>IF(Q24="","",Q24)</f>
        <v>Mean 466.8 mMU/mL</v>
      </c>
      <c r="F66" s="199"/>
      <c r="G66" s="198" t="s">
        <v>417</v>
      </c>
      <c r="H66" s="198"/>
      <c r="I66" s="234" t="str">
        <f>IF(R24="","",R24)</f>
        <v>Ratio 2.10 (1.87–2.36)</v>
      </c>
      <c r="J66" s="234"/>
      <c r="K66" s="199" t="str">
        <f>IF(B24="","",B24)</f>
        <v>888 (1NoRCT)#</v>
      </c>
      <c r="L66" s="199"/>
      <c r="M66" s="118" t="str">
        <f>IF(S24="","",S24)</f>
        <v>Low</v>
      </c>
      <c r="N66" s="115"/>
      <c r="O66" s="200"/>
      <c r="P66" s="201"/>
    </row>
    <row r="67" spans="2:16" ht="30" customHeight="1" x14ac:dyDescent="0.25">
      <c r="B67" s="192" t="str">
        <f>B25</f>
        <v>GMTs for HPV 45 (follow-up: 7 months)</v>
      </c>
      <c r="C67" s="193"/>
      <c r="D67" s="193"/>
      <c r="E67" s="199" t="str">
        <f>IF(Q26="","",Q26)</f>
        <v>Mean 272.2 mMU/mL</v>
      </c>
      <c r="F67" s="199"/>
      <c r="G67" s="198" t="s">
        <v>418</v>
      </c>
      <c r="H67" s="198"/>
      <c r="I67" s="234" t="str">
        <f>IF(R26="","",R26)</f>
        <v>Ratio 2.62 (2.27–3.03)</v>
      </c>
      <c r="J67" s="234"/>
      <c r="K67" s="199" t="str">
        <f>IF(B26="","",B26)</f>
        <v>902 (1NoRCT)#</v>
      </c>
      <c r="L67" s="199"/>
      <c r="M67" s="118" t="str">
        <f>IF(S26="","",S26)</f>
        <v>Low</v>
      </c>
      <c r="N67" s="115"/>
      <c r="O67" s="200"/>
      <c r="P67" s="201"/>
    </row>
    <row r="68" spans="2:16" ht="30" customHeight="1" x14ac:dyDescent="0.25">
      <c r="B68" s="192" t="str">
        <f>B27</f>
        <v>GMTs for HPV 52 (follow-up: 7 months)</v>
      </c>
      <c r="C68" s="193"/>
      <c r="D68" s="193"/>
      <c r="E68" s="199" t="str">
        <f>IF(Q28="","",Q28)</f>
        <v>Mean 419.6 mMU/mL</v>
      </c>
      <c r="F68" s="199"/>
      <c r="G68" s="198" t="s">
        <v>448</v>
      </c>
      <c r="H68" s="198"/>
      <c r="I68" s="234" t="str">
        <f>IF(R28="","",R28)</f>
        <v>Ratio 2.22 (1.97–2.51)</v>
      </c>
      <c r="J68" s="234"/>
      <c r="K68" s="199" t="str">
        <f>IF(B28="","",B28)</f>
        <v>870 (1NoRCT)#</v>
      </c>
      <c r="L68" s="199"/>
      <c r="M68" s="118" t="str">
        <f>IF(S28="","",S28)</f>
        <v>Low</v>
      </c>
      <c r="N68" s="115"/>
      <c r="O68" s="200"/>
      <c r="P68" s="201"/>
    </row>
    <row r="69" spans="2:16" ht="30" customHeight="1" x14ac:dyDescent="0.25">
      <c r="B69" s="192" t="str">
        <f>B29</f>
        <v>GMTs for HPV 58 (follow-up: 7 months)</v>
      </c>
      <c r="C69" s="193"/>
      <c r="D69" s="193"/>
      <c r="E69" s="199" t="str">
        <f>IF(Q30="","",Q30)</f>
        <v>Mean 590.5 mMU/mL</v>
      </c>
      <c r="F69" s="199"/>
      <c r="G69" s="198" t="s">
        <v>449</v>
      </c>
      <c r="H69" s="198"/>
      <c r="I69" s="234" t="str">
        <f>IF(R30="","",R30)</f>
        <v>Ratio 2.18 (1.93–2.45)</v>
      </c>
      <c r="J69" s="234"/>
      <c r="K69" s="199" t="str">
        <f>IF(B30="","",B30)</f>
        <v>863 (1NoRCT)#</v>
      </c>
      <c r="L69" s="199"/>
      <c r="M69" s="118" t="str">
        <f>IF(S30="","",S30)</f>
        <v>Low</v>
      </c>
      <c r="N69" s="115"/>
      <c r="O69" s="200"/>
      <c r="P69" s="201"/>
    </row>
    <row r="70" spans="2:16" ht="30" customHeight="1" x14ac:dyDescent="0.25">
      <c r="B70" s="192" t="str">
        <f>B31</f>
        <v>Seroconversion for HPV 6 (follow-up: 7 months)</v>
      </c>
      <c r="C70" s="193"/>
      <c r="D70" s="193"/>
      <c r="E70" s="199" t="str">
        <f>IF(Q32="","",Q32)</f>
        <v>99.7% (98.3–100)</v>
      </c>
      <c r="F70" s="199"/>
      <c r="G70" s="198" t="s">
        <v>419</v>
      </c>
      <c r="H70" s="198"/>
      <c r="I70" s="234" t="str">
        <f>IF(R32="","",R32)</f>
        <v>Diff seroconv  0.1% (-0.8–1.5)</v>
      </c>
      <c r="J70" s="234"/>
      <c r="K70" s="199" t="str">
        <f>IF(B32="","",B32)</f>
        <v>845 (1NoRCT)#</v>
      </c>
      <c r="L70" s="199"/>
      <c r="M70" s="118" t="str">
        <f>IF(S32="","",S32)</f>
        <v>Low</v>
      </c>
      <c r="N70" s="115"/>
      <c r="O70" s="200"/>
      <c r="P70" s="201"/>
    </row>
    <row r="71" spans="2:16" ht="30" customHeight="1" x14ac:dyDescent="0.25">
      <c r="B71" s="192" t="str">
        <f>B33</f>
        <v>Seroconversion for HPV 11 (follow-up: 7 months)</v>
      </c>
      <c r="C71" s="193"/>
      <c r="D71" s="193"/>
      <c r="E71" s="199" t="str">
        <f>IF(Q34="","",Q34)</f>
        <v>100.0% (98.9–100.0)</v>
      </c>
      <c r="F71" s="199"/>
      <c r="G71" s="198" t="s">
        <v>420</v>
      </c>
      <c r="H71" s="198"/>
      <c r="I71" s="234" t="str">
        <f>IF(R34="","",R34)</f>
        <v>Diff seroconv 0.0% (-0.7–1.2)</v>
      </c>
      <c r="J71" s="234"/>
      <c r="K71" s="199" t="str">
        <f>IF(B34="","",B34)</f>
        <v>849 (1NoRCT)#</v>
      </c>
      <c r="L71" s="199"/>
      <c r="M71" s="118" t="str">
        <f>IF(S34="","",S34)</f>
        <v>Low</v>
      </c>
      <c r="N71" s="115"/>
      <c r="O71" s="200"/>
      <c r="P71" s="201"/>
    </row>
    <row r="72" spans="2:16" ht="30" customHeight="1" x14ac:dyDescent="0.25">
      <c r="B72" s="192" t="str">
        <f>B35</f>
        <v>Seroconversion for HPV 16 (follow-up: 7 months)</v>
      </c>
      <c r="C72" s="193"/>
      <c r="D72" s="193"/>
      <c r="E72" s="199" t="str">
        <f>IF(Q36="","",Q36)</f>
        <v>100.0% (98.9–100.0)</v>
      </c>
      <c r="F72" s="199"/>
      <c r="G72" s="198" t="s">
        <v>420</v>
      </c>
      <c r="H72" s="198"/>
      <c r="I72" s="234" t="str">
        <f>IF(R36="","",R36)</f>
        <v>Diff seroconv 0.0% (-0.7–1.2)</v>
      </c>
      <c r="J72" s="234"/>
      <c r="K72" s="199" t="str">
        <f>IF(B36="","",B36)</f>
        <v>858 (1NoRCT)#</v>
      </c>
      <c r="L72" s="199"/>
      <c r="M72" s="118" t="str">
        <f>IF(S36="","",S36)</f>
        <v>Low</v>
      </c>
      <c r="N72" s="115"/>
      <c r="O72" s="200"/>
      <c r="P72" s="201"/>
    </row>
    <row r="73" spans="2:16" ht="30" customHeight="1" x14ac:dyDescent="0.25">
      <c r="B73" s="192" t="str">
        <f>B37</f>
        <v>Seroconversion for HPV 18 (follow-up: 7 months)</v>
      </c>
      <c r="C73" s="193"/>
      <c r="D73" s="193"/>
      <c r="E73" s="199" t="str">
        <f>IF(Q38="","",Q38)</f>
        <v>99.7% (98.4–100.0)</v>
      </c>
      <c r="F73" s="199"/>
      <c r="G73" s="198" t="s">
        <v>421</v>
      </c>
      <c r="H73" s="198"/>
      <c r="I73" s="234" t="str">
        <f>IF(R38="","",R38)</f>
        <v>Diff seroconv 0.1% (-0.8–1.5)</v>
      </c>
      <c r="J73" s="234"/>
      <c r="K73" s="199" t="str">
        <f>IF(B38="","",B38)</f>
        <v>876 (1NoRCT)#</v>
      </c>
      <c r="L73" s="199"/>
      <c r="M73" s="118" t="str">
        <f>IF(S38="","",S38)</f>
        <v>Low</v>
      </c>
      <c r="N73" s="115"/>
      <c r="O73" s="200"/>
      <c r="P73" s="201"/>
    </row>
    <row r="74" spans="2:16" ht="30" customHeight="1" x14ac:dyDescent="0.25">
      <c r="B74" s="192" t="str">
        <f>B39</f>
        <v>Seroconversion for HPV 31 (follow-up: 7 months)</v>
      </c>
      <c r="C74" s="193"/>
      <c r="D74" s="193"/>
      <c r="E74" s="199" t="str">
        <f>IF(Q40="","",Q40)</f>
        <v>99.7% (98.4–100.0)</v>
      </c>
      <c r="F74" s="199"/>
      <c r="G74" s="198" t="s">
        <v>420</v>
      </c>
      <c r="H74" s="198"/>
      <c r="I74" s="234" t="str">
        <f>IF(R40="","",R40)</f>
        <v>Diff seroconv 0.3% (-0.4–1.7)</v>
      </c>
      <c r="J74" s="234"/>
      <c r="K74" s="199" t="str">
        <f>IF(B40="","",B40)</f>
        <v>862 (1NoRCT)#</v>
      </c>
      <c r="L74" s="199"/>
      <c r="M74" s="118" t="str">
        <f>IF(S40="","",S40)</f>
        <v>Low</v>
      </c>
      <c r="N74" s="115"/>
      <c r="O74" s="200"/>
      <c r="P74" s="201"/>
    </row>
    <row r="75" spans="2:16" ht="30" customHeight="1" x14ac:dyDescent="0.25">
      <c r="B75" s="192" t="str">
        <f>B41</f>
        <v>Seroconversion for HPV 33 (follow-up: 7 months)</v>
      </c>
      <c r="C75" s="193"/>
      <c r="D75" s="193"/>
      <c r="E75" s="199" t="str">
        <f>IF(Q42="","",Q42)</f>
        <v>99.7% (98.4–100.0)</v>
      </c>
      <c r="F75" s="199"/>
      <c r="G75" s="198" t="s">
        <v>420</v>
      </c>
      <c r="H75" s="198"/>
      <c r="I75" s="234" t="str">
        <f>IF(R42="","",R42)</f>
        <v>Diff seroconv 0.3% (-0.4–1.6)</v>
      </c>
      <c r="J75" s="234"/>
      <c r="K75" s="199" t="str">
        <f>IF(B42="","",B42)</f>
        <v>888 (1NoRCT)#</v>
      </c>
      <c r="L75" s="199"/>
      <c r="M75" s="118" t="str">
        <f>IF(S42="","",S42)</f>
        <v>Low</v>
      </c>
      <c r="N75" s="115"/>
      <c r="O75" s="200"/>
      <c r="P75" s="201"/>
    </row>
    <row r="76" spans="2:16" ht="30" customHeight="1" x14ac:dyDescent="0.25">
      <c r="B76" s="192" t="str">
        <f>B43</f>
        <v>Seroconversion for HPV 45 (follow-up: 7 months)</v>
      </c>
      <c r="C76" s="193"/>
      <c r="D76" s="193"/>
      <c r="E76" s="199" t="str">
        <f>IF(Q44="","",Q44)</f>
        <v>99.5% (98.1–99.9)</v>
      </c>
      <c r="F76" s="199"/>
      <c r="G76" s="198" t="s">
        <v>421</v>
      </c>
      <c r="H76" s="198"/>
      <c r="I76" s="234" t="str">
        <f>IF(R44="","",R44)</f>
        <v>Diff seroconv 0.4% (-0.6–1.8)</v>
      </c>
      <c r="J76" s="234"/>
      <c r="K76" s="199" t="str">
        <f>IF(B44="","",B44)</f>
        <v>902 (1NoRCT)#</v>
      </c>
      <c r="L76" s="199"/>
      <c r="M76" s="118" t="str">
        <f>IF(S44="","",S44)</f>
        <v>Low</v>
      </c>
      <c r="N76" s="115"/>
      <c r="O76" s="200"/>
      <c r="P76" s="201"/>
    </row>
    <row r="77" spans="2:16" ht="30" customHeight="1" x14ac:dyDescent="0.25">
      <c r="B77" s="192" t="str">
        <f>B45</f>
        <v>Seroconversion for HPV 52 (follow-up: 7 months)</v>
      </c>
      <c r="C77" s="193"/>
      <c r="D77" s="193"/>
      <c r="E77" s="199" t="str">
        <f>IF(Q46="","",Q46)</f>
        <v>99.7% (98.4–100.0)</v>
      </c>
      <c r="F77" s="199"/>
      <c r="G77" s="198" t="s">
        <v>420</v>
      </c>
      <c r="H77" s="198"/>
      <c r="I77" s="234" t="str">
        <f>IF(R46="","",R46)</f>
        <v>Diff seroconv 0.3% (-0.4–1.7)</v>
      </c>
      <c r="J77" s="234"/>
      <c r="K77" s="199" t="str">
        <f>IF(B46="","",B46)</f>
        <v>870 (1NoRCT)#</v>
      </c>
      <c r="L77" s="199"/>
      <c r="M77" s="118" t="str">
        <f>IF(S46="","",S46)</f>
        <v>Low</v>
      </c>
      <c r="N77" s="115"/>
      <c r="O77" s="200"/>
      <c r="P77" s="201"/>
    </row>
    <row r="78" spans="2:16" ht="30" customHeight="1" x14ac:dyDescent="0.25">
      <c r="B78" s="204" t="str">
        <f>B47</f>
        <v>Seroconversion for HPV 58 (follow-up: 7 months)</v>
      </c>
      <c r="C78" s="205"/>
      <c r="D78" s="205"/>
      <c r="E78" s="206" t="str">
        <f>IF(Q48="","",Q48)</f>
        <v>100.0% (98.9–100.0)</v>
      </c>
      <c r="F78" s="206"/>
      <c r="G78" s="207" t="s">
        <v>420</v>
      </c>
      <c r="H78" s="207"/>
      <c r="I78" s="235" t="str">
        <f>IF(R48="","",R48)</f>
        <v>Diff seroconv 0.0% (-0.7–1.2)</v>
      </c>
      <c r="J78" s="235"/>
      <c r="K78" s="206" t="str">
        <f>IF(B48="","",B48)</f>
        <v>863 (1NoRCT)#</v>
      </c>
      <c r="L78" s="206"/>
      <c r="M78" s="119" t="str">
        <f>IF(S48="","",S48)</f>
        <v>Low</v>
      </c>
      <c r="N78" s="117"/>
      <c r="O78" s="195"/>
      <c r="P78" s="196"/>
    </row>
    <row r="79" spans="2:16" ht="15" customHeight="1" x14ac:dyDescent="0.25">
      <c r="B79" s="221" t="s">
        <v>411</v>
      </c>
      <c r="C79" s="221"/>
      <c r="D79" s="221"/>
      <c r="E79" s="221"/>
      <c r="F79" s="221"/>
      <c r="G79" s="221"/>
      <c r="H79" s="221"/>
      <c r="I79" s="221"/>
      <c r="J79" s="221"/>
      <c r="K79" s="221"/>
      <c r="L79" s="221"/>
      <c r="M79" s="221"/>
      <c r="N79" s="221"/>
      <c r="O79" s="221"/>
      <c r="P79" s="221"/>
    </row>
    <row r="80" spans="2:16" ht="62.25" customHeight="1" x14ac:dyDescent="0.25">
      <c r="B80" s="236" t="s">
        <v>667</v>
      </c>
      <c r="C80" s="236"/>
      <c r="D80" s="236"/>
      <c r="E80" s="236"/>
      <c r="F80" s="236"/>
      <c r="G80" s="236"/>
      <c r="H80" s="236"/>
      <c r="I80" s="236"/>
      <c r="J80" s="236"/>
      <c r="K80" s="236"/>
      <c r="L80" s="236"/>
      <c r="M80" s="236"/>
      <c r="N80" s="236"/>
      <c r="O80" s="236"/>
      <c r="P80" s="236"/>
    </row>
    <row r="81" spans="2:16" ht="15" customHeight="1" x14ac:dyDescent="0.25">
      <c r="B81" s="236" t="s">
        <v>445</v>
      </c>
      <c r="C81" s="236"/>
      <c r="D81" s="236"/>
      <c r="E81" s="236"/>
      <c r="F81" s="236"/>
      <c r="G81" s="236"/>
      <c r="H81" s="236"/>
      <c r="I81" s="236"/>
      <c r="J81" s="236"/>
      <c r="K81" s="236"/>
      <c r="L81" s="236"/>
      <c r="M81" s="236"/>
      <c r="N81" s="236"/>
      <c r="O81" s="236"/>
      <c r="P81" s="236"/>
    </row>
    <row r="82" spans="2:16" ht="15" customHeight="1" x14ac:dyDescent="0.25">
      <c r="B82" s="194" t="s">
        <v>410</v>
      </c>
      <c r="C82" s="194"/>
      <c r="D82" s="194"/>
      <c r="E82" s="194"/>
      <c r="F82" s="194"/>
      <c r="G82" s="194"/>
      <c r="H82" s="194"/>
      <c r="I82" s="194"/>
      <c r="J82" s="194"/>
      <c r="K82" s="194"/>
      <c r="L82" s="194"/>
      <c r="M82" s="194"/>
      <c r="N82" s="194"/>
      <c r="O82" s="194"/>
      <c r="P82" s="194"/>
    </row>
    <row r="83" spans="2:16" x14ac:dyDescent="0.25">
      <c r="B83" s="113" t="s">
        <v>200</v>
      </c>
      <c r="C83" s="194" t="str">
        <f>C55</f>
        <v>Van Damme, 2015 (2)</v>
      </c>
      <c r="D83" s="194"/>
      <c r="E83" s="194"/>
      <c r="F83" s="194"/>
      <c r="G83" s="194"/>
      <c r="H83" s="194"/>
      <c r="I83" s="194"/>
      <c r="J83" s="194"/>
      <c r="K83" s="194"/>
      <c r="L83" s="194"/>
      <c r="M83" s="194"/>
      <c r="N83" s="194"/>
      <c r="O83" s="194"/>
      <c r="P83" s="194"/>
    </row>
    <row r="84" spans="2:16" x14ac:dyDescent="0.25">
      <c r="B84" s="88"/>
    </row>
    <row r="86" spans="2:16" x14ac:dyDescent="0.25">
      <c r="B86" s="88"/>
    </row>
    <row r="88" spans="2:16" x14ac:dyDescent="0.25">
      <c r="B88" s="88"/>
    </row>
  </sheetData>
  <mergeCells count="140">
    <mergeCell ref="C83:P83"/>
    <mergeCell ref="G62:H62"/>
    <mergeCell ref="B52:P52"/>
    <mergeCell ref="I61:J61"/>
    <mergeCell ref="K61:L61"/>
    <mergeCell ref="B50:P50"/>
    <mergeCell ref="B80:P80"/>
    <mergeCell ref="B81:P81"/>
    <mergeCell ref="B79:P79"/>
    <mergeCell ref="B59:D60"/>
    <mergeCell ref="E59:H59"/>
    <mergeCell ref="I59:J59"/>
    <mergeCell ref="K59:L59"/>
    <mergeCell ref="M59:N60"/>
    <mergeCell ref="O61:P61"/>
    <mergeCell ref="B62:D62"/>
    <mergeCell ref="B51:P51"/>
    <mergeCell ref="B64:D64"/>
    <mergeCell ref="E64:F64"/>
    <mergeCell ref="G64:H64"/>
    <mergeCell ref="I64:J64"/>
    <mergeCell ref="K64:L64"/>
    <mergeCell ref="O64:P64"/>
    <mergeCell ref="B63:D63"/>
    <mergeCell ref="O59:P60"/>
    <mergeCell ref="E60:F60"/>
    <mergeCell ref="G60:H60"/>
    <mergeCell ref="I60:J60"/>
    <mergeCell ref="K60:L60"/>
    <mergeCell ref="B49:P49"/>
    <mergeCell ref="C3:P3"/>
    <mergeCell ref="C4:P4"/>
    <mergeCell ref="C5:P5"/>
    <mergeCell ref="O10:S10"/>
    <mergeCell ref="B11:B12"/>
    <mergeCell ref="O11:P11"/>
    <mergeCell ref="Q11:R11"/>
    <mergeCell ref="S11:S12"/>
    <mergeCell ref="C6:P6"/>
    <mergeCell ref="B10:N10"/>
    <mergeCell ref="C55:P55"/>
    <mergeCell ref="B54:P54"/>
    <mergeCell ref="B53:P53"/>
    <mergeCell ref="B61:D61"/>
    <mergeCell ref="E61:F61"/>
    <mergeCell ref="G61:H61"/>
    <mergeCell ref="B66:D66"/>
    <mergeCell ref="E66:F66"/>
    <mergeCell ref="G66:H66"/>
    <mergeCell ref="I66:J66"/>
    <mergeCell ref="K66:L66"/>
    <mergeCell ref="O66:P66"/>
    <mergeCell ref="B65:D65"/>
    <mergeCell ref="E65:F65"/>
    <mergeCell ref="G65:H65"/>
    <mergeCell ref="I65:J65"/>
    <mergeCell ref="K65:L65"/>
    <mergeCell ref="O65:P65"/>
    <mergeCell ref="E63:F63"/>
    <mergeCell ref="G63:H63"/>
    <mergeCell ref="I63:J63"/>
    <mergeCell ref="K63:L63"/>
    <mergeCell ref="O63:P63"/>
    <mergeCell ref="I62:J62"/>
    <mergeCell ref="K62:L62"/>
    <mergeCell ref="O62:P62"/>
    <mergeCell ref="E62:F62"/>
    <mergeCell ref="B68:D68"/>
    <mergeCell ref="E68:F68"/>
    <mergeCell ref="G68:H68"/>
    <mergeCell ref="I68:J68"/>
    <mergeCell ref="K68:L68"/>
    <mergeCell ref="O68:P68"/>
    <mergeCell ref="B67:D67"/>
    <mergeCell ref="E67:F67"/>
    <mergeCell ref="G67:H67"/>
    <mergeCell ref="I67:J67"/>
    <mergeCell ref="K67:L67"/>
    <mergeCell ref="O67:P67"/>
    <mergeCell ref="B70:D70"/>
    <mergeCell ref="E70:F70"/>
    <mergeCell ref="G70:H70"/>
    <mergeCell ref="I70:J70"/>
    <mergeCell ref="K70:L70"/>
    <mergeCell ref="O70:P70"/>
    <mergeCell ref="B69:D69"/>
    <mergeCell ref="E69:F69"/>
    <mergeCell ref="G69:H69"/>
    <mergeCell ref="I69:J69"/>
    <mergeCell ref="K69:L69"/>
    <mergeCell ref="O69:P69"/>
    <mergeCell ref="B72:D72"/>
    <mergeCell ref="E72:F72"/>
    <mergeCell ref="G72:H72"/>
    <mergeCell ref="I72:J72"/>
    <mergeCell ref="K72:L72"/>
    <mergeCell ref="O72:P72"/>
    <mergeCell ref="B71:D71"/>
    <mergeCell ref="E71:F71"/>
    <mergeCell ref="G71:H71"/>
    <mergeCell ref="I71:J71"/>
    <mergeCell ref="K71:L71"/>
    <mergeCell ref="O71:P71"/>
    <mergeCell ref="O77:P77"/>
    <mergeCell ref="B74:D74"/>
    <mergeCell ref="E74:F74"/>
    <mergeCell ref="G74:H74"/>
    <mergeCell ref="I74:J74"/>
    <mergeCell ref="K74:L74"/>
    <mergeCell ref="O74:P74"/>
    <mergeCell ref="B73:D73"/>
    <mergeCell ref="E73:F73"/>
    <mergeCell ref="G73:H73"/>
    <mergeCell ref="I73:J73"/>
    <mergeCell ref="K73:L73"/>
    <mergeCell ref="O73:P73"/>
    <mergeCell ref="B82:P82"/>
    <mergeCell ref="B76:D76"/>
    <mergeCell ref="E76:F76"/>
    <mergeCell ref="G76:H76"/>
    <mergeCell ref="I76:J76"/>
    <mergeCell ref="K76:L76"/>
    <mergeCell ref="O76:P76"/>
    <mergeCell ref="B75:D75"/>
    <mergeCell ref="E75:F75"/>
    <mergeCell ref="G75:H75"/>
    <mergeCell ref="I75:J75"/>
    <mergeCell ref="K75:L75"/>
    <mergeCell ref="O75:P75"/>
    <mergeCell ref="B78:D78"/>
    <mergeCell ref="E78:F78"/>
    <mergeCell ref="G78:H78"/>
    <mergeCell ref="I78:J78"/>
    <mergeCell ref="K78:L78"/>
    <mergeCell ref="O78:P78"/>
    <mergeCell ref="B77:D77"/>
    <mergeCell ref="E77:F77"/>
    <mergeCell ref="G77:H77"/>
    <mergeCell ref="I77:J77"/>
    <mergeCell ref="K77:L77"/>
  </mergeCells>
  <conditionalFormatting sqref="M14:M31 M33 M35 M37 M39 M41 M43 M45 M47">
    <cfRule type="cellIs" dxfId="1411" priority="243" operator="equal">
      <formula>"Very large"</formula>
    </cfRule>
    <cfRule type="cellIs" dxfId="1410" priority="244" operator="equal">
      <formula>"Large"</formula>
    </cfRule>
  </conditionalFormatting>
  <conditionalFormatting sqref="C14:C31 C33 C35 C37 C39 C41 C43 C45 C47">
    <cfRule type="cellIs" dxfId="1409" priority="241" operator="equal">
      <formula>"Very serious"</formula>
    </cfRule>
    <cfRule type="cellIs" dxfId="1408" priority="242" operator="equal">
      <formula>"Serious"</formula>
    </cfRule>
  </conditionalFormatting>
  <conditionalFormatting sqref="M32">
    <cfRule type="cellIs" dxfId="1407" priority="231" operator="equal">
      <formula>"Very large"</formula>
    </cfRule>
    <cfRule type="cellIs" dxfId="1406" priority="232" operator="equal">
      <formula>"Large"</formula>
    </cfRule>
  </conditionalFormatting>
  <conditionalFormatting sqref="C32">
    <cfRule type="cellIs" dxfId="1405" priority="229" operator="equal">
      <formula>"Very serious"</formula>
    </cfRule>
    <cfRule type="cellIs" dxfId="1404" priority="230" operator="equal">
      <formula>"Serious"</formula>
    </cfRule>
  </conditionalFormatting>
  <conditionalFormatting sqref="G14:G31 G33 G35 G37 G39 G41 G43 G45 G47">
    <cfRule type="cellIs" dxfId="1403" priority="131" operator="equal">
      <formula>"Very serious"</formula>
    </cfRule>
    <cfRule type="cellIs" dxfId="1402" priority="132" operator="equal">
      <formula>"Serious"</formula>
    </cfRule>
  </conditionalFormatting>
  <conditionalFormatting sqref="M34">
    <cfRule type="cellIs" dxfId="1401" priority="219" operator="equal">
      <formula>"Very large"</formula>
    </cfRule>
    <cfRule type="cellIs" dxfId="1400" priority="220" operator="equal">
      <formula>"Large"</formula>
    </cfRule>
  </conditionalFormatting>
  <conditionalFormatting sqref="C34">
    <cfRule type="cellIs" dxfId="1399" priority="217" operator="equal">
      <formula>"Very serious"</formula>
    </cfRule>
    <cfRule type="cellIs" dxfId="1398" priority="218" operator="equal">
      <formula>"Serious"</formula>
    </cfRule>
  </conditionalFormatting>
  <conditionalFormatting sqref="G42">
    <cfRule type="cellIs" dxfId="1397" priority="119" operator="equal">
      <formula>"Very serious"</formula>
    </cfRule>
    <cfRule type="cellIs" dxfId="1396" priority="120" operator="equal">
      <formula>"Serious"</formula>
    </cfRule>
  </conditionalFormatting>
  <conditionalFormatting sqref="M36">
    <cfRule type="cellIs" dxfId="1395" priority="207" operator="equal">
      <formula>"Very large"</formula>
    </cfRule>
    <cfRule type="cellIs" dxfId="1394" priority="208" operator="equal">
      <formula>"Large"</formula>
    </cfRule>
  </conditionalFormatting>
  <conditionalFormatting sqref="C36">
    <cfRule type="cellIs" dxfId="1393" priority="205" operator="equal">
      <formula>"Very serious"</formula>
    </cfRule>
    <cfRule type="cellIs" dxfId="1392" priority="206" operator="equal">
      <formula>"Serious"</formula>
    </cfRule>
  </conditionalFormatting>
  <conditionalFormatting sqref="G36">
    <cfRule type="cellIs" dxfId="1391" priority="125" operator="equal">
      <formula>"Very serious"</formula>
    </cfRule>
    <cfRule type="cellIs" dxfId="1390" priority="126" operator="equal">
      <formula>"Serious"</formula>
    </cfRule>
  </conditionalFormatting>
  <conditionalFormatting sqref="M38">
    <cfRule type="cellIs" dxfId="1389" priority="195" operator="equal">
      <formula>"Very large"</formula>
    </cfRule>
    <cfRule type="cellIs" dxfId="1388" priority="196" operator="equal">
      <formula>"Large"</formula>
    </cfRule>
  </conditionalFormatting>
  <conditionalFormatting sqref="C38">
    <cfRule type="cellIs" dxfId="1387" priority="193" operator="equal">
      <formula>"Very serious"</formula>
    </cfRule>
    <cfRule type="cellIs" dxfId="1386" priority="194" operator="equal">
      <formula>"Serious"</formula>
    </cfRule>
  </conditionalFormatting>
  <conditionalFormatting sqref="G48">
    <cfRule type="cellIs" dxfId="1385" priority="113" operator="equal">
      <formula>"Very serious"</formula>
    </cfRule>
    <cfRule type="cellIs" dxfId="1384" priority="114" operator="equal">
      <formula>"Serious"</formula>
    </cfRule>
  </conditionalFormatting>
  <conditionalFormatting sqref="M40">
    <cfRule type="cellIs" dxfId="1383" priority="183" operator="equal">
      <formula>"Very large"</formula>
    </cfRule>
    <cfRule type="cellIs" dxfId="1382" priority="184" operator="equal">
      <formula>"Large"</formula>
    </cfRule>
  </conditionalFormatting>
  <conditionalFormatting sqref="C40">
    <cfRule type="cellIs" dxfId="1381" priority="181" operator="equal">
      <formula>"Very serious"</formula>
    </cfRule>
    <cfRule type="cellIs" dxfId="1380" priority="182" operator="equal">
      <formula>"Serious"</formula>
    </cfRule>
  </conditionalFormatting>
  <conditionalFormatting sqref="I38">
    <cfRule type="cellIs" dxfId="1379" priority="83" operator="equal">
      <formula>"Very serious"</formula>
    </cfRule>
    <cfRule type="cellIs" dxfId="1378" priority="84" operator="equal">
      <formula>"Serious"</formula>
    </cfRule>
  </conditionalFormatting>
  <conditionalFormatting sqref="M42">
    <cfRule type="cellIs" dxfId="1377" priority="171" operator="equal">
      <formula>"Very large"</formula>
    </cfRule>
    <cfRule type="cellIs" dxfId="1376" priority="172" operator="equal">
      <formula>"Large"</formula>
    </cfRule>
  </conditionalFormatting>
  <conditionalFormatting sqref="C42">
    <cfRule type="cellIs" dxfId="1375" priority="169" operator="equal">
      <formula>"Very serious"</formula>
    </cfRule>
    <cfRule type="cellIs" dxfId="1374" priority="170" operator="equal">
      <formula>"Serious"</formula>
    </cfRule>
  </conditionalFormatting>
  <conditionalFormatting sqref="E14:E15 E33 E35 E37 E39 E41 E43 E45 E47 E17 E19 E21 E23 E25 E27 E29 E31">
    <cfRule type="cellIs" dxfId="1373" priority="71" operator="equal">
      <formula>"Very serious"</formula>
    </cfRule>
    <cfRule type="cellIs" dxfId="1372" priority="72" operator="equal">
      <formula>"Serious"</formula>
    </cfRule>
  </conditionalFormatting>
  <conditionalFormatting sqref="M44">
    <cfRule type="cellIs" dxfId="1371" priority="159" operator="equal">
      <formula>"Very large"</formula>
    </cfRule>
    <cfRule type="cellIs" dxfId="1370" priority="160" operator="equal">
      <formula>"Large"</formula>
    </cfRule>
  </conditionalFormatting>
  <conditionalFormatting sqref="C44">
    <cfRule type="cellIs" dxfId="1369" priority="157" operator="equal">
      <formula>"Very serious"</formula>
    </cfRule>
    <cfRule type="cellIs" dxfId="1368" priority="158" operator="equal">
      <formula>"Serious"</formula>
    </cfRule>
  </conditionalFormatting>
  <conditionalFormatting sqref="M46">
    <cfRule type="cellIs" dxfId="1367" priority="147" operator="equal">
      <formula>"Very large"</formula>
    </cfRule>
    <cfRule type="cellIs" dxfId="1366" priority="148" operator="equal">
      <formula>"Large"</formula>
    </cfRule>
  </conditionalFormatting>
  <conditionalFormatting sqref="C46">
    <cfRule type="cellIs" dxfId="1365" priority="145" operator="equal">
      <formula>"Very serious"</formula>
    </cfRule>
    <cfRule type="cellIs" dxfId="1364" priority="146" operator="equal">
      <formula>"Serious"</formula>
    </cfRule>
  </conditionalFormatting>
  <conditionalFormatting sqref="I40">
    <cfRule type="cellIs" dxfId="1363" priority="81" operator="equal">
      <formula>"Very serious"</formula>
    </cfRule>
    <cfRule type="cellIs" dxfId="1362" priority="82" operator="equal">
      <formula>"Serious"</formula>
    </cfRule>
  </conditionalFormatting>
  <conditionalFormatting sqref="M48">
    <cfRule type="cellIs" dxfId="1361" priority="135" operator="equal">
      <formula>"Very large"</formula>
    </cfRule>
    <cfRule type="cellIs" dxfId="1360" priority="136" operator="equal">
      <formula>"Large"</formula>
    </cfRule>
  </conditionalFormatting>
  <conditionalFormatting sqref="C48">
    <cfRule type="cellIs" dxfId="1359" priority="133" operator="equal">
      <formula>"Very serious"</formula>
    </cfRule>
    <cfRule type="cellIs" dxfId="1358" priority="134" operator="equal">
      <formula>"Serious"</formula>
    </cfRule>
  </conditionalFormatting>
  <conditionalFormatting sqref="G32">
    <cfRule type="cellIs" dxfId="1357" priority="129" operator="equal">
      <formula>"Very serious"</formula>
    </cfRule>
    <cfRule type="cellIs" dxfId="1356" priority="130" operator="equal">
      <formula>"Serious"</formula>
    </cfRule>
  </conditionalFormatting>
  <conditionalFormatting sqref="G34">
    <cfRule type="cellIs" dxfId="1355" priority="127" operator="equal">
      <formula>"Very serious"</formula>
    </cfRule>
    <cfRule type="cellIs" dxfId="1354" priority="128" operator="equal">
      <formula>"Serious"</formula>
    </cfRule>
  </conditionalFormatting>
  <conditionalFormatting sqref="G38">
    <cfRule type="cellIs" dxfId="1353" priority="123" operator="equal">
      <formula>"Very serious"</formula>
    </cfRule>
    <cfRule type="cellIs" dxfId="1352" priority="124" operator="equal">
      <formula>"Serious"</formula>
    </cfRule>
  </conditionalFormatting>
  <conditionalFormatting sqref="G40">
    <cfRule type="cellIs" dxfId="1351" priority="121" operator="equal">
      <formula>"Very serious"</formula>
    </cfRule>
    <cfRule type="cellIs" dxfId="1350" priority="122" operator="equal">
      <formula>"Serious"</formula>
    </cfRule>
  </conditionalFormatting>
  <conditionalFormatting sqref="G44">
    <cfRule type="cellIs" dxfId="1349" priority="117" operator="equal">
      <formula>"Very serious"</formula>
    </cfRule>
    <cfRule type="cellIs" dxfId="1348" priority="118" operator="equal">
      <formula>"Serious"</formula>
    </cfRule>
  </conditionalFormatting>
  <conditionalFormatting sqref="G46">
    <cfRule type="cellIs" dxfId="1347" priority="115" operator="equal">
      <formula>"Very serious"</formula>
    </cfRule>
    <cfRule type="cellIs" dxfId="1346" priority="116" operator="equal">
      <formula>"Serious"</formula>
    </cfRule>
  </conditionalFormatting>
  <conditionalFormatting sqref="I14:I31 I33 I35 I37 I39 I41 I43 I45 I47">
    <cfRule type="cellIs" dxfId="1345" priority="91" operator="equal">
      <formula>"Very serious"</formula>
    </cfRule>
    <cfRule type="cellIs" dxfId="1344" priority="92" operator="equal">
      <formula>"Serious"</formula>
    </cfRule>
  </conditionalFormatting>
  <conditionalFormatting sqref="I32">
    <cfRule type="cellIs" dxfId="1343" priority="89" operator="equal">
      <formula>"Very serious"</formula>
    </cfRule>
    <cfRule type="cellIs" dxfId="1342" priority="90" operator="equal">
      <formula>"Serious"</formula>
    </cfRule>
  </conditionalFormatting>
  <conditionalFormatting sqref="I34">
    <cfRule type="cellIs" dxfId="1341" priority="87" operator="equal">
      <formula>"Very serious"</formula>
    </cfRule>
    <cfRule type="cellIs" dxfId="1340" priority="88" operator="equal">
      <formula>"Serious"</formula>
    </cfRule>
  </conditionalFormatting>
  <conditionalFormatting sqref="I36">
    <cfRule type="cellIs" dxfId="1339" priority="85" operator="equal">
      <formula>"Very serious"</formula>
    </cfRule>
    <cfRule type="cellIs" dxfId="1338" priority="86" operator="equal">
      <formula>"Serious"</formula>
    </cfRule>
  </conditionalFormatting>
  <conditionalFormatting sqref="I42">
    <cfRule type="cellIs" dxfId="1337" priority="79" operator="equal">
      <formula>"Very serious"</formula>
    </cfRule>
    <cfRule type="cellIs" dxfId="1336" priority="80" operator="equal">
      <formula>"Serious"</formula>
    </cfRule>
  </conditionalFormatting>
  <conditionalFormatting sqref="I44">
    <cfRule type="cellIs" dxfId="1335" priority="77" operator="equal">
      <formula>"Very serious"</formula>
    </cfRule>
    <cfRule type="cellIs" dxfId="1334" priority="78" operator="equal">
      <formula>"Serious"</formula>
    </cfRule>
  </conditionalFormatting>
  <conditionalFormatting sqref="I46">
    <cfRule type="cellIs" dxfId="1333" priority="75" operator="equal">
      <formula>"Very serious"</formula>
    </cfRule>
    <cfRule type="cellIs" dxfId="1332" priority="76" operator="equal">
      <formula>"Serious"</formula>
    </cfRule>
  </conditionalFormatting>
  <conditionalFormatting sqref="I48">
    <cfRule type="cellIs" dxfId="1331" priority="73" operator="equal">
      <formula>"Very serious"</formula>
    </cfRule>
    <cfRule type="cellIs" dxfId="1330" priority="74" operator="equal">
      <formula>"Serious"</formula>
    </cfRule>
  </conditionalFormatting>
  <conditionalFormatting sqref="E16">
    <cfRule type="cellIs" dxfId="1329" priority="69" operator="equal">
      <formula>"Very serious"</formula>
    </cfRule>
    <cfRule type="cellIs" dxfId="1328" priority="70" operator="equal">
      <formula>"Serious"</formula>
    </cfRule>
  </conditionalFormatting>
  <conditionalFormatting sqref="E18">
    <cfRule type="cellIs" dxfId="1327" priority="67" operator="equal">
      <formula>"Very serious"</formula>
    </cfRule>
    <cfRule type="cellIs" dxfId="1326" priority="68" operator="equal">
      <formula>"Serious"</formula>
    </cfRule>
  </conditionalFormatting>
  <conditionalFormatting sqref="E20">
    <cfRule type="cellIs" dxfId="1325" priority="65" operator="equal">
      <formula>"Very serious"</formula>
    </cfRule>
    <cfRule type="cellIs" dxfId="1324" priority="66" operator="equal">
      <formula>"Serious"</formula>
    </cfRule>
  </conditionalFormatting>
  <conditionalFormatting sqref="E22">
    <cfRule type="cellIs" dxfId="1323" priority="63" operator="equal">
      <formula>"Very serious"</formula>
    </cfRule>
    <cfRule type="cellIs" dxfId="1322" priority="64" operator="equal">
      <formula>"Serious"</formula>
    </cfRule>
  </conditionalFormatting>
  <conditionalFormatting sqref="E24">
    <cfRule type="cellIs" dxfId="1321" priority="61" operator="equal">
      <formula>"Very serious"</formula>
    </cfRule>
    <cfRule type="cellIs" dxfId="1320" priority="62" operator="equal">
      <formula>"Serious"</formula>
    </cfRule>
  </conditionalFormatting>
  <conditionalFormatting sqref="E26">
    <cfRule type="cellIs" dxfId="1319" priority="59" operator="equal">
      <formula>"Very serious"</formula>
    </cfRule>
    <cfRule type="cellIs" dxfId="1318" priority="60" operator="equal">
      <formula>"Serious"</formula>
    </cfRule>
  </conditionalFormatting>
  <conditionalFormatting sqref="E28">
    <cfRule type="cellIs" dxfId="1317" priority="57" operator="equal">
      <formula>"Very serious"</formula>
    </cfRule>
    <cfRule type="cellIs" dxfId="1316" priority="58" operator="equal">
      <formula>"Serious"</formula>
    </cfRule>
  </conditionalFormatting>
  <conditionalFormatting sqref="E30">
    <cfRule type="cellIs" dxfId="1315" priority="55" operator="equal">
      <formula>"Very serious"</formula>
    </cfRule>
    <cfRule type="cellIs" dxfId="1314" priority="56" operator="equal">
      <formula>"Serious"</formula>
    </cfRule>
  </conditionalFormatting>
  <conditionalFormatting sqref="E32">
    <cfRule type="cellIs" dxfId="1313" priority="53" operator="equal">
      <formula>"Very serious"</formula>
    </cfRule>
    <cfRule type="cellIs" dxfId="1312" priority="54" operator="equal">
      <formula>"Serious"</formula>
    </cfRule>
  </conditionalFormatting>
  <conditionalFormatting sqref="E34">
    <cfRule type="cellIs" dxfId="1311" priority="51" operator="equal">
      <formula>"Very serious"</formula>
    </cfRule>
    <cfRule type="cellIs" dxfId="1310" priority="52" operator="equal">
      <formula>"Serious"</formula>
    </cfRule>
  </conditionalFormatting>
  <conditionalFormatting sqref="E36">
    <cfRule type="cellIs" dxfId="1309" priority="49" operator="equal">
      <formula>"Very serious"</formula>
    </cfRule>
    <cfRule type="cellIs" dxfId="1308" priority="50" operator="equal">
      <formula>"Serious"</formula>
    </cfRule>
  </conditionalFormatting>
  <conditionalFormatting sqref="E38">
    <cfRule type="cellIs" dxfId="1307" priority="47" operator="equal">
      <formula>"Very serious"</formula>
    </cfRule>
    <cfRule type="cellIs" dxfId="1306" priority="48" operator="equal">
      <formula>"Serious"</formula>
    </cfRule>
  </conditionalFormatting>
  <conditionalFormatting sqref="E40">
    <cfRule type="cellIs" dxfId="1305" priority="45" operator="equal">
      <formula>"Very serious"</formula>
    </cfRule>
    <cfRule type="cellIs" dxfId="1304" priority="46" operator="equal">
      <formula>"Serious"</formula>
    </cfRule>
  </conditionalFormatting>
  <conditionalFormatting sqref="E42">
    <cfRule type="cellIs" dxfId="1303" priority="43" operator="equal">
      <formula>"Very serious"</formula>
    </cfRule>
    <cfRule type="cellIs" dxfId="1302" priority="44" operator="equal">
      <formula>"Serious"</formula>
    </cfRule>
  </conditionalFormatting>
  <conditionalFormatting sqref="E44">
    <cfRule type="cellIs" dxfId="1301" priority="41" operator="equal">
      <formula>"Very serious"</formula>
    </cfRule>
    <cfRule type="cellIs" dxfId="1300" priority="42" operator="equal">
      <formula>"Serious"</formula>
    </cfRule>
  </conditionalFormatting>
  <conditionalFormatting sqref="E46">
    <cfRule type="cellIs" dxfId="1299" priority="39" operator="equal">
      <formula>"Very serious"</formula>
    </cfRule>
    <cfRule type="cellIs" dxfId="1298" priority="40" operator="equal">
      <formula>"Serious"</formula>
    </cfRule>
  </conditionalFormatting>
  <conditionalFormatting sqref="E48">
    <cfRule type="cellIs" dxfId="1297" priority="37" operator="equal">
      <formula>"Very serious"</formula>
    </cfRule>
    <cfRule type="cellIs" dxfId="1296" priority="38" operator="equal">
      <formula>"Serious"</formula>
    </cfRule>
  </conditionalFormatting>
  <conditionalFormatting sqref="K14:K15 K33 K35 K37 K39 K41 K43 K45 K47 K17 K19 K21 K23 K25 K27 K29 K31">
    <cfRule type="cellIs" dxfId="1295" priority="35" operator="equal">
      <formula>"Very serious"</formula>
    </cfRule>
    <cfRule type="cellIs" dxfId="1294" priority="36" operator="equal">
      <formula>"Serious"</formula>
    </cfRule>
  </conditionalFormatting>
  <conditionalFormatting sqref="K16">
    <cfRule type="cellIs" dxfId="1293" priority="33" operator="equal">
      <formula>"Very serious"</formula>
    </cfRule>
    <cfRule type="cellIs" dxfId="1292" priority="34" operator="equal">
      <formula>"Serious"</formula>
    </cfRule>
  </conditionalFormatting>
  <conditionalFormatting sqref="K18">
    <cfRule type="cellIs" dxfId="1291" priority="31" operator="equal">
      <formula>"Very serious"</formula>
    </cfRule>
    <cfRule type="cellIs" dxfId="1290" priority="32" operator="equal">
      <formula>"Serious"</formula>
    </cfRule>
  </conditionalFormatting>
  <conditionalFormatting sqref="K20">
    <cfRule type="cellIs" dxfId="1289" priority="29" operator="equal">
      <formula>"Very serious"</formula>
    </cfRule>
    <cfRule type="cellIs" dxfId="1288" priority="30" operator="equal">
      <formula>"Serious"</formula>
    </cfRule>
  </conditionalFormatting>
  <conditionalFormatting sqref="K22">
    <cfRule type="cellIs" dxfId="1287" priority="27" operator="equal">
      <formula>"Very serious"</formula>
    </cfRule>
    <cfRule type="cellIs" dxfId="1286" priority="28" operator="equal">
      <formula>"Serious"</formula>
    </cfRule>
  </conditionalFormatting>
  <conditionalFormatting sqref="K24">
    <cfRule type="cellIs" dxfId="1285" priority="25" operator="equal">
      <formula>"Very serious"</formula>
    </cfRule>
    <cfRule type="cellIs" dxfId="1284" priority="26" operator="equal">
      <formula>"Serious"</formula>
    </cfRule>
  </conditionalFormatting>
  <conditionalFormatting sqref="K26">
    <cfRule type="cellIs" dxfId="1283" priority="23" operator="equal">
      <formula>"Very serious"</formula>
    </cfRule>
    <cfRule type="cellIs" dxfId="1282" priority="24" operator="equal">
      <formula>"Serious"</formula>
    </cfRule>
  </conditionalFormatting>
  <conditionalFormatting sqref="K28">
    <cfRule type="cellIs" dxfId="1281" priority="21" operator="equal">
      <formula>"Very serious"</formula>
    </cfRule>
    <cfRule type="cellIs" dxfId="1280" priority="22" operator="equal">
      <formula>"Serious"</formula>
    </cfRule>
  </conditionalFormatting>
  <conditionalFormatting sqref="K30">
    <cfRule type="cellIs" dxfId="1279" priority="19" operator="equal">
      <formula>"Very serious"</formula>
    </cfRule>
    <cfRule type="cellIs" dxfId="1278" priority="20" operator="equal">
      <formula>"Serious"</formula>
    </cfRule>
  </conditionalFormatting>
  <conditionalFormatting sqref="K32">
    <cfRule type="cellIs" dxfId="1277" priority="17" operator="equal">
      <formula>"Very serious"</formula>
    </cfRule>
    <cfRule type="cellIs" dxfId="1276" priority="18" operator="equal">
      <formula>"Serious"</formula>
    </cfRule>
  </conditionalFormatting>
  <conditionalFormatting sqref="K34">
    <cfRule type="cellIs" dxfId="1275" priority="15" operator="equal">
      <formula>"Very serious"</formula>
    </cfRule>
    <cfRule type="cellIs" dxfId="1274" priority="16" operator="equal">
      <formula>"Serious"</formula>
    </cfRule>
  </conditionalFormatting>
  <conditionalFormatting sqref="K36">
    <cfRule type="cellIs" dxfId="1273" priority="13" operator="equal">
      <formula>"Very serious"</formula>
    </cfRule>
    <cfRule type="cellIs" dxfId="1272" priority="14" operator="equal">
      <formula>"Serious"</formula>
    </cfRule>
  </conditionalFormatting>
  <conditionalFormatting sqref="K38">
    <cfRule type="cellIs" dxfId="1271" priority="11" operator="equal">
      <formula>"Very serious"</formula>
    </cfRule>
    <cfRule type="cellIs" dxfId="1270" priority="12" operator="equal">
      <formula>"Serious"</formula>
    </cfRule>
  </conditionalFormatting>
  <conditionalFormatting sqref="K40">
    <cfRule type="cellIs" dxfId="1269" priority="9" operator="equal">
      <formula>"Very serious"</formula>
    </cfRule>
    <cfRule type="cellIs" dxfId="1268" priority="10" operator="equal">
      <formula>"Serious"</formula>
    </cfRule>
  </conditionalFormatting>
  <conditionalFormatting sqref="K42">
    <cfRule type="cellIs" dxfId="1267" priority="7" operator="equal">
      <formula>"Very serious"</formula>
    </cfRule>
    <cfRule type="cellIs" dxfId="1266" priority="8" operator="equal">
      <formula>"Serious"</formula>
    </cfRule>
  </conditionalFormatting>
  <conditionalFormatting sqref="K44">
    <cfRule type="cellIs" dxfId="1265" priority="5" operator="equal">
      <formula>"Very serious"</formula>
    </cfRule>
    <cfRule type="cellIs" dxfId="1264" priority="6" operator="equal">
      <formula>"Serious"</formula>
    </cfRule>
  </conditionalFormatting>
  <conditionalFormatting sqref="K46">
    <cfRule type="cellIs" dxfId="1263" priority="3" operator="equal">
      <formula>"Very serious"</formula>
    </cfRule>
    <cfRule type="cellIs" dxfId="1262" priority="4" operator="equal">
      <formula>"Serious"</formula>
    </cfRule>
  </conditionalFormatting>
  <conditionalFormatting sqref="K48">
    <cfRule type="cellIs" dxfId="1261" priority="1" operator="equal">
      <formula>"Very serious"</formula>
    </cfRule>
    <cfRule type="cellIs" dxfId="1260" priority="2" operator="equal">
      <formula>"Serious"</formula>
    </cfRule>
  </conditionalFormatting>
  <dataValidations count="3">
    <dataValidation type="list" allowBlank="1" showInputMessage="1" showErrorMessage="1" sqref="M16 M18 M20 M28 M22 M24 M26 M30 M14 M32 M34 M36 M38 M40 M42 M44 M46 M48">
      <formula1>up</formula1>
    </dataValidation>
    <dataValidation type="list" errorStyle="warning" allowBlank="1" showInputMessage="1" showErrorMessage="1" sqref="E28 E14 E16 E18 E20 E22 E24 E26 G30 G14 G16 G18 G20 G22 G24 G26 E40 I20 I18 I16 I14 I30 I28 I26 I24 I22 I44 I48 C42 E42 G28 I46 E46 C44 E30 G42 C30 C14 C16 C18 C20 C22 C24 C26 C28 E32 G48 I32 G44 C32 E44 G32 I34 I36 C34 E34 G34 I38 C48 C36 E36 G46 I40 C46 C38 E38 G36 I42 G38 C40 E48 G40 K28 K14 K16 K18 K20 K22 K24 K26 K40 K42 K46 K30 K32 K44 K34 K36 K38 K48">
      <formula1>Down</formula1>
    </dataValidation>
    <dataValidation type="list" errorStyle="warning" allowBlank="1" showInputMessage="1" showErrorMessage="1" sqref="E19 E15 G19 G15 E17 I15 I19 I17 C19 C15 C17 G17 K19 K15 K17">
      <formula1>Grade_down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S40 S42 S16 S46 S18 S20 S22 S24 S26 S28 S30 S32 S34 S36 S38 S44 S48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6"/>
  <sheetViews>
    <sheetView topLeftCell="A31" workbookViewId="0">
      <selection activeCell="O60" sqref="O60:P77"/>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8.5703125" style="88" customWidth="1"/>
    <col min="18" max="18" width="26.5703125" style="123"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34.5" customHeight="1" thickBot="1" x14ac:dyDescent="0.3">
      <c r="B2" s="82" t="str">
        <f>HOME!B11</f>
        <v>PICO3</v>
      </c>
      <c r="C2" s="241" t="str">
        <f>VLOOKUP(B2,HOME!B:G,6,0)</f>
        <v>Two doses (0, 6 months) of 9-valent HPV vaccine in 9–14-year-old females versus three doses of 9-valent HPV vaccine in 16–26-year-old females – immunogenicity outcomes (month 7 or 4 weeks after last dose of vaccine)</v>
      </c>
      <c r="D2" s="241"/>
      <c r="E2" s="241"/>
      <c r="F2" s="241"/>
      <c r="G2" s="241"/>
      <c r="H2" s="241"/>
      <c r="I2" s="241"/>
      <c r="J2" s="241"/>
      <c r="K2" s="241"/>
      <c r="L2" s="241"/>
      <c r="M2" s="241"/>
      <c r="N2" s="241"/>
      <c r="O2" s="241"/>
      <c r="P2" s="241"/>
      <c r="R2" s="121"/>
    </row>
    <row r="3" spans="2:19" s="83" customFormat="1" ht="15.75" x14ac:dyDescent="0.25">
      <c r="B3" s="84" t="s">
        <v>4</v>
      </c>
      <c r="C3" s="202" t="str">
        <f>VLOOKUP(B2,HOME!B:G,2,0)</f>
        <v>Females 9–14-years old (subgroup: PPI)</v>
      </c>
      <c r="D3" s="202"/>
      <c r="E3" s="202"/>
      <c r="F3" s="202"/>
      <c r="G3" s="202"/>
      <c r="H3" s="202"/>
      <c r="I3" s="202"/>
      <c r="J3" s="202"/>
      <c r="K3" s="202"/>
      <c r="L3" s="202"/>
      <c r="M3" s="202"/>
      <c r="N3" s="202"/>
      <c r="O3" s="202"/>
      <c r="P3" s="202"/>
      <c r="R3" s="121"/>
    </row>
    <row r="4" spans="2:19" s="83" customFormat="1" ht="15.75" x14ac:dyDescent="0.25">
      <c r="B4" s="84" t="s">
        <v>23</v>
      </c>
      <c r="C4" s="202" t="str">
        <f>STUDIES!D5</f>
        <v>52 centers in 15 countries</v>
      </c>
      <c r="D4" s="202"/>
      <c r="E4" s="202"/>
      <c r="F4" s="202"/>
      <c r="G4" s="202"/>
      <c r="H4" s="202"/>
      <c r="I4" s="202"/>
      <c r="J4" s="202"/>
      <c r="K4" s="202"/>
      <c r="L4" s="202"/>
      <c r="M4" s="202"/>
      <c r="N4" s="202"/>
      <c r="O4" s="202"/>
      <c r="P4" s="202"/>
      <c r="R4" s="121"/>
    </row>
    <row r="5" spans="2:19" s="83" customFormat="1" ht="15.75" x14ac:dyDescent="0.25">
      <c r="B5" s="84" t="s">
        <v>5</v>
      </c>
      <c r="C5" s="202" t="str">
        <f>VLOOKUP(B2,HOME!B:G,3,0)</f>
        <v>9-valent HPV (2 doses, 0, 6 months)</v>
      </c>
      <c r="D5" s="202"/>
      <c r="E5" s="202"/>
      <c r="F5" s="202"/>
      <c r="G5" s="202"/>
      <c r="H5" s="202"/>
      <c r="I5" s="202"/>
      <c r="J5" s="202"/>
      <c r="K5" s="202"/>
      <c r="L5" s="202"/>
      <c r="M5" s="202"/>
      <c r="N5" s="202"/>
      <c r="O5" s="202"/>
      <c r="P5" s="202"/>
      <c r="R5" s="121"/>
    </row>
    <row r="6" spans="2:19" s="83" customFormat="1" ht="16.5" thickBot="1" x14ac:dyDescent="0.3">
      <c r="B6" s="85" t="s">
        <v>6</v>
      </c>
      <c r="C6" s="203" t="str">
        <f>VLOOKUP(B2,HOME!B:G,4,0)</f>
        <v xml:space="preserve">9-valent HPV (3 doses)  in females 16–26 years old </v>
      </c>
      <c r="D6" s="203"/>
      <c r="E6" s="203"/>
      <c r="F6" s="203"/>
      <c r="G6" s="203"/>
      <c r="H6" s="203"/>
      <c r="I6" s="203"/>
      <c r="J6" s="203"/>
      <c r="K6" s="203"/>
      <c r="L6" s="203"/>
      <c r="M6" s="203"/>
      <c r="N6" s="203"/>
      <c r="O6" s="203"/>
      <c r="P6" s="203"/>
      <c r="R6" s="121"/>
    </row>
    <row r="8" spans="2:19" ht="21.75" thickBot="1" x14ac:dyDescent="0.3">
      <c r="B8" s="86" t="s">
        <v>57</v>
      </c>
      <c r="C8" s="87"/>
      <c r="D8" s="87"/>
      <c r="E8" s="87"/>
      <c r="F8" s="87"/>
      <c r="G8" s="87"/>
      <c r="H8" s="87"/>
      <c r="I8" s="87"/>
      <c r="J8" s="87"/>
      <c r="K8" s="87"/>
      <c r="L8" s="87"/>
      <c r="M8" s="87"/>
      <c r="N8" s="87"/>
      <c r="O8" s="87"/>
      <c r="P8" s="87"/>
      <c r="Q8" s="87"/>
      <c r="R8" s="122"/>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446</v>
      </c>
      <c r="P12" s="68" t="s">
        <v>447</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53"/>
      <c r="S13" s="94"/>
    </row>
    <row r="14" spans="2:19" x14ac:dyDescent="0.25">
      <c r="B14" s="95" t="s">
        <v>227</v>
      </c>
      <c r="C14" s="96" t="s">
        <v>50</v>
      </c>
      <c r="D14" s="97"/>
      <c r="E14" s="96" t="s">
        <v>49</v>
      </c>
      <c r="F14" s="55">
        <v>1</v>
      </c>
      <c r="G14" s="96" t="s">
        <v>50</v>
      </c>
      <c r="H14" s="97"/>
      <c r="I14" s="96" t="s">
        <v>50</v>
      </c>
      <c r="J14" s="97"/>
      <c r="K14" s="96" t="s">
        <v>49</v>
      </c>
      <c r="L14" s="55">
        <v>1</v>
      </c>
      <c r="M14" s="96" t="s">
        <v>49</v>
      </c>
      <c r="N14" s="97"/>
      <c r="O14" s="95">
        <v>238</v>
      </c>
      <c r="P14" s="98">
        <v>258</v>
      </c>
      <c r="Q14" s="52" t="s">
        <v>113</v>
      </c>
      <c r="R14" s="55" t="s">
        <v>428</v>
      </c>
      <c r="S14" s="100" t="s">
        <v>387</v>
      </c>
    </row>
    <row r="15" spans="2:19" x14ac:dyDescent="0.25">
      <c r="B15" s="101" t="s">
        <v>329</v>
      </c>
      <c r="C15" s="102"/>
      <c r="D15" s="102"/>
      <c r="E15" s="102"/>
      <c r="F15" s="54"/>
      <c r="G15" s="102"/>
      <c r="H15" s="102"/>
      <c r="I15" s="102"/>
      <c r="J15" s="102"/>
      <c r="K15" s="102"/>
      <c r="L15" s="54"/>
      <c r="M15" s="102"/>
      <c r="N15" s="102"/>
      <c r="O15" s="102"/>
      <c r="P15" s="102"/>
      <c r="Q15" s="54"/>
      <c r="R15" s="54"/>
      <c r="S15" s="103"/>
    </row>
    <row r="16" spans="2:19" x14ac:dyDescent="0.25">
      <c r="B16" s="95" t="s">
        <v>227</v>
      </c>
      <c r="C16" s="96" t="s">
        <v>50</v>
      </c>
      <c r="D16" s="97"/>
      <c r="E16" s="96" t="s">
        <v>49</v>
      </c>
      <c r="F16" s="55">
        <v>1</v>
      </c>
      <c r="G16" s="96" t="s">
        <v>50</v>
      </c>
      <c r="H16" s="97"/>
      <c r="I16" s="96" t="s">
        <v>50</v>
      </c>
      <c r="J16" s="97"/>
      <c r="K16" s="96" t="s">
        <v>49</v>
      </c>
      <c r="L16" s="55">
        <v>1</v>
      </c>
      <c r="M16" s="96" t="s">
        <v>49</v>
      </c>
      <c r="N16" s="97"/>
      <c r="O16" s="95">
        <v>238</v>
      </c>
      <c r="P16" s="98">
        <v>258</v>
      </c>
      <c r="Q16" s="55" t="s">
        <v>114</v>
      </c>
      <c r="R16" s="55" t="s">
        <v>429</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228</v>
      </c>
      <c r="C18" s="96" t="s">
        <v>50</v>
      </c>
      <c r="D18" s="97"/>
      <c r="E18" s="96" t="s">
        <v>49</v>
      </c>
      <c r="F18" s="55">
        <v>1</v>
      </c>
      <c r="G18" s="96" t="s">
        <v>50</v>
      </c>
      <c r="H18" s="97"/>
      <c r="I18" s="96" t="s">
        <v>50</v>
      </c>
      <c r="J18" s="97"/>
      <c r="K18" s="96" t="s">
        <v>49</v>
      </c>
      <c r="L18" s="55">
        <v>1</v>
      </c>
      <c r="M18" s="96" t="s">
        <v>49</v>
      </c>
      <c r="N18" s="97"/>
      <c r="O18" s="95">
        <v>249</v>
      </c>
      <c r="P18" s="98">
        <v>272</v>
      </c>
      <c r="Q18" s="55" t="s">
        <v>422</v>
      </c>
      <c r="R18" s="55" t="s">
        <v>430</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229</v>
      </c>
      <c r="C20" s="96" t="s">
        <v>50</v>
      </c>
      <c r="D20" s="97"/>
      <c r="E20" s="96" t="s">
        <v>49</v>
      </c>
      <c r="F20" s="55">
        <v>1</v>
      </c>
      <c r="G20" s="96" t="s">
        <v>50</v>
      </c>
      <c r="H20" s="97"/>
      <c r="I20" s="96" t="s">
        <v>50</v>
      </c>
      <c r="J20" s="97"/>
      <c r="K20" s="96" t="s">
        <v>49</v>
      </c>
      <c r="L20" s="55">
        <v>1</v>
      </c>
      <c r="M20" s="96" t="s">
        <v>49</v>
      </c>
      <c r="N20" s="97"/>
      <c r="O20" s="95">
        <v>267</v>
      </c>
      <c r="P20" s="98">
        <v>272</v>
      </c>
      <c r="Q20" s="55" t="s">
        <v>116</v>
      </c>
      <c r="R20" s="55" t="s">
        <v>431</v>
      </c>
      <c r="S20" s="100" t="s">
        <v>387</v>
      </c>
    </row>
    <row r="21" spans="2:19" x14ac:dyDescent="0.25">
      <c r="B21" s="101" t="s">
        <v>332</v>
      </c>
      <c r="C21" s="102"/>
      <c r="D21" s="102"/>
      <c r="E21" s="102"/>
      <c r="F21" s="54"/>
      <c r="G21" s="102"/>
      <c r="H21" s="102"/>
      <c r="I21" s="102"/>
      <c r="J21" s="102"/>
      <c r="K21" s="102"/>
      <c r="L21" s="54"/>
      <c r="M21" s="102"/>
      <c r="N21" s="102"/>
      <c r="O21" s="102"/>
      <c r="P21" s="102"/>
      <c r="Q21" s="54"/>
      <c r="R21" s="54"/>
      <c r="S21" s="103"/>
    </row>
    <row r="22" spans="2:19" x14ac:dyDescent="0.25">
      <c r="B22" s="95" t="s">
        <v>230</v>
      </c>
      <c r="C22" s="96" t="s">
        <v>50</v>
      </c>
      <c r="D22" s="97"/>
      <c r="E22" s="96" t="s">
        <v>49</v>
      </c>
      <c r="F22" s="55">
        <v>1</v>
      </c>
      <c r="G22" s="96" t="s">
        <v>50</v>
      </c>
      <c r="H22" s="97"/>
      <c r="I22" s="96" t="s">
        <v>50</v>
      </c>
      <c r="J22" s="97"/>
      <c r="K22" s="96" t="s">
        <v>49</v>
      </c>
      <c r="L22" s="55">
        <v>1</v>
      </c>
      <c r="M22" s="96" t="s">
        <v>49</v>
      </c>
      <c r="N22" s="97"/>
      <c r="O22" s="95">
        <v>264</v>
      </c>
      <c r="P22" s="98">
        <v>272</v>
      </c>
      <c r="Q22" s="55" t="s">
        <v>117</v>
      </c>
      <c r="R22" s="55" t="s">
        <v>432</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231</v>
      </c>
      <c r="C24" s="96" t="s">
        <v>50</v>
      </c>
      <c r="D24" s="97"/>
      <c r="E24" s="96" t="s">
        <v>49</v>
      </c>
      <c r="F24" s="55">
        <v>1</v>
      </c>
      <c r="G24" s="96" t="s">
        <v>50</v>
      </c>
      <c r="H24" s="97"/>
      <c r="I24" s="96" t="s">
        <v>50</v>
      </c>
      <c r="J24" s="97"/>
      <c r="K24" s="96" t="s">
        <v>49</v>
      </c>
      <c r="L24" s="55">
        <v>1</v>
      </c>
      <c r="M24" s="96" t="s">
        <v>49</v>
      </c>
      <c r="N24" s="97"/>
      <c r="O24" s="95">
        <v>279</v>
      </c>
      <c r="P24" s="98">
        <v>273</v>
      </c>
      <c r="Q24" s="55" t="s">
        <v>118</v>
      </c>
      <c r="R24" s="55" t="s">
        <v>433</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232</v>
      </c>
      <c r="C26" s="96" t="s">
        <v>50</v>
      </c>
      <c r="D26" s="97"/>
      <c r="E26" s="96" t="s">
        <v>49</v>
      </c>
      <c r="F26" s="55">
        <v>1</v>
      </c>
      <c r="G26" s="96" t="s">
        <v>50</v>
      </c>
      <c r="H26" s="97"/>
      <c r="I26" s="96" t="s">
        <v>50</v>
      </c>
      <c r="J26" s="97"/>
      <c r="K26" s="96" t="s">
        <v>49</v>
      </c>
      <c r="L26" s="55">
        <v>1</v>
      </c>
      <c r="M26" s="96" t="s">
        <v>49</v>
      </c>
      <c r="N26" s="97"/>
      <c r="O26" s="95">
        <v>280</v>
      </c>
      <c r="P26" s="98">
        <v>274</v>
      </c>
      <c r="Q26" s="55" t="s">
        <v>119</v>
      </c>
      <c r="R26" s="55" t="s">
        <v>434</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233</v>
      </c>
      <c r="C28" s="96" t="s">
        <v>50</v>
      </c>
      <c r="D28" s="97"/>
      <c r="E28" s="96" t="s">
        <v>49</v>
      </c>
      <c r="F28" s="55">
        <v>1</v>
      </c>
      <c r="G28" s="96" t="s">
        <v>50</v>
      </c>
      <c r="H28" s="97"/>
      <c r="I28" s="96" t="s">
        <v>50</v>
      </c>
      <c r="J28" s="97"/>
      <c r="K28" s="96" t="s">
        <v>49</v>
      </c>
      <c r="L28" s="55">
        <v>1</v>
      </c>
      <c r="M28" s="96" t="s">
        <v>49</v>
      </c>
      <c r="N28" s="97"/>
      <c r="O28" s="95">
        <v>271</v>
      </c>
      <c r="P28" s="98">
        <v>272</v>
      </c>
      <c r="Q28" s="55" t="s">
        <v>120</v>
      </c>
      <c r="R28" s="55" t="s">
        <v>435</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234</v>
      </c>
      <c r="C30" s="96" t="s">
        <v>50</v>
      </c>
      <c r="D30" s="97"/>
      <c r="E30" s="96" t="s">
        <v>49</v>
      </c>
      <c r="F30" s="55">
        <v>1</v>
      </c>
      <c r="G30" s="96" t="s">
        <v>50</v>
      </c>
      <c r="H30" s="97"/>
      <c r="I30" s="96" t="s">
        <v>50</v>
      </c>
      <c r="J30" s="97"/>
      <c r="K30" s="96" t="s">
        <v>49</v>
      </c>
      <c r="L30" s="55">
        <v>1</v>
      </c>
      <c r="M30" s="96" t="s">
        <v>49</v>
      </c>
      <c r="N30" s="97"/>
      <c r="O30" s="95">
        <v>261</v>
      </c>
      <c r="P30" s="98">
        <v>270</v>
      </c>
      <c r="Q30" s="55" t="s">
        <v>121</v>
      </c>
      <c r="R30" s="55" t="s">
        <v>436</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227</v>
      </c>
      <c r="C32" s="96" t="s">
        <v>50</v>
      </c>
      <c r="D32" s="97"/>
      <c r="E32" s="96" t="s">
        <v>49</v>
      </c>
      <c r="F32" s="55">
        <v>1</v>
      </c>
      <c r="G32" s="96" t="s">
        <v>50</v>
      </c>
      <c r="H32" s="97"/>
      <c r="I32" s="96" t="s">
        <v>50</v>
      </c>
      <c r="J32" s="97"/>
      <c r="K32" s="96" t="s">
        <v>49</v>
      </c>
      <c r="L32" s="55">
        <v>1</v>
      </c>
      <c r="M32" s="96" t="s">
        <v>49</v>
      </c>
      <c r="N32" s="97"/>
      <c r="O32" s="95">
        <v>238</v>
      </c>
      <c r="P32" s="98">
        <v>258</v>
      </c>
      <c r="Q32" s="55" t="s">
        <v>423</v>
      </c>
      <c r="R32" s="55" t="s">
        <v>439</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227</v>
      </c>
      <c r="C34" s="96" t="s">
        <v>50</v>
      </c>
      <c r="D34" s="97"/>
      <c r="E34" s="96" t="s">
        <v>49</v>
      </c>
      <c r="F34" s="55">
        <v>1</v>
      </c>
      <c r="G34" s="96" t="s">
        <v>50</v>
      </c>
      <c r="H34" s="97"/>
      <c r="I34" s="96" t="s">
        <v>50</v>
      </c>
      <c r="J34" s="97"/>
      <c r="K34" s="96" t="s">
        <v>49</v>
      </c>
      <c r="L34" s="55">
        <v>1</v>
      </c>
      <c r="M34" s="96" t="s">
        <v>49</v>
      </c>
      <c r="N34" s="97"/>
      <c r="O34" s="95">
        <v>328</v>
      </c>
      <c r="P34" s="98">
        <v>258</v>
      </c>
      <c r="Q34" s="55" t="s">
        <v>423</v>
      </c>
      <c r="R34" s="55" t="s">
        <v>440</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228</v>
      </c>
      <c r="C36" s="96" t="s">
        <v>50</v>
      </c>
      <c r="D36" s="97"/>
      <c r="E36" s="96" t="s">
        <v>49</v>
      </c>
      <c r="F36" s="55">
        <v>1</v>
      </c>
      <c r="G36" s="96" t="s">
        <v>50</v>
      </c>
      <c r="H36" s="97"/>
      <c r="I36" s="96" t="s">
        <v>50</v>
      </c>
      <c r="J36" s="97"/>
      <c r="K36" s="96" t="s">
        <v>49</v>
      </c>
      <c r="L36" s="55">
        <v>1</v>
      </c>
      <c r="M36" s="96" t="s">
        <v>49</v>
      </c>
      <c r="N36" s="97"/>
      <c r="O36" s="95">
        <v>249</v>
      </c>
      <c r="P36" s="98">
        <v>272</v>
      </c>
      <c r="Q36" s="55" t="s">
        <v>424</v>
      </c>
      <c r="R36" s="55" t="s">
        <v>441</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229</v>
      </c>
      <c r="C38" s="96" t="s">
        <v>50</v>
      </c>
      <c r="D38" s="97"/>
      <c r="E38" s="96" t="s">
        <v>49</v>
      </c>
      <c r="F38" s="55">
        <v>1</v>
      </c>
      <c r="G38" s="96" t="s">
        <v>50</v>
      </c>
      <c r="H38" s="97"/>
      <c r="I38" s="96" t="s">
        <v>50</v>
      </c>
      <c r="J38" s="97"/>
      <c r="K38" s="96" t="s">
        <v>49</v>
      </c>
      <c r="L38" s="55">
        <v>1</v>
      </c>
      <c r="M38" s="96" t="s">
        <v>49</v>
      </c>
      <c r="N38" s="97"/>
      <c r="O38" s="95">
        <v>267</v>
      </c>
      <c r="P38" s="98">
        <v>272</v>
      </c>
      <c r="Q38" s="55" t="s">
        <v>425</v>
      </c>
      <c r="R38" s="55" t="s">
        <v>437</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230</v>
      </c>
      <c r="C40" s="96" t="s">
        <v>50</v>
      </c>
      <c r="D40" s="97"/>
      <c r="E40" s="96" t="s">
        <v>49</v>
      </c>
      <c r="F40" s="55">
        <v>1</v>
      </c>
      <c r="G40" s="96" t="s">
        <v>50</v>
      </c>
      <c r="H40" s="97"/>
      <c r="I40" s="96" t="s">
        <v>50</v>
      </c>
      <c r="J40" s="97"/>
      <c r="K40" s="96" t="s">
        <v>49</v>
      </c>
      <c r="L40" s="55">
        <v>1</v>
      </c>
      <c r="M40" s="96" t="s">
        <v>49</v>
      </c>
      <c r="N40" s="97"/>
      <c r="O40" s="95">
        <v>264</v>
      </c>
      <c r="P40" s="98">
        <v>272</v>
      </c>
      <c r="Q40" s="55" t="s">
        <v>426</v>
      </c>
      <c r="R40" s="55" t="s">
        <v>442</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231</v>
      </c>
      <c r="C42" s="96" t="s">
        <v>50</v>
      </c>
      <c r="D42" s="97"/>
      <c r="E42" s="96" t="s">
        <v>49</v>
      </c>
      <c r="F42" s="55">
        <v>1</v>
      </c>
      <c r="G42" s="96" t="s">
        <v>50</v>
      </c>
      <c r="H42" s="97"/>
      <c r="I42" s="96" t="s">
        <v>50</v>
      </c>
      <c r="J42" s="97"/>
      <c r="K42" s="96" t="s">
        <v>49</v>
      </c>
      <c r="L42" s="55">
        <v>1</v>
      </c>
      <c r="M42" s="96" t="s">
        <v>49</v>
      </c>
      <c r="N42" s="97"/>
      <c r="O42" s="95">
        <v>279</v>
      </c>
      <c r="P42" s="98">
        <v>273</v>
      </c>
      <c r="Q42" s="55" t="s">
        <v>379</v>
      </c>
      <c r="R42" s="55" t="s">
        <v>443</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232</v>
      </c>
      <c r="C44" s="96" t="s">
        <v>50</v>
      </c>
      <c r="D44" s="97"/>
      <c r="E44" s="96" t="s">
        <v>49</v>
      </c>
      <c r="F44" s="55">
        <v>1</v>
      </c>
      <c r="G44" s="96" t="s">
        <v>50</v>
      </c>
      <c r="H44" s="97"/>
      <c r="I44" s="96" t="s">
        <v>50</v>
      </c>
      <c r="J44" s="97"/>
      <c r="K44" s="96" t="s">
        <v>49</v>
      </c>
      <c r="L44" s="55">
        <v>1</v>
      </c>
      <c r="M44" s="96" t="s">
        <v>49</v>
      </c>
      <c r="N44" s="97"/>
      <c r="O44" s="95">
        <v>280</v>
      </c>
      <c r="P44" s="98">
        <v>274</v>
      </c>
      <c r="Q44" s="55" t="s">
        <v>427</v>
      </c>
      <c r="R44" s="55" t="s">
        <v>438</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233</v>
      </c>
      <c r="C46" s="96" t="s">
        <v>50</v>
      </c>
      <c r="D46" s="97"/>
      <c r="E46" s="96" t="s">
        <v>49</v>
      </c>
      <c r="F46" s="55">
        <v>1</v>
      </c>
      <c r="G46" s="96" t="s">
        <v>50</v>
      </c>
      <c r="H46" s="97"/>
      <c r="I46" s="96" t="s">
        <v>50</v>
      </c>
      <c r="J46" s="97"/>
      <c r="K46" s="96" t="s">
        <v>49</v>
      </c>
      <c r="L46" s="55">
        <v>1</v>
      </c>
      <c r="M46" s="96" t="s">
        <v>49</v>
      </c>
      <c r="N46" s="97"/>
      <c r="O46" s="95">
        <v>271</v>
      </c>
      <c r="P46" s="98">
        <v>272</v>
      </c>
      <c r="Q46" s="55" t="s">
        <v>379</v>
      </c>
      <c r="R46" s="55" t="s">
        <v>443</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105" t="s">
        <v>234</v>
      </c>
      <c r="C48" s="106" t="s">
        <v>50</v>
      </c>
      <c r="D48" s="107"/>
      <c r="E48" s="106" t="s">
        <v>49</v>
      </c>
      <c r="F48" s="56">
        <v>1</v>
      </c>
      <c r="G48" s="106" t="s">
        <v>50</v>
      </c>
      <c r="H48" s="107"/>
      <c r="I48" s="106" t="s">
        <v>50</v>
      </c>
      <c r="J48" s="107"/>
      <c r="K48" s="106" t="s">
        <v>49</v>
      </c>
      <c r="L48" s="56">
        <v>1</v>
      </c>
      <c r="M48" s="106" t="s">
        <v>49</v>
      </c>
      <c r="N48" s="107"/>
      <c r="O48" s="105">
        <v>261</v>
      </c>
      <c r="P48" s="108">
        <v>270</v>
      </c>
      <c r="Q48" s="56" t="s">
        <v>426</v>
      </c>
      <c r="R48" s="56" t="s">
        <v>444</v>
      </c>
      <c r="S48" s="110" t="s">
        <v>387</v>
      </c>
    </row>
    <row r="49" spans="2:18" ht="15" customHeight="1" x14ac:dyDescent="0.25">
      <c r="B49" s="221" t="s">
        <v>411</v>
      </c>
      <c r="C49" s="221"/>
      <c r="D49" s="221"/>
      <c r="E49" s="221"/>
      <c r="F49" s="221"/>
      <c r="G49" s="221"/>
      <c r="H49" s="221"/>
      <c r="I49" s="221"/>
      <c r="J49" s="221"/>
      <c r="K49" s="221"/>
      <c r="L49" s="221"/>
      <c r="M49" s="221"/>
      <c r="N49" s="221"/>
      <c r="O49" s="221"/>
      <c r="P49" s="221"/>
      <c r="R49" s="88"/>
    </row>
    <row r="50" spans="2:18" ht="93.75" customHeight="1" x14ac:dyDescent="0.25">
      <c r="B50" s="236" t="s">
        <v>668</v>
      </c>
      <c r="C50" s="236"/>
      <c r="D50" s="236"/>
      <c r="E50" s="236"/>
      <c r="F50" s="236"/>
      <c r="G50" s="236"/>
      <c r="H50" s="236"/>
      <c r="I50" s="236"/>
      <c r="J50" s="236"/>
      <c r="K50" s="236"/>
      <c r="L50" s="236"/>
      <c r="M50" s="236"/>
      <c r="N50" s="236"/>
      <c r="O50" s="236"/>
      <c r="P50" s="236"/>
    </row>
    <row r="51" spans="2:18" x14ac:dyDescent="0.25">
      <c r="B51" s="194" t="s">
        <v>409</v>
      </c>
      <c r="C51" s="194"/>
      <c r="D51" s="194"/>
      <c r="E51" s="194"/>
      <c r="F51" s="194"/>
      <c r="G51" s="194"/>
      <c r="H51" s="194"/>
      <c r="I51" s="194"/>
      <c r="J51" s="194"/>
      <c r="K51" s="194"/>
      <c r="L51" s="194"/>
      <c r="M51" s="194"/>
      <c r="N51" s="194"/>
      <c r="O51" s="194"/>
      <c r="P51" s="194"/>
    </row>
    <row r="52" spans="2:18" x14ac:dyDescent="0.25">
      <c r="B52" s="194" t="s">
        <v>410</v>
      </c>
      <c r="C52" s="194"/>
      <c r="D52" s="194"/>
      <c r="E52" s="194"/>
      <c r="F52" s="194"/>
      <c r="G52" s="194"/>
      <c r="H52" s="194"/>
      <c r="I52" s="194"/>
      <c r="J52" s="194"/>
      <c r="K52" s="194"/>
      <c r="L52" s="194"/>
      <c r="M52" s="194"/>
      <c r="N52" s="194"/>
      <c r="O52" s="194"/>
      <c r="P52" s="194"/>
      <c r="R52" s="88"/>
    </row>
    <row r="53" spans="2:18" x14ac:dyDescent="0.25">
      <c r="B53" s="194" t="s">
        <v>369</v>
      </c>
      <c r="C53" s="194"/>
      <c r="D53" s="194"/>
      <c r="E53" s="194"/>
      <c r="F53" s="194"/>
      <c r="G53" s="194"/>
      <c r="H53" s="194"/>
      <c r="I53" s="194"/>
      <c r="J53" s="194"/>
      <c r="K53" s="194"/>
      <c r="L53" s="194"/>
      <c r="M53" s="194"/>
      <c r="N53" s="194"/>
      <c r="O53" s="194"/>
      <c r="P53" s="194"/>
      <c r="R53" s="88"/>
    </row>
    <row r="54" spans="2:18" x14ac:dyDescent="0.25">
      <c r="B54" s="113" t="s">
        <v>200</v>
      </c>
      <c r="C54" s="194" t="str">
        <f>STUDIES!A5</f>
        <v>Iversen, 2016 (3)</v>
      </c>
      <c r="D54" s="194"/>
      <c r="E54" s="194"/>
      <c r="F54" s="194"/>
      <c r="G54" s="194"/>
      <c r="H54" s="194"/>
      <c r="I54" s="194"/>
      <c r="J54" s="194"/>
      <c r="K54" s="194"/>
      <c r="L54" s="194"/>
      <c r="M54" s="194"/>
      <c r="N54" s="194"/>
      <c r="O54" s="194"/>
      <c r="P54" s="194"/>
      <c r="R54" s="88"/>
    </row>
    <row r="56" spans="2:18" ht="21.75" thickBot="1" x14ac:dyDescent="0.3">
      <c r="B56" s="86" t="s">
        <v>58</v>
      </c>
      <c r="C56" s="87"/>
      <c r="D56" s="87"/>
      <c r="E56" s="87"/>
      <c r="F56" s="87"/>
      <c r="G56" s="87"/>
      <c r="H56" s="87"/>
      <c r="I56" s="87"/>
      <c r="J56" s="87"/>
      <c r="K56" s="87"/>
      <c r="L56" s="87"/>
      <c r="M56" s="87"/>
      <c r="N56" s="87"/>
      <c r="O56" s="87"/>
      <c r="P56" s="87"/>
    </row>
    <row r="58" spans="2:18" s="89" customFormat="1" x14ac:dyDescent="0.25">
      <c r="B58" s="227" t="s">
        <v>74</v>
      </c>
      <c r="C58" s="228"/>
      <c r="D58" s="228"/>
      <c r="E58" s="224" t="s">
        <v>75</v>
      </c>
      <c r="F58" s="224"/>
      <c r="G58" s="224"/>
      <c r="H58" s="224"/>
      <c r="I58" s="224" t="s">
        <v>76</v>
      </c>
      <c r="J58" s="224"/>
      <c r="K58" s="224" t="s">
        <v>25</v>
      </c>
      <c r="L58" s="224"/>
      <c r="M58" s="222" t="s">
        <v>28</v>
      </c>
      <c r="N58" s="222"/>
      <c r="O58" s="224" t="s">
        <v>27</v>
      </c>
      <c r="P58" s="232"/>
      <c r="R58" s="124"/>
    </row>
    <row r="59" spans="2:18" s="89" customFormat="1" ht="33" customHeight="1" thickBot="1" x14ac:dyDescent="0.3">
      <c r="B59" s="229"/>
      <c r="C59" s="230"/>
      <c r="D59" s="230"/>
      <c r="E59" s="223" t="str">
        <f>O12</f>
        <v>Control group (9vHPV – females 16-26 years)</v>
      </c>
      <c r="F59" s="223"/>
      <c r="G59" s="223" t="str">
        <f>P12</f>
        <v>Intervention group (9vHPV – females 9–14 years)</v>
      </c>
      <c r="H59" s="223"/>
      <c r="I59" s="231" t="s">
        <v>24</v>
      </c>
      <c r="J59" s="231"/>
      <c r="K59" s="231" t="s">
        <v>26</v>
      </c>
      <c r="L59" s="231"/>
      <c r="M59" s="223"/>
      <c r="N59" s="223"/>
      <c r="O59" s="231"/>
      <c r="P59" s="233"/>
      <c r="R59" s="124"/>
    </row>
    <row r="60" spans="2:18" ht="30" customHeight="1" x14ac:dyDescent="0.25">
      <c r="B60" s="192" t="str">
        <f>B13</f>
        <v>GMTs for HPV 6 (follow-up: 7 months)</v>
      </c>
      <c r="C60" s="193"/>
      <c r="D60" s="193"/>
      <c r="E60" s="199" t="str">
        <f>IF(Q14="","",Q14)</f>
        <v>Mean 770.9 mMU/mL</v>
      </c>
      <c r="F60" s="199"/>
      <c r="G60" s="198" t="s">
        <v>450</v>
      </c>
      <c r="H60" s="198"/>
      <c r="I60" s="199" t="str">
        <f>IF(R14="","",R14)</f>
        <v>Ratio 2.15 (1.83–2.53)</v>
      </c>
      <c r="J60" s="199"/>
      <c r="K60" s="199" t="str">
        <f>IF(B14="","",B14)</f>
        <v>496 (1NoRCT)#</v>
      </c>
      <c r="L60" s="199"/>
      <c r="M60" s="118" t="str">
        <f>IF(S14="","",S14)</f>
        <v>Low</v>
      </c>
      <c r="N60" s="115"/>
      <c r="O60" s="237" t="s">
        <v>474</v>
      </c>
      <c r="P60" s="238"/>
    </row>
    <row r="61" spans="2:18" ht="30" customHeight="1" x14ac:dyDescent="0.25">
      <c r="B61" s="192" t="str">
        <f>B15</f>
        <v>GMTs for HPV 11 (follow-up: 7 months)</v>
      </c>
      <c r="C61" s="193"/>
      <c r="D61" s="193"/>
      <c r="E61" s="199" t="str">
        <f>IF(Q16="","",Q16)</f>
        <v>Mean 580.5 mMU/mL</v>
      </c>
      <c r="F61" s="199"/>
      <c r="G61" s="198" t="s">
        <v>451</v>
      </c>
      <c r="H61" s="198"/>
      <c r="I61" s="199" t="str">
        <f>IF(R16="","",R16)</f>
        <v>Ratio 2.39 (2.03–2.82)</v>
      </c>
      <c r="J61" s="199"/>
      <c r="K61" s="199" t="str">
        <f>IF(B16="","",B16)</f>
        <v>496 (1NoRCT)#</v>
      </c>
      <c r="L61" s="199"/>
      <c r="M61" s="118" t="str">
        <f>IF(S16="","",S16)</f>
        <v>Low</v>
      </c>
      <c r="N61" s="115"/>
      <c r="O61" s="198"/>
      <c r="P61" s="239"/>
    </row>
    <row r="62" spans="2:18" ht="30" customHeight="1" x14ac:dyDescent="0.25">
      <c r="B62" s="192" t="str">
        <f>B17</f>
        <v>GMTs for HPV 16 (follow-up: 7 months)</v>
      </c>
      <c r="C62" s="193"/>
      <c r="D62" s="193"/>
      <c r="E62" s="199" t="str">
        <f>IF(Q18="","",Q18)</f>
        <v>Mean 3 154.0 mMU/mL</v>
      </c>
      <c r="F62" s="199"/>
      <c r="G62" s="198" t="s">
        <v>452</v>
      </c>
      <c r="H62" s="198"/>
      <c r="I62" s="199" t="str">
        <f>IF(R18="","",R18)</f>
        <v>Ratio 2.54 (2.14–3.00)</v>
      </c>
      <c r="J62" s="199"/>
      <c r="K62" s="199" t="str">
        <f>IF(B18="","",B18)</f>
        <v>521 (1NoRCT)#</v>
      </c>
      <c r="L62" s="199"/>
      <c r="M62" s="118" t="str">
        <f>IF(S18="","",S18)</f>
        <v>Low</v>
      </c>
      <c r="N62" s="115"/>
      <c r="O62" s="198"/>
      <c r="P62" s="239"/>
    </row>
    <row r="63" spans="2:18" ht="30" customHeight="1" x14ac:dyDescent="0.25">
      <c r="B63" s="192" t="str">
        <f>B19</f>
        <v>GMTs for HPV 18 (follow-up: 7 months)</v>
      </c>
      <c r="C63" s="193"/>
      <c r="D63" s="193"/>
      <c r="E63" s="199" t="str">
        <f>IF(Q20="","",Q20)</f>
        <v>Mean 761.5 mMU/mL</v>
      </c>
      <c r="F63" s="199"/>
      <c r="G63" s="198" t="s">
        <v>453</v>
      </c>
      <c r="H63" s="198"/>
      <c r="I63" s="199" t="str">
        <f>IF(R20="","",R20)</f>
        <v>Ratio 2.46 (2.05–2.96)</v>
      </c>
      <c r="J63" s="199"/>
      <c r="K63" s="199" t="str">
        <f>IF(B20="","",B20)</f>
        <v>539 (1NoRCT)#</v>
      </c>
      <c r="L63" s="199"/>
      <c r="M63" s="118" t="str">
        <f>IF(S20="","",S20)</f>
        <v>Low</v>
      </c>
      <c r="N63" s="115"/>
      <c r="O63" s="198"/>
      <c r="P63" s="239"/>
    </row>
    <row r="64" spans="2:18" ht="30" customHeight="1" x14ac:dyDescent="0.25">
      <c r="B64" s="192" t="str">
        <f>B21</f>
        <v>GMTs for HPV 31 (follow-up: 7 months)</v>
      </c>
      <c r="C64" s="193"/>
      <c r="D64" s="193"/>
      <c r="E64" s="199" t="str">
        <f>IF(Q22="","",Q22)</f>
        <v>Mean 572.1 mMU/mL</v>
      </c>
      <c r="F64" s="199"/>
      <c r="G64" s="198" t="s">
        <v>454</v>
      </c>
      <c r="H64" s="198"/>
      <c r="I64" s="199" t="str">
        <f>IF(R22="","",R22)</f>
        <v>Ratio 2.51 (2.10–3.00)</v>
      </c>
      <c r="J64" s="199"/>
      <c r="K64" s="199" t="str">
        <f>IF(B22="","",B22)</f>
        <v>536 (1NoRCT)#</v>
      </c>
      <c r="L64" s="199"/>
      <c r="M64" s="118" t="str">
        <f>IF(S22="","",S22)</f>
        <v>Low</v>
      </c>
      <c r="N64" s="115"/>
      <c r="O64" s="198"/>
      <c r="P64" s="239"/>
    </row>
    <row r="65" spans="2:18" ht="30" customHeight="1" x14ac:dyDescent="0.25">
      <c r="B65" s="192" t="str">
        <f>B23</f>
        <v>GMTs for HPV 33 (follow-up: 7 months)</v>
      </c>
      <c r="C65" s="193"/>
      <c r="D65" s="193"/>
      <c r="E65" s="199" t="str">
        <f>IF(Q24="","",Q24)</f>
        <v>Mean 348.1 mMU/mL</v>
      </c>
      <c r="F65" s="199"/>
      <c r="G65" s="198" t="s">
        <v>455</v>
      </c>
      <c r="H65" s="198"/>
      <c r="I65" s="199" t="str">
        <f>IF(R24="","",R24)</f>
        <v>Ratio 2.96 (2.50–3.50)</v>
      </c>
      <c r="J65" s="199"/>
      <c r="K65" s="199" t="str">
        <f>IF(B24="","",B24)</f>
        <v>552 (1NoRCT)#</v>
      </c>
      <c r="L65" s="199"/>
      <c r="M65" s="118" t="str">
        <f>IF(S24="","",S24)</f>
        <v>Low</v>
      </c>
      <c r="N65" s="115"/>
      <c r="O65" s="198"/>
      <c r="P65" s="239"/>
    </row>
    <row r="66" spans="2:18" ht="30" customHeight="1" x14ac:dyDescent="0.25">
      <c r="B66" s="192" t="str">
        <f>B25</f>
        <v>GMTs for HPV 45 (follow-up: 7 months)</v>
      </c>
      <c r="C66" s="193"/>
      <c r="D66" s="193"/>
      <c r="E66" s="199" t="str">
        <f>IF(Q26="","",Q26)</f>
        <v>Mean 213.6 mMU/mL</v>
      </c>
      <c r="F66" s="199"/>
      <c r="G66" s="198" t="s">
        <v>456</v>
      </c>
      <c r="H66" s="198"/>
      <c r="I66" s="199" t="str">
        <f>IF(R26="","",R26)</f>
        <v>Ratio 1.67 (1.38–2.03)</v>
      </c>
      <c r="J66" s="199"/>
      <c r="K66" s="199" t="str">
        <f>IF(B26="","",B26)</f>
        <v>554 (1NoRCT)#</v>
      </c>
      <c r="L66" s="199"/>
      <c r="M66" s="118" t="str">
        <f>IF(S26="","",S26)</f>
        <v>Low</v>
      </c>
      <c r="N66" s="115"/>
      <c r="O66" s="198"/>
      <c r="P66" s="239"/>
    </row>
    <row r="67" spans="2:18" ht="30" customHeight="1" x14ac:dyDescent="0.25">
      <c r="B67" s="192" t="str">
        <f>B27</f>
        <v>GMTs for HPV 52 (follow-up: 7 months)</v>
      </c>
      <c r="C67" s="193"/>
      <c r="D67" s="193"/>
      <c r="E67" s="199" t="str">
        <f>IF(Q28="","",Q28)</f>
        <v>Mean 364.2 mMU/mL</v>
      </c>
      <c r="F67" s="199"/>
      <c r="G67" s="198" t="s">
        <v>457</v>
      </c>
      <c r="H67" s="198"/>
      <c r="I67" s="199" t="str">
        <f>IF(R28="","",R28)</f>
        <v>Ratio 1.60 (1.36–1.87)</v>
      </c>
      <c r="J67" s="199"/>
      <c r="K67" s="199" t="str">
        <f>IF(B28="","",B28)</f>
        <v>543 (1NoRCT)#</v>
      </c>
      <c r="L67" s="199"/>
      <c r="M67" s="118" t="str">
        <f>IF(S28="","",S28)</f>
        <v>Low</v>
      </c>
      <c r="N67" s="115"/>
      <c r="O67" s="198"/>
      <c r="P67" s="239"/>
    </row>
    <row r="68" spans="2:18" ht="30" customHeight="1" x14ac:dyDescent="0.25">
      <c r="B68" s="192" t="str">
        <f>B29</f>
        <v>GMTs for HPV 58 (follow-up: 7 months)</v>
      </c>
      <c r="C68" s="193"/>
      <c r="D68" s="193"/>
      <c r="E68" s="199" t="str">
        <f>IF(Q30="","",Q30)</f>
        <v>Mean 491.1 mMU/mL</v>
      </c>
      <c r="F68" s="199"/>
      <c r="G68" s="198" t="s">
        <v>458</v>
      </c>
      <c r="H68" s="198"/>
      <c r="I68" s="199" t="str">
        <f>IF(R30="","",R30)</f>
        <v>Ratio 2.55 (2.15–3.01)</v>
      </c>
      <c r="J68" s="199"/>
      <c r="K68" s="199" t="str">
        <f>IF(B30="","",B30)</f>
        <v>531 (1NoRCT)#</v>
      </c>
      <c r="L68" s="199"/>
      <c r="M68" s="118" t="str">
        <f>IF(S30="","",S30)</f>
        <v>Low</v>
      </c>
      <c r="N68" s="115"/>
      <c r="O68" s="198"/>
      <c r="P68" s="239"/>
    </row>
    <row r="69" spans="2:18" ht="30" customHeight="1" x14ac:dyDescent="0.25">
      <c r="B69" s="192" t="str">
        <f>B31</f>
        <v>Seroconversion for HPV 6 (follow-up: 7 months)</v>
      </c>
      <c r="C69" s="193"/>
      <c r="D69" s="193"/>
      <c r="E69" s="199" t="str">
        <f>IF(Q32="","",Q32)</f>
        <v>99.6% (97.7–100.0)</v>
      </c>
      <c r="F69" s="199"/>
      <c r="G69" s="198" t="s">
        <v>426</v>
      </c>
      <c r="H69" s="198"/>
      <c r="I69" s="234" t="str">
        <f>IF(R32="","",R32)</f>
        <v>Diff seroconv 0.0% (-1.8–2.0)</v>
      </c>
      <c r="J69" s="234"/>
      <c r="K69" s="199" t="str">
        <f>IF(B32="","",B32)</f>
        <v>496 (1NoRCT)#</v>
      </c>
      <c r="L69" s="199"/>
      <c r="M69" s="118" t="str">
        <f>IF(S32="","",S32)</f>
        <v>Low</v>
      </c>
      <c r="N69" s="115"/>
      <c r="O69" s="198"/>
      <c r="P69" s="239"/>
    </row>
    <row r="70" spans="2:18" ht="30" customHeight="1" x14ac:dyDescent="0.25">
      <c r="B70" s="192" t="str">
        <f>B33</f>
        <v>Seroconversion for HPV 11 (follow-up: 7 months)</v>
      </c>
      <c r="C70" s="193"/>
      <c r="D70" s="193"/>
      <c r="E70" s="199" t="str">
        <f>IF(Q34="","",Q34)</f>
        <v>99.6% (97.7–100.0)</v>
      </c>
      <c r="F70" s="199"/>
      <c r="G70" s="198" t="s">
        <v>371</v>
      </c>
      <c r="H70" s="198"/>
      <c r="I70" s="234" t="str">
        <f>IF(R34="","",R34)</f>
        <v>Diff seroconv 0.4% (-1.1–2.3)</v>
      </c>
      <c r="J70" s="234"/>
      <c r="K70" s="199" t="str">
        <f>IF(B34="","",B34)</f>
        <v>496 (1NoRCT)#</v>
      </c>
      <c r="L70" s="199"/>
      <c r="M70" s="118" t="str">
        <f>IF(S34="","",S34)</f>
        <v>Low</v>
      </c>
      <c r="N70" s="115"/>
      <c r="O70" s="198"/>
      <c r="P70" s="239"/>
    </row>
    <row r="71" spans="2:18" ht="30" customHeight="1" x14ac:dyDescent="0.25">
      <c r="B71" s="192" t="str">
        <f>B35</f>
        <v>Seroconversion for HPV 16 (follow-up: 7 months)</v>
      </c>
      <c r="C71" s="193"/>
      <c r="D71" s="193"/>
      <c r="E71" s="199" t="str">
        <f>IF(Q36="","",Q36)</f>
        <v>99.6% (97.8–100.0)</v>
      </c>
      <c r="F71" s="199"/>
      <c r="G71" s="198" t="s">
        <v>378</v>
      </c>
      <c r="H71" s="198"/>
      <c r="I71" s="234" t="str">
        <f>IF(R36="","",R36)</f>
        <v>Diff seroconv 0.4% (-1.0–2.2)</v>
      </c>
      <c r="J71" s="234"/>
      <c r="K71" s="199" t="str">
        <f>IF(B36="","",B36)</f>
        <v>521 (1NoRCT)#</v>
      </c>
      <c r="L71" s="199"/>
      <c r="M71" s="118" t="str">
        <f>IF(S36="","",S36)</f>
        <v>Low</v>
      </c>
      <c r="N71" s="115"/>
      <c r="O71" s="198"/>
      <c r="P71" s="239"/>
    </row>
    <row r="72" spans="2:18" ht="30" customHeight="1" x14ac:dyDescent="0.25">
      <c r="B72" s="192" t="str">
        <f>B37</f>
        <v>Seroconversion for HPV 18 (follow-up: 7 months)</v>
      </c>
      <c r="C72" s="193"/>
      <c r="D72" s="193"/>
      <c r="E72" s="199" t="str">
        <f>IF(Q38="","",Q38)</f>
        <v>98.5% (96.2–99.6)</v>
      </c>
      <c r="F72" s="199"/>
      <c r="G72" s="198" t="s">
        <v>378</v>
      </c>
      <c r="H72" s="198"/>
      <c r="I72" s="234" t="str">
        <f>IF(R38="","",R38)</f>
        <v>Diff seroconv 1.5% (0.1–3.8)</v>
      </c>
      <c r="J72" s="234"/>
      <c r="K72" s="199" t="str">
        <f>IF(B38="","",B38)</f>
        <v>539 (1NoRCT)#</v>
      </c>
      <c r="L72" s="199"/>
      <c r="M72" s="118" t="str">
        <f>IF(S38="","",S38)</f>
        <v>Low</v>
      </c>
      <c r="N72" s="115"/>
      <c r="O72" s="198"/>
      <c r="P72" s="239"/>
    </row>
    <row r="73" spans="2:18" ht="30" customHeight="1" x14ac:dyDescent="0.25">
      <c r="B73" s="192" t="str">
        <f>B39</f>
        <v>Seroconversion for HPV 31 (follow-up: 7 months)</v>
      </c>
      <c r="C73" s="193"/>
      <c r="D73" s="193"/>
      <c r="E73" s="199" t="str">
        <f>IF(Q40="","",Q40)</f>
        <v>99.6% (97.9–100.0)</v>
      </c>
      <c r="F73" s="199"/>
      <c r="G73" s="198" t="s">
        <v>379</v>
      </c>
      <c r="H73" s="198"/>
      <c r="I73" s="234" t="str">
        <f>IF(R40="","",R40)</f>
        <v>Diff seroconv 0.0 (-1.7–1.8)</v>
      </c>
      <c r="J73" s="234"/>
      <c r="K73" s="199" t="str">
        <f>IF(B40="","",B40)</f>
        <v>536 (1NoRCT)#</v>
      </c>
      <c r="L73" s="199"/>
      <c r="M73" s="118" t="str">
        <f>IF(S40="","",S40)</f>
        <v>Low</v>
      </c>
      <c r="N73" s="115"/>
      <c r="O73" s="198"/>
      <c r="P73" s="239"/>
    </row>
    <row r="74" spans="2:18" ht="30" customHeight="1" x14ac:dyDescent="0.25">
      <c r="B74" s="192" t="str">
        <f>B41</f>
        <v>Seroconversion for HPV 33 (follow-up: 7 months)</v>
      </c>
      <c r="C74" s="193"/>
      <c r="D74" s="193"/>
      <c r="E74" s="199" t="str">
        <f>IF(Q42="","",Q42)</f>
        <v>99.6% (98.0–100.0)</v>
      </c>
      <c r="F74" s="199"/>
      <c r="G74" s="198" t="s">
        <v>379</v>
      </c>
      <c r="H74" s="198"/>
      <c r="I74" s="234" t="str">
        <f>IF(R42="","",R42)</f>
        <v>Diff seroconv 0.0 (-1.7–1.7)</v>
      </c>
      <c r="J74" s="234"/>
      <c r="K74" s="199" t="str">
        <f>IF(B42="","",B42)</f>
        <v>552 (1NoRCT)#</v>
      </c>
      <c r="L74" s="199"/>
      <c r="M74" s="118" t="str">
        <f>IF(S42="","",S42)</f>
        <v>Low</v>
      </c>
      <c r="N74" s="115"/>
      <c r="O74" s="198"/>
      <c r="P74" s="239"/>
    </row>
    <row r="75" spans="2:18" ht="30" customHeight="1" x14ac:dyDescent="0.25">
      <c r="B75" s="192" t="str">
        <f>B43</f>
        <v>Seroconversion for HPV 45 (follow-up: 7 months)</v>
      </c>
      <c r="C75" s="193"/>
      <c r="D75" s="193"/>
      <c r="E75" s="199" t="str">
        <f>IF(Q44="","",Q44)</f>
        <v>97.9% (95.4–99.2)</v>
      </c>
      <c r="F75" s="199"/>
      <c r="G75" s="198" t="s">
        <v>459</v>
      </c>
      <c r="H75" s="198"/>
      <c r="I75" s="234" t="str">
        <f>IF(R44="","",R44)</f>
        <v>Diff seroconv 1.4 (-0.7–4.0)</v>
      </c>
      <c r="J75" s="234"/>
      <c r="K75" s="199" t="str">
        <f>IF(B44="","",B44)</f>
        <v>554 (1NoRCT)#</v>
      </c>
      <c r="L75" s="199"/>
      <c r="M75" s="118" t="str">
        <f>IF(S44="","",S44)</f>
        <v>Low</v>
      </c>
      <c r="N75" s="115"/>
      <c r="O75" s="198"/>
      <c r="P75" s="239"/>
    </row>
    <row r="76" spans="2:18" ht="30" customHeight="1" x14ac:dyDescent="0.25">
      <c r="B76" s="192" t="str">
        <f>B45</f>
        <v>Seroconversion for HPV 52 (follow-up: 7 months)</v>
      </c>
      <c r="C76" s="193"/>
      <c r="D76" s="193"/>
      <c r="E76" s="199" t="str">
        <f>IF(Q46="","",Q46)</f>
        <v>99.6% (98.0–100.0)</v>
      </c>
      <c r="F76" s="199"/>
      <c r="G76" s="198" t="s">
        <v>379</v>
      </c>
      <c r="H76" s="198"/>
      <c r="I76" s="234" t="str">
        <f>IF(R46="","",R46)</f>
        <v>Diff seroconv 0.0 (-1.7–1.7)</v>
      </c>
      <c r="J76" s="234"/>
      <c r="K76" s="199" t="str">
        <f>IF(B46="","",B46)</f>
        <v>543 (1NoRCT)#</v>
      </c>
      <c r="L76" s="199"/>
      <c r="M76" s="118" t="str">
        <f>IF(S46="","",S46)</f>
        <v>Low</v>
      </c>
      <c r="N76" s="115"/>
      <c r="O76" s="198"/>
      <c r="P76" s="239"/>
    </row>
    <row r="77" spans="2:18" ht="30" customHeight="1" x14ac:dyDescent="0.25">
      <c r="B77" s="204" t="str">
        <f>B47</f>
        <v>Seroconversion for HPV 58 (follow-up: 7 months)</v>
      </c>
      <c r="C77" s="205"/>
      <c r="D77" s="205"/>
      <c r="E77" s="206" t="str">
        <f>IF(Q48="","",Q48)</f>
        <v>99.6% (97.9–100.0)</v>
      </c>
      <c r="F77" s="206"/>
      <c r="G77" s="207" t="s">
        <v>371</v>
      </c>
      <c r="H77" s="207"/>
      <c r="I77" s="235" t="str">
        <f>IF(R48="","",R48)</f>
        <v>Diff seroconv 0.4 (-1.0–2.1)</v>
      </c>
      <c r="J77" s="235"/>
      <c r="K77" s="206" t="str">
        <f>IF(B48="","",B48)</f>
        <v>531 (1NoRCT)#</v>
      </c>
      <c r="L77" s="206"/>
      <c r="M77" s="119" t="str">
        <f>IF(S48="","",S48)</f>
        <v>Low</v>
      </c>
      <c r="N77" s="117"/>
      <c r="O77" s="207"/>
      <c r="P77" s="240"/>
    </row>
    <row r="78" spans="2:18" ht="15" customHeight="1" x14ac:dyDescent="0.25">
      <c r="B78" s="221" t="s">
        <v>411</v>
      </c>
      <c r="C78" s="221"/>
      <c r="D78" s="221"/>
      <c r="E78" s="221"/>
      <c r="F78" s="221"/>
      <c r="G78" s="221"/>
      <c r="H78" s="221"/>
      <c r="I78" s="221"/>
      <c r="J78" s="221"/>
      <c r="K78" s="221"/>
      <c r="L78" s="221"/>
      <c r="M78" s="221"/>
      <c r="N78" s="221"/>
      <c r="O78" s="221"/>
      <c r="P78" s="221"/>
      <c r="R78" s="88"/>
    </row>
    <row r="79" spans="2:18" ht="93.75" customHeight="1" x14ac:dyDescent="0.25">
      <c r="B79" s="236" t="s">
        <v>668</v>
      </c>
      <c r="C79" s="236"/>
      <c r="D79" s="236"/>
      <c r="E79" s="236"/>
      <c r="F79" s="236"/>
      <c r="G79" s="236"/>
      <c r="H79" s="236"/>
      <c r="I79" s="236"/>
      <c r="J79" s="236"/>
      <c r="K79" s="236"/>
      <c r="L79" s="236"/>
      <c r="M79" s="236"/>
      <c r="N79" s="236"/>
      <c r="O79" s="236"/>
      <c r="P79" s="236"/>
    </row>
    <row r="80" spans="2:18" ht="15" customHeight="1" x14ac:dyDescent="0.25">
      <c r="B80" s="194" t="s">
        <v>410</v>
      </c>
      <c r="C80" s="194"/>
      <c r="D80" s="194"/>
      <c r="E80" s="194"/>
      <c r="F80" s="194"/>
      <c r="G80" s="194"/>
      <c r="H80" s="194"/>
      <c r="I80" s="194"/>
      <c r="J80" s="194"/>
      <c r="K80" s="194"/>
      <c r="L80" s="194"/>
      <c r="M80" s="194"/>
      <c r="N80" s="194"/>
      <c r="O80" s="194"/>
      <c r="P80" s="194"/>
      <c r="R80" s="88"/>
    </row>
    <row r="81" spans="2:18" x14ac:dyDescent="0.25">
      <c r="B81" s="113" t="s">
        <v>200</v>
      </c>
      <c r="C81" s="194" t="str">
        <f>C54</f>
        <v>Iversen, 2016 (3)</v>
      </c>
      <c r="D81" s="194"/>
      <c r="E81" s="194"/>
      <c r="F81" s="194"/>
      <c r="G81" s="194"/>
      <c r="H81" s="194"/>
      <c r="I81" s="194"/>
      <c r="J81" s="194"/>
      <c r="K81" s="194"/>
      <c r="L81" s="194"/>
      <c r="M81" s="194"/>
      <c r="N81" s="194"/>
      <c r="O81" s="194"/>
      <c r="P81" s="194"/>
      <c r="R81" s="88"/>
    </row>
    <row r="82" spans="2:18" x14ac:dyDescent="0.25">
      <c r="B82" s="88"/>
    </row>
    <row r="84" spans="2:18" x14ac:dyDescent="0.25">
      <c r="B84" s="88"/>
    </row>
    <row r="86" spans="2:18" x14ac:dyDescent="0.25">
      <c r="B86" s="88"/>
    </row>
  </sheetData>
  <mergeCells count="122">
    <mergeCell ref="C54:P54"/>
    <mergeCell ref="C81:P81"/>
    <mergeCell ref="C2:P2"/>
    <mergeCell ref="B75:D75"/>
    <mergeCell ref="E75:F75"/>
    <mergeCell ref="G75:H75"/>
    <mergeCell ref="I75:J75"/>
    <mergeCell ref="K75:L75"/>
    <mergeCell ref="B74:D74"/>
    <mergeCell ref="E74:F74"/>
    <mergeCell ref="B51:P51"/>
    <mergeCell ref="G74:H74"/>
    <mergeCell ref="I74:J74"/>
    <mergeCell ref="K74:L74"/>
    <mergeCell ref="B73:D73"/>
    <mergeCell ref="E73:F73"/>
    <mergeCell ref="G73:H73"/>
    <mergeCell ref="I73:J73"/>
    <mergeCell ref="K73:L73"/>
    <mergeCell ref="B72:D72"/>
    <mergeCell ref="E72:F72"/>
    <mergeCell ref="G72:H72"/>
    <mergeCell ref="I72:J72"/>
    <mergeCell ref="B78:P78"/>
    <mergeCell ref="B79:P79"/>
    <mergeCell ref="B77:D77"/>
    <mergeCell ref="E77:F77"/>
    <mergeCell ref="G77:H77"/>
    <mergeCell ref="I77:J77"/>
    <mergeCell ref="K77:L77"/>
    <mergeCell ref="B76:D76"/>
    <mergeCell ref="E76:F76"/>
    <mergeCell ref="G76:H76"/>
    <mergeCell ref="I76:J76"/>
    <mergeCell ref="K76:L76"/>
    <mergeCell ref="K72:L72"/>
    <mergeCell ref="B71:D71"/>
    <mergeCell ref="E71:F71"/>
    <mergeCell ref="G71:H71"/>
    <mergeCell ref="I71:J71"/>
    <mergeCell ref="K71:L71"/>
    <mergeCell ref="B70:D70"/>
    <mergeCell ref="E70:F70"/>
    <mergeCell ref="G70:H70"/>
    <mergeCell ref="I70:J70"/>
    <mergeCell ref="K70:L70"/>
    <mergeCell ref="B69:D69"/>
    <mergeCell ref="E69:F69"/>
    <mergeCell ref="G69:H69"/>
    <mergeCell ref="I69:J69"/>
    <mergeCell ref="K69:L69"/>
    <mergeCell ref="B68:D68"/>
    <mergeCell ref="E68:F68"/>
    <mergeCell ref="G68:H68"/>
    <mergeCell ref="I68:J68"/>
    <mergeCell ref="K68:L68"/>
    <mergeCell ref="B67:D67"/>
    <mergeCell ref="E67:F67"/>
    <mergeCell ref="G67:H67"/>
    <mergeCell ref="I67:J67"/>
    <mergeCell ref="K67:L67"/>
    <mergeCell ref="B66:D66"/>
    <mergeCell ref="E66:F66"/>
    <mergeCell ref="G66:H66"/>
    <mergeCell ref="I66:J66"/>
    <mergeCell ref="K66:L66"/>
    <mergeCell ref="B65:D65"/>
    <mergeCell ref="E65:F65"/>
    <mergeCell ref="G65:H65"/>
    <mergeCell ref="I65:J65"/>
    <mergeCell ref="K65:L65"/>
    <mergeCell ref="B64:D64"/>
    <mergeCell ref="E64:F64"/>
    <mergeCell ref="G64:H64"/>
    <mergeCell ref="I64:J64"/>
    <mergeCell ref="K64:L64"/>
    <mergeCell ref="B63:D63"/>
    <mergeCell ref="E63:F63"/>
    <mergeCell ref="G63:H63"/>
    <mergeCell ref="I63:J63"/>
    <mergeCell ref="K63:L63"/>
    <mergeCell ref="B62:D62"/>
    <mergeCell ref="E62:F62"/>
    <mergeCell ref="G62:H62"/>
    <mergeCell ref="I62:J62"/>
    <mergeCell ref="K62:L62"/>
    <mergeCell ref="G61:H61"/>
    <mergeCell ref="I61:J61"/>
    <mergeCell ref="K61:L61"/>
    <mergeCell ref="E59:F59"/>
    <mergeCell ref="G59:H59"/>
    <mergeCell ref="I59:J59"/>
    <mergeCell ref="K59:L59"/>
    <mergeCell ref="B60:D60"/>
    <mergeCell ref="E60:F60"/>
    <mergeCell ref="G60:H60"/>
    <mergeCell ref="I60:J60"/>
    <mergeCell ref="K60:L60"/>
    <mergeCell ref="B52:P52"/>
    <mergeCell ref="B80:P80"/>
    <mergeCell ref="B53:P53"/>
    <mergeCell ref="O60:P77"/>
    <mergeCell ref="B50:P50"/>
    <mergeCell ref="B49:P49"/>
    <mergeCell ref="C3:P3"/>
    <mergeCell ref="C4:P4"/>
    <mergeCell ref="C5:P5"/>
    <mergeCell ref="C6:P6"/>
    <mergeCell ref="B10:N10"/>
    <mergeCell ref="O10:S10"/>
    <mergeCell ref="B11:B12"/>
    <mergeCell ref="O11:P11"/>
    <mergeCell ref="Q11:R11"/>
    <mergeCell ref="S11:S12"/>
    <mergeCell ref="B58:D59"/>
    <mergeCell ref="E58:H58"/>
    <mergeCell ref="I58:J58"/>
    <mergeCell ref="K58:L58"/>
    <mergeCell ref="M58:N59"/>
    <mergeCell ref="O58:P59"/>
    <mergeCell ref="B61:D61"/>
    <mergeCell ref="E61:F61"/>
  </mergeCells>
  <conditionalFormatting sqref="M14:M31 M33 M35 M37 M39 M41 M43 M45 M47">
    <cfRule type="cellIs" dxfId="1259" priority="243" operator="equal">
      <formula>"Very large"</formula>
    </cfRule>
    <cfRule type="cellIs" dxfId="1258" priority="244" operator="equal">
      <formula>"Large"</formula>
    </cfRule>
  </conditionalFormatting>
  <conditionalFormatting sqref="C14:C31 C33 C35 C37 C39 C41 C43 C45 C47">
    <cfRule type="cellIs" dxfId="1257" priority="241" operator="equal">
      <formula>"Very serious"</formula>
    </cfRule>
    <cfRule type="cellIs" dxfId="1256" priority="242" operator="equal">
      <formula>"Serious"</formula>
    </cfRule>
  </conditionalFormatting>
  <conditionalFormatting sqref="M32">
    <cfRule type="cellIs" dxfId="1255" priority="231" operator="equal">
      <formula>"Very large"</formula>
    </cfRule>
    <cfRule type="cellIs" dxfId="1254" priority="232" operator="equal">
      <formula>"Large"</formula>
    </cfRule>
  </conditionalFormatting>
  <conditionalFormatting sqref="C32">
    <cfRule type="cellIs" dxfId="1253" priority="229" operator="equal">
      <formula>"Very serious"</formula>
    </cfRule>
    <cfRule type="cellIs" dxfId="1252" priority="230" operator="equal">
      <formula>"Serious"</formula>
    </cfRule>
  </conditionalFormatting>
  <conditionalFormatting sqref="G14:G31 G33 G35 G37 G39 G41 G43 G45 G47">
    <cfRule type="cellIs" dxfId="1251" priority="131" operator="equal">
      <formula>"Very serious"</formula>
    </cfRule>
    <cfRule type="cellIs" dxfId="1250" priority="132" operator="equal">
      <formula>"Serious"</formula>
    </cfRule>
  </conditionalFormatting>
  <conditionalFormatting sqref="M34">
    <cfRule type="cellIs" dxfId="1249" priority="219" operator="equal">
      <formula>"Very large"</formula>
    </cfRule>
    <cfRule type="cellIs" dxfId="1248" priority="220" operator="equal">
      <formula>"Large"</formula>
    </cfRule>
  </conditionalFormatting>
  <conditionalFormatting sqref="C34">
    <cfRule type="cellIs" dxfId="1247" priority="217" operator="equal">
      <formula>"Very serious"</formula>
    </cfRule>
    <cfRule type="cellIs" dxfId="1246" priority="218" operator="equal">
      <formula>"Serious"</formula>
    </cfRule>
  </conditionalFormatting>
  <conditionalFormatting sqref="G42">
    <cfRule type="cellIs" dxfId="1245" priority="119" operator="equal">
      <formula>"Very serious"</formula>
    </cfRule>
    <cfRule type="cellIs" dxfId="1244" priority="120" operator="equal">
      <formula>"Serious"</formula>
    </cfRule>
  </conditionalFormatting>
  <conditionalFormatting sqref="M36">
    <cfRule type="cellIs" dxfId="1243" priority="207" operator="equal">
      <formula>"Very large"</formula>
    </cfRule>
    <cfRule type="cellIs" dxfId="1242" priority="208" operator="equal">
      <formula>"Large"</formula>
    </cfRule>
  </conditionalFormatting>
  <conditionalFormatting sqref="C36">
    <cfRule type="cellIs" dxfId="1241" priority="205" operator="equal">
      <formula>"Very serious"</formula>
    </cfRule>
    <cfRule type="cellIs" dxfId="1240" priority="206" operator="equal">
      <formula>"Serious"</formula>
    </cfRule>
  </conditionalFormatting>
  <conditionalFormatting sqref="G36">
    <cfRule type="cellIs" dxfId="1239" priority="125" operator="equal">
      <formula>"Very serious"</formula>
    </cfRule>
    <cfRule type="cellIs" dxfId="1238" priority="126" operator="equal">
      <formula>"Serious"</formula>
    </cfRule>
  </conditionalFormatting>
  <conditionalFormatting sqref="M38">
    <cfRule type="cellIs" dxfId="1237" priority="195" operator="equal">
      <formula>"Very large"</formula>
    </cfRule>
    <cfRule type="cellIs" dxfId="1236" priority="196" operator="equal">
      <formula>"Large"</formula>
    </cfRule>
  </conditionalFormatting>
  <conditionalFormatting sqref="C38">
    <cfRule type="cellIs" dxfId="1235" priority="193" operator="equal">
      <formula>"Very serious"</formula>
    </cfRule>
    <cfRule type="cellIs" dxfId="1234" priority="194" operator="equal">
      <formula>"Serious"</formula>
    </cfRule>
  </conditionalFormatting>
  <conditionalFormatting sqref="G48">
    <cfRule type="cellIs" dxfId="1233" priority="113" operator="equal">
      <formula>"Very serious"</formula>
    </cfRule>
    <cfRule type="cellIs" dxfId="1232" priority="114" operator="equal">
      <formula>"Serious"</formula>
    </cfRule>
  </conditionalFormatting>
  <conditionalFormatting sqref="M40">
    <cfRule type="cellIs" dxfId="1231" priority="183" operator="equal">
      <formula>"Very large"</formula>
    </cfRule>
    <cfRule type="cellIs" dxfId="1230" priority="184" operator="equal">
      <formula>"Large"</formula>
    </cfRule>
  </conditionalFormatting>
  <conditionalFormatting sqref="C40">
    <cfRule type="cellIs" dxfId="1229" priority="181" operator="equal">
      <formula>"Very serious"</formula>
    </cfRule>
    <cfRule type="cellIs" dxfId="1228" priority="182" operator="equal">
      <formula>"Serious"</formula>
    </cfRule>
  </conditionalFormatting>
  <conditionalFormatting sqref="I38">
    <cfRule type="cellIs" dxfId="1227" priority="83" operator="equal">
      <formula>"Very serious"</formula>
    </cfRule>
    <cfRule type="cellIs" dxfId="1226" priority="84" operator="equal">
      <formula>"Serious"</formula>
    </cfRule>
  </conditionalFormatting>
  <conditionalFormatting sqref="M42">
    <cfRule type="cellIs" dxfId="1225" priority="171" operator="equal">
      <formula>"Very large"</formula>
    </cfRule>
    <cfRule type="cellIs" dxfId="1224" priority="172" operator="equal">
      <formula>"Large"</formula>
    </cfRule>
  </conditionalFormatting>
  <conditionalFormatting sqref="C42">
    <cfRule type="cellIs" dxfId="1223" priority="169" operator="equal">
      <formula>"Very serious"</formula>
    </cfRule>
    <cfRule type="cellIs" dxfId="1222" priority="170" operator="equal">
      <formula>"Serious"</formula>
    </cfRule>
  </conditionalFormatting>
  <conditionalFormatting sqref="E14:E15 E33 E35 E37 E39 E41 E43 E45 E47 E17 E19 E21 E23 E25 E27 E29 E31">
    <cfRule type="cellIs" dxfId="1221" priority="71" operator="equal">
      <formula>"Very serious"</formula>
    </cfRule>
    <cfRule type="cellIs" dxfId="1220" priority="72" operator="equal">
      <formula>"Serious"</formula>
    </cfRule>
  </conditionalFormatting>
  <conditionalFormatting sqref="M44">
    <cfRule type="cellIs" dxfId="1219" priority="159" operator="equal">
      <formula>"Very large"</formula>
    </cfRule>
    <cfRule type="cellIs" dxfId="1218" priority="160" operator="equal">
      <formula>"Large"</formula>
    </cfRule>
  </conditionalFormatting>
  <conditionalFormatting sqref="C44">
    <cfRule type="cellIs" dxfId="1217" priority="157" operator="equal">
      <formula>"Very serious"</formula>
    </cfRule>
    <cfRule type="cellIs" dxfId="1216" priority="158" operator="equal">
      <formula>"Serious"</formula>
    </cfRule>
  </conditionalFormatting>
  <conditionalFormatting sqref="M46">
    <cfRule type="cellIs" dxfId="1215" priority="147" operator="equal">
      <formula>"Very large"</formula>
    </cfRule>
    <cfRule type="cellIs" dxfId="1214" priority="148" operator="equal">
      <formula>"Large"</formula>
    </cfRule>
  </conditionalFormatting>
  <conditionalFormatting sqref="C46">
    <cfRule type="cellIs" dxfId="1213" priority="145" operator="equal">
      <formula>"Very serious"</formula>
    </cfRule>
    <cfRule type="cellIs" dxfId="1212" priority="146" operator="equal">
      <formula>"Serious"</formula>
    </cfRule>
  </conditionalFormatting>
  <conditionalFormatting sqref="I40">
    <cfRule type="cellIs" dxfId="1211" priority="81" operator="equal">
      <formula>"Very serious"</formula>
    </cfRule>
    <cfRule type="cellIs" dxfId="1210" priority="82" operator="equal">
      <formula>"Serious"</formula>
    </cfRule>
  </conditionalFormatting>
  <conditionalFormatting sqref="M48">
    <cfRule type="cellIs" dxfId="1209" priority="135" operator="equal">
      <formula>"Very large"</formula>
    </cfRule>
    <cfRule type="cellIs" dxfId="1208" priority="136" operator="equal">
      <formula>"Large"</formula>
    </cfRule>
  </conditionalFormatting>
  <conditionalFormatting sqref="C48">
    <cfRule type="cellIs" dxfId="1207" priority="133" operator="equal">
      <formula>"Very serious"</formula>
    </cfRule>
    <cfRule type="cellIs" dxfId="1206" priority="134" operator="equal">
      <formula>"Serious"</formula>
    </cfRule>
  </conditionalFormatting>
  <conditionalFormatting sqref="G32">
    <cfRule type="cellIs" dxfId="1205" priority="129" operator="equal">
      <formula>"Very serious"</formula>
    </cfRule>
    <cfRule type="cellIs" dxfId="1204" priority="130" operator="equal">
      <formula>"Serious"</formula>
    </cfRule>
  </conditionalFormatting>
  <conditionalFormatting sqref="G34">
    <cfRule type="cellIs" dxfId="1203" priority="127" operator="equal">
      <formula>"Very serious"</formula>
    </cfRule>
    <cfRule type="cellIs" dxfId="1202" priority="128" operator="equal">
      <formula>"Serious"</formula>
    </cfRule>
  </conditionalFormatting>
  <conditionalFormatting sqref="G38">
    <cfRule type="cellIs" dxfId="1201" priority="123" operator="equal">
      <formula>"Very serious"</formula>
    </cfRule>
    <cfRule type="cellIs" dxfId="1200" priority="124" operator="equal">
      <formula>"Serious"</formula>
    </cfRule>
  </conditionalFormatting>
  <conditionalFormatting sqref="G40">
    <cfRule type="cellIs" dxfId="1199" priority="121" operator="equal">
      <formula>"Very serious"</formula>
    </cfRule>
    <cfRule type="cellIs" dxfId="1198" priority="122" operator="equal">
      <formula>"Serious"</formula>
    </cfRule>
  </conditionalFormatting>
  <conditionalFormatting sqref="G44">
    <cfRule type="cellIs" dxfId="1197" priority="117" operator="equal">
      <formula>"Very serious"</formula>
    </cfRule>
    <cfRule type="cellIs" dxfId="1196" priority="118" operator="equal">
      <formula>"Serious"</formula>
    </cfRule>
  </conditionalFormatting>
  <conditionalFormatting sqref="G46">
    <cfRule type="cellIs" dxfId="1195" priority="115" operator="equal">
      <formula>"Very serious"</formula>
    </cfRule>
    <cfRule type="cellIs" dxfId="1194" priority="116" operator="equal">
      <formula>"Serious"</formula>
    </cfRule>
  </conditionalFormatting>
  <conditionalFormatting sqref="I14:I31 I33 I35 I37 I39 I41 I43 I45 I47">
    <cfRule type="cellIs" dxfId="1193" priority="91" operator="equal">
      <formula>"Very serious"</formula>
    </cfRule>
    <cfRule type="cellIs" dxfId="1192" priority="92" operator="equal">
      <formula>"Serious"</formula>
    </cfRule>
  </conditionalFormatting>
  <conditionalFormatting sqref="I32">
    <cfRule type="cellIs" dxfId="1191" priority="89" operator="equal">
      <formula>"Very serious"</formula>
    </cfRule>
    <cfRule type="cellIs" dxfId="1190" priority="90" operator="equal">
      <formula>"Serious"</formula>
    </cfRule>
  </conditionalFormatting>
  <conditionalFormatting sqref="I34">
    <cfRule type="cellIs" dxfId="1189" priority="87" operator="equal">
      <formula>"Very serious"</formula>
    </cfRule>
    <cfRule type="cellIs" dxfId="1188" priority="88" operator="equal">
      <formula>"Serious"</formula>
    </cfRule>
  </conditionalFormatting>
  <conditionalFormatting sqref="I36">
    <cfRule type="cellIs" dxfId="1187" priority="85" operator="equal">
      <formula>"Very serious"</formula>
    </cfRule>
    <cfRule type="cellIs" dxfId="1186" priority="86" operator="equal">
      <formula>"Serious"</formula>
    </cfRule>
  </conditionalFormatting>
  <conditionalFormatting sqref="I42">
    <cfRule type="cellIs" dxfId="1185" priority="79" operator="equal">
      <formula>"Very serious"</formula>
    </cfRule>
    <cfRule type="cellIs" dxfId="1184" priority="80" operator="equal">
      <formula>"Serious"</formula>
    </cfRule>
  </conditionalFormatting>
  <conditionalFormatting sqref="I44">
    <cfRule type="cellIs" dxfId="1183" priority="77" operator="equal">
      <formula>"Very serious"</formula>
    </cfRule>
    <cfRule type="cellIs" dxfId="1182" priority="78" operator="equal">
      <formula>"Serious"</formula>
    </cfRule>
  </conditionalFormatting>
  <conditionalFormatting sqref="I46">
    <cfRule type="cellIs" dxfId="1181" priority="75" operator="equal">
      <formula>"Very serious"</formula>
    </cfRule>
    <cfRule type="cellIs" dxfId="1180" priority="76" operator="equal">
      <formula>"Serious"</formula>
    </cfRule>
  </conditionalFormatting>
  <conditionalFormatting sqref="I48">
    <cfRule type="cellIs" dxfId="1179" priority="73" operator="equal">
      <formula>"Very serious"</formula>
    </cfRule>
    <cfRule type="cellIs" dxfId="1178" priority="74" operator="equal">
      <formula>"Serious"</formula>
    </cfRule>
  </conditionalFormatting>
  <conditionalFormatting sqref="E16">
    <cfRule type="cellIs" dxfId="1177" priority="69" operator="equal">
      <formula>"Very serious"</formula>
    </cfRule>
    <cfRule type="cellIs" dxfId="1176" priority="70" operator="equal">
      <formula>"Serious"</formula>
    </cfRule>
  </conditionalFormatting>
  <conditionalFormatting sqref="E18">
    <cfRule type="cellIs" dxfId="1175" priority="67" operator="equal">
      <formula>"Very serious"</formula>
    </cfRule>
    <cfRule type="cellIs" dxfId="1174" priority="68" operator="equal">
      <formula>"Serious"</formula>
    </cfRule>
  </conditionalFormatting>
  <conditionalFormatting sqref="E20">
    <cfRule type="cellIs" dxfId="1173" priority="65" operator="equal">
      <formula>"Very serious"</formula>
    </cfRule>
    <cfRule type="cellIs" dxfId="1172" priority="66" operator="equal">
      <formula>"Serious"</formula>
    </cfRule>
  </conditionalFormatting>
  <conditionalFormatting sqref="E22">
    <cfRule type="cellIs" dxfId="1171" priority="63" operator="equal">
      <formula>"Very serious"</formula>
    </cfRule>
    <cfRule type="cellIs" dxfId="1170" priority="64" operator="equal">
      <formula>"Serious"</formula>
    </cfRule>
  </conditionalFormatting>
  <conditionalFormatting sqref="E24">
    <cfRule type="cellIs" dxfId="1169" priority="61" operator="equal">
      <formula>"Very serious"</formula>
    </cfRule>
    <cfRule type="cellIs" dxfId="1168" priority="62" operator="equal">
      <formula>"Serious"</formula>
    </cfRule>
  </conditionalFormatting>
  <conditionalFormatting sqref="E26">
    <cfRule type="cellIs" dxfId="1167" priority="59" operator="equal">
      <formula>"Very serious"</formula>
    </cfRule>
    <cfRule type="cellIs" dxfId="1166" priority="60" operator="equal">
      <formula>"Serious"</formula>
    </cfRule>
  </conditionalFormatting>
  <conditionalFormatting sqref="E28">
    <cfRule type="cellIs" dxfId="1165" priority="57" operator="equal">
      <formula>"Very serious"</formula>
    </cfRule>
    <cfRule type="cellIs" dxfId="1164" priority="58" operator="equal">
      <formula>"Serious"</formula>
    </cfRule>
  </conditionalFormatting>
  <conditionalFormatting sqref="E30">
    <cfRule type="cellIs" dxfId="1163" priority="55" operator="equal">
      <formula>"Very serious"</formula>
    </cfRule>
    <cfRule type="cellIs" dxfId="1162" priority="56" operator="equal">
      <formula>"Serious"</formula>
    </cfRule>
  </conditionalFormatting>
  <conditionalFormatting sqref="E32">
    <cfRule type="cellIs" dxfId="1161" priority="53" operator="equal">
      <formula>"Very serious"</formula>
    </cfRule>
    <cfRule type="cellIs" dxfId="1160" priority="54" operator="equal">
      <formula>"Serious"</formula>
    </cfRule>
  </conditionalFormatting>
  <conditionalFormatting sqref="E34">
    <cfRule type="cellIs" dxfId="1159" priority="51" operator="equal">
      <formula>"Very serious"</formula>
    </cfRule>
    <cfRule type="cellIs" dxfId="1158" priority="52" operator="equal">
      <formula>"Serious"</formula>
    </cfRule>
  </conditionalFormatting>
  <conditionalFormatting sqref="E36">
    <cfRule type="cellIs" dxfId="1157" priority="49" operator="equal">
      <formula>"Very serious"</formula>
    </cfRule>
    <cfRule type="cellIs" dxfId="1156" priority="50" operator="equal">
      <formula>"Serious"</formula>
    </cfRule>
  </conditionalFormatting>
  <conditionalFormatting sqref="E38">
    <cfRule type="cellIs" dxfId="1155" priority="47" operator="equal">
      <formula>"Very serious"</formula>
    </cfRule>
    <cfRule type="cellIs" dxfId="1154" priority="48" operator="equal">
      <formula>"Serious"</formula>
    </cfRule>
  </conditionalFormatting>
  <conditionalFormatting sqref="E40">
    <cfRule type="cellIs" dxfId="1153" priority="45" operator="equal">
      <formula>"Very serious"</formula>
    </cfRule>
    <cfRule type="cellIs" dxfId="1152" priority="46" operator="equal">
      <formula>"Serious"</formula>
    </cfRule>
  </conditionalFormatting>
  <conditionalFormatting sqref="E42">
    <cfRule type="cellIs" dxfId="1151" priority="43" operator="equal">
      <formula>"Very serious"</formula>
    </cfRule>
    <cfRule type="cellIs" dxfId="1150" priority="44" operator="equal">
      <formula>"Serious"</formula>
    </cfRule>
  </conditionalFormatting>
  <conditionalFormatting sqref="E44">
    <cfRule type="cellIs" dxfId="1149" priority="41" operator="equal">
      <formula>"Very serious"</formula>
    </cfRule>
    <cfRule type="cellIs" dxfId="1148" priority="42" operator="equal">
      <formula>"Serious"</formula>
    </cfRule>
  </conditionalFormatting>
  <conditionalFormatting sqref="E46">
    <cfRule type="cellIs" dxfId="1147" priority="39" operator="equal">
      <formula>"Very serious"</formula>
    </cfRule>
    <cfRule type="cellIs" dxfId="1146" priority="40" operator="equal">
      <formula>"Serious"</formula>
    </cfRule>
  </conditionalFormatting>
  <conditionalFormatting sqref="E48">
    <cfRule type="cellIs" dxfId="1145" priority="37" operator="equal">
      <formula>"Very serious"</formula>
    </cfRule>
    <cfRule type="cellIs" dxfId="1144" priority="38" operator="equal">
      <formula>"Serious"</formula>
    </cfRule>
  </conditionalFormatting>
  <conditionalFormatting sqref="K14:K15 K33 K35 K37 K39 K41 K43 K45 K47 K17 K19 K21 K23 K25 K27 K29 K31">
    <cfRule type="cellIs" dxfId="1143" priority="35" operator="equal">
      <formula>"Very serious"</formula>
    </cfRule>
    <cfRule type="cellIs" dxfId="1142" priority="36" operator="equal">
      <formula>"Serious"</formula>
    </cfRule>
  </conditionalFormatting>
  <conditionalFormatting sqref="K16">
    <cfRule type="cellIs" dxfId="1141" priority="33" operator="equal">
      <formula>"Very serious"</formula>
    </cfRule>
    <cfRule type="cellIs" dxfId="1140" priority="34" operator="equal">
      <formula>"Serious"</formula>
    </cfRule>
  </conditionalFormatting>
  <conditionalFormatting sqref="K18">
    <cfRule type="cellIs" dxfId="1139" priority="31" operator="equal">
      <formula>"Very serious"</formula>
    </cfRule>
    <cfRule type="cellIs" dxfId="1138" priority="32" operator="equal">
      <formula>"Serious"</formula>
    </cfRule>
  </conditionalFormatting>
  <conditionalFormatting sqref="K20">
    <cfRule type="cellIs" dxfId="1137" priority="29" operator="equal">
      <formula>"Very serious"</formula>
    </cfRule>
    <cfRule type="cellIs" dxfId="1136" priority="30" operator="equal">
      <formula>"Serious"</formula>
    </cfRule>
  </conditionalFormatting>
  <conditionalFormatting sqref="K22">
    <cfRule type="cellIs" dxfId="1135" priority="27" operator="equal">
      <formula>"Very serious"</formula>
    </cfRule>
    <cfRule type="cellIs" dxfId="1134" priority="28" operator="equal">
      <formula>"Serious"</formula>
    </cfRule>
  </conditionalFormatting>
  <conditionalFormatting sqref="K24">
    <cfRule type="cellIs" dxfId="1133" priority="25" operator="equal">
      <formula>"Very serious"</formula>
    </cfRule>
    <cfRule type="cellIs" dxfId="1132" priority="26" operator="equal">
      <formula>"Serious"</formula>
    </cfRule>
  </conditionalFormatting>
  <conditionalFormatting sqref="K26">
    <cfRule type="cellIs" dxfId="1131" priority="23" operator="equal">
      <formula>"Very serious"</formula>
    </cfRule>
    <cfRule type="cellIs" dxfId="1130" priority="24" operator="equal">
      <formula>"Serious"</formula>
    </cfRule>
  </conditionalFormatting>
  <conditionalFormatting sqref="K28">
    <cfRule type="cellIs" dxfId="1129" priority="21" operator="equal">
      <formula>"Very serious"</formula>
    </cfRule>
    <cfRule type="cellIs" dxfId="1128" priority="22" operator="equal">
      <formula>"Serious"</formula>
    </cfRule>
  </conditionalFormatting>
  <conditionalFormatting sqref="K30">
    <cfRule type="cellIs" dxfId="1127" priority="19" operator="equal">
      <formula>"Very serious"</formula>
    </cfRule>
    <cfRule type="cellIs" dxfId="1126" priority="20" operator="equal">
      <formula>"Serious"</formula>
    </cfRule>
  </conditionalFormatting>
  <conditionalFormatting sqref="K32">
    <cfRule type="cellIs" dxfId="1125" priority="17" operator="equal">
      <formula>"Very serious"</formula>
    </cfRule>
    <cfRule type="cellIs" dxfId="1124" priority="18" operator="equal">
      <formula>"Serious"</formula>
    </cfRule>
  </conditionalFormatting>
  <conditionalFormatting sqref="K34">
    <cfRule type="cellIs" dxfId="1123" priority="15" operator="equal">
      <formula>"Very serious"</formula>
    </cfRule>
    <cfRule type="cellIs" dxfId="1122" priority="16" operator="equal">
      <formula>"Serious"</formula>
    </cfRule>
  </conditionalFormatting>
  <conditionalFormatting sqref="K36">
    <cfRule type="cellIs" dxfId="1121" priority="13" operator="equal">
      <formula>"Very serious"</formula>
    </cfRule>
    <cfRule type="cellIs" dxfId="1120" priority="14" operator="equal">
      <formula>"Serious"</formula>
    </cfRule>
  </conditionalFormatting>
  <conditionalFormatting sqref="K38">
    <cfRule type="cellIs" dxfId="1119" priority="11" operator="equal">
      <formula>"Very serious"</formula>
    </cfRule>
    <cfRule type="cellIs" dxfId="1118" priority="12" operator="equal">
      <formula>"Serious"</formula>
    </cfRule>
  </conditionalFormatting>
  <conditionalFormatting sqref="K40">
    <cfRule type="cellIs" dxfId="1117" priority="9" operator="equal">
      <formula>"Very serious"</formula>
    </cfRule>
    <cfRule type="cellIs" dxfId="1116" priority="10" operator="equal">
      <formula>"Serious"</formula>
    </cfRule>
  </conditionalFormatting>
  <conditionalFormatting sqref="K42">
    <cfRule type="cellIs" dxfId="1115" priority="7" operator="equal">
      <formula>"Very serious"</formula>
    </cfRule>
    <cfRule type="cellIs" dxfId="1114" priority="8" operator="equal">
      <formula>"Serious"</formula>
    </cfRule>
  </conditionalFormatting>
  <conditionalFormatting sqref="K44">
    <cfRule type="cellIs" dxfId="1113" priority="5" operator="equal">
      <formula>"Very serious"</formula>
    </cfRule>
    <cfRule type="cellIs" dxfId="1112" priority="6" operator="equal">
      <formula>"Serious"</formula>
    </cfRule>
  </conditionalFormatting>
  <conditionalFormatting sqref="K46">
    <cfRule type="cellIs" dxfId="1111" priority="3" operator="equal">
      <formula>"Very serious"</formula>
    </cfRule>
    <cfRule type="cellIs" dxfId="1110" priority="4" operator="equal">
      <formula>"Serious"</formula>
    </cfRule>
  </conditionalFormatting>
  <conditionalFormatting sqref="K48">
    <cfRule type="cellIs" dxfId="1109" priority="1" operator="equal">
      <formula>"Very serious"</formula>
    </cfRule>
    <cfRule type="cellIs" dxfId="1108" priority="2" operator="equal">
      <formula>"Serious"</formula>
    </cfRule>
  </conditionalFormatting>
  <dataValidations count="3">
    <dataValidation type="list" errorStyle="warning" allowBlank="1" showInputMessage="1" showErrorMessage="1" sqref="E19 E15 C15 C17 E17 G19 G15 G17 C19 I15 I19 I17 K19 K15 K17">
      <formula1>Grade_down</formula1>
    </dataValidation>
    <dataValidation type="list" errorStyle="warning" allowBlank="1" showInputMessage="1" showErrorMessage="1" sqref="E28 E14 E16 E18 E20 E22 E24 E26 C34 E40 E42 G30 C48 C36 E46 C40 E30 G14 G16 G18 G20 G22 G24 G26 G28 G42 G48 G44 C42 E32 C46 G32 G34 C44 E44 C38 C30 C14 C16 C18 C20 C22 C24 C26 C28 E34 E36 G46 E38 C32 E48 G36 G38 G40 I20 I18 I16 I14 I30 I28 I26 I24 I36 I48 I38 I22 I44 I46 I32 I40 I42 I34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S38 S40 S46 S44 S16 S18 S20 S22 S24 S26 S28 S30 S32 S34 S36 S42 S48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6"/>
  <sheetViews>
    <sheetView topLeftCell="A19" workbookViewId="0">
      <selection activeCell="O60" sqref="O60:P77"/>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8.5703125" style="88" customWidth="1"/>
    <col min="18" max="18" width="27.140625" style="88" bestFit="1"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33.75" customHeight="1" thickBot="1" x14ac:dyDescent="0.3">
      <c r="B2" s="82" t="str">
        <f>HOME!B12</f>
        <v>PICO4</v>
      </c>
      <c r="C2" s="241" t="str">
        <f>VLOOKUP(B2,HOME!B:G,6,0)</f>
        <v>Two doses (0, 12 months) of 9-valent HPV vaccine in 9–14-year-old females and males versus three doses of 9-valent HPV vaccine in 16–26-year-old females – immunogenicity outcomes (month 7 or 4 weeks after last dose of vaccine)</v>
      </c>
      <c r="D2" s="241"/>
      <c r="E2" s="241"/>
      <c r="F2" s="241"/>
      <c r="G2" s="241"/>
      <c r="H2" s="241"/>
      <c r="I2" s="241"/>
      <c r="J2" s="241"/>
      <c r="K2" s="241"/>
      <c r="L2" s="241"/>
      <c r="M2" s="241"/>
      <c r="N2" s="241"/>
      <c r="O2" s="241"/>
      <c r="P2" s="241"/>
    </row>
    <row r="3" spans="2:19" s="83" customFormat="1" ht="15.75" x14ac:dyDescent="0.25">
      <c r="B3" s="84" t="s">
        <v>4</v>
      </c>
      <c r="C3" s="202" t="str">
        <f>VLOOKUP(B2,HOME!B:G,2,0)</f>
        <v>Females and males 9–14-years old (subgroup: PPI)</v>
      </c>
      <c r="D3" s="202"/>
      <c r="E3" s="202"/>
      <c r="F3" s="202"/>
      <c r="G3" s="202"/>
      <c r="H3" s="202"/>
      <c r="I3" s="202"/>
      <c r="J3" s="202"/>
      <c r="K3" s="202"/>
      <c r="L3" s="202"/>
      <c r="M3" s="202"/>
      <c r="N3" s="202"/>
      <c r="O3" s="202"/>
      <c r="P3" s="202"/>
    </row>
    <row r="4" spans="2:19" s="83" customFormat="1" ht="15.75" x14ac:dyDescent="0.25">
      <c r="B4" s="84" t="s">
        <v>23</v>
      </c>
      <c r="C4" s="202" t="str">
        <f>STUDIES!D5</f>
        <v>52 centers in 15 countries</v>
      </c>
      <c r="D4" s="202"/>
      <c r="E4" s="202"/>
      <c r="F4" s="202"/>
      <c r="G4" s="202"/>
      <c r="H4" s="202"/>
      <c r="I4" s="202"/>
      <c r="J4" s="202"/>
      <c r="K4" s="202"/>
      <c r="L4" s="202"/>
      <c r="M4" s="202"/>
      <c r="N4" s="202"/>
      <c r="O4" s="202"/>
      <c r="P4" s="202"/>
    </row>
    <row r="5" spans="2:19" s="83" customFormat="1" ht="15.75" x14ac:dyDescent="0.25">
      <c r="B5" s="84" t="s">
        <v>5</v>
      </c>
      <c r="C5" s="202" t="str">
        <f>VLOOKUP(B2,HOME!B:G,3,0)</f>
        <v>9-valent HPV (2 doses, 0, 12 months)</v>
      </c>
      <c r="D5" s="202"/>
      <c r="E5" s="202"/>
      <c r="F5" s="202"/>
      <c r="G5" s="202"/>
      <c r="H5" s="202"/>
      <c r="I5" s="202"/>
      <c r="J5" s="202"/>
      <c r="K5" s="202"/>
      <c r="L5" s="202"/>
      <c r="M5" s="202"/>
      <c r="N5" s="202"/>
      <c r="O5" s="202"/>
      <c r="P5" s="202"/>
    </row>
    <row r="6" spans="2:19" s="83" customFormat="1" ht="16.5" thickBot="1" x14ac:dyDescent="0.3">
      <c r="B6" s="85" t="s">
        <v>6</v>
      </c>
      <c r="C6" s="203" t="str">
        <f>VLOOKUP(B2,HOME!B:G,4,0)</f>
        <v>9-valent HPV (3 doses) in females 16–26 years old</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406</v>
      </c>
      <c r="P12" s="68" t="s">
        <v>447</v>
      </c>
      <c r="Q12" s="74" t="s">
        <v>213</v>
      </c>
      <c r="R12" s="76" t="s">
        <v>212</v>
      </c>
      <c r="S12" s="215"/>
    </row>
    <row r="13" spans="2:19" x14ac:dyDescent="0.25">
      <c r="B13" s="91" t="s">
        <v>328</v>
      </c>
      <c r="C13" s="92"/>
      <c r="D13" s="93"/>
      <c r="E13" s="93"/>
      <c r="F13" s="93"/>
      <c r="G13" s="93"/>
      <c r="H13" s="93"/>
      <c r="I13" s="93"/>
      <c r="J13" s="93"/>
      <c r="K13" s="93"/>
      <c r="L13" s="93"/>
      <c r="M13" s="93"/>
      <c r="N13" s="93"/>
      <c r="O13" s="93"/>
      <c r="P13" s="93"/>
      <c r="Q13" s="53"/>
      <c r="R13" s="93"/>
      <c r="S13" s="94"/>
    </row>
    <row r="14" spans="2:19" x14ac:dyDescent="0.25">
      <c r="B14" s="95" t="s">
        <v>235</v>
      </c>
      <c r="C14" s="96" t="s">
        <v>50</v>
      </c>
      <c r="D14" s="97"/>
      <c r="E14" s="96" t="s">
        <v>49</v>
      </c>
      <c r="F14" s="55">
        <v>1</v>
      </c>
      <c r="G14" s="96" t="s">
        <v>50</v>
      </c>
      <c r="H14" s="97"/>
      <c r="I14" s="96" t="s">
        <v>50</v>
      </c>
      <c r="J14" s="97"/>
      <c r="K14" s="96" t="s">
        <v>49</v>
      </c>
      <c r="L14" s="55">
        <v>1</v>
      </c>
      <c r="M14" s="96" t="s">
        <v>49</v>
      </c>
      <c r="N14" s="97"/>
      <c r="O14" s="95">
        <v>238</v>
      </c>
      <c r="P14" s="98">
        <v>257</v>
      </c>
      <c r="Q14" s="52" t="s">
        <v>113</v>
      </c>
      <c r="R14" s="55" t="s">
        <v>460</v>
      </c>
      <c r="S14" s="100" t="s">
        <v>387</v>
      </c>
    </row>
    <row r="15" spans="2:19" x14ac:dyDescent="0.25">
      <c r="B15" s="101" t="s">
        <v>329</v>
      </c>
      <c r="C15" s="102"/>
      <c r="D15" s="102"/>
      <c r="E15" s="102"/>
      <c r="F15" s="54"/>
      <c r="G15" s="102"/>
      <c r="H15" s="102"/>
      <c r="I15" s="102"/>
      <c r="J15" s="102"/>
      <c r="K15" s="102"/>
      <c r="L15" s="54"/>
      <c r="M15" s="102"/>
      <c r="N15" s="102"/>
      <c r="O15" s="102"/>
      <c r="P15" s="102"/>
      <c r="Q15" s="54"/>
      <c r="R15" s="54"/>
      <c r="S15" s="103"/>
    </row>
    <row r="16" spans="2:19" x14ac:dyDescent="0.25">
      <c r="B16" s="95" t="s">
        <v>235</v>
      </c>
      <c r="C16" s="96" t="s">
        <v>50</v>
      </c>
      <c r="D16" s="97"/>
      <c r="E16" s="96" t="s">
        <v>49</v>
      </c>
      <c r="F16" s="55">
        <v>1</v>
      </c>
      <c r="G16" s="96" t="s">
        <v>50</v>
      </c>
      <c r="H16" s="97"/>
      <c r="I16" s="96" t="s">
        <v>50</v>
      </c>
      <c r="J16" s="97"/>
      <c r="K16" s="96" t="s">
        <v>49</v>
      </c>
      <c r="L16" s="55">
        <v>1</v>
      </c>
      <c r="M16" s="96" t="s">
        <v>49</v>
      </c>
      <c r="N16" s="97"/>
      <c r="O16" s="95">
        <v>238</v>
      </c>
      <c r="P16" s="98">
        <v>257</v>
      </c>
      <c r="Q16" s="55" t="s">
        <v>114</v>
      </c>
      <c r="R16" s="55" t="s">
        <v>461</v>
      </c>
      <c r="S16" s="100" t="s">
        <v>387</v>
      </c>
    </row>
    <row r="17" spans="2:19" x14ac:dyDescent="0.25">
      <c r="B17" s="101" t="s">
        <v>330</v>
      </c>
      <c r="C17" s="102"/>
      <c r="D17" s="102"/>
      <c r="E17" s="102"/>
      <c r="F17" s="54"/>
      <c r="G17" s="102"/>
      <c r="H17" s="102"/>
      <c r="I17" s="102"/>
      <c r="J17" s="102"/>
      <c r="K17" s="102"/>
      <c r="L17" s="54"/>
      <c r="M17" s="102"/>
      <c r="N17" s="102"/>
      <c r="O17" s="102"/>
      <c r="P17" s="102"/>
      <c r="Q17" s="54"/>
      <c r="R17" s="54"/>
      <c r="S17" s="103"/>
    </row>
    <row r="18" spans="2:19" x14ac:dyDescent="0.25">
      <c r="B18" s="95" t="s">
        <v>236</v>
      </c>
      <c r="C18" s="96" t="s">
        <v>50</v>
      </c>
      <c r="D18" s="97"/>
      <c r="E18" s="96" t="s">
        <v>49</v>
      </c>
      <c r="F18" s="55">
        <v>1</v>
      </c>
      <c r="G18" s="96" t="s">
        <v>50</v>
      </c>
      <c r="H18" s="97"/>
      <c r="I18" s="96" t="s">
        <v>50</v>
      </c>
      <c r="J18" s="97"/>
      <c r="K18" s="96" t="s">
        <v>49</v>
      </c>
      <c r="L18" s="55">
        <v>1</v>
      </c>
      <c r="M18" s="96" t="s">
        <v>49</v>
      </c>
      <c r="N18" s="97"/>
      <c r="O18" s="95">
        <v>249</v>
      </c>
      <c r="P18" s="98">
        <v>264</v>
      </c>
      <c r="Q18" s="55" t="s">
        <v>422</v>
      </c>
      <c r="R18" s="55" t="s">
        <v>462</v>
      </c>
      <c r="S18" s="100" t="s">
        <v>387</v>
      </c>
    </row>
    <row r="19" spans="2:19" x14ac:dyDescent="0.25">
      <c r="B19" s="101" t="s">
        <v>331</v>
      </c>
      <c r="C19" s="102"/>
      <c r="D19" s="102"/>
      <c r="E19" s="102"/>
      <c r="F19" s="54"/>
      <c r="G19" s="102"/>
      <c r="H19" s="102"/>
      <c r="I19" s="102"/>
      <c r="J19" s="102"/>
      <c r="K19" s="102"/>
      <c r="L19" s="54"/>
      <c r="M19" s="102"/>
      <c r="N19" s="102"/>
      <c r="O19" s="102"/>
      <c r="P19" s="102"/>
      <c r="Q19" s="54"/>
      <c r="R19" s="54"/>
      <c r="S19" s="103"/>
    </row>
    <row r="20" spans="2:19" x14ac:dyDescent="0.25">
      <c r="B20" s="95" t="s">
        <v>237</v>
      </c>
      <c r="C20" s="96" t="s">
        <v>50</v>
      </c>
      <c r="D20" s="97"/>
      <c r="E20" s="96" t="s">
        <v>49</v>
      </c>
      <c r="F20" s="55">
        <v>1</v>
      </c>
      <c r="G20" s="96" t="s">
        <v>50</v>
      </c>
      <c r="H20" s="97"/>
      <c r="I20" s="96" t="s">
        <v>50</v>
      </c>
      <c r="J20" s="97"/>
      <c r="K20" s="96" t="s">
        <v>49</v>
      </c>
      <c r="L20" s="55">
        <v>1</v>
      </c>
      <c r="M20" s="96" t="s">
        <v>49</v>
      </c>
      <c r="N20" s="97"/>
      <c r="O20" s="95">
        <v>267</v>
      </c>
      <c r="P20" s="98">
        <v>266</v>
      </c>
      <c r="Q20" s="55" t="s">
        <v>116</v>
      </c>
      <c r="R20" s="55" t="s">
        <v>463</v>
      </c>
      <c r="S20" s="100" t="s">
        <v>387</v>
      </c>
    </row>
    <row r="21" spans="2:19" x14ac:dyDescent="0.25">
      <c r="B21" s="101" t="s">
        <v>332</v>
      </c>
      <c r="C21" s="102"/>
      <c r="D21" s="102"/>
      <c r="E21" s="102"/>
      <c r="F21" s="54"/>
      <c r="G21" s="102"/>
      <c r="H21" s="102"/>
      <c r="I21" s="102"/>
      <c r="J21" s="102"/>
      <c r="K21" s="102"/>
      <c r="L21" s="54"/>
      <c r="M21" s="102"/>
      <c r="N21" s="102"/>
      <c r="O21" s="102"/>
      <c r="P21" s="102"/>
      <c r="Q21" s="54"/>
      <c r="R21" s="54"/>
      <c r="S21" s="103"/>
    </row>
    <row r="22" spans="2:19" x14ac:dyDescent="0.25">
      <c r="B22" s="95" t="s">
        <v>238</v>
      </c>
      <c r="C22" s="96" t="s">
        <v>50</v>
      </c>
      <c r="D22" s="97"/>
      <c r="E22" s="96" t="s">
        <v>49</v>
      </c>
      <c r="F22" s="55">
        <v>1</v>
      </c>
      <c r="G22" s="96" t="s">
        <v>50</v>
      </c>
      <c r="H22" s="97"/>
      <c r="I22" s="96" t="s">
        <v>50</v>
      </c>
      <c r="J22" s="97"/>
      <c r="K22" s="96" t="s">
        <v>49</v>
      </c>
      <c r="L22" s="55">
        <v>1</v>
      </c>
      <c r="M22" s="96" t="s">
        <v>49</v>
      </c>
      <c r="N22" s="97"/>
      <c r="O22" s="95">
        <v>264</v>
      </c>
      <c r="P22" s="98">
        <v>268</v>
      </c>
      <c r="Q22" s="55" t="s">
        <v>117</v>
      </c>
      <c r="R22" s="55" t="s">
        <v>464</v>
      </c>
      <c r="S22" s="100" t="s">
        <v>387</v>
      </c>
    </row>
    <row r="23" spans="2:19" x14ac:dyDescent="0.25">
      <c r="B23" s="101" t="s">
        <v>333</v>
      </c>
      <c r="C23" s="102"/>
      <c r="D23" s="102"/>
      <c r="E23" s="102"/>
      <c r="F23" s="54"/>
      <c r="G23" s="102"/>
      <c r="H23" s="102"/>
      <c r="I23" s="102"/>
      <c r="J23" s="102"/>
      <c r="K23" s="102"/>
      <c r="L23" s="54"/>
      <c r="M23" s="102"/>
      <c r="N23" s="102"/>
      <c r="O23" s="102"/>
      <c r="P23" s="102"/>
      <c r="Q23" s="54"/>
      <c r="R23" s="54"/>
      <c r="S23" s="103"/>
    </row>
    <row r="24" spans="2:19" x14ac:dyDescent="0.25">
      <c r="B24" s="95" t="s">
        <v>239</v>
      </c>
      <c r="C24" s="96" t="s">
        <v>50</v>
      </c>
      <c r="D24" s="97"/>
      <c r="E24" s="96" t="s">
        <v>49</v>
      </c>
      <c r="F24" s="55">
        <v>1</v>
      </c>
      <c r="G24" s="96" t="s">
        <v>50</v>
      </c>
      <c r="H24" s="97"/>
      <c r="I24" s="96" t="s">
        <v>50</v>
      </c>
      <c r="J24" s="97"/>
      <c r="K24" s="96" t="s">
        <v>49</v>
      </c>
      <c r="L24" s="55">
        <v>1</v>
      </c>
      <c r="M24" s="96" t="s">
        <v>49</v>
      </c>
      <c r="N24" s="97"/>
      <c r="O24" s="95">
        <v>279</v>
      </c>
      <c r="P24" s="98">
        <v>269</v>
      </c>
      <c r="Q24" s="55" t="s">
        <v>118</v>
      </c>
      <c r="R24" s="55" t="s">
        <v>465</v>
      </c>
      <c r="S24" s="100" t="s">
        <v>387</v>
      </c>
    </row>
    <row r="25" spans="2:19" x14ac:dyDescent="0.25">
      <c r="B25" s="101" t="s">
        <v>334</v>
      </c>
      <c r="C25" s="102"/>
      <c r="D25" s="102"/>
      <c r="E25" s="102"/>
      <c r="F25" s="54"/>
      <c r="G25" s="102"/>
      <c r="H25" s="102"/>
      <c r="I25" s="102"/>
      <c r="J25" s="102"/>
      <c r="K25" s="102"/>
      <c r="L25" s="54"/>
      <c r="M25" s="102"/>
      <c r="N25" s="102"/>
      <c r="O25" s="102"/>
      <c r="P25" s="102"/>
      <c r="Q25" s="54"/>
      <c r="R25" s="54"/>
      <c r="S25" s="103"/>
    </row>
    <row r="26" spans="2:19" x14ac:dyDescent="0.25">
      <c r="B26" s="95" t="s">
        <v>239</v>
      </c>
      <c r="C26" s="96" t="s">
        <v>50</v>
      </c>
      <c r="D26" s="97"/>
      <c r="E26" s="96" t="s">
        <v>49</v>
      </c>
      <c r="F26" s="55">
        <v>1</v>
      </c>
      <c r="G26" s="96" t="s">
        <v>50</v>
      </c>
      <c r="H26" s="97"/>
      <c r="I26" s="96" t="s">
        <v>50</v>
      </c>
      <c r="J26" s="97"/>
      <c r="K26" s="96" t="s">
        <v>49</v>
      </c>
      <c r="L26" s="55">
        <v>1</v>
      </c>
      <c r="M26" s="96" t="s">
        <v>49</v>
      </c>
      <c r="N26" s="97"/>
      <c r="O26" s="95">
        <v>280</v>
      </c>
      <c r="P26" s="98">
        <v>268</v>
      </c>
      <c r="Q26" s="55" t="s">
        <v>119</v>
      </c>
      <c r="R26" s="55" t="s">
        <v>466</v>
      </c>
      <c r="S26" s="100" t="s">
        <v>387</v>
      </c>
    </row>
    <row r="27" spans="2:19" x14ac:dyDescent="0.25">
      <c r="B27" s="101" t="s">
        <v>335</v>
      </c>
      <c r="C27" s="102"/>
      <c r="D27" s="102"/>
      <c r="E27" s="102"/>
      <c r="F27" s="54"/>
      <c r="G27" s="102"/>
      <c r="H27" s="102"/>
      <c r="I27" s="102"/>
      <c r="J27" s="102"/>
      <c r="K27" s="102"/>
      <c r="L27" s="54"/>
      <c r="M27" s="102"/>
      <c r="N27" s="102"/>
      <c r="O27" s="102"/>
      <c r="P27" s="102"/>
      <c r="Q27" s="54"/>
      <c r="R27" s="54"/>
      <c r="S27" s="103"/>
    </row>
    <row r="28" spans="2:19" x14ac:dyDescent="0.25">
      <c r="B28" s="95" t="s">
        <v>229</v>
      </c>
      <c r="C28" s="96" t="s">
        <v>50</v>
      </c>
      <c r="D28" s="97"/>
      <c r="E28" s="96" t="s">
        <v>49</v>
      </c>
      <c r="F28" s="55">
        <v>1</v>
      </c>
      <c r="G28" s="96" t="s">
        <v>50</v>
      </c>
      <c r="H28" s="97"/>
      <c r="I28" s="96" t="s">
        <v>50</v>
      </c>
      <c r="J28" s="97"/>
      <c r="K28" s="96" t="s">
        <v>49</v>
      </c>
      <c r="L28" s="55">
        <v>1</v>
      </c>
      <c r="M28" s="96" t="s">
        <v>49</v>
      </c>
      <c r="N28" s="97"/>
      <c r="O28" s="95">
        <v>271</v>
      </c>
      <c r="P28" s="98">
        <v>268</v>
      </c>
      <c r="Q28" s="55" t="s">
        <v>120</v>
      </c>
      <c r="R28" s="55" t="s">
        <v>467</v>
      </c>
      <c r="S28" s="100" t="s">
        <v>387</v>
      </c>
    </row>
    <row r="29" spans="2:19" x14ac:dyDescent="0.25">
      <c r="B29" s="101" t="s">
        <v>336</v>
      </c>
      <c r="C29" s="102"/>
      <c r="D29" s="102"/>
      <c r="E29" s="102"/>
      <c r="F29" s="54"/>
      <c r="G29" s="102"/>
      <c r="H29" s="102"/>
      <c r="I29" s="102"/>
      <c r="J29" s="102"/>
      <c r="K29" s="102"/>
      <c r="L29" s="54"/>
      <c r="M29" s="102"/>
      <c r="N29" s="102"/>
      <c r="O29" s="102"/>
      <c r="P29" s="102"/>
      <c r="Q29" s="54"/>
      <c r="R29" s="54"/>
      <c r="S29" s="103"/>
    </row>
    <row r="30" spans="2:19" x14ac:dyDescent="0.25">
      <c r="B30" s="95" t="s">
        <v>240</v>
      </c>
      <c r="C30" s="96" t="s">
        <v>50</v>
      </c>
      <c r="D30" s="97"/>
      <c r="E30" s="96" t="s">
        <v>49</v>
      </c>
      <c r="F30" s="55">
        <v>1</v>
      </c>
      <c r="G30" s="96" t="s">
        <v>50</v>
      </c>
      <c r="H30" s="97"/>
      <c r="I30" s="96" t="s">
        <v>50</v>
      </c>
      <c r="J30" s="97"/>
      <c r="K30" s="96" t="s">
        <v>49</v>
      </c>
      <c r="L30" s="55">
        <v>1</v>
      </c>
      <c r="M30" s="96" t="s">
        <v>49</v>
      </c>
      <c r="N30" s="97"/>
      <c r="O30" s="95">
        <v>261</v>
      </c>
      <c r="P30" s="98">
        <v>265</v>
      </c>
      <c r="Q30" s="55" t="s">
        <v>121</v>
      </c>
      <c r="R30" s="55" t="s">
        <v>468</v>
      </c>
      <c r="S30" s="100" t="s">
        <v>387</v>
      </c>
    </row>
    <row r="31" spans="2:19" x14ac:dyDescent="0.25">
      <c r="B31" s="101" t="s">
        <v>337</v>
      </c>
      <c r="C31" s="102"/>
      <c r="D31" s="102"/>
      <c r="E31" s="102"/>
      <c r="F31" s="54"/>
      <c r="G31" s="102"/>
      <c r="H31" s="102"/>
      <c r="I31" s="102"/>
      <c r="J31" s="102"/>
      <c r="K31" s="102"/>
      <c r="L31" s="54"/>
      <c r="M31" s="102"/>
      <c r="N31" s="102"/>
      <c r="O31" s="102"/>
      <c r="P31" s="102"/>
      <c r="Q31" s="54"/>
      <c r="R31" s="54"/>
      <c r="S31" s="103"/>
    </row>
    <row r="32" spans="2:19" x14ac:dyDescent="0.25">
      <c r="B32" s="95" t="s">
        <v>235</v>
      </c>
      <c r="C32" s="96" t="s">
        <v>50</v>
      </c>
      <c r="D32" s="97"/>
      <c r="E32" s="96" t="s">
        <v>49</v>
      </c>
      <c r="F32" s="55">
        <v>1</v>
      </c>
      <c r="G32" s="96" t="s">
        <v>50</v>
      </c>
      <c r="H32" s="97"/>
      <c r="I32" s="96" t="s">
        <v>50</v>
      </c>
      <c r="J32" s="97"/>
      <c r="K32" s="96" t="s">
        <v>49</v>
      </c>
      <c r="L32" s="55">
        <v>1</v>
      </c>
      <c r="M32" s="96" t="s">
        <v>49</v>
      </c>
      <c r="N32" s="97"/>
      <c r="O32" s="95">
        <v>238</v>
      </c>
      <c r="P32" s="98">
        <v>257</v>
      </c>
      <c r="Q32" s="55" t="s">
        <v>423</v>
      </c>
      <c r="R32" s="55" t="s">
        <v>440</v>
      </c>
      <c r="S32" s="100" t="s">
        <v>387</v>
      </c>
    </row>
    <row r="33" spans="2:19" x14ac:dyDescent="0.25">
      <c r="B33" s="101" t="s">
        <v>338</v>
      </c>
      <c r="C33" s="102"/>
      <c r="D33" s="102"/>
      <c r="E33" s="102"/>
      <c r="F33" s="54"/>
      <c r="G33" s="102"/>
      <c r="H33" s="102"/>
      <c r="I33" s="102"/>
      <c r="J33" s="102"/>
      <c r="K33" s="102"/>
      <c r="L33" s="54"/>
      <c r="M33" s="102"/>
      <c r="N33" s="102"/>
      <c r="O33" s="102"/>
      <c r="P33" s="102"/>
      <c r="Q33" s="54"/>
      <c r="R33" s="54"/>
      <c r="S33" s="103"/>
    </row>
    <row r="34" spans="2:19" x14ac:dyDescent="0.25">
      <c r="B34" s="95" t="s">
        <v>235</v>
      </c>
      <c r="C34" s="96" t="s">
        <v>50</v>
      </c>
      <c r="D34" s="97"/>
      <c r="E34" s="96" t="s">
        <v>49</v>
      </c>
      <c r="F34" s="55">
        <v>1</v>
      </c>
      <c r="G34" s="96" t="s">
        <v>50</v>
      </c>
      <c r="H34" s="97"/>
      <c r="I34" s="96" t="s">
        <v>50</v>
      </c>
      <c r="J34" s="97"/>
      <c r="K34" s="96" t="s">
        <v>49</v>
      </c>
      <c r="L34" s="55">
        <v>1</v>
      </c>
      <c r="M34" s="96" t="s">
        <v>49</v>
      </c>
      <c r="N34" s="97"/>
      <c r="O34" s="95">
        <v>238</v>
      </c>
      <c r="P34" s="98">
        <v>257</v>
      </c>
      <c r="Q34" s="55" t="s">
        <v>423</v>
      </c>
      <c r="R34" s="55" t="s">
        <v>440</v>
      </c>
      <c r="S34" s="100" t="s">
        <v>387</v>
      </c>
    </row>
    <row r="35" spans="2:19" x14ac:dyDescent="0.25">
      <c r="B35" s="101" t="s">
        <v>339</v>
      </c>
      <c r="C35" s="102"/>
      <c r="D35" s="102"/>
      <c r="E35" s="102"/>
      <c r="F35" s="54"/>
      <c r="G35" s="102"/>
      <c r="H35" s="102"/>
      <c r="I35" s="102"/>
      <c r="J35" s="102"/>
      <c r="K35" s="102"/>
      <c r="L35" s="54"/>
      <c r="M35" s="102"/>
      <c r="N35" s="102"/>
      <c r="O35" s="102"/>
      <c r="P35" s="102"/>
      <c r="Q35" s="54"/>
      <c r="R35" s="54"/>
      <c r="S35" s="103"/>
    </row>
    <row r="36" spans="2:19" x14ac:dyDescent="0.25">
      <c r="B36" s="95" t="s">
        <v>236</v>
      </c>
      <c r="C36" s="96" t="s">
        <v>50</v>
      </c>
      <c r="D36" s="97"/>
      <c r="E36" s="96" t="s">
        <v>49</v>
      </c>
      <c r="F36" s="55">
        <v>1</v>
      </c>
      <c r="G36" s="96" t="s">
        <v>50</v>
      </c>
      <c r="H36" s="97"/>
      <c r="I36" s="96" t="s">
        <v>50</v>
      </c>
      <c r="J36" s="97"/>
      <c r="K36" s="96" t="s">
        <v>49</v>
      </c>
      <c r="L36" s="55">
        <v>1</v>
      </c>
      <c r="M36" s="96" t="s">
        <v>49</v>
      </c>
      <c r="N36" s="97"/>
      <c r="O36" s="95">
        <v>249</v>
      </c>
      <c r="P36" s="98">
        <v>264</v>
      </c>
      <c r="Q36" s="55" t="s">
        <v>424</v>
      </c>
      <c r="R36" s="55" t="s">
        <v>441</v>
      </c>
      <c r="S36" s="100" t="s">
        <v>387</v>
      </c>
    </row>
    <row r="37" spans="2:19" x14ac:dyDescent="0.25">
      <c r="B37" s="101" t="s">
        <v>340</v>
      </c>
      <c r="C37" s="102"/>
      <c r="D37" s="102"/>
      <c r="E37" s="102"/>
      <c r="F37" s="54"/>
      <c r="G37" s="102"/>
      <c r="H37" s="102"/>
      <c r="I37" s="102"/>
      <c r="J37" s="102"/>
      <c r="K37" s="102"/>
      <c r="L37" s="54"/>
      <c r="M37" s="102"/>
      <c r="N37" s="102"/>
      <c r="O37" s="102"/>
      <c r="P37" s="102"/>
      <c r="Q37" s="54"/>
      <c r="R37" s="54"/>
      <c r="S37" s="103"/>
    </row>
    <row r="38" spans="2:19" x14ac:dyDescent="0.25">
      <c r="B38" s="95" t="s">
        <v>237</v>
      </c>
      <c r="C38" s="96" t="s">
        <v>50</v>
      </c>
      <c r="D38" s="97"/>
      <c r="E38" s="96" t="s">
        <v>49</v>
      </c>
      <c r="F38" s="55">
        <v>1</v>
      </c>
      <c r="G38" s="96" t="s">
        <v>50</v>
      </c>
      <c r="H38" s="97"/>
      <c r="I38" s="96" t="s">
        <v>50</v>
      </c>
      <c r="J38" s="97"/>
      <c r="K38" s="96" t="s">
        <v>49</v>
      </c>
      <c r="L38" s="55">
        <v>1</v>
      </c>
      <c r="M38" s="96" t="s">
        <v>49</v>
      </c>
      <c r="N38" s="97"/>
      <c r="O38" s="95">
        <v>267</v>
      </c>
      <c r="P38" s="98">
        <v>266</v>
      </c>
      <c r="Q38" s="55" t="s">
        <v>425</v>
      </c>
      <c r="R38" s="55" t="s">
        <v>437</v>
      </c>
      <c r="S38" s="100" t="s">
        <v>387</v>
      </c>
    </row>
    <row r="39" spans="2:19" x14ac:dyDescent="0.25">
      <c r="B39" s="101" t="s">
        <v>341</v>
      </c>
      <c r="C39" s="102"/>
      <c r="D39" s="102"/>
      <c r="E39" s="102"/>
      <c r="F39" s="54"/>
      <c r="G39" s="102"/>
      <c r="H39" s="102"/>
      <c r="I39" s="102"/>
      <c r="J39" s="102"/>
      <c r="K39" s="102"/>
      <c r="L39" s="54"/>
      <c r="M39" s="102"/>
      <c r="N39" s="102"/>
      <c r="O39" s="102"/>
      <c r="P39" s="102"/>
      <c r="Q39" s="54"/>
      <c r="R39" s="54"/>
      <c r="S39" s="103"/>
    </row>
    <row r="40" spans="2:19" x14ac:dyDescent="0.25">
      <c r="B40" s="95" t="s">
        <v>238</v>
      </c>
      <c r="C40" s="96" t="s">
        <v>50</v>
      </c>
      <c r="D40" s="97"/>
      <c r="E40" s="96" t="s">
        <v>49</v>
      </c>
      <c r="F40" s="55">
        <v>1</v>
      </c>
      <c r="G40" s="96" t="s">
        <v>50</v>
      </c>
      <c r="H40" s="97"/>
      <c r="I40" s="96" t="s">
        <v>50</v>
      </c>
      <c r="J40" s="97"/>
      <c r="K40" s="96" t="s">
        <v>49</v>
      </c>
      <c r="L40" s="55">
        <v>1</v>
      </c>
      <c r="M40" s="96" t="s">
        <v>49</v>
      </c>
      <c r="N40" s="97"/>
      <c r="O40" s="95">
        <v>264</v>
      </c>
      <c r="P40" s="98">
        <v>268</v>
      </c>
      <c r="Q40" s="55" t="s">
        <v>426</v>
      </c>
      <c r="R40" s="55" t="s">
        <v>470</v>
      </c>
      <c r="S40" s="100" t="s">
        <v>387</v>
      </c>
    </row>
    <row r="41" spans="2:19" x14ac:dyDescent="0.25">
      <c r="B41" s="101" t="s">
        <v>342</v>
      </c>
      <c r="C41" s="102"/>
      <c r="D41" s="102"/>
      <c r="E41" s="102"/>
      <c r="F41" s="54"/>
      <c r="G41" s="102"/>
      <c r="H41" s="102"/>
      <c r="I41" s="102"/>
      <c r="J41" s="102"/>
      <c r="K41" s="102"/>
      <c r="L41" s="54"/>
      <c r="M41" s="102"/>
      <c r="N41" s="102"/>
      <c r="O41" s="102"/>
      <c r="P41" s="102"/>
      <c r="Q41" s="54"/>
      <c r="R41" s="54"/>
      <c r="S41" s="103"/>
    </row>
    <row r="42" spans="2:19" x14ac:dyDescent="0.25">
      <c r="B42" s="95" t="s">
        <v>239</v>
      </c>
      <c r="C42" s="96" t="s">
        <v>50</v>
      </c>
      <c r="D42" s="97"/>
      <c r="E42" s="96" t="s">
        <v>49</v>
      </c>
      <c r="F42" s="55">
        <v>1</v>
      </c>
      <c r="G42" s="96" t="s">
        <v>50</v>
      </c>
      <c r="H42" s="97"/>
      <c r="I42" s="96" t="s">
        <v>50</v>
      </c>
      <c r="J42" s="97"/>
      <c r="K42" s="96" t="s">
        <v>49</v>
      </c>
      <c r="L42" s="55">
        <v>1</v>
      </c>
      <c r="M42" s="96" t="s">
        <v>49</v>
      </c>
      <c r="N42" s="97"/>
      <c r="O42" s="95">
        <v>279</v>
      </c>
      <c r="P42" s="98">
        <v>269</v>
      </c>
      <c r="Q42" s="55" t="s">
        <v>379</v>
      </c>
      <c r="R42" s="55" t="s">
        <v>471</v>
      </c>
      <c r="S42" s="100" t="s">
        <v>387</v>
      </c>
    </row>
    <row r="43" spans="2:19" x14ac:dyDescent="0.25">
      <c r="B43" s="101" t="s">
        <v>343</v>
      </c>
      <c r="C43" s="102"/>
      <c r="D43" s="102"/>
      <c r="E43" s="102"/>
      <c r="F43" s="54"/>
      <c r="G43" s="102"/>
      <c r="H43" s="102"/>
      <c r="I43" s="102"/>
      <c r="J43" s="102"/>
      <c r="K43" s="102"/>
      <c r="L43" s="54"/>
      <c r="M43" s="102"/>
      <c r="N43" s="102"/>
      <c r="O43" s="102"/>
      <c r="P43" s="102"/>
      <c r="Q43" s="54"/>
      <c r="R43" s="54"/>
      <c r="S43" s="103"/>
    </row>
    <row r="44" spans="2:19" x14ac:dyDescent="0.25">
      <c r="B44" s="95" t="s">
        <v>239</v>
      </c>
      <c r="C44" s="96" t="s">
        <v>50</v>
      </c>
      <c r="D44" s="97"/>
      <c r="E44" s="96" t="s">
        <v>49</v>
      </c>
      <c r="F44" s="55">
        <v>1</v>
      </c>
      <c r="G44" s="96" t="s">
        <v>50</v>
      </c>
      <c r="H44" s="97"/>
      <c r="I44" s="96" t="s">
        <v>50</v>
      </c>
      <c r="J44" s="97"/>
      <c r="K44" s="96" t="s">
        <v>49</v>
      </c>
      <c r="L44" s="55">
        <v>1</v>
      </c>
      <c r="M44" s="96" t="s">
        <v>49</v>
      </c>
      <c r="N44" s="97"/>
      <c r="O44" s="95">
        <v>280</v>
      </c>
      <c r="P44" s="98">
        <v>268</v>
      </c>
      <c r="Q44" s="55" t="s">
        <v>427</v>
      </c>
      <c r="R44" s="55" t="s">
        <v>469</v>
      </c>
      <c r="S44" s="100" t="s">
        <v>387</v>
      </c>
    </row>
    <row r="45" spans="2:19" x14ac:dyDescent="0.25">
      <c r="B45" s="101" t="s">
        <v>344</v>
      </c>
      <c r="C45" s="102"/>
      <c r="D45" s="102"/>
      <c r="E45" s="102"/>
      <c r="F45" s="54"/>
      <c r="G45" s="102"/>
      <c r="H45" s="102"/>
      <c r="I45" s="102"/>
      <c r="J45" s="102"/>
      <c r="K45" s="102"/>
      <c r="L45" s="54"/>
      <c r="M45" s="102"/>
      <c r="N45" s="102"/>
      <c r="O45" s="102"/>
      <c r="P45" s="102"/>
      <c r="Q45" s="54"/>
      <c r="R45" s="54"/>
      <c r="S45" s="103"/>
    </row>
    <row r="46" spans="2:19" x14ac:dyDescent="0.25">
      <c r="B46" s="95" t="s">
        <v>229</v>
      </c>
      <c r="C46" s="96" t="s">
        <v>50</v>
      </c>
      <c r="D46" s="97"/>
      <c r="E46" s="96" t="s">
        <v>49</v>
      </c>
      <c r="F46" s="55">
        <v>1</v>
      </c>
      <c r="G46" s="96" t="s">
        <v>50</v>
      </c>
      <c r="H46" s="97"/>
      <c r="I46" s="96" t="s">
        <v>50</v>
      </c>
      <c r="J46" s="97"/>
      <c r="K46" s="96" t="s">
        <v>49</v>
      </c>
      <c r="L46" s="55">
        <v>1</v>
      </c>
      <c r="M46" s="96" t="s">
        <v>49</v>
      </c>
      <c r="N46" s="97"/>
      <c r="O46" s="95">
        <v>271</v>
      </c>
      <c r="P46" s="98">
        <v>268</v>
      </c>
      <c r="Q46" s="55" t="s">
        <v>379</v>
      </c>
      <c r="R46" s="55" t="s">
        <v>472</v>
      </c>
      <c r="S46" s="100" t="s">
        <v>387</v>
      </c>
    </row>
    <row r="47" spans="2:19" x14ac:dyDescent="0.25">
      <c r="B47" s="101" t="s">
        <v>345</v>
      </c>
      <c r="C47" s="102"/>
      <c r="D47" s="102"/>
      <c r="E47" s="102"/>
      <c r="F47" s="54"/>
      <c r="G47" s="102"/>
      <c r="H47" s="102"/>
      <c r="I47" s="102"/>
      <c r="J47" s="102"/>
      <c r="K47" s="102"/>
      <c r="L47" s="54"/>
      <c r="M47" s="102"/>
      <c r="N47" s="102"/>
      <c r="O47" s="102"/>
      <c r="P47" s="102"/>
      <c r="Q47" s="54"/>
      <c r="R47" s="54"/>
      <c r="S47" s="103"/>
    </row>
    <row r="48" spans="2:19" x14ac:dyDescent="0.25">
      <c r="B48" s="95" t="s">
        <v>240</v>
      </c>
      <c r="C48" s="106" t="s">
        <v>50</v>
      </c>
      <c r="D48" s="107"/>
      <c r="E48" s="106" t="s">
        <v>49</v>
      </c>
      <c r="F48" s="56">
        <v>1</v>
      </c>
      <c r="G48" s="106" t="s">
        <v>50</v>
      </c>
      <c r="H48" s="107"/>
      <c r="I48" s="106" t="s">
        <v>50</v>
      </c>
      <c r="J48" s="107"/>
      <c r="K48" s="106" t="s">
        <v>49</v>
      </c>
      <c r="L48" s="56">
        <v>1</v>
      </c>
      <c r="M48" s="106" t="s">
        <v>49</v>
      </c>
      <c r="N48" s="107"/>
      <c r="O48" s="105">
        <v>261</v>
      </c>
      <c r="P48" s="108">
        <v>265</v>
      </c>
      <c r="Q48" s="56" t="s">
        <v>426</v>
      </c>
      <c r="R48" s="56" t="s">
        <v>473</v>
      </c>
      <c r="S48" s="110" t="s">
        <v>387</v>
      </c>
    </row>
    <row r="49" spans="2:18" ht="15" customHeight="1" x14ac:dyDescent="0.25">
      <c r="B49" s="221" t="s">
        <v>411</v>
      </c>
      <c r="C49" s="221"/>
      <c r="D49" s="221"/>
      <c r="E49" s="221"/>
      <c r="F49" s="221"/>
      <c r="G49" s="221"/>
      <c r="H49" s="221"/>
      <c r="I49" s="221"/>
      <c r="J49" s="221"/>
      <c r="K49" s="221"/>
      <c r="L49" s="221"/>
      <c r="M49" s="221"/>
      <c r="N49" s="221"/>
      <c r="O49" s="221"/>
      <c r="P49" s="221"/>
    </row>
    <row r="50" spans="2:18" ht="93.75" customHeight="1" x14ac:dyDescent="0.25">
      <c r="B50" s="236" t="s">
        <v>668</v>
      </c>
      <c r="C50" s="236"/>
      <c r="D50" s="236"/>
      <c r="E50" s="236"/>
      <c r="F50" s="236"/>
      <c r="G50" s="236"/>
      <c r="H50" s="236"/>
      <c r="I50" s="236"/>
      <c r="J50" s="236"/>
      <c r="K50" s="236"/>
      <c r="L50" s="236"/>
      <c r="M50" s="236"/>
      <c r="N50" s="236"/>
      <c r="O50" s="236"/>
      <c r="P50" s="236"/>
      <c r="R50" s="123"/>
    </row>
    <row r="51" spans="2:18" ht="15" customHeight="1" x14ac:dyDescent="0.25">
      <c r="B51" s="194" t="s">
        <v>409</v>
      </c>
      <c r="C51" s="194"/>
      <c r="D51" s="194"/>
      <c r="E51" s="194"/>
      <c r="F51" s="194"/>
      <c r="G51" s="194"/>
      <c r="H51" s="194"/>
      <c r="I51" s="194"/>
      <c r="J51" s="194"/>
      <c r="K51" s="194"/>
      <c r="L51" s="194"/>
      <c r="M51" s="194"/>
      <c r="N51" s="194"/>
      <c r="O51" s="194"/>
      <c r="P51" s="194"/>
      <c r="R51" s="123"/>
    </row>
    <row r="52" spans="2:18" ht="15" customHeight="1" x14ac:dyDescent="0.25">
      <c r="B52" s="194" t="s">
        <v>410</v>
      </c>
      <c r="C52" s="194"/>
      <c r="D52" s="194"/>
      <c r="E52" s="194"/>
      <c r="F52" s="194"/>
      <c r="G52" s="194"/>
      <c r="H52" s="194"/>
      <c r="I52" s="194"/>
      <c r="J52" s="194"/>
      <c r="K52" s="194"/>
      <c r="L52" s="194"/>
      <c r="M52" s="194"/>
      <c r="N52" s="194"/>
      <c r="O52" s="194"/>
      <c r="P52" s="194"/>
    </row>
    <row r="53" spans="2:18" ht="15" customHeight="1" x14ac:dyDescent="0.25">
      <c r="B53" s="194" t="s">
        <v>369</v>
      </c>
      <c r="C53" s="194"/>
      <c r="D53" s="194"/>
      <c r="E53" s="194"/>
      <c r="F53" s="194"/>
      <c r="G53" s="194"/>
      <c r="H53" s="194"/>
      <c r="I53" s="194"/>
      <c r="J53" s="194"/>
      <c r="K53" s="194"/>
      <c r="L53" s="194"/>
      <c r="M53" s="194"/>
      <c r="N53" s="194"/>
      <c r="O53" s="194"/>
      <c r="P53" s="194"/>
    </row>
    <row r="54" spans="2:18" x14ac:dyDescent="0.25">
      <c r="B54" s="113" t="s">
        <v>200</v>
      </c>
      <c r="C54" s="194" t="str">
        <f>STUDIES!A5</f>
        <v>Iversen, 2016 (3)</v>
      </c>
      <c r="D54" s="194"/>
      <c r="E54" s="194"/>
      <c r="F54" s="194"/>
      <c r="G54" s="194"/>
      <c r="H54" s="194"/>
      <c r="I54" s="194"/>
      <c r="J54" s="194"/>
      <c r="K54" s="194"/>
      <c r="L54" s="194"/>
      <c r="M54" s="194"/>
      <c r="N54" s="194"/>
      <c r="O54" s="194"/>
      <c r="P54" s="194"/>
    </row>
    <row r="56" spans="2:18" ht="21.75" thickBot="1" x14ac:dyDescent="0.3">
      <c r="B56" s="86" t="s">
        <v>58</v>
      </c>
      <c r="C56" s="87"/>
      <c r="D56" s="87"/>
      <c r="E56" s="87"/>
      <c r="F56" s="87"/>
      <c r="G56" s="87"/>
      <c r="H56" s="87"/>
      <c r="I56" s="87"/>
      <c r="J56" s="87"/>
      <c r="K56" s="87"/>
      <c r="L56" s="87"/>
      <c r="M56" s="87"/>
      <c r="N56" s="87"/>
      <c r="O56" s="87"/>
      <c r="P56" s="87"/>
      <c r="R56" s="123"/>
    </row>
    <row r="58" spans="2:18" s="89" customFormat="1" x14ac:dyDescent="0.25">
      <c r="B58" s="227" t="s">
        <v>74</v>
      </c>
      <c r="C58" s="228"/>
      <c r="D58" s="228"/>
      <c r="E58" s="224" t="s">
        <v>75</v>
      </c>
      <c r="F58" s="224"/>
      <c r="G58" s="224"/>
      <c r="H58" s="224"/>
      <c r="I58" s="224" t="s">
        <v>76</v>
      </c>
      <c r="J58" s="224"/>
      <c r="K58" s="224" t="s">
        <v>25</v>
      </c>
      <c r="L58" s="224"/>
      <c r="M58" s="222" t="s">
        <v>28</v>
      </c>
      <c r="N58" s="222"/>
      <c r="O58" s="224" t="s">
        <v>27</v>
      </c>
      <c r="P58" s="232"/>
    </row>
    <row r="59" spans="2:18" s="89" customFormat="1" ht="34.5" customHeight="1" thickBot="1" x14ac:dyDescent="0.3">
      <c r="B59" s="229"/>
      <c r="C59" s="230"/>
      <c r="D59" s="230"/>
      <c r="E59" s="223" t="str">
        <f>O12</f>
        <v>Control group (9vHPV – females 16–26 years)</v>
      </c>
      <c r="F59" s="223"/>
      <c r="G59" s="223" t="str">
        <f>P12</f>
        <v>Intervention group (9vHPV – females 9–14 years)</v>
      </c>
      <c r="H59" s="223"/>
      <c r="I59" s="231" t="s">
        <v>24</v>
      </c>
      <c r="J59" s="231"/>
      <c r="K59" s="231" t="s">
        <v>26</v>
      </c>
      <c r="L59" s="231"/>
      <c r="M59" s="223"/>
      <c r="N59" s="223"/>
      <c r="O59" s="231"/>
      <c r="P59" s="233"/>
    </row>
    <row r="60" spans="2:18" ht="30" customHeight="1" x14ac:dyDescent="0.25">
      <c r="B60" s="192" t="str">
        <f>B13</f>
        <v>GMTs for HPV 6 (follow-up: 7 months)</v>
      </c>
      <c r="C60" s="193"/>
      <c r="D60" s="193"/>
      <c r="E60" s="199" t="str">
        <f>IF(Q14="","",Q14)</f>
        <v>Mean 770.9 mMU/mL</v>
      </c>
      <c r="F60" s="199"/>
      <c r="G60" s="242" t="s">
        <v>521</v>
      </c>
      <c r="H60" s="242"/>
      <c r="I60" s="199" t="str">
        <f>IF(R14="","",R14)</f>
        <v>Ratio 3.47 (2.93–4.11)</v>
      </c>
      <c r="J60" s="199"/>
      <c r="K60" s="199" t="str">
        <f>IF(B14="","",B14)</f>
        <v>495 (1NoRCT)#</v>
      </c>
      <c r="L60" s="199"/>
      <c r="M60" s="118" t="str">
        <f>IF(S14="","",S14)</f>
        <v>Low</v>
      </c>
      <c r="N60" s="115"/>
      <c r="O60" s="237" t="s">
        <v>474</v>
      </c>
      <c r="P60" s="238"/>
    </row>
    <row r="61" spans="2:18" ht="30" customHeight="1" x14ac:dyDescent="0.25">
      <c r="B61" s="192" t="str">
        <f>B15</f>
        <v>GMTs for HPV 11 (follow-up: 7 months)</v>
      </c>
      <c r="C61" s="193"/>
      <c r="D61" s="193"/>
      <c r="E61" s="199" t="str">
        <f>IF(Q16="","",Q16)</f>
        <v>Mean 580.5 mMU/mL</v>
      </c>
      <c r="F61" s="199"/>
      <c r="G61" s="242" t="s">
        <v>522</v>
      </c>
      <c r="H61" s="242"/>
      <c r="I61" s="199" t="str">
        <f>IF(R16="","",R16)</f>
        <v>Ratio 5.07 (4.32–5.94)</v>
      </c>
      <c r="J61" s="199"/>
      <c r="K61" s="199" t="str">
        <f>IF(B16="","",B16)</f>
        <v>495 (1NoRCT)#</v>
      </c>
      <c r="L61" s="199"/>
      <c r="M61" s="118" t="str">
        <f>IF(S16="","",S16)</f>
        <v>Low</v>
      </c>
      <c r="N61" s="115"/>
      <c r="O61" s="198"/>
      <c r="P61" s="239"/>
    </row>
    <row r="62" spans="2:18" ht="30" customHeight="1" x14ac:dyDescent="0.25">
      <c r="B62" s="192" t="str">
        <f>B17</f>
        <v>GMTs for HPV 16 (follow-up: 7 months)</v>
      </c>
      <c r="C62" s="193"/>
      <c r="D62" s="193"/>
      <c r="E62" s="199" t="str">
        <f>IF(Q18="","",Q18)</f>
        <v>Mean 3 154.0 mMU/mL</v>
      </c>
      <c r="F62" s="199"/>
      <c r="G62" s="242" t="s">
        <v>523</v>
      </c>
      <c r="H62" s="242"/>
      <c r="I62" s="199" t="str">
        <f>IF(R18="","",R18)</f>
        <v>Ratio 4.54 (3.84–5.37)</v>
      </c>
      <c r="J62" s="199"/>
      <c r="K62" s="199" t="str">
        <f>IF(B18="","",B18)</f>
        <v>513 (1NoRCT)#</v>
      </c>
      <c r="L62" s="199"/>
      <c r="M62" s="118" t="str">
        <f>IF(S18="","",S18)</f>
        <v>Low</v>
      </c>
      <c r="N62" s="115"/>
      <c r="O62" s="198"/>
      <c r="P62" s="239"/>
    </row>
    <row r="63" spans="2:18" ht="30" customHeight="1" x14ac:dyDescent="0.25">
      <c r="B63" s="192" t="str">
        <f>B19</f>
        <v>GMTs for HPV 18 (follow-up: 7 months)</v>
      </c>
      <c r="C63" s="193"/>
      <c r="D63" s="193"/>
      <c r="E63" s="199" t="str">
        <f>IF(Q20="","",Q20)</f>
        <v>Mean 761.5 mMU/mL</v>
      </c>
      <c r="F63" s="199"/>
      <c r="G63" s="242" t="s">
        <v>524</v>
      </c>
      <c r="H63" s="242"/>
      <c r="I63" s="199" t="str">
        <f>IF(R20="","",R20)</f>
        <v>Ratio 3.69 (3.06–4.45)</v>
      </c>
      <c r="J63" s="199"/>
      <c r="K63" s="199" t="str">
        <f>IF(B20="","",B20)</f>
        <v>533 (1NoRCT)#</v>
      </c>
      <c r="L63" s="199"/>
      <c r="M63" s="118" t="str">
        <f>IF(S20="","",S20)</f>
        <v>Low</v>
      </c>
      <c r="N63" s="115"/>
      <c r="O63" s="198"/>
      <c r="P63" s="239"/>
    </row>
    <row r="64" spans="2:18" ht="30" customHeight="1" x14ac:dyDescent="0.25">
      <c r="B64" s="192" t="str">
        <f>B21</f>
        <v>GMTs for HPV 31 (follow-up: 7 months)</v>
      </c>
      <c r="C64" s="193"/>
      <c r="D64" s="193"/>
      <c r="E64" s="199" t="str">
        <f>IF(Q22="","",Q22)</f>
        <v>Mean 572.1 mMU/mL</v>
      </c>
      <c r="F64" s="199"/>
      <c r="G64" s="242" t="s">
        <v>525</v>
      </c>
      <c r="H64" s="242"/>
      <c r="I64" s="199" t="str">
        <f>IF(R22="","",R22)</f>
        <v>Ratio 3.70 (3.08–4.45)</v>
      </c>
      <c r="J64" s="199"/>
      <c r="K64" s="199" t="str">
        <f>IF(B22="","",B22)</f>
        <v>532 (1NoRCT)#</v>
      </c>
      <c r="L64" s="199"/>
      <c r="M64" s="118" t="str">
        <f>IF(S22="","",S22)</f>
        <v>Low</v>
      </c>
      <c r="N64" s="115"/>
      <c r="O64" s="198"/>
      <c r="P64" s="239"/>
    </row>
    <row r="65" spans="2:18" ht="30" customHeight="1" x14ac:dyDescent="0.25">
      <c r="B65" s="192" t="str">
        <f>B23</f>
        <v>GMTs for HPV 33 (follow-up: 7 months)</v>
      </c>
      <c r="C65" s="193"/>
      <c r="D65" s="193"/>
      <c r="E65" s="199" t="str">
        <f>IF(Q24="","",Q24)</f>
        <v>Mean 348.1 mMU/mL</v>
      </c>
      <c r="F65" s="199"/>
      <c r="G65" s="242" t="s">
        <v>526</v>
      </c>
      <c r="H65" s="242"/>
      <c r="I65" s="199" t="str">
        <f>IF(R24="","",R24)</f>
        <v>Ratio 6.31 (5.36–7.43)</v>
      </c>
      <c r="J65" s="199"/>
      <c r="K65" s="199" t="str">
        <f>IF(B24="","",B24)</f>
        <v>548 (1NoRCT)#</v>
      </c>
      <c r="L65" s="199"/>
      <c r="M65" s="118" t="str">
        <f>IF(S24="","",S24)</f>
        <v>Low</v>
      </c>
      <c r="N65" s="115"/>
      <c r="O65" s="198"/>
      <c r="P65" s="239"/>
    </row>
    <row r="66" spans="2:18" ht="30" customHeight="1" x14ac:dyDescent="0.25">
      <c r="B66" s="192" t="str">
        <f>B25</f>
        <v>GMTs for HPV 45 (follow-up: 7 months)</v>
      </c>
      <c r="C66" s="193"/>
      <c r="D66" s="193"/>
      <c r="E66" s="199" t="str">
        <f>IF(Q26="","",Q26)</f>
        <v>Mean 213.6 mMU/mL</v>
      </c>
      <c r="F66" s="199"/>
      <c r="G66" s="242" t="s">
        <v>475</v>
      </c>
      <c r="H66" s="242"/>
      <c r="I66" s="199" t="str">
        <f>IF(R26="","",R26)</f>
        <v>Ratio 1.96 (1.61–2.37)</v>
      </c>
      <c r="J66" s="199"/>
      <c r="K66" s="199" t="str">
        <f>IF(B26="","",B26)</f>
        <v>548 (1NoRCT)#</v>
      </c>
      <c r="L66" s="199"/>
      <c r="M66" s="118" t="str">
        <f>IF(S26="","",S26)</f>
        <v>Low</v>
      </c>
      <c r="N66" s="115"/>
      <c r="O66" s="198"/>
      <c r="P66" s="239"/>
    </row>
    <row r="67" spans="2:18" ht="30" customHeight="1" x14ac:dyDescent="0.25">
      <c r="B67" s="192" t="str">
        <f>B27</f>
        <v>GMTs for HPV 52 (follow-up: 7 months)</v>
      </c>
      <c r="C67" s="193"/>
      <c r="D67" s="193"/>
      <c r="E67" s="199" t="str">
        <f>IF(Q28="","",Q28)</f>
        <v>Mean 364.2 mMU/mL</v>
      </c>
      <c r="F67" s="199"/>
      <c r="G67" s="242" t="s">
        <v>476</v>
      </c>
      <c r="H67" s="242"/>
      <c r="I67" s="199" t="str">
        <f>IF(R28="","",R28)</f>
        <v>Ratio 3.08 (2.64–3.61)</v>
      </c>
      <c r="J67" s="199"/>
      <c r="K67" s="199" t="str">
        <f>IF(B28="","",B28)</f>
        <v>539 (1NoRCT)#</v>
      </c>
      <c r="L67" s="199"/>
      <c r="M67" s="118" t="str">
        <f>IF(S28="","",S28)</f>
        <v>Low</v>
      </c>
      <c r="N67" s="115"/>
      <c r="O67" s="198"/>
      <c r="P67" s="239"/>
    </row>
    <row r="68" spans="2:18" ht="30" customHeight="1" x14ac:dyDescent="0.25">
      <c r="B68" s="192" t="str">
        <f>B29</f>
        <v>GMTs for HPV 58 (follow-up: 7 months)</v>
      </c>
      <c r="C68" s="193"/>
      <c r="D68" s="193"/>
      <c r="E68" s="199" t="str">
        <f>IF(Q30="","",Q30)</f>
        <v>Mean 491.1 mMU/mL</v>
      </c>
      <c r="F68" s="199"/>
      <c r="G68" s="242" t="s">
        <v>477</v>
      </c>
      <c r="H68" s="242"/>
      <c r="I68" s="199" t="str">
        <f>IF(R30="","",R30)</f>
        <v>Ratio 4.98 (4.23–5.86)</v>
      </c>
      <c r="J68" s="199"/>
      <c r="K68" s="199" t="str">
        <f>IF(B30="","",B30)</f>
        <v>526 (1NoRCT)#</v>
      </c>
      <c r="L68" s="199"/>
      <c r="M68" s="118" t="str">
        <f>IF(S30="","",S30)</f>
        <v>Low</v>
      </c>
      <c r="N68" s="115"/>
      <c r="O68" s="198"/>
      <c r="P68" s="239"/>
    </row>
    <row r="69" spans="2:18" ht="30" customHeight="1" x14ac:dyDescent="0.25">
      <c r="B69" s="192" t="str">
        <f>B31</f>
        <v>Seroconversion for HPV 6 (follow-up: 7 months)</v>
      </c>
      <c r="C69" s="193"/>
      <c r="D69" s="193"/>
      <c r="E69" s="199" t="str">
        <f>IF(Q32="","",Q32)</f>
        <v>99.6% (97.7–100.0)</v>
      </c>
      <c r="F69" s="199"/>
      <c r="G69" s="198" t="s">
        <v>371</v>
      </c>
      <c r="H69" s="198"/>
      <c r="I69" s="234" t="str">
        <f>IF(R32="","",R32)</f>
        <v>Diff seroconv 0.4% (-1.1–2.3)</v>
      </c>
      <c r="J69" s="234"/>
      <c r="K69" s="199" t="str">
        <f>IF(B32="","",B32)</f>
        <v>495 (1NoRCT)#</v>
      </c>
      <c r="L69" s="199"/>
      <c r="M69" s="118" t="str">
        <f>IF(S32="","",S32)</f>
        <v>Low</v>
      </c>
      <c r="N69" s="115"/>
      <c r="O69" s="198"/>
      <c r="P69" s="239"/>
    </row>
    <row r="70" spans="2:18" ht="30" customHeight="1" x14ac:dyDescent="0.25">
      <c r="B70" s="192" t="str">
        <f>B33</f>
        <v>Seroconversion for HPV 11 (follow-up: 7 months)</v>
      </c>
      <c r="C70" s="193"/>
      <c r="D70" s="193"/>
      <c r="E70" s="199" t="str">
        <f>IF(Q34="","",Q34)</f>
        <v>99.6% (97.7–100.0)</v>
      </c>
      <c r="F70" s="199"/>
      <c r="G70" s="198" t="s">
        <v>371</v>
      </c>
      <c r="H70" s="198"/>
      <c r="I70" s="234" t="str">
        <f>IF(R34="","",R34)</f>
        <v>Diff seroconv 0.4% (-1.1–2.3)</v>
      </c>
      <c r="J70" s="234"/>
      <c r="K70" s="199" t="str">
        <f>IF(B34="","",B34)</f>
        <v>495 (1NoRCT)#</v>
      </c>
      <c r="L70" s="199"/>
      <c r="M70" s="118" t="str">
        <f>IF(S34="","",S34)</f>
        <v>Low</v>
      </c>
      <c r="N70" s="115"/>
      <c r="O70" s="198"/>
      <c r="P70" s="239"/>
    </row>
    <row r="71" spans="2:18" ht="30" customHeight="1" x14ac:dyDescent="0.25">
      <c r="B71" s="192" t="str">
        <f>B35</f>
        <v>Seroconversion for HPV 16 (follow-up: 7 months)</v>
      </c>
      <c r="C71" s="193"/>
      <c r="D71" s="193"/>
      <c r="E71" s="199" t="str">
        <f>IF(Q36="","",Q36)</f>
        <v>99.6% (97.8–100.0)</v>
      </c>
      <c r="F71" s="199"/>
      <c r="G71" s="198" t="s">
        <v>371</v>
      </c>
      <c r="H71" s="198"/>
      <c r="I71" s="234" t="str">
        <f>IF(R36="","",R36)</f>
        <v>Diff seroconv 0.4% (-1.0–2.2)</v>
      </c>
      <c r="J71" s="234"/>
      <c r="K71" s="199" t="str">
        <f>IF(B36="","",B36)</f>
        <v>513 (1NoRCT)#</v>
      </c>
      <c r="L71" s="199"/>
      <c r="M71" s="118" t="str">
        <f>IF(S36="","",S36)</f>
        <v>Low</v>
      </c>
      <c r="N71" s="115"/>
      <c r="O71" s="198"/>
      <c r="P71" s="239"/>
    </row>
    <row r="72" spans="2:18" ht="30" customHeight="1" x14ac:dyDescent="0.25">
      <c r="B72" s="192" t="str">
        <f>B37</f>
        <v>Seroconversion for HPV 18 (follow-up: 7 months)</v>
      </c>
      <c r="C72" s="193"/>
      <c r="D72" s="193"/>
      <c r="E72" s="199" t="str">
        <f>IF(Q38="","",Q38)</f>
        <v>98.5% (96.2–99.6)</v>
      </c>
      <c r="F72" s="199"/>
      <c r="G72" s="198" t="s">
        <v>371</v>
      </c>
      <c r="H72" s="198"/>
      <c r="I72" s="234" t="str">
        <f>IF(R38="","",R38)</f>
        <v>Diff seroconv 1.5% (0.1–3.8)</v>
      </c>
      <c r="J72" s="234"/>
      <c r="K72" s="199" t="str">
        <f>IF(B38="","",B38)</f>
        <v>533 (1NoRCT)#</v>
      </c>
      <c r="L72" s="199"/>
      <c r="M72" s="118" t="str">
        <f>IF(S38="","",S38)</f>
        <v>Low</v>
      </c>
      <c r="N72" s="115"/>
      <c r="O72" s="198"/>
      <c r="P72" s="239"/>
    </row>
    <row r="73" spans="2:18" ht="30" customHeight="1" x14ac:dyDescent="0.25">
      <c r="B73" s="192" t="str">
        <f>B39</f>
        <v>Seroconversion for HPV 31 (follow-up: 7 months)</v>
      </c>
      <c r="C73" s="193"/>
      <c r="D73" s="193"/>
      <c r="E73" s="199" t="str">
        <f>IF(Q40="","",Q40)</f>
        <v>99.6% (97.9–100.0)</v>
      </c>
      <c r="F73" s="199"/>
      <c r="G73" s="198" t="s">
        <v>371</v>
      </c>
      <c r="H73" s="198"/>
      <c r="I73" s="234" t="str">
        <f>IF(R40="","",R40)</f>
        <v>Diff seroconv 0.4% (-1.0–2.1)</v>
      </c>
      <c r="J73" s="234"/>
      <c r="K73" s="199" t="str">
        <f>IF(B40="","",B40)</f>
        <v>532 (1NoRCT)#</v>
      </c>
      <c r="L73" s="199"/>
      <c r="M73" s="118" t="str">
        <f>IF(S40="","",S40)</f>
        <v>Low</v>
      </c>
      <c r="N73" s="115"/>
      <c r="O73" s="198"/>
      <c r="P73" s="239"/>
    </row>
    <row r="74" spans="2:18" ht="30" customHeight="1" x14ac:dyDescent="0.25">
      <c r="B74" s="192" t="str">
        <f>B41</f>
        <v>Seroconversion for HPV 33 (follow-up: 7 months)</v>
      </c>
      <c r="C74" s="193"/>
      <c r="D74" s="193"/>
      <c r="E74" s="199" t="str">
        <f>IF(Q42="","",Q42)</f>
        <v>99.6% (98.0–100.0)</v>
      </c>
      <c r="F74" s="199"/>
      <c r="G74" s="198" t="s">
        <v>371</v>
      </c>
      <c r="H74" s="198"/>
      <c r="I74" s="234" t="str">
        <f>IF(R42="","",R42)</f>
        <v>Diff seroconv 0.4% (-1.1–2.0)</v>
      </c>
      <c r="J74" s="234"/>
      <c r="K74" s="199" t="str">
        <f>IF(B42="","",B42)</f>
        <v>548 (1NoRCT)#</v>
      </c>
      <c r="L74" s="199"/>
      <c r="M74" s="118" t="str">
        <f>IF(S42="","",S42)</f>
        <v>Low</v>
      </c>
      <c r="N74" s="115"/>
      <c r="O74" s="198"/>
      <c r="P74" s="239"/>
    </row>
    <row r="75" spans="2:18" ht="30" customHeight="1" x14ac:dyDescent="0.25">
      <c r="B75" s="192" t="str">
        <f>B43</f>
        <v>Seroconversion for HPV 45 (follow-up: 7 months)</v>
      </c>
      <c r="C75" s="193"/>
      <c r="D75" s="193"/>
      <c r="E75" s="199" t="str">
        <f>IF(Q44="","",Q44)</f>
        <v>97.9% (95.4–99.2)</v>
      </c>
      <c r="F75" s="199"/>
      <c r="G75" s="198" t="s">
        <v>371</v>
      </c>
      <c r="H75" s="198"/>
      <c r="I75" s="234" t="str">
        <f>IF(R44="","",R44)</f>
        <v>Diff seroconv 2.1% (0.7–4.6)</v>
      </c>
      <c r="J75" s="234"/>
      <c r="K75" s="199" t="str">
        <f>IF(B44="","",B44)</f>
        <v>548 (1NoRCT)#</v>
      </c>
      <c r="L75" s="199"/>
      <c r="M75" s="118" t="str">
        <f>IF(S44="","",S44)</f>
        <v>Low</v>
      </c>
      <c r="N75" s="115"/>
      <c r="O75" s="198"/>
      <c r="P75" s="239"/>
    </row>
    <row r="76" spans="2:18" ht="30" customHeight="1" x14ac:dyDescent="0.25">
      <c r="B76" s="192" t="str">
        <f>B45</f>
        <v>Seroconversion for HPV 52 (follow-up: 7 months)</v>
      </c>
      <c r="C76" s="193"/>
      <c r="D76" s="193"/>
      <c r="E76" s="199" t="str">
        <f>IF(Q46="","",Q46)</f>
        <v>99.6% (98.0–100.0)</v>
      </c>
      <c r="F76" s="199"/>
      <c r="G76" s="198" t="s">
        <v>371</v>
      </c>
      <c r="H76" s="198"/>
      <c r="I76" s="234" t="str">
        <f>IF(R46="","",R46)</f>
        <v>Diff seroconv 0.4 %(-1.0–2.1)</v>
      </c>
      <c r="J76" s="234"/>
      <c r="K76" s="199" t="str">
        <f>IF(B46="","",B46)</f>
        <v>539 (1NoRCT)#</v>
      </c>
      <c r="L76" s="199"/>
      <c r="M76" s="118" t="str">
        <f>IF(S46="","",S46)</f>
        <v>Low</v>
      </c>
      <c r="N76" s="115"/>
      <c r="O76" s="198"/>
      <c r="P76" s="239"/>
    </row>
    <row r="77" spans="2:18" ht="30" customHeight="1" x14ac:dyDescent="0.25">
      <c r="B77" s="204" t="str">
        <f>B47</f>
        <v>Seroconversion for HPV 58 (follow-up: 7 months)</v>
      </c>
      <c r="C77" s="205"/>
      <c r="D77" s="205"/>
      <c r="E77" s="206" t="str">
        <f>IF(Q48="","",Q48)</f>
        <v>99.6% (97.9–100.0)</v>
      </c>
      <c r="F77" s="206"/>
      <c r="G77" s="207" t="s">
        <v>371</v>
      </c>
      <c r="H77" s="207"/>
      <c r="I77" s="235" t="str">
        <f>IF(R48="","",R48)</f>
        <v>Diff seroconv 0.4% (-1.1–2.1)</v>
      </c>
      <c r="J77" s="235"/>
      <c r="K77" s="206" t="str">
        <f>IF(B48="","",B48)</f>
        <v>526 (1NoRCT)#</v>
      </c>
      <c r="L77" s="206"/>
      <c r="M77" s="119" t="str">
        <f>IF(S48="","",S48)</f>
        <v>Low</v>
      </c>
      <c r="N77" s="117"/>
      <c r="O77" s="207"/>
      <c r="P77" s="240"/>
    </row>
    <row r="78" spans="2:18" ht="15" customHeight="1" x14ac:dyDescent="0.25">
      <c r="B78" s="221" t="s">
        <v>411</v>
      </c>
      <c r="C78" s="221"/>
      <c r="D78" s="221"/>
      <c r="E78" s="221"/>
      <c r="F78" s="221"/>
      <c r="G78" s="221"/>
      <c r="H78" s="221"/>
      <c r="I78" s="221"/>
      <c r="J78" s="221"/>
      <c r="K78" s="221"/>
      <c r="L78" s="221"/>
      <c r="M78" s="221"/>
      <c r="N78" s="221"/>
      <c r="O78" s="221"/>
      <c r="P78" s="221"/>
    </row>
    <row r="79" spans="2:18" ht="93.75" customHeight="1" x14ac:dyDescent="0.25">
      <c r="B79" s="236" t="s">
        <v>668</v>
      </c>
      <c r="C79" s="236"/>
      <c r="D79" s="236"/>
      <c r="E79" s="236"/>
      <c r="F79" s="236"/>
      <c r="G79" s="236"/>
      <c r="H79" s="236"/>
      <c r="I79" s="236"/>
      <c r="J79" s="236"/>
      <c r="K79" s="236"/>
      <c r="L79" s="236"/>
      <c r="M79" s="236"/>
      <c r="N79" s="236"/>
      <c r="O79" s="236"/>
      <c r="P79" s="236"/>
      <c r="R79" s="123"/>
    </row>
    <row r="80" spans="2:18" ht="15" customHeight="1" x14ac:dyDescent="0.25">
      <c r="B80" s="194" t="s">
        <v>410</v>
      </c>
      <c r="C80" s="194"/>
      <c r="D80" s="194"/>
      <c r="E80" s="194"/>
      <c r="F80" s="194"/>
      <c r="G80" s="194"/>
      <c r="H80" s="194"/>
      <c r="I80" s="194"/>
      <c r="J80" s="194"/>
      <c r="K80" s="194"/>
      <c r="L80" s="194"/>
      <c r="M80" s="194"/>
      <c r="N80" s="194"/>
      <c r="O80" s="194"/>
      <c r="P80" s="194"/>
    </row>
    <row r="81" spans="2:16" x14ac:dyDescent="0.25">
      <c r="B81" s="113" t="s">
        <v>200</v>
      </c>
      <c r="C81" s="194" t="str">
        <f>C54</f>
        <v>Iversen, 2016 (3)</v>
      </c>
      <c r="D81" s="194"/>
      <c r="E81" s="194"/>
      <c r="F81" s="194"/>
      <c r="G81" s="194"/>
      <c r="H81" s="194"/>
      <c r="I81" s="194"/>
      <c r="J81" s="194"/>
      <c r="K81" s="194"/>
      <c r="L81" s="194"/>
      <c r="M81" s="194"/>
      <c r="N81" s="194"/>
      <c r="O81" s="194"/>
      <c r="P81" s="194"/>
    </row>
    <row r="82" spans="2:16" x14ac:dyDescent="0.25">
      <c r="B82" s="88"/>
    </row>
    <row r="84" spans="2:16" x14ac:dyDescent="0.25">
      <c r="B84" s="88"/>
    </row>
    <row r="86" spans="2:16" x14ac:dyDescent="0.25">
      <c r="B86" s="88"/>
    </row>
  </sheetData>
  <mergeCells count="122">
    <mergeCell ref="C54:P54"/>
    <mergeCell ref="C81:P81"/>
    <mergeCell ref="C2:P2"/>
    <mergeCell ref="B75:D75"/>
    <mergeCell ref="E75:F75"/>
    <mergeCell ref="G75:H75"/>
    <mergeCell ref="I75:J75"/>
    <mergeCell ref="K75:L75"/>
    <mergeCell ref="B74:D74"/>
    <mergeCell ref="E74:F74"/>
    <mergeCell ref="B51:P51"/>
    <mergeCell ref="G74:H74"/>
    <mergeCell ref="I74:J74"/>
    <mergeCell ref="K74:L74"/>
    <mergeCell ref="B73:D73"/>
    <mergeCell ref="E73:F73"/>
    <mergeCell ref="G73:H73"/>
    <mergeCell ref="I73:J73"/>
    <mergeCell ref="K73:L73"/>
    <mergeCell ref="B72:D72"/>
    <mergeCell ref="E72:F72"/>
    <mergeCell ref="G72:H72"/>
    <mergeCell ref="I72:J72"/>
    <mergeCell ref="B78:P78"/>
    <mergeCell ref="B79:P79"/>
    <mergeCell ref="B77:D77"/>
    <mergeCell ref="E77:F77"/>
    <mergeCell ref="G77:H77"/>
    <mergeCell ref="I77:J77"/>
    <mergeCell ref="K77:L77"/>
    <mergeCell ref="B76:D76"/>
    <mergeCell ref="E76:F76"/>
    <mergeCell ref="G76:H76"/>
    <mergeCell ref="I76:J76"/>
    <mergeCell ref="K76:L76"/>
    <mergeCell ref="K72:L72"/>
    <mergeCell ref="B71:D71"/>
    <mergeCell ref="E71:F71"/>
    <mergeCell ref="G71:H71"/>
    <mergeCell ref="I71:J71"/>
    <mergeCell ref="K71:L71"/>
    <mergeCell ref="B70:D70"/>
    <mergeCell ref="E70:F70"/>
    <mergeCell ref="G70:H70"/>
    <mergeCell ref="I70:J70"/>
    <mergeCell ref="K70:L70"/>
    <mergeCell ref="B69:D69"/>
    <mergeCell ref="E69:F69"/>
    <mergeCell ref="G69:H69"/>
    <mergeCell ref="I69:J69"/>
    <mergeCell ref="K69:L69"/>
    <mergeCell ref="B68:D68"/>
    <mergeCell ref="E68:F68"/>
    <mergeCell ref="G68:H68"/>
    <mergeCell ref="I68:J68"/>
    <mergeCell ref="K68:L68"/>
    <mergeCell ref="B67:D67"/>
    <mergeCell ref="E67:F67"/>
    <mergeCell ref="G67:H67"/>
    <mergeCell ref="I67:J67"/>
    <mergeCell ref="K67:L67"/>
    <mergeCell ref="B66:D66"/>
    <mergeCell ref="E66:F66"/>
    <mergeCell ref="G66:H66"/>
    <mergeCell ref="I66:J66"/>
    <mergeCell ref="K66:L66"/>
    <mergeCell ref="B65:D65"/>
    <mergeCell ref="E65:F65"/>
    <mergeCell ref="G65:H65"/>
    <mergeCell ref="I65:J65"/>
    <mergeCell ref="K65:L65"/>
    <mergeCell ref="B64:D64"/>
    <mergeCell ref="E64:F64"/>
    <mergeCell ref="G64:H64"/>
    <mergeCell ref="I64:J64"/>
    <mergeCell ref="K64:L64"/>
    <mergeCell ref="B63:D63"/>
    <mergeCell ref="E63:F63"/>
    <mergeCell ref="G63:H63"/>
    <mergeCell ref="I63:J63"/>
    <mergeCell ref="K63:L63"/>
    <mergeCell ref="B62:D62"/>
    <mergeCell ref="E62:F62"/>
    <mergeCell ref="G62:H62"/>
    <mergeCell ref="I62:J62"/>
    <mergeCell ref="K62:L62"/>
    <mergeCell ref="G61:H61"/>
    <mergeCell ref="I61:J61"/>
    <mergeCell ref="K61:L61"/>
    <mergeCell ref="E59:F59"/>
    <mergeCell ref="G59:H59"/>
    <mergeCell ref="I59:J59"/>
    <mergeCell ref="K59:L59"/>
    <mergeCell ref="B60:D60"/>
    <mergeCell ref="E60:F60"/>
    <mergeCell ref="G60:H60"/>
    <mergeCell ref="I60:J60"/>
    <mergeCell ref="K60:L60"/>
    <mergeCell ref="B52:P52"/>
    <mergeCell ref="B80:P80"/>
    <mergeCell ref="B53:P53"/>
    <mergeCell ref="O60:P77"/>
    <mergeCell ref="B49:P49"/>
    <mergeCell ref="B50:P50"/>
    <mergeCell ref="C3:P3"/>
    <mergeCell ref="C4:P4"/>
    <mergeCell ref="C5:P5"/>
    <mergeCell ref="C6:P6"/>
    <mergeCell ref="B10:N10"/>
    <mergeCell ref="O10:S10"/>
    <mergeCell ref="B11:B12"/>
    <mergeCell ref="O11:P11"/>
    <mergeCell ref="Q11:R11"/>
    <mergeCell ref="S11:S12"/>
    <mergeCell ref="B58:D59"/>
    <mergeCell ref="E58:H58"/>
    <mergeCell ref="I58:J58"/>
    <mergeCell ref="K58:L58"/>
    <mergeCell ref="M58:N59"/>
    <mergeCell ref="O58:P59"/>
    <mergeCell ref="B61:D61"/>
    <mergeCell ref="E61:F61"/>
  </mergeCells>
  <conditionalFormatting sqref="C32">
    <cfRule type="cellIs" dxfId="1107" priority="209" operator="equal">
      <formula>"Very serious"</formula>
    </cfRule>
    <cfRule type="cellIs" dxfId="1106" priority="210" operator="equal">
      <formula>"Serious"</formula>
    </cfRule>
  </conditionalFormatting>
  <conditionalFormatting sqref="M14:M31 M33 M35 M37 M39 M41 M43 M45 M47">
    <cfRule type="cellIs" dxfId="1105" priority="223" operator="equal">
      <formula>"Very large"</formula>
    </cfRule>
    <cfRule type="cellIs" dxfId="1104" priority="224" operator="equal">
      <formula>"Large"</formula>
    </cfRule>
  </conditionalFormatting>
  <conditionalFormatting sqref="C14:C31 C33 C35 C37 C39 C41 C43 C45 C47">
    <cfRule type="cellIs" dxfId="1103" priority="221" operator="equal">
      <formula>"Very serious"</formula>
    </cfRule>
    <cfRule type="cellIs" dxfId="1102" priority="222" operator="equal">
      <formula>"Serious"</formula>
    </cfRule>
  </conditionalFormatting>
  <conditionalFormatting sqref="C34">
    <cfRule type="cellIs" dxfId="1101" priority="197" operator="equal">
      <formula>"Very serious"</formula>
    </cfRule>
    <cfRule type="cellIs" dxfId="1100" priority="198" operator="equal">
      <formula>"Serious"</formula>
    </cfRule>
  </conditionalFormatting>
  <conditionalFormatting sqref="M32">
    <cfRule type="cellIs" dxfId="1099" priority="211" operator="equal">
      <formula>"Very large"</formula>
    </cfRule>
    <cfRule type="cellIs" dxfId="1098" priority="212" operator="equal">
      <formula>"Large"</formula>
    </cfRule>
  </conditionalFormatting>
  <conditionalFormatting sqref="C36">
    <cfRule type="cellIs" dxfId="1097" priority="185" operator="equal">
      <formula>"Very serious"</formula>
    </cfRule>
    <cfRule type="cellIs" dxfId="1096" priority="186" operator="equal">
      <formula>"Serious"</formula>
    </cfRule>
  </conditionalFormatting>
  <conditionalFormatting sqref="G14:G31 G33 G35 G37 G39 G41 G43 G45 G47">
    <cfRule type="cellIs" dxfId="1095" priority="111" operator="equal">
      <formula>"Very serious"</formula>
    </cfRule>
    <cfRule type="cellIs" dxfId="1094" priority="112" operator="equal">
      <formula>"Serious"</formula>
    </cfRule>
  </conditionalFormatting>
  <conditionalFormatting sqref="M34">
    <cfRule type="cellIs" dxfId="1093" priority="199" operator="equal">
      <formula>"Very large"</formula>
    </cfRule>
    <cfRule type="cellIs" dxfId="1092" priority="200" operator="equal">
      <formula>"Large"</formula>
    </cfRule>
  </conditionalFormatting>
  <conditionalFormatting sqref="C38">
    <cfRule type="cellIs" dxfId="1091" priority="173" operator="equal">
      <formula>"Very serious"</formula>
    </cfRule>
    <cfRule type="cellIs" dxfId="1090" priority="174" operator="equal">
      <formula>"Serious"</formula>
    </cfRule>
  </conditionalFormatting>
  <conditionalFormatting sqref="G42">
    <cfRule type="cellIs" dxfId="1089" priority="99" operator="equal">
      <formula>"Very serious"</formula>
    </cfRule>
    <cfRule type="cellIs" dxfId="1088" priority="100" operator="equal">
      <formula>"Serious"</formula>
    </cfRule>
  </conditionalFormatting>
  <conditionalFormatting sqref="M36">
    <cfRule type="cellIs" dxfId="1087" priority="187" operator="equal">
      <formula>"Very large"</formula>
    </cfRule>
    <cfRule type="cellIs" dxfId="1086" priority="188" operator="equal">
      <formula>"Large"</formula>
    </cfRule>
  </conditionalFormatting>
  <conditionalFormatting sqref="C40">
    <cfRule type="cellIs" dxfId="1085" priority="161" operator="equal">
      <formula>"Very serious"</formula>
    </cfRule>
    <cfRule type="cellIs" dxfId="1084" priority="162" operator="equal">
      <formula>"Serious"</formula>
    </cfRule>
  </conditionalFormatting>
  <conditionalFormatting sqref="I34">
    <cfRule type="cellIs" dxfId="1083" priority="87" operator="equal">
      <formula>"Very serious"</formula>
    </cfRule>
    <cfRule type="cellIs" dxfId="1082" priority="88" operator="equal">
      <formula>"Serious"</formula>
    </cfRule>
  </conditionalFormatting>
  <conditionalFormatting sqref="M38">
    <cfRule type="cellIs" dxfId="1081" priority="175" operator="equal">
      <formula>"Very large"</formula>
    </cfRule>
    <cfRule type="cellIs" dxfId="1080" priority="176" operator="equal">
      <formula>"Large"</formula>
    </cfRule>
  </conditionalFormatting>
  <conditionalFormatting sqref="C42">
    <cfRule type="cellIs" dxfId="1079" priority="149" operator="equal">
      <formula>"Very serious"</formula>
    </cfRule>
    <cfRule type="cellIs" dxfId="1078" priority="150" operator="equal">
      <formula>"Serious"</formula>
    </cfRule>
  </conditionalFormatting>
  <conditionalFormatting sqref="I46">
    <cfRule type="cellIs" dxfId="1077" priority="75" operator="equal">
      <formula>"Very serious"</formula>
    </cfRule>
    <cfRule type="cellIs" dxfId="1076" priority="76" operator="equal">
      <formula>"Serious"</formula>
    </cfRule>
  </conditionalFormatting>
  <conditionalFormatting sqref="M40">
    <cfRule type="cellIs" dxfId="1075" priority="163" operator="equal">
      <formula>"Very large"</formula>
    </cfRule>
    <cfRule type="cellIs" dxfId="1074" priority="164" operator="equal">
      <formula>"Large"</formula>
    </cfRule>
  </conditionalFormatting>
  <conditionalFormatting sqref="C44">
    <cfRule type="cellIs" dxfId="1073" priority="137" operator="equal">
      <formula>"Very serious"</formula>
    </cfRule>
    <cfRule type="cellIs" dxfId="1072" priority="138" operator="equal">
      <formula>"Serious"</formula>
    </cfRule>
  </conditionalFormatting>
  <conditionalFormatting sqref="E22">
    <cfRule type="cellIs" dxfId="1071" priority="63" operator="equal">
      <formula>"Very serious"</formula>
    </cfRule>
    <cfRule type="cellIs" dxfId="1070" priority="64" operator="equal">
      <formula>"Serious"</formula>
    </cfRule>
  </conditionalFormatting>
  <conditionalFormatting sqref="M42">
    <cfRule type="cellIs" dxfId="1069" priority="151" operator="equal">
      <formula>"Very large"</formula>
    </cfRule>
    <cfRule type="cellIs" dxfId="1068" priority="152" operator="equal">
      <formula>"Large"</formula>
    </cfRule>
  </conditionalFormatting>
  <conditionalFormatting sqref="C46">
    <cfRule type="cellIs" dxfId="1067" priority="125" operator="equal">
      <formula>"Very serious"</formula>
    </cfRule>
    <cfRule type="cellIs" dxfId="1066" priority="126" operator="equal">
      <formula>"Serious"</formula>
    </cfRule>
  </conditionalFormatting>
  <conditionalFormatting sqref="E34">
    <cfRule type="cellIs" dxfId="1065" priority="51" operator="equal">
      <formula>"Very serious"</formula>
    </cfRule>
    <cfRule type="cellIs" dxfId="1064" priority="52" operator="equal">
      <formula>"Serious"</formula>
    </cfRule>
  </conditionalFormatting>
  <conditionalFormatting sqref="G36">
    <cfRule type="cellIs" dxfId="1063" priority="105" operator="equal">
      <formula>"Very serious"</formula>
    </cfRule>
    <cfRule type="cellIs" dxfId="1062" priority="106" operator="equal">
      <formula>"Serious"</formula>
    </cfRule>
  </conditionalFormatting>
  <conditionalFormatting sqref="M44">
    <cfRule type="cellIs" dxfId="1061" priority="139" operator="equal">
      <formula>"Very large"</formula>
    </cfRule>
    <cfRule type="cellIs" dxfId="1060" priority="140" operator="equal">
      <formula>"Large"</formula>
    </cfRule>
  </conditionalFormatting>
  <conditionalFormatting sqref="C48">
    <cfRule type="cellIs" dxfId="1059" priority="113" operator="equal">
      <formula>"Very serious"</formula>
    </cfRule>
    <cfRule type="cellIs" dxfId="1058" priority="114" operator="equal">
      <formula>"Serious"</formula>
    </cfRule>
  </conditionalFormatting>
  <conditionalFormatting sqref="G48">
    <cfRule type="cellIs" dxfId="1057" priority="93" operator="equal">
      <formula>"Very serious"</formula>
    </cfRule>
    <cfRule type="cellIs" dxfId="1056" priority="94" operator="equal">
      <formula>"Serious"</formula>
    </cfRule>
  </conditionalFormatting>
  <conditionalFormatting sqref="M46">
    <cfRule type="cellIs" dxfId="1055" priority="127" operator="equal">
      <formula>"Very large"</formula>
    </cfRule>
    <cfRule type="cellIs" dxfId="1054" priority="128" operator="equal">
      <formula>"Large"</formula>
    </cfRule>
  </conditionalFormatting>
  <conditionalFormatting sqref="G40">
    <cfRule type="cellIs" dxfId="1053" priority="101" operator="equal">
      <formula>"Very serious"</formula>
    </cfRule>
    <cfRule type="cellIs" dxfId="1052" priority="102" operator="equal">
      <formula>"Serious"</formula>
    </cfRule>
  </conditionalFormatting>
  <conditionalFormatting sqref="I40">
    <cfRule type="cellIs" dxfId="1051" priority="81" operator="equal">
      <formula>"Very serious"</formula>
    </cfRule>
    <cfRule type="cellIs" dxfId="1050" priority="82" operator="equal">
      <formula>"Serious"</formula>
    </cfRule>
  </conditionalFormatting>
  <conditionalFormatting sqref="M48">
    <cfRule type="cellIs" dxfId="1049" priority="115" operator="equal">
      <formula>"Very large"</formula>
    </cfRule>
    <cfRule type="cellIs" dxfId="1048" priority="116" operator="equal">
      <formula>"Large"</formula>
    </cfRule>
  </conditionalFormatting>
  <conditionalFormatting sqref="G32">
    <cfRule type="cellIs" dxfId="1047" priority="109" operator="equal">
      <formula>"Very serious"</formula>
    </cfRule>
    <cfRule type="cellIs" dxfId="1046" priority="110" operator="equal">
      <formula>"Serious"</formula>
    </cfRule>
  </conditionalFormatting>
  <conditionalFormatting sqref="G34">
    <cfRule type="cellIs" dxfId="1045" priority="107" operator="equal">
      <formula>"Very serious"</formula>
    </cfRule>
    <cfRule type="cellIs" dxfId="1044" priority="108" operator="equal">
      <formula>"Serious"</formula>
    </cfRule>
  </conditionalFormatting>
  <conditionalFormatting sqref="G38">
    <cfRule type="cellIs" dxfId="1043" priority="103" operator="equal">
      <formula>"Very serious"</formula>
    </cfRule>
    <cfRule type="cellIs" dxfId="1042" priority="104" operator="equal">
      <formula>"Serious"</formula>
    </cfRule>
  </conditionalFormatting>
  <conditionalFormatting sqref="G44">
    <cfRule type="cellIs" dxfId="1041" priority="97" operator="equal">
      <formula>"Very serious"</formula>
    </cfRule>
    <cfRule type="cellIs" dxfId="1040" priority="98" operator="equal">
      <formula>"Serious"</formula>
    </cfRule>
  </conditionalFormatting>
  <conditionalFormatting sqref="G46">
    <cfRule type="cellIs" dxfId="1039" priority="95" operator="equal">
      <formula>"Very serious"</formula>
    </cfRule>
    <cfRule type="cellIs" dxfId="1038" priority="96" operator="equal">
      <formula>"Serious"</formula>
    </cfRule>
  </conditionalFormatting>
  <conditionalFormatting sqref="I14:I31 I33 I35 I37 I39 I41 I43 I45 I47">
    <cfRule type="cellIs" dxfId="1037" priority="91" operator="equal">
      <formula>"Very serious"</formula>
    </cfRule>
    <cfRule type="cellIs" dxfId="1036" priority="92" operator="equal">
      <formula>"Serious"</formula>
    </cfRule>
  </conditionalFormatting>
  <conditionalFormatting sqref="I32">
    <cfRule type="cellIs" dxfId="1035" priority="89" operator="equal">
      <formula>"Very serious"</formula>
    </cfRule>
    <cfRule type="cellIs" dxfId="1034" priority="90" operator="equal">
      <formula>"Serious"</formula>
    </cfRule>
  </conditionalFormatting>
  <conditionalFormatting sqref="I36">
    <cfRule type="cellIs" dxfId="1033" priority="85" operator="equal">
      <formula>"Very serious"</formula>
    </cfRule>
    <cfRule type="cellIs" dxfId="1032" priority="86" operator="equal">
      <formula>"Serious"</formula>
    </cfRule>
  </conditionalFormatting>
  <conditionalFormatting sqref="I38">
    <cfRule type="cellIs" dxfId="1031" priority="83" operator="equal">
      <formula>"Very serious"</formula>
    </cfRule>
    <cfRule type="cellIs" dxfId="1030" priority="84" operator="equal">
      <formula>"Serious"</formula>
    </cfRule>
  </conditionalFormatting>
  <conditionalFormatting sqref="I42">
    <cfRule type="cellIs" dxfId="1029" priority="79" operator="equal">
      <formula>"Very serious"</formula>
    </cfRule>
    <cfRule type="cellIs" dxfId="1028" priority="80" operator="equal">
      <formula>"Serious"</formula>
    </cfRule>
  </conditionalFormatting>
  <conditionalFormatting sqref="I44">
    <cfRule type="cellIs" dxfId="1027" priority="77" operator="equal">
      <formula>"Very serious"</formula>
    </cfRule>
    <cfRule type="cellIs" dxfId="1026" priority="78" operator="equal">
      <formula>"Serious"</formula>
    </cfRule>
  </conditionalFormatting>
  <conditionalFormatting sqref="I48">
    <cfRule type="cellIs" dxfId="1025" priority="73" operator="equal">
      <formula>"Very serious"</formula>
    </cfRule>
    <cfRule type="cellIs" dxfId="1024" priority="74" operator="equal">
      <formula>"Serious"</formula>
    </cfRule>
  </conditionalFormatting>
  <conditionalFormatting sqref="E14:E15 E33 E35 E37 E39 E41 E43 E45 E47 E17 E19 E21 E23 E25 E27 E29 E31">
    <cfRule type="cellIs" dxfId="1023" priority="71" operator="equal">
      <formula>"Very serious"</formula>
    </cfRule>
    <cfRule type="cellIs" dxfId="1022" priority="72" operator="equal">
      <formula>"Serious"</formula>
    </cfRule>
  </conditionalFormatting>
  <conditionalFormatting sqref="E16">
    <cfRule type="cellIs" dxfId="1021" priority="69" operator="equal">
      <formula>"Very serious"</formula>
    </cfRule>
    <cfRule type="cellIs" dxfId="1020" priority="70" operator="equal">
      <formula>"Serious"</formula>
    </cfRule>
  </conditionalFormatting>
  <conditionalFormatting sqref="E18">
    <cfRule type="cellIs" dxfId="1019" priority="67" operator="equal">
      <formula>"Very serious"</formula>
    </cfRule>
    <cfRule type="cellIs" dxfId="1018" priority="68" operator="equal">
      <formula>"Serious"</formula>
    </cfRule>
  </conditionalFormatting>
  <conditionalFormatting sqref="E20">
    <cfRule type="cellIs" dxfId="1017" priority="65" operator="equal">
      <formula>"Very serious"</formula>
    </cfRule>
    <cfRule type="cellIs" dxfId="1016" priority="66" operator="equal">
      <formula>"Serious"</formula>
    </cfRule>
  </conditionalFormatting>
  <conditionalFormatting sqref="E24">
    <cfRule type="cellIs" dxfId="1015" priority="61" operator="equal">
      <formula>"Very serious"</formula>
    </cfRule>
    <cfRule type="cellIs" dxfId="1014" priority="62" operator="equal">
      <formula>"Serious"</formula>
    </cfRule>
  </conditionalFormatting>
  <conditionalFormatting sqref="E26">
    <cfRule type="cellIs" dxfId="1013" priority="59" operator="equal">
      <formula>"Very serious"</formula>
    </cfRule>
    <cfRule type="cellIs" dxfId="1012" priority="60" operator="equal">
      <formula>"Serious"</formula>
    </cfRule>
  </conditionalFormatting>
  <conditionalFormatting sqref="E28">
    <cfRule type="cellIs" dxfId="1011" priority="57" operator="equal">
      <formula>"Very serious"</formula>
    </cfRule>
    <cfRule type="cellIs" dxfId="1010" priority="58" operator="equal">
      <formula>"Serious"</formula>
    </cfRule>
  </conditionalFormatting>
  <conditionalFormatting sqref="E30">
    <cfRule type="cellIs" dxfId="1009" priority="55" operator="equal">
      <formula>"Very serious"</formula>
    </cfRule>
    <cfRule type="cellIs" dxfId="1008" priority="56" operator="equal">
      <formula>"Serious"</formula>
    </cfRule>
  </conditionalFormatting>
  <conditionalFormatting sqref="E32">
    <cfRule type="cellIs" dxfId="1007" priority="53" operator="equal">
      <formula>"Very serious"</formula>
    </cfRule>
    <cfRule type="cellIs" dxfId="1006" priority="54" operator="equal">
      <formula>"Serious"</formula>
    </cfRule>
  </conditionalFormatting>
  <conditionalFormatting sqref="E36">
    <cfRule type="cellIs" dxfId="1005" priority="49" operator="equal">
      <formula>"Very serious"</formula>
    </cfRule>
    <cfRule type="cellIs" dxfId="1004" priority="50" operator="equal">
      <formula>"Serious"</formula>
    </cfRule>
  </conditionalFormatting>
  <conditionalFormatting sqref="E38">
    <cfRule type="cellIs" dxfId="1003" priority="47" operator="equal">
      <formula>"Very serious"</formula>
    </cfRule>
    <cfRule type="cellIs" dxfId="1002" priority="48" operator="equal">
      <formula>"Serious"</formula>
    </cfRule>
  </conditionalFormatting>
  <conditionalFormatting sqref="E40">
    <cfRule type="cellIs" dxfId="1001" priority="45" operator="equal">
      <formula>"Very serious"</formula>
    </cfRule>
    <cfRule type="cellIs" dxfId="1000" priority="46" operator="equal">
      <formula>"Serious"</formula>
    </cfRule>
  </conditionalFormatting>
  <conditionalFormatting sqref="E42">
    <cfRule type="cellIs" dxfId="999" priority="43" operator="equal">
      <formula>"Very serious"</formula>
    </cfRule>
    <cfRule type="cellIs" dxfId="998" priority="44" operator="equal">
      <formula>"Serious"</formula>
    </cfRule>
  </conditionalFormatting>
  <conditionalFormatting sqref="E44">
    <cfRule type="cellIs" dxfId="997" priority="41" operator="equal">
      <formula>"Very serious"</formula>
    </cfRule>
    <cfRule type="cellIs" dxfId="996" priority="42" operator="equal">
      <formula>"Serious"</formula>
    </cfRule>
  </conditionalFormatting>
  <conditionalFormatting sqref="E46">
    <cfRule type="cellIs" dxfId="995" priority="39" operator="equal">
      <formula>"Very serious"</formula>
    </cfRule>
    <cfRule type="cellIs" dxfId="994" priority="40" operator="equal">
      <formula>"Serious"</formula>
    </cfRule>
  </conditionalFormatting>
  <conditionalFormatting sqref="E48">
    <cfRule type="cellIs" dxfId="993" priority="37" operator="equal">
      <formula>"Very serious"</formula>
    </cfRule>
    <cfRule type="cellIs" dxfId="992" priority="38" operator="equal">
      <formula>"Serious"</formula>
    </cfRule>
  </conditionalFormatting>
  <conditionalFormatting sqref="K14:K15 K33 K35 K37 K39 K41 K43 K45 K47 K17 K19 K21 K23 K25 K27 K29 K31">
    <cfRule type="cellIs" dxfId="991" priority="35" operator="equal">
      <formula>"Very serious"</formula>
    </cfRule>
    <cfRule type="cellIs" dxfId="990" priority="36" operator="equal">
      <formula>"Serious"</formula>
    </cfRule>
  </conditionalFormatting>
  <conditionalFormatting sqref="K16">
    <cfRule type="cellIs" dxfId="989" priority="33" operator="equal">
      <formula>"Very serious"</formula>
    </cfRule>
    <cfRule type="cellIs" dxfId="988" priority="34" operator="equal">
      <formula>"Serious"</formula>
    </cfRule>
  </conditionalFormatting>
  <conditionalFormatting sqref="K18">
    <cfRule type="cellIs" dxfId="987" priority="31" operator="equal">
      <formula>"Very serious"</formula>
    </cfRule>
    <cfRule type="cellIs" dxfId="986" priority="32" operator="equal">
      <formula>"Serious"</formula>
    </cfRule>
  </conditionalFormatting>
  <conditionalFormatting sqref="K20">
    <cfRule type="cellIs" dxfId="985" priority="29" operator="equal">
      <formula>"Very serious"</formula>
    </cfRule>
    <cfRule type="cellIs" dxfId="984" priority="30" operator="equal">
      <formula>"Serious"</formula>
    </cfRule>
  </conditionalFormatting>
  <conditionalFormatting sqref="K22">
    <cfRule type="cellIs" dxfId="983" priority="27" operator="equal">
      <formula>"Very serious"</formula>
    </cfRule>
    <cfRule type="cellIs" dxfId="982" priority="28" operator="equal">
      <formula>"Serious"</formula>
    </cfRule>
  </conditionalFormatting>
  <conditionalFormatting sqref="K24">
    <cfRule type="cellIs" dxfId="981" priority="25" operator="equal">
      <formula>"Very serious"</formula>
    </cfRule>
    <cfRule type="cellIs" dxfId="980" priority="26" operator="equal">
      <formula>"Serious"</formula>
    </cfRule>
  </conditionalFormatting>
  <conditionalFormatting sqref="K26">
    <cfRule type="cellIs" dxfId="979" priority="23" operator="equal">
      <formula>"Very serious"</formula>
    </cfRule>
    <cfRule type="cellIs" dxfId="978" priority="24" operator="equal">
      <formula>"Serious"</formula>
    </cfRule>
  </conditionalFormatting>
  <conditionalFormatting sqref="K28">
    <cfRule type="cellIs" dxfId="977" priority="21" operator="equal">
      <formula>"Very serious"</formula>
    </cfRule>
    <cfRule type="cellIs" dxfId="976" priority="22" operator="equal">
      <formula>"Serious"</formula>
    </cfRule>
  </conditionalFormatting>
  <conditionalFormatting sqref="K30">
    <cfRule type="cellIs" dxfId="975" priority="19" operator="equal">
      <formula>"Very serious"</formula>
    </cfRule>
    <cfRule type="cellIs" dxfId="974" priority="20" operator="equal">
      <formula>"Serious"</formula>
    </cfRule>
  </conditionalFormatting>
  <conditionalFormatting sqref="K32">
    <cfRule type="cellIs" dxfId="973" priority="17" operator="equal">
      <formula>"Very serious"</formula>
    </cfRule>
    <cfRule type="cellIs" dxfId="972" priority="18" operator="equal">
      <formula>"Serious"</formula>
    </cfRule>
  </conditionalFormatting>
  <conditionalFormatting sqref="K34">
    <cfRule type="cellIs" dxfId="971" priority="15" operator="equal">
      <formula>"Very serious"</formula>
    </cfRule>
    <cfRule type="cellIs" dxfId="970" priority="16" operator="equal">
      <formula>"Serious"</formula>
    </cfRule>
  </conditionalFormatting>
  <conditionalFormatting sqref="K36">
    <cfRule type="cellIs" dxfId="969" priority="13" operator="equal">
      <formula>"Very serious"</formula>
    </cfRule>
    <cfRule type="cellIs" dxfId="968" priority="14" operator="equal">
      <formula>"Serious"</formula>
    </cfRule>
  </conditionalFormatting>
  <conditionalFormatting sqref="K38">
    <cfRule type="cellIs" dxfId="967" priority="11" operator="equal">
      <formula>"Very serious"</formula>
    </cfRule>
    <cfRule type="cellIs" dxfId="966" priority="12" operator="equal">
      <formula>"Serious"</formula>
    </cfRule>
  </conditionalFormatting>
  <conditionalFormatting sqref="K40">
    <cfRule type="cellIs" dxfId="965" priority="9" operator="equal">
      <formula>"Very serious"</formula>
    </cfRule>
    <cfRule type="cellIs" dxfId="964" priority="10" operator="equal">
      <formula>"Serious"</formula>
    </cfRule>
  </conditionalFormatting>
  <conditionalFormatting sqref="K42">
    <cfRule type="cellIs" dxfId="963" priority="7" operator="equal">
      <formula>"Very serious"</formula>
    </cfRule>
    <cfRule type="cellIs" dxfId="962" priority="8" operator="equal">
      <formula>"Serious"</formula>
    </cfRule>
  </conditionalFormatting>
  <conditionalFormatting sqref="K44">
    <cfRule type="cellIs" dxfId="961" priority="5" operator="equal">
      <formula>"Very serious"</formula>
    </cfRule>
    <cfRule type="cellIs" dxfId="960" priority="6" operator="equal">
      <formula>"Serious"</formula>
    </cfRule>
  </conditionalFormatting>
  <conditionalFormatting sqref="K46">
    <cfRule type="cellIs" dxfId="959" priority="3" operator="equal">
      <formula>"Very serious"</formula>
    </cfRule>
    <cfRule type="cellIs" dxfId="958" priority="4" operator="equal">
      <formula>"Serious"</formula>
    </cfRule>
  </conditionalFormatting>
  <conditionalFormatting sqref="K48">
    <cfRule type="cellIs" dxfId="957" priority="1" operator="equal">
      <formula>"Very serious"</formula>
    </cfRule>
    <cfRule type="cellIs" dxfId="956" priority="2" operator="equal">
      <formula>"Serious"</formula>
    </cfRule>
  </conditionalFormatting>
  <dataValidations count="3">
    <dataValidation type="list" allowBlank="1" showInputMessage="1" showErrorMessage="1" sqref="M16 M18 M20 M28 M22 M24 M26 M30 M14 M32 M34 M36 M38 M40 M42 M44 M46 M48">
      <formula1>up</formula1>
    </dataValidation>
    <dataValidation type="list" errorStyle="warning" allowBlank="1" showInputMessage="1" showErrorMessage="1" sqref="E28 E14 E16 E18 E20 E22 E24 E26 G30 G14 G16 G18 G20 G22 G24 G26 E40 I30 I14 I16 I18 I20 I22 I24 I26 I28 I42 G28 C42 E42 G42 I44 I48 C44 E46 G44 C30 C14 C16 C18 C20 C22 C24 C26 C28 E30 G48 I32 G32 C32 E32 G34 I34 I46 C34 E44 G46 I36 C48 C36 E34 G36 I38 C46 C38 E36 G38 I40 E38 C40 E48 G40 K28 K14 K16 K18 K20 K22 K24 K26 K40 K42 K46 K30 K32 K44 K34 K36 K38 K48">
      <formula1>Down</formula1>
    </dataValidation>
    <dataValidation type="list" errorStyle="warning" allowBlank="1" showInputMessage="1" showErrorMessage="1" sqref="E19 E15 G19 G15 E17 I19 I15 I17 C19 C15 C17 G17 K19 K15 K17">
      <formula1>Grade_down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S32 S38 S16 S18 S34 S40 S42 S20 S22 S24 S26 S28 S30 S36 S44 S46 S48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0"/>
  <sheetViews>
    <sheetView topLeftCell="A70" workbookViewId="0">
      <selection activeCell="B88" sqref="B88"/>
    </sheetView>
  </sheetViews>
  <sheetFormatPr defaultColWidth="11.42578125" defaultRowHeight="15" x14ac:dyDescent="0.25"/>
  <cols>
    <col min="1" max="1" width="6.28515625" style="25" customWidth="1"/>
    <col min="2" max="2" width="17.5703125" style="24" customWidth="1"/>
    <col min="3" max="3" width="18.28515625" style="25" customWidth="1"/>
    <col min="4" max="4" width="3.85546875" style="25" customWidth="1"/>
    <col min="5" max="5" width="18.28515625" style="25" customWidth="1"/>
    <col min="6" max="6" width="4.5703125" style="25" customWidth="1"/>
    <col min="7" max="7" width="20.7109375" style="25" customWidth="1"/>
    <col min="8" max="8" width="5.28515625" style="25" customWidth="1"/>
    <col min="9" max="9" width="18.7109375" style="25" customWidth="1"/>
    <col min="10" max="10" width="4.5703125" style="25" customWidth="1"/>
    <col min="11" max="11" width="18" style="25" customWidth="1"/>
    <col min="12" max="12" width="4.7109375" style="25" customWidth="1"/>
    <col min="13" max="13" width="19.28515625" style="25" customWidth="1"/>
    <col min="14" max="14" width="4.85546875" style="25" customWidth="1"/>
    <col min="15" max="15" width="22.140625" style="25" customWidth="1"/>
    <col min="16" max="16" width="25.140625" style="25" customWidth="1"/>
    <col min="17" max="17" width="28.28515625" style="25" customWidth="1"/>
    <col min="18" max="18" width="31.140625" style="25" customWidth="1"/>
    <col min="19" max="19" width="24.140625" style="25" customWidth="1"/>
    <col min="20" max="20" width="23.5703125" style="25" customWidth="1"/>
    <col min="21" max="21" width="11.42578125" style="25" customWidth="1"/>
    <col min="22" max="31" width="11.42578125" style="25"/>
    <col min="32" max="32" width="11.42578125" style="25" customWidth="1"/>
    <col min="33" max="16384" width="11.42578125" style="25"/>
  </cols>
  <sheetData>
    <row r="2" spans="2:19" s="21" customFormat="1" ht="16.5" thickBot="1" x14ac:dyDescent="0.3">
      <c r="B2" s="66" t="str">
        <f>HOME!B13</f>
        <v>PICO5</v>
      </c>
      <c r="C2" s="66" t="str">
        <f>VLOOKUP(B2,HOME!B:G,6,0)</f>
        <v>Three doses of 9-valent HPV vaccine versus three doses of 4-valent HPV vaccine in 16–26-year-old females – immunogenicity outcomes (month 7)</v>
      </c>
      <c r="D2" s="51"/>
      <c r="E2" s="51"/>
      <c r="F2" s="51"/>
      <c r="G2" s="51"/>
      <c r="H2" s="51"/>
      <c r="I2" s="51"/>
      <c r="J2" s="51"/>
      <c r="K2" s="51"/>
      <c r="L2" s="51"/>
      <c r="M2" s="51"/>
      <c r="N2" s="51"/>
      <c r="O2" s="51"/>
      <c r="P2" s="51"/>
    </row>
    <row r="3" spans="2:19" s="21" customFormat="1" ht="15.75" x14ac:dyDescent="0.25">
      <c r="B3" s="22" t="s">
        <v>4</v>
      </c>
      <c r="C3" s="244" t="str">
        <f>VLOOKUP(B2,HOME!B:G,2,0)</f>
        <v>Females 16–26 years old (subgroup: PPI)</v>
      </c>
      <c r="D3" s="244"/>
      <c r="E3" s="244"/>
      <c r="F3" s="244"/>
      <c r="G3" s="244"/>
      <c r="H3" s="244"/>
      <c r="I3" s="244"/>
      <c r="J3" s="244"/>
      <c r="K3" s="244"/>
      <c r="L3" s="244"/>
      <c r="M3" s="244"/>
      <c r="N3" s="244"/>
      <c r="O3" s="244"/>
      <c r="P3" s="244"/>
    </row>
    <row r="4" spans="2:19" s="21" customFormat="1" ht="31.5" customHeight="1" x14ac:dyDescent="0.25">
      <c r="B4" s="70" t="s">
        <v>23</v>
      </c>
      <c r="C4" s="245" t="str">
        <f>STUDIES!D6</f>
        <v>105 study sites across 18 countries (Austria, Brazil, Canada, Chile, Colombia, Denmark, Germany, Hong Kong, Japan, Korea, Mexico, New Zealand, Norway, Peru, Sweden, Taiwan, Thailand and the United States [including Puerto Rico])</v>
      </c>
      <c r="D4" s="245"/>
      <c r="E4" s="245"/>
      <c r="F4" s="245"/>
      <c r="G4" s="245"/>
      <c r="H4" s="245"/>
      <c r="I4" s="245"/>
      <c r="J4" s="245"/>
      <c r="K4" s="245"/>
      <c r="L4" s="245"/>
      <c r="M4" s="245"/>
      <c r="N4" s="245"/>
      <c r="O4" s="245"/>
      <c r="P4" s="245"/>
    </row>
    <row r="5" spans="2:19" s="21" customFormat="1" ht="15.75" x14ac:dyDescent="0.25">
      <c r="B5" s="22" t="s">
        <v>5</v>
      </c>
      <c r="C5" s="244" t="str">
        <f>VLOOKUP(B2,HOME!B:G,3,0)</f>
        <v>9-valent HPV (3 doses)</v>
      </c>
      <c r="D5" s="244"/>
      <c r="E5" s="244"/>
      <c r="F5" s="244"/>
      <c r="G5" s="244"/>
      <c r="H5" s="244"/>
      <c r="I5" s="244"/>
      <c r="J5" s="244"/>
      <c r="K5" s="244"/>
      <c r="L5" s="244"/>
      <c r="M5" s="244"/>
      <c r="N5" s="244"/>
      <c r="O5" s="244"/>
      <c r="P5" s="244"/>
    </row>
    <row r="6" spans="2:19" s="21" customFormat="1" ht="16.5" thickBot="1" x14ac:dyDescent="0.3">
      <c r="B6" s="23" t="s">
        <v>6</v>
      </c>
      <c r="C6" s="246" t="str">
        <f>VLOOKUP(B2,HOME!B:G,4,0)</f>
        <v xml:space="preserve">4-valent HPV (3 doses)  in females 16–26 years old </v>
      </c>
      <c r="D6" s="246"/>
      <c r="E6" s="246"/>
      <c r="F6" s="246"/>
      <c r="G6" s="246"/>
      <c r="H6" s="246"/>
      <c r="I6" s="246"/>
      <c r="J6" s="246"/>
      <c r="K6" s="246"/>
      <c r="L6" s="246"/>
      <c r="M6" s="246"/>
      <c r="N6" s="246"/>
      <c r="O6" s="246"/>
      <c r="P6" s="246"/>
    </row>
    <row r="8" spans="2:19" ht="21.75" thickBot="1" x14ac:dyDescent="0.3">
      <c r="B8" s="26" t="s">
        <v>57</v>
      </c>
      <c r="C8" s="27"/>
      <c r="D8" s="27"/>
      <c r="E8" s="27"/>
      <c r="F8" s="27"/>
      <c r="G8" s="27"/>
      <c r="H8" s="27"/>
      <c r="I8" s="27"/>
      <c r="J8" s="27"/>
      <c r="K8" s="27"/>
      <c r="L8" s="27"/>
      <c r="M8" s="27"/>
      <c r="N8" s="27"/>
      <c r="O8" s="27"/>
      <c r="P8" s="27"/>
      <c r="Q8" s="27"/>
      <c r="R8" s="27"/>
      <c r="S8" s="27"/>
    </row>
    <row r="9" spans="2:19" x14ac:dyDescent="0.25">
      <c r="O9" s="24"/>
    </row>
    <row r="10" spans="2:19" ht="16.5" customHeight="1" x14ac:dyDescent="0.25">
      <c r="B10" s="216" t="s">
        <v>72</v>
      </c>
      <c r="C10" s="217"/>
      <c r="D10" s="217"/>
      <c r="E10" s="217"/>
      <c r="F10" s="217"/>
      <c r="G10" s="217"/>
      <c r="H10" s="217"/>
      <c r="I10" s="217"/>
      <c r="J10" s="217"/>
      <c r="K10" s="217"/>
      <c r="L10" s="217"/>
      <c r="M10" s="217"/>
      <c r="N10" s="218"/>
      <c r="O10" s="247" t="s">
        <v>73</v>
      </c>
      <c r="P10" s="248"/>
      <c r="Q10" s="248"/>
      <c r="R10" s="248"/>
      <c r="S10" s="249"/>
    </row>
    <row r="11" spans="2:19" ht="15.75" customHeight="1" x14ac:dyDescent="0.25">
      <c r="B11" s="250" t="s">
        <v>47</v>
      </c>
      <c r="C11" s="28"/>
      <c r="D11" s="28"/>
      <c r="E11" s="28"/>
      <c r="F11" s="28"/>
      <c r="G11" s="28"/>
      <c r="H11" s="28"/>
      <c r="I11" s="28"/>
      <c r="J11" s="28"/>
      <c r="K11" s="28"/>
      <c r="L11" s="28"/>
      <c r="M11" s="28"/>
      <c r="N11" s="29"/>
      <c r="O11" s="252" t="s">
        <v>45</v>
      </c>
      <c r="P11" s="253"/>
      <c r="Q11" s="254" t="s">
        <v>55</v>
      </c>
      <c r="R11" s="254"/>
      <c r="S11" s="255" t="s">
        <v>214</v>
      </c>
    </row>
    <row r="12" spans="2:19" ht="30.75" thickBot="1" x14ac:dyDescent="0.3">
      <c r="B12" s="251"/>
      <c r="C12" s="30" t="s">
        <v>48</v>
      </c>
      <c r="D12" s="31" t="s">
        <v>166</v>
      </c>
      <c r="E12" s="30" t="s">
        <v>41</v>
      </c>
      <c r="F12" s="31"/>
      <c r="G12" s="30" t="s">
        <v>42</v>
      </c>
      <c r="H12" s="31"/>
      <c r="I12" s="30" t="s">
        <v>43</v>
      </c>
      <c r="J12" s="31"/>
      <c r="K12" s="30" t="s">
        <v>44</v>
      </c>
      <c r="L12" s="31"/>
      <c r="M12" s="30" t="s">
        <v>46</v>
      </c>
      <c r="N12" s="31"/>
      <c r="O12" s="67" t="s">
        <v>501</v>
      </c>
      <c r="P12" s="68" t="s">
        <v>502</v>
      </c>
      <c r="Q12" s="72" t="s">
        <v>213</v>
      </c>
      <c r="R12" s="73" t="s">
        <v>212</v>
      </c>
      <c r="S12" s="256"/>
    </row>
    <row r="13" spans="2:19" x14ac:dyDescent="0.25">
      <c r="B13" s="32" t="s">
        <v>328</v>
      </c>
      <c r="C13" s="46"/>
      <c r="D13" s="33"/>
      <c r="E13" s="33"/>
      <c r="F13" s="33"/>
      <c r="G13" s="33"/>
      <c r="H13" s="33"/>
      <c r="I13" s="33"/>
      <c r="J13" s="33"/>
      <c r="K13" s="33"/>
      <c r="L13" s="33"/>
      <c r="M13" s="33"/>
      <c r="N13" s="33"/>
      <c r="O13" s="33"/>
      <c r="P13" s="33"/>
      <c r="Q13" s="53"/>
      <c r="R13" s="33"/>
      <c r="S13" s="34"/>
    </row>
    <row r="14" spans="2:19" x14ac:dyDescent="0.25">
      <c r="B14" s="35" t="s">
        <v>540</v>
      </c>
      <c r="C14" s="36" t="s">
        <v>50</v>
      </c>
      <c r="D14" s="37"/>
      <c r="E14" s="36" t="s">
        <v>49</v>
      </c>
      <c r="F14" s="37">
        <v>1</v>
      </c>
      <c r="G14" s="36" t="s">
        <v>50</v>
      </c>
      <c r="H14" s="37"/>
      <c r="I14" s="36" t="s">
        <v>50</v>
      </c>
      <c r="J14" s="37"/>
      <c r="K14" s="36" t="s">
        <v>49</v>
      </c>
      <c r="L14" s="37">
        <v>1</v>
      </c>
      <c r="M14" s="36" t="s">
        <v>49</v>
      </c>
      <c r="N14" s="37"/>
      <c r="O14" s="133" t="s">
        <v>489</v>
      </c>
      <c r="P14" s="134" t="s">
        <v>498</v>
      </c>
      <c r="Q14" s="52" t="s">
        <v>154</v>
      </c>
      <c r="R14" s="59" t="s">
        <v>157</v>
      </c>
      <c r="S14" s="79" t="s">
        <v>349</v>
      </c>
    </row>
    <row r="15" spans="2:19" x14ac:dyDescent="0.25">
      <c r="B15" s="38" t="s">
        <v>329</v>
      </c>
      <c r="C15" s="39"/>
      <c r="D15" s="39"/>
      <c r="E15" s="39"/>
      <c r="F15" s="39"/>
      <c r="G15" s="39"/>
      <c r="H15" s="39"/>
      <c r="I15" s="39"/>
      <c r="J15" s="39"/>
      <c r="K15" s="39"/>
      <c r="L15" s="39"/>
      <c r="M15" s="39"/>
      <c r="N15" s="39"/>
      <c r="O15" s="50"/>
      <c r="P15" s="50"/>
      <c r="Q15" s="54"/>
      <c r="R15" s="39"/>
      <c r="S15" s="80"/>
    </row>
    <row r="16" spans="2:19" x14ac:dyDescent="0.25">
      <c r="B16" s="35" t="s">
        <v>541</v>
      </c>
      <c r="C16" s="36" t="s">
        <v>50</v>
      </c>
      <c r="D16" s="37"/>
      <c r="E16" s="36" t="s">
        <v>49</v>
      </c>
      <c r="F16" s="37">
        <v>1</v>
      </c>
      <c r="G16" s="36" t="s">
        <v>50</v>
      </c>
      <c r="H16" s="37"/>
      <c r="I16" s="36" t="s">
        <v>50</v>
      </c>
      <c r="J16" s="37"/>
      <c r="K16" s="36" t="s">
        <v>49</v>
      </c>
      <c r="L16" s="37">
        <v>1</v>
      </c>
      <c r="M16" s="36" t="s">
        <v>49</v>
      </c>
      <c r="N16" s="37"/>
      <c r="O16" s="133" t="s">
        <v>490</v>
      </c>
      <c r="P16" s="134" t="s">
        <v>500</v>
      </c>
      <c r="Q16" s="55" t="s">
        <v>151</v>
      </c>
      <c r="R16" s="49" t="s">
        <v>158</v>
      </c>
      <c r="S16" s="79" t="s">
        <v>349</v>
      </c>
    </row>
    <row r="17" spans="2:19" x14ac:dyDescent="0.25">
      <c r="B17" s="38" t="s">
        <v>330</v>
      </c>
      <c r="C17" s="39"/>
      <c r="D17" s="39"/>
      <c r="E17" s="39"/>
      <c r="F17" s="39"/>
      <c r="G17" s="39"/>
      <c r="H17" s="39"/>
      <c r="I17" s="39"/>
      <c r="J17" s="39"/>
      <c r="K17" s="39"/>
      <c r="L17" s="39"/>
      <c r="M17" s="39"/>
      <c r="N17" s="39"/>
      <c r="O17" s="50"/>
      <c r="P17" s="50"/>
      <c r="Q17" s="54"/>
      <c r="R17" s="50"/>
      <c r="S17" s="40"/>
    </row>
    <row r="18" spans="2:19" x14ac:dyDescent="0.25">
      <c r="B18" s="35" t="s">
        <v>542</v>
      </c>
      <c r="C18" s="36" t="s">
        <v>50</v>
      </c>
      <c r="D18" s="37"/>
      <c r="E18" s="36" t="s">
        <v>49</v>
      </c>
      <c r="F18" s="49">
        <v>1</v>
      </c>
      <c r="G18" s="36" t="s">
        <v>50</v>
      </c>
      <c r="H18" s="37"/>
      <c r="I18" s="36" t="s">
        <v>50</v>
      </c>
      <c r="J18" s="37"/>
      <c r="K18" s="36" t="s">
        <v>49</v>
      </c>
      <c r="L18" s="49">
        <v>1</v>
      </c>
      <c r="M18" s="36" t="s">
        <v>49</v>
      </c>
      <c r="N18" s="37"/>
      <c r="O18" s="133" t="s">
        <v>491</v>
      </c>
      <c r="P18" s="134" t="s">
        <v>503</v>
      </c>
      <c r="Q18" s="55" t="s">
        <v>499</v>
      </c>
      <c r="R18" s="59" t="s">
        <v>478</v>
      </c>
      <c r="S18" s="79" t="s">
        <v>349</v>
      </c>
    </row>
    <row r="19" spans="2:19" x14ac:dyDescent="0.25">
      <c r="B19" s="38" t="s">
        <v>331</v>
      </c>
      <c r="C19" s="39"/>
      <c r="D19" s="39"/>
      <c r="E19" s="39"/>
      <c r="F19" s="50"/>
      <c r="G19" s="39"/>
      <c r="H19" s="39"/>
      <c r="I19" s="39"/>
      <c r="J19" s="39"/>
      <c r="K19" s="39"/>
      <c r="L19" s="50"/>
      <c r="M19" s="39"/>
      <c r="N19" s="39"/>
      <c r="O19" s="50"/>
      <c r="P19" s="50"/>
      <c r="Q19" s="54"/>
      <c r="R19" s="50"/>
      <c r="S19" s="80"/>
    </row>
    <row r="20" spans="2:19" x14ac:dyDescent="0.25">
      <c r="B20" s="35" t="s">
        <v>543</v>
      </c>
      <c r="C20" s="36" t="s">
        <v>50</v>
      </c>
      <c r="D20" s="37"/>
      <c r="E20" s="36" t="s">
        <v>49</v>
      </c>
      <c r="F20" s="49">
        <v>1</v>
      </c>
      <c r="G20" s="36" t="s">
        <v>50</v>
      </c>
      <c r="H20" s="37"/>
      <c r="I20" s="36" t="s">
        <v>50</v>
      </c>
      <c r="J20" s="37"/>
      <c r="K20" s="36" t="s">
        <v>49</v>
      </c>
      <c r="L20" s="49">
        <v>1</v>
      </c>
      <c r="M20" s="36" t="s">
        <v>49</v>
      </c>
      <c r="N20" s="37"/>
      <c r="O20" s="133" t="s">
        <v>492</v>
      </c>
      <c r="P20" s="134" t="s">
        <v>504</v>
      </c>
      <c r="Q20" s="55" t="s">
        <v>155</v>
      </c>
      <c r="R20" s="49" t="s">
        <v>479</v>
      </c>
      <c r="S20" s="79" t="s">
        <v>349</v>
      </c>
    </row>
    <row r="21" spans="2:19" x14ac:dyDescent="0.25">
      <c r="B21" s="38" t="s">
        <v>332</v>
      </c>
      <c r="C21" s="39"/>
      <c r="D21" s="39"/>
      <c r="E21" s="39"/>
      <c r="F21" s="50"/>
      <c r="G21" s="39"/>
      <c r="H21" s="39"/>
      <c r="I21" s="39"/>
      <c r="J21" s="39"/>
      <c r="K21" s="39"/>
      <c r="L21" s="50"/>
      <c r="M21" s="39"/>
      <c r="N21" s="39"/>
      <c r="O21" s="50"/>
      <c r="P21" s="50"/>
      <c r="Q21" s="54"/>
      <c r="R21" s="39"/>
      <c r="S21" s="80"/>
    </row>
    <row r="22" spans="2:19" x14ac:dyDescent="0.25">
      <c r="B22" s="35" t="s">
        <v>544</v>
      </c>
      <c r="C22" s="36" t="s">
        <v>50</v>
      </c>
      <c r="D22" s="37"/>
      <c r="E22" s="36" t="s">
        <v>49</v>
      </c>
      <c r="F22" s="49">
        <v>1</v>
      </c>
      <c r="G22" s="36" t="s">
        <v>50</v>
      </c>
      <c r="H22" s="37"/>
      <c r="I22" s="36" t="s">
        <v>50</v>
      </c>
      <c r="J22" s="37"/>
      <c r="K22" s="36" t="s">
        <v>49</v>
      </c>
      <c r="L22" s="49">
        <v>1</v>
      </c>
      <c r="M22" s="36" t="s">
        <v>49</v>
      </c>
      <c r="N22" s="37"/>
      <c r="O22" s="133" t="s">
        <v>493</v>
      </c>
      <c r="P22" s="134" t="s">
        <v>505</v>
      </c>
      <c r="Q22" s="55" t="s">
        <v>156</v>
      </c>
      <c r="R22" s="62" t="s">
        <v>480</v>
      </c>
      <c r="S22" s="79" t="s">
        <v>349</v>
      </c>
    </row>
    <row r="23" spans="2:19" x14ac:dyDescent="0.25">
      <c r="B23" s="38" t="s">
        <v>333</v>
      </c>
      <c r="C23" s="39"/>
      <c r="D23" s="39"/>
      <c r="E23" s="39"/>
      <c r="F23" s="50"/>
      <c r="G23" s="39"/>
      <c r="H23" s="39"/>
      <c r="I23" s="39"/>
      <c r="J23" s="39"/>
      <c r="K23" s="39"/>
      <c r="L23" s="50"/>
      <c r="M23" s="39"/>
      <c r="N23" s="39"/>
      <c r="O23" s="50"/>
      <c r="P23" s="50"/>
      <c r="Q23" s="54"/>
      <c r="R23" s="50"/>
      <c r="S23" s="80"/>
    </row>
    <row r="24" spans="2:19" x14ac:dyDescent="0.25">
      <c r="B24" s="35" t="s">
        <v>545</v>
      </c>
      <c r="C24" s="36" t="s">
        <v>50</v>
      </c>
      <c r="D24" s="37"/>
      <c r="E24" s="36" t="s">
        <v>49</v>
      </c>
      <c r="F24" s="49">
        <v>1</v>
      </c>
      <c r="G24" s="36" t="s">
        <v>50</v>
      </c>
      <c r="H24" s="37"/>
      <c r="I24" s="36" t="s">
        <v>50</v>
      </c>
      <c r="J24" s="37"/>
      <c r="K24" s="36" t="s">
        <v>49</v>
      </c>
      <c r="L24" s="49">
        <v>1</v>
      </c>
      <c r="M24" s="36" t="s">
        <v>49</v>
      </c>
      <c r="N24" s="37"/>
      <c r="O24" s="133" t="s">
        <v>494</v>
      </c>
      <c r="P24" s="134" t="s">
        <v>506</v>
      </c>
      <c r="Q24" s="55" t="s">
        <v>152</v>
      </c>
      <c r="R24" s="62" t="s">
        <v>190</v>
      </c>
      <c r="S24" s="79" t="s">
        <v>349</v>
      </c>
    </row>
    <row r="25" spans="2:19" x14ac:dyDescent="0.25">
      <c r="B25" s="38" t="s">
        <v>334</v>
      </c>
      <c r="C25" s="39"/>
      <c r="D25" s="39"/>
      <c r="E25" s="39"/>
      <c r="F25" s="50"/>
      <c r="G25" s="39"/>
      <c r="H25" s="39"/>
      <c r="I25" s="39"/>
      <c r="J25" s="39"/>
      <c r="K25" s="39"/>
      <c r="L25" s="50"/>
      <c r="M25" s="39"/>
      <c r="N25" s="39"/>
      <c r="O25" s="50"/>
      <c r="P25" s="50"/>
      <c r="Q25" s="54"/>
      <c r="R25" s="50"/>
      <c r="S25" s="80"/>
    </row>
    <row r="26" spans="2:19" x14ac:dyDescent="0.25">
      <c r="B26" s="35" t="s">
        <v>546</v>
      </c>
      <c r="C26" s="36" t="s">
        <v>50</v>
      </c>
      <c r="D26" s="37"/>
      <c r="E26" s="36" t="s">
        <v>49</v>
      </c>
      <c r="F26" s="49">
        <v>1</v>
      </c>
      <c r="G26" s="36" t="s">
        <v>50</v>
      </c>
      <c r="H26" s="37"/>
      <c r="I26" s="36" t="s">
        <v>50</v>
      </c>
      <c r="J26" s="37"/>
      <c r="K26" s="36" t="s">
        <v>49</v>
      </c>
      <c r="L26" s="49">
        <v>1</v>
      </c>
      <c r="M26" s="36" t="s">
        <v>49</v>
      </c>
      <c r="N26" s="37"/>
      <c r="O26" s="133" t="s">
        <v>495</v>
      </c>
      <c r="P26" s="134" t="s">
        <v>507</v>
      </c>
      <c r="Q26" s="55" t="s">
        <v>153</v>
      </c>
      <c r="R26" s="62" t="s">
        <v>190</v>
      </c>
      <c r="S26" s="79" t="s">
        <v>349</v>
      </c>
    </row>
    <row r="27" spans="2:19" x14ac:dyDescent="0.25">
      <c r="B27" s="38" t="s">
        <v>335</v>
      </c>
      <c r="C27" s="39"/>
      <c r="D27" s="39"/>
      <c r="E27" s="39"/>
      <c r="F27" s="50"/>
      <c r="G27" s="39"/>
      <c r="H27" s="39"/>
      <c r="I27" s="39"/>
      <c r="J27" s="39"/>
      <c r="K27" s="39"/>
      <c r="L27" s="50"/>
      <c r="M27" s="39"/>
      <c r="N27" s="39"/>
      <c r="O27" s="50"/>
      <c r="P27" s="50"/>
      <c r="Q27" s="54"/>
      <c r="R27" s="50"/>
      <c r="S27" s="80"/>
    </row>
    <row r="28" spans="2:19" x14ac:dyDescent="0.25">
      <c r="B28" s="35" t="s">
        <v>547</v>
      </c>
      <c r="C28" s="36" t="s">
        <v>50</v>
      </c>
      <c r="D28" s="37"/>
      <c r="E28" s="36" t="s">
        <v>49</v>
      </c>
      <c r="F28" s="49">
        <v>1</v>
      </c>
      <c r="G28" s="36" t="s">
        <v>50</v>
      </c>
      <c r="H28" s="37"/>
      <c r="I28" s="36" t="s">
        <v>50</v>
      </c>
      <c r="J28" s="37"/>
      <c r="K28" s="36" t="s">
        <v>49</v>
      </c>
      <c r="L28" s="49">
        <v>1</v>
      </c>
      <c r="M28" s="36" t="s">
        <v>49</v>
      </c>
      <c r="N28" s="37"/>
      <c r="O28" s="133" t="s">
        <v>496</v>
      </c>
      <c r="P28" s="134" t="s">
        <v>508</v>
      </c>
      <c r="Q28" s="55" t="s">
        <v>153</v>
      </c>
      <c r="R28" s="62" t="s">
        <v>190</v>
      </c>
      <c r="S28" s="79" t="s">
        <v>349</v>
      </c>
    </row>
    <row r="29" spans="2:19" x14ac:dyDescent="0.25">
      <c r="B29" s="38" t="s">
        <v>336</v>
      </c>
      <c r="C29" s="39"/>
      <c r="D29" s="39"/>
      <c r="E29" s="39"/>
      <c r="F29" s="50"/>
      <c r="G29" s="39"/>
      <c r="H29" s="39"/>
      <c r="I29" s="39"/>
      <c r="J29" s="39"/>
      <c r="K29" s="39"/>
      <c r="L29" s="50"/>
      <c r="M29" s="39"/>
      <c r="N29" s="39"/>
      <c r="O29" s="50"/>
      <c r="P29" s="50"/>
      <c r="Q29" s="54"/>
      <c r="R29" s="50"/>
      <c r="S29" s="80"/>
    </row>
    <row r="30" spans="2:19" x14ac:dyDescent="0.25">
      <c r="B30" s="35" t="s">
        <v>548</v>
      </c>
      <c r="C30" s="36" t="s">
        <v>50</v>
      </c>
      <c r="D30" s="37"/>
      <c r="E30" s="36" t="s">
        <v>49</v>
      </c>
      <c r="F30" s="49">
        <v>1</v>
      </c>
      <c r="G30" s="36" t="s">
        <v>50</v>
      </c>
      <c r="H30" s="37"/>
      <c r="I30" s="36" t="s">
        <v>50</v>
      </c>
      <c r="J30" s="37"/>
      <c r="K30" s="36" t="s">
        <v>49</v>
      </c>
      <c r="L30" s="49">
        <v>1</v>
      </c>
      <c r="M30" s="36" t="s">
        <v>49</v>
      </c>
      <c r="N30" s="37"/>
      <c r="O30" s="133" t="s">
        <v>497</v>
      </c>
      <c r="P30" s="134" t="s">
        <v>509</v>
      </c>
      <c r="Q30" s="55" t="s">
        <v>152</v>
      </c>
      <c r="R30" s="62" t="s">
        <v>190</v>
      </c>
      <c r="S30" s="79" t="s">
        <v>349</v>
      </c>
    </row>
    <row r="31" spans="2:19" x14ac:dyDescent="0.25">
      <c r="B31" s="38" t="s">
        <v>337</v>
      </c>
      <c r="C31" s="39"/>
      <c r="D31" s="39"/>
      <c r="E31" s="39"/>
      <c r="F31" s="50"/>
      <c r="G31" s="39"/>
      <c r="H31" s="39"/>
      <c r="I31" s="39"/>
      <c r="J31" s="39"/>
      <c r="K31" s="39"/>
      <c r="L31" s="50"/>
      <c r="M31" s="39"/>
      <c r="N31" s="39"/>
      <c r="O31" s="50"/>
      <c r="P31" s="50"/>
      <c r="Q31" s="54"/>
      <c r="R31" s="39"/>
      <c r="S31" s="80"/>
    </row>
    <row r="32" spans="2:19" x14ac:dyDescent="0.25">
      <c r="B32" s="35" t="s">
        <v>540</v>
      </c>
      <c r="C32" s="36" t="s">
        <v>50</v>
      </c>
      <c r="D32" s="37"/>
      <c r="E32" s="36" t="s">
        <v>49</v>
      </c>
      <c r="F32" s="49">
        <v>1</v>
      </c>
      <c r="G32" s="36" t="s">
        <v>50</v>
      </c>
      <c r="H32" s="37"/>
      <c r="I32" s="36" t="s">
        <v>50</v>
      </c>
      <c r="J32" s="37"/>
      <c r="K32" s="36" t="s">
        <v>49</v>
      </c>
      <c r="L32" s="49">
        <v>1</v>
      </c>
      <c r="M32" s="36" t="s">
        <v>49</v>
      </c>
      <c r="N32" s="37"/>
      <c r="O32" s="133" t="s">
        <v>489</v>
      </c>
      <c r="P32" s="134" t="s">
        <v>498</v>
      </c>
      <c r="Q32" s="60" t="s">
        <v>510</v>
      </c>
      <c r="R32" s="49" t="s">
        <v>481</v>
      </c>
      <c r="S32" s="79" t="s">
        <v>349</v>
      </c>
    </row>
    <row r="33" spans="2:19" x14ac:dyDescent="0.25">
      <c r="B33" s="38" t="s">
        <v>338</v>
      </c>
      <c r="C33" s="39"/>
      <c r="D33" s="39"/>
      <c r="E33" s="39"/>
      <c r="F33" s="50"/>
      <c r="G33" s="39"/>
      <c r="H33" s="39"/>
      <c r="I33" s="39"/>
      <c r="J33" s="39"/>
      <c r="K33" s="39"/>
      <c r="L33" s="50"/>
      <c r="M33" s="39"/>
      <c r="N33" s="39"/>
      <c r="O33" s="50"/>
      <c r="P33" s="50"/>
      <c r="Q33" s="54"/>
      <c r="R33" s="50"/>
      <c r="S33" s="80"/>
    </row>
    <row r="34" spans="2:19" x14ac:dyDescent="0.25">
      <c r="B34" s="35" t="s">
        <v>541</v>
      </c>
      <c r="C34" s="36" t="s">
        <v>50</v>
      </c>
      <c r="D34" s="37"/>
      <c r="E34" s="36" t="s">
        <v>49</v>
      </c>
      <c r="F34" s="49">
        <v>1</v>
      </c>
      <c r="G34" s="36" t="s">
        <v>50</v>
      </c>
      <c r="H34" s="37"/>
      <c r="I34" s="36" t="s">
        <v>50</v>
      </c>
      <c r="J34" s="37"/>
      <c r="K34" s="36" t="s">
        <v>49</v>
      </c>
      <c r="L34" s="49">
        <v>1</v>
      </c>
      <c r="M34" s="36" t="s">
        <v>49</v>
      </c>
      <c r="N34" s="37"/>
      <c r="O34" s="133" t="s">
        <v>490</v>
      </c>
      <c r="P34" s="134" t="s">
        <v>500</v>
      </c>
      <c r="Q34" s="60" t="s">
        <v>511</v>
      </c>
      <c r="R34" s="49" t="s">
        <v>482</v>
      </c>
      <c r="S34" s="79" t="s">
        <v>349</v>
      </c>
    </row>
    <row r="35" spans="2:19" x14ac:dyDescent="0.25">
      <c r="B35" s="38" t="s">
        <v>339</v>
      </c>
      <c r="C35" s="39"/>
      <c r="D35" s="39"/>
      <c r="E35" s="39"/>
      <c r="F35" s="50"/>
      <c r="G35" s="39"/>
      <c r="H35" s="39"/>
      <c r="I35" s="39"/>
      <c r="J35" s="39"/>
      <c r="K35" s="39"/>
      <c r="L35" s="50"/>
      <c r="M35" s="39"/>
      <c r="N35" s="39"/>
      <c r="O35" s="50"/>
      <c r="P35" s="50"/>
      <c r="Q35" s="54"/>
      <c r="R35" s="50"/>
      <c r="S35" s="80"/>
    </row>
    <row r="36" spans="2:19" x14ac:dyDescent="0.25">
      <c r="B36" s="35" t="s">
        <v>542</v>
      </c>
      <c r="C36" s="36" t="s">
        <v>50</v>
      </c>
      <c r="D36" s="37"/>
      <c r="E36" s="36" t="s">
        <v>49</v>
      </c>
      <c r="F36" s="49">
        <v>1</v>
      </c>
      <c r="G36" s="36" t="s">
        <v>50</v>
      </c>
      <c r="H36" s="37"/>
      <c r="I36" s="36" t="s">
        <v>50</v>
      </c>
      <c r="J36" s="37"/>
      <c r="K36" s="36" t="s">
        <v>49</v>
      </c>
      <c r="L36" s="49">
        <v>1</v>
      </c>
      <c r="M36" s="36" t="s">
        <v>49</v>
      </c>
      <c r="N36" s="37"/>
      <c r="O36" s="133" t="s">
        <v>491</v>
      </c>
      <c r="P36" s="134" t="s">
        <v>503</v>
      </c>
      <c r="Q36" s="60" t="s">
        <v>512</v>
      </c>
      <c r="R36" s="49" t="s">
        <v>482</v>
      </c>
      <c r="S36" s="79" t="s">
        <v>349</v>
      </c>
    </row>
    <row r="37" spans="2:19" x14ac:dyDescent="0.25">
      <c r="B37" s="38" t="s">
        <v>340</v>
      </c>
      <c r="C37" s="39"/>
      <c r="D37" s="39"/>
      <c r="E37" s="39"/>
      <c r="F37" s="50"/>
      <c r="G37" s="39"/>
      <c r="H37" s="39"/>
      <c r="I37" s="39"/>
      <c r="J37" s="39"/>
      <c r="K37" s="39"/>
      <c r="L37" s="50"/>
      <c r="M37" s="39"/>
      <c r="N37" s="39"/>
      <c r="O37" s="50"/>
      <c r="P37" s="50"/>
      <c r="Q37" s="54"/>
      <c r="R37" s="50"/>
      <c r="S37" s="80"/>
    </row>
    <row r="38" spans="2:19" x14ac:dyDescent="0.25">
      <c r="B38" s="35" t="s">
        <v>543</v>
      </c>
      <c r="C38" s="36" t="s">
        <v>50</v>
      </c>
      <c r="D38" s="37"/>
      <c r="E38" s="36" t="s">
        <v>49</v>
      </c>
      <c r="F38" s="49">
        <v>1</v>
      </c>
      <c r="G38" s="36" t="s">
        <v>50</v>
      </c>
      <c r="H38" s="37"/>
      <c r="I38" s="36" t="s">
        <v>50</v>
      </c>
      <c r="J38" s="37"/>
      <c r="K38" s="36" t="s">
        <v>49</v>
      </c>
      <c r="L38" s="49">
        <v>1</v>
      </c>
      <c r="M38" s="36" t="s">
        <v>49</v>
      </c>
      <c r="N38" s="37"/>
      <c r="O38" s="133" t="s">
        <v>492</v>
      </c>
      <c r="P38" s="134" t="s">
        <v>504</v>
      </c>
      <c r="Q38" s="60" t="s">
        <v>513</v>
      </c>
      <c r="R38" s="49" t="s">
        <v>483</v>
      </c>
      <c r="S38" s="79" t="s">
        <v>349</v>
      </c>
    </row>
    <row r="39" spans="2:19" x14ac:dyDescent="0.25">
      <c r="B39" s="38" t="s">
        <v>341</v>
      </c>
      <c r="C39" s="39"/>
      <c r="D39" s="39"/>
      <c r="E39" s="39"/>
      <c r="F39" s="50"/>
      <c r="G39" s="39"/>
      <c r="H39" s="39"/>
      <c r="I39" s="39"/>
      <c r="J39" s="39"/>
      <c r="K39" s="39"/>
      <c r="L39" s="50"/>
      <c r="M39" s="39"/>
      <c r="N39" s="39"/>
      <c r="O39" s="50"/>
      <c r="P39" s="50"/>
      <c r="Q39" s="54"/>
      <c r="R39" s="50"/>
      <c r="S39" s="80"/>
    </row>
    <row r="40" spans="2:19" x14ac:dyDescent="0.25">
      <c r="B40" s="35" t="s">
        <v>544</v>
      </c>
      <c r="C40" s="36" t="s">
        <v>50</v>
      </c>
      <c r="D40" s="37"/>
      <c r="E40" s="36" t="s">
        <v>49</v>
      </c>
      <c r="F40" s="49">
        <v>1</v>
      </c>
      <c r="G40" s="36" t="s">
        <v>50</v>
      </c>
      <c r="H40" s="37"/>
      <c r="I40" s="36" t="s">
        <v>50</v>
      </c>
      <c r="J40" s="37"/>
      <c r="K40" s="36" t="s">
        <v>49</v>
      </c>
      <c r="L40" s="49">
        <v>1</v>
      </c>
      <c r="M40" s="36" t="s">
        <v>49</v>
      </c>
      <c r="N40" s="37"/>
      <c r="O40" s="133" t="s">
        <v>493</v>
      </c>
      <c r="P40" s="134" t="s">
        <v>505</v>
      </c>
      <c r="Q40" s="60" t="s">
        <v>514</v>
      </c>
      <c r="R40" s="62" t="s">
        <v>484</v>
      </c>
      <c r="S40" s="79" t="s">
        <v>349</v>
      </c>
    </row>
    <row r="41" spans="2:19" x14ac:dyDescent="0.25">
      <c r="B41" s="38" t="s">
        <v>342</v>
      </c>
      <c r="C41" s="39"/>
      <c r="D41" s="39"/>
      <c r="E41" s="39"/>
      <c r="F41" s="50"/>
      <c r="G41" s="39"/>
      <c r="H41" s="39"/>
      <c r="I41" s="39"/>
      <c r="J41" s="39"/>
      <c r="K41" s="39"/>
      <c r="L41" s="50"/>
      <c r="M41" s="39"/>
      <c r="N41" s="39"/>
      <c r="O41" s="50"/>
      <c r="P41" s="50"/>
      <c r="Q41" s="54"/>
      <c r="R41" s="50"/>
      <c r="S41" s="80"/>
    </row>
    <row r="42" spans="2:19" x14ac:dyDescent="0.25">
      <c r="B42" s="35" t="s">
        <v>545</v>
      </c>
      <c r="C42" s="36" t="s">
        <v>50</v>
      </c>
      <c r="D42" s="37"/>
      <c r="E42" s="36" t="s">
        <v>49</v>
      </c>
      <c r="F42" s="49">
        <v>1</v>
      </c>
      <c r="G42" s="36" t="s">
        <v>50</v>
      </c>
      <c r="H42" s="37"/>
      <c r="I42" s="36" t="s">
        <v>50</v>
      </c>
      <c r="J42" s="37"/>
      <c r="K42" s="36" t="s">
        <v>49</v>
      </c>
      <c r="L42" s="49">
        <v>1</v>
      </c>
      <c r="M42" s="36" t="s">
        <v>49</v>
      </c>
      <c r="N42" s="37"/>
      <c r="O42" s="133" t="s">
        <v>494</v>
      </c>
      <c r="P42" s="134" t="s">
        <v>506</v>
      </c>
      <c r="Q42" s="60" t="s">
        <v>515</v>
      </c>
      <c r="R42" s="62" t="s">
        <v>485</v>
      </c>
      <c r="S42" s="79" t="s">
        <v>349</v>
      </c>
    </row>
    <row r="43" spans="2:19" x14ac:dyDescent="0.25">
      <c r="B43" s="38" t="s">
        <v>343</v>
      </c>
      <c r="C43" s="39"/>
      <c r="D43" s="39"/>
      <c r="E43" s="39"/>
      <c r="F43" s="50"/>
      <c r="G43" s="39"/>
      <c r="H43" s="39"/>
      <c r="I43" s="39"/>
      <c r="J43" s="39"/>
      <c r="K43" s="39"/>
      <c r="L43" s="50"/>
      <c r="M43" s="39"/>
      <c r="N43" s="39"/>
      <c r="O43" s="50"/>
      <c r="P43" s="50"/>
      <c r="Q43" s="54"/>
      <c r="R43" s="50"/>
      <c r="S43" s="80"/>
    </row>
    <row r="44" spans="2:19" x14ac:dyDescent="0.25">
      <c r="B44" s="35" t="s">
        <v>546</v>
      </c>
      <c r="C44" s="36" t="s">
        <v>50</v>
      </c>
      <c r="D44" s="37"/>
      <c r="E44" s="36" t="s">
        <v>49</v>
      </c>
      <c r="F44" s="49">
        <v>1</v>
      </c>
      <c r="G44" s="36" t="s">
        <v>50</v>
      </c>
      <c r="H44" s="37"/>
      <c r="I44" s="36" t="s">
        <v>50</v>
      </c>
      <c r="J44" s="37"/>
      <c r="K44" s="36" t="s">
        <v>49</v>
      </c>
      <c r="L44" s="49">
        <v>1</v>
      </c>
      <c r="M44" s="36" t="s">
        <v>49</v>
      </c>
      <c r="N44" s="37"/>
      <c r="O44" s="133" t="s">
        <v>495</v>
      </c>
      <c r="P44" s="134" t="s">
        <v>507</v>
      </c>
      <c r="Q44" s="60" t="s">
        <v>516</v>
      </c>
      <c r="R44" s="62" t="s">
        <v>486</v>
      </c>
      <c r="S44" s="79" t="s">
        <v>349</v>
      </c>
    </row>
    <row r="45" spans="2:19" x14ac:dyDescent="0.25">
      <c r="B45" s="38" t="s">
        <v>344</v>
      </c>
      <c r="C45" s="39"/>
      <c r="D45" s="39"/>
      <c r="E45" s="39"/>
      <c r="F45" s="50"/>
      <c r="G45" s="39"/>
      <c r="H45" s="39"/>
      <c r="I45" s="39"/>
      <c r="J45" s="39"/>
      <c r="K45" s="39"/>
      <c r="L45" s="50"/>
      <c r="M45" s="39"/>
      <c r="N45" s="39"/>
      <c r="O45" s="50"/>
      <c r="P45" s="50"/>
      <c r="Q45" s="54"/>
      <c r="R45" s="50"/>
      <c r="S45" s="80"/>
    </row>
    <row r="46" spans="2:19" x14ac:dyDescent="0.25">
      <c r="B46" s="35" t="s">
        <v>547</v>
      </c>
      <c r="C46" s="36" t="s">
        <v>50</v>
      </c>
      <c r="D46" s="37"/>
      <c r="E46" s="36" t="s">
        <v>49</v>
      </c>
      <c r="F46" s="49">
        <v>1</v>
      </c>
      <c r="G46" s="36" t="s">
        <v>50</v>
      </c>
      <c r="H46" s="37"/>
      <c r="I46" s="36" t="s">
        <v>50</v>
      </c>
      <c r="J46" s="37"/>
      <c r="K46" s="36" t="s">
        <v>49</v>
      </c>
      <c r="L46" s="49">
        <v>1</v>
      </c>
      <c r="M46" s="36" t="s">
        <v>49</v>
      </c>
      <c r="N46" s="37"/>
      <c r="O46" s="133" t="s">
        <v>496</v>
      </c>
      <c r="P46" s="134" t="s">
        <v>508</v>
      </c>
      <c r="Q46" s="60" t="s">
        <v>517</v>
      </c>
      <c r="R46" s="62" t="s">
        <v>487</v>
      </c>
      <c r="S46" s="79" t="s">
        <v>349</v>
      </c>
    </row>
    <row r="47" spans="2:19" x14ac:dyDescent="0.25">
      <c r="B47" s="38" t="s">
        <v>345</v>
      </c>
      <c r="C47" s="39"/>
      <c r="D47" s="39"/>
      <c r="E47" s="39"/>
      <c r="F47" s="50"/>
      <c r="G47" s="39"/>
      <c r="H47" s="39"/>
      <c r="I47" s="39"/>
      <c r="J47" s="39"/>
      <c r="K47" s="39"/>
      <c r="L47" s="50"/>
      <c r="M47" s="39"/>
      <c r="N47" s="39"/>
      <c r="O47" s="50"/>
      <c r="P47" s="50"/>
      <c r="Q47" s="54"/>
      <c r="R47" s="50"/>
      <c r="S47" s="80"/>
    </row>
    <row r="48" spans="2:19" x14ac:dyDescent="0.25">
      <c r="B48" s="41" t="s">
        <v>548</v>
      </c>
      <c r="C48" s="42" t="s">
        <v>50</v>
      </c>
      <c r="D48" s="43"/>
      <c r="E48" s="42" t="s">
        <v>49</v>
      </c>
      <c r="F48" s="57">
        <v>1</v>
      </c>
      <c r="G48" s="42" t="s">
        <v>50</v>
      </c>
      <c r="H48" s="43"/>
      <c r="I48" s="42" t="s">
        <v>50</v>
      </c>
      <c r="J48" s="43"/>
      <c r="K48" s="42" t="s">
        <v>49</v>
      </c>
      <c r="L48" s="57">
        <v>1</v>
      </c>
      <c r="M48" s="42" t="s">
        <v>49</v>
      </c>
      <c r="N48" s="43"/>
      <c r="O48" s="135" t="s">
        <v>497</v>
      </c>
      <c r="P48" s="136" t="s">
        <v>509</v>
      </c>
      <c r="Q48" s="61" t="s">
        <v>518</v>
      </c>
      <c r="R48" s="65" t="s">
        <v>488</v>
      </c>
      <c r="S48" s="81" t="s">
        <v>349</v>
      </c>
    </row>
    <row r="49" spans="2:20" ht="15" customHeight="1" x14ac:dyDescent="0.25">
      <c r="B49" s="221" t="s">
        <v>411</v>
      </c>
      <c r="C49" s="221"/>
      <c r="D49" s="221"/>
      <c r="E49" s="221"/>
      <c r="F49" s="221"/>
      <c r="G49" s="221"/>
      <c r="H49" s="221"/>
      <c r="I49" s="221"/>
      <c r="J49" s="221"/>
      <c r="K49" s="221"/>
      <c r="L49" s="221"/>
      <c r="M49" s="221"/>
      <c r="N49" s="221"/>
      <c r="O49" s="221"/>
      <c r="P49" s="221"/>
    </row>
    <row r="50" spans="2:20" ht="48" customHeight="1" x14ac:dyDescent="0.25">
      <c r="B50" s="243" t="s">
        <v>669</v>
      </c>
      <c r="C50" s="243"/>
      <c r="D50" s="243"/>
      <c r="E50" s="243"/>
      <c r="F50" s="243"/>
      <c r="G50" s="243"/>
      <c r="H50" s="243"/>
      <c r="I50" s="243"/>
      <c r="J50" s="243"/>
      <c r="K50" s="243"/>
      <c r="L50" s="243"/>
      <c r="M50" s="243"/>
      <c r="N50" s="243"/>
      <c r="O50" s="243"/>
      <c r="P50" s="243"/>
    </row>
    <row r="51" spans="2:20" ht="30" customHeight="1" x14ac:dyDescent="0.25">
      <c r="B51" s="243" t="s">
        <v>615</v>
      </c>
      <c r="C51" s="243"/>
      <c r="D51" s="243"/>
      <c r="E51" s="243"/>
      <c r="F51" s="243"/>
      <c r="G51" s="243"/>
      <c r="H51" s="243"/>
      <c r="I51" s="243"/>
      <c r="J51" s="243"/>
      <c r="K51" s="243"/>
      <c r="L51" s="243"/>
      <c r="M51" s="243"/>
      <c r="N51" s="243"/>
      <c r="O51" s="243"/>
      <c r="P51" s="243"/>
    </row>
    <row r="52" spans="2:20" s="1" customFormat="1" x14ac:dyDescent="0.25">
      <c r="B52" s="63" t="s">
        <v>309</v>
      </c>
      <c r="I52" s="18"/>
      <c r="J52" s="18"/>
    </row>
    <row r="53" spans="2:20" x14ac:dyDescent="0.25">
      <c r="B53" s="243" t="s">
        <v>409</v>
      </c>
      <c r="C53" s="243"/>
      <c r="D53" s="243"/>
      <c r="E53" s="243"/>
      <c r="F53" s="243"/>
      <c r="G53" s="243"/>
      <c r="H53" s="243"/>
      <c r="I53" s="243"/>
      <c r="J53" s="243"/>
      <c r="K53" s="243"/>
      <c r="L53" s="243"/>
      <c r="M53" s="243"/>
      <c r="N53" s="243"/>
      <c r="O53" s="243"/>
      <c r="P53" s="243"/>
      <c r="R53" s="58"/>
    </row>
    <row r="54" spans="2:20" x14ac:dyDescent="0.25">
      <c r="B54" s="243" t="s">
        <v>768</v>
      </c>
      <c r="C54" s="243"/>
      <c r="D54" s="243"/>
      <c r="E54" s="243"/>
      <c r="F54" s="243"/>
      <c r="G54" s="243"/>
      <c r="H54" s="243"/>
      <c r="I54" s="243"/>
      <c r="J54" s="243"/>
      <c r="K54" s="243"/>
      <c r="L54" s="243"/>
      <c r="M54" s="243"/>
      <c r="N54" s="243"/>
      <c r="O54" s="243"/>
      <c r="P54" s="243"/>
    </row>
    <row r="55" spans="2:20" x14ac:dyDescent="0.25">
      <c r="B55" s="243" t="s">
        <v>769</v>
      </c>
      <c r="C55" s="243"/>
      <c r="D55" s="243"/>
      <c r="E55" s="243"/>
      <c r="F55" s="243"/>
      <c r="G55" s="243"/>
      <c r="H55" s="243"/>
      <c r="I55" s="243"/>
      <c r="J55" s="243"/>
      <c r="K55" s="243"/>
      <c r="L55" s="243"/>
      <c r="M55" s="243"/>
      <c r="N55" s="243"/>
      <c r="O55" s="243"/>
      <c r="P55" s="243"/>
    </row>
    <row r="56" spans="2:20" x14ac:dyDescent="0.25">
      <c r="B56" s="243" t="s">
        <v>369</v>
      </c>
      <c r="C56" s="243"/>
      <c r="D56" s="243"/>
      <c r="E56" s="243"/>
      <c r="F56" s="243"/>
      <c r="G56" s="243"/>
      <c r="H56" s="243"/>
      <c r="I56" s="243"/>
      <c r="J56" s="243"/>
      <c r="K56" s="243"/>
      <c r="L56" s="243"/>
      <c r="M56" s="243"/>
      <c r="N56" s="243"/>
      <c r="O56" s="243"/>
      <c r="P56" s="243"/>
      <c r="T56" s="45"/>
    </row>
    <row r="57" spans="2:20" x14ac:dyDescent="0.25">
      <c r="B57" s="69" t="s">
        <v>200</v>
      </c>
      <c r="C57" s="243" t="s">
        <v>209</v>
      </c>
      <c r="D57" s="243"/>
      <c r="E57" s="243"/>
      <c r="F57" s="243"/>
      <c r="G57" s="243"/>
      <c r="H57" s="243"/>
      <c r="I57" s="243"/>
      <c r="J57" s="243"/>
      <c r="K57" s="243"/>
      <c r="L57" s="243"/>
      <c r="M57" s="243"/>
      <c r="N57" s="243"/>
      <c r="O57" s="243"/>
      <c r="P57" s="243"/>
    </row>
    <row r="59" spans="2:20" ht="21.75" thickBot="1" x14ac:dyDescent="0.3">
      <c r="B59" s="26" t="s">
        <v>58</v>
      </c>
      <c r="C59" s="27"/>
      <c r="D59" s="27"/>
      <c r="E59" s="27"/>
      <c r="F59" s="27"/>
      <c r="G59" s="27"/>
      <c r="H59" s="27"/>
      <c r="I59" s="27"/>
      <c r="J59" s="27"/>
      <c r="K59" s="27"/>
      <c r="L59" s="27"/>
      <c r="M59" s="27"/>
      <c r="N59" s="27"/>
      <c r="O59" s="27"/>
      <c r="P59" s="27"/>
    </row>
    <row r="61" spans="2:20" s="24" customFormat="1" x14ac:dyDescent="0.25">
      <c r="B61" s="227" t="s">
        <v>74</v>
      </c>
      <c r="C61" s="228"/>
      <c r="D61" s="228"/>
      <c r="E61" s="224" t="s">
        <v>75</v>
      </c>
      <c r="F61" s="224"/>
      <c r="G61" s="224"/>
      <c r="H61" s="224"/>
      <c r="I61" s="224" t="s">
        <v>76</v>
      </c>
      <c r="J61" s="224"/>
      <c r="K61" s="224" t="s">
        <v>25</v>
      </c>
      <c r="L61" s="224"/>
      <c r="M61" s="222" t="s">
        <v>28</v>
      </c>
      <c r="N61" s="222"/>
      <c r="O61" s="224" t="s">
        <v>27</v>
      </c>
      <c r="P61" s="232"/>
      <c r="Q61" s="44"/>
      <c r="R61" s="44"/>
      <c r="S61" s="44"/>
      <c r="T61" s="44"/>
    </row>
    <row r="62" spans="2:20" s="24" customFormat="1" ht="33" customHeight="1" thickBot="1" x14ac:dyDescent="0.3">
      <c r="B62" s="229"/>
      <c r="C62" s="230"/>
      <c r="D62" s="230"/>
      <c r="E62" s="261" t="str">
        <f>O12</f>
        <v>Control group (4vHPV – females 16–26 years)</v>
      </c>
      <c r="F62" s="261"/>
      <c r="G62" s="261" t="str">
        <f>P12</f>
        <v>Intervention group (9vHPV – females 16–26 years)</v>
      </c>
      <c r="H62" s="261"/>
      <c r="I62" s="262" t="s">
        <v>24</v>
      </c>
      <c r="J62" s="262"/>
      <c r="K62" s="262" t="s">
        <v>26</v>
      </c>
      <c r="L62" s="262"/>
      <c r="M62" s="223"/>
      <c r="N62" s="223"/>
      <c r="O62" s="231"/>
      <c r="P62" s="233"/>
    </row>
    <row r="63" spans="2:20" s="45" customFormat="1" ht="30" customHeight="1" x14ac:dyDescent="0.25">
      <c r="B63" s="259" t="str">
        <f>B13</f>
        <v>GMTs for HPV 6 (follow-up: 7 months)</v>
      </c>
      <c r="C63" s="260"/>
      <c r="D63" s="260"/>
      <c r="E63" s="263" t="str">
        <f>IF(Q14="","",Q14)</f>
        <v>Mean 875.2 mMU/mL</v>
      </c>
      <c r="F63" s="263"/>
      <c r="G63" s="264" t="s">
        <v>527</v>
      </c>
      <c r="H63" s="264"/>
      <c r="I63" s="263" t="str">
        <f>IF(R14="","",R14)</f>
        <v>Ratio 1.02 (0.99 - 1.06)</v>
      </c>
      <c r="J63" s="263"/>
      <c r="K63" s="263" t="str">
        <f>IF(B14="","",B14)</f>
        <v>7 968 (1RCT)</v>
      </c>
      <c r="L63" s="263"/>
      <c r="M63" s="137" t="str">
        <f>IF(S14="","",S14)</f>
        <v>High</v>
      </c>
      <c r="N63" s="47"/>
      <c r="O63" s="257"/>
      <c r="P63" s="258"/>
    </row>
    <row r="64" spans="2:20" s="45" customFormat="1" ht="30" customHeight="1" x14ac:dyDescent="0.25">
      <c r="B64" s="259" t="str">
        <f>B15</f>
        <v>GMTs for HPV 11 (follow-up: 7 months)</v>
      </c>
      <c r="C64" s="260"/>
      <c r="D64" s="260"/>
      <c r="E64" s="263" t="str">
        <f>IF(Q16="","",Q16)</f>
        <v>Mean 830 mMU/mL</v>
      </c>
      <c r="F64" s="263"/>
      <c r="G64" s="264" t="s">
        <v>528</v>
      </c>
      <c r="H64" s="264"/>
      <c r="I64" s="263" t="str">
        <f>IF(R16="","",R16)</f>
        <v>Ratio 0.80 (0.77 - 0.83)</v>
      </c>
      <c r="J64" s="263"/>
      <c r="K64" s="263" t="str">
        <f>IF(B16="","",B16)</f>
        <v>7 977 (1RCT)</v>
      </c>
      <c r="L64" s="263"/>
      <c r="M64" s="137" t="str">
        <f>IF(S16="","",S16)</f>
        <v>High</v>
      </c>
      <c r="N64" s="47"/>
      <c r="O64" s="257"/>
      <c r="P64" s="258"/>
    </row>
    <row r="65" spans="2:16" s="45" customFormat="1" ht="30" customHeight="1" x14ac:dyDescent="0.25">
      <c r="B65" s="259" t="str">
        <f>B17</f>
        <v>GMTs for HPV 16 (follow-up: 7 months)</v>
      </c>
      <c r="C65" s="260"/>
      <c r="D65" s="260"/>
      <c r="E65" s="263" t="str">
        <f>IF(Q18="","",Q18)</f>
        <v>Mean 3 156.6 mMU/mL</v>
      </c>
      <c r="F65" s="263"/>
      <c r="G65" s="264" t="s">
        <v>529</v>
      </c>
      <c r="H65" s="264"/>
      <c r="I65" s="263" t="str">
        <f>IF(R18="","",R18)</f>
        <v>Ratio 0.99 (0.96–1.03)</v>
      </c>
      <c r="J65" s="263"/>
      <c r="K65" s="263" t="str">
        <f>IF(B18="","",B18)</f>
        <v>8 094 (1RCT)</v>
      </c>
      <c r="L65" s="263"/>
      <c r="M65" s="137" t="str">
        <f>IF(S18="","",S18)</f>
        <v>High</v>
      </c>
      <c r="N65" s="47"/>
      <c r="O65" s="257"/>
      <c r="P65" s="258"/>
    </row>
    <row r="66" spans="2:16" s="45" customFormat="1" ht="30" customHeight="1" x14ac:dyDescent="0.25">
      <c r="B66" s="259" t="str">
        <f>B19</f>
        <v>GMTs for HPV 18 (follow-up: 7 months)</v>
      </c>
      <c r="C66" s="260"/>
      <c r="D66" s="260"/>
      <c r="E66" s="263" t="str">
        <f>IF(Q20="","",Q20)</f>
        <v>Mean 678.7 mMU/mL</v>
      </c>
      <c r="F66" s="263"/>
      <c r="G66" s="264" t="s">
        <v>530</v>
      </c>
      <c r="H66" s="264"/>
      <c r="I66" s="263" t="str">
        <f>IF(R20="","",R20)</f>
        <v>Ratio 1.19 (1.14–1.23)</v>
      </c>
      <c r="J66" s="263"/>
      <c r="K66" s="263" t="str">
        <f>IF(B20="","",B20)</f>
        <v>9 080 (1RCT)</v>
      </c>
      <c r="L66" s="263"/>
      <c r="M66" s="137" t="str">
        <f>IF(S20="","",S20)</f>
        <v>High</v>
      </c>
      <c r="N66" s="47"/>
      <c r="O66" s="257"/>
      <c r="P66" s="258"/>
    </row>
    <row r="67" spans="2:16" s="45" customFormat="1" ht="30" customHeight="1" x14ac:dyDescent="0.25">
      <c r="B67" s="259" t="str">
        <f>B21</f>
        <v>GMTs for HPV 31 (follow-up: 7 months)</v>
      </c>
      <c r="C67" s="260"/>
      <c r="D67" s="260"/>
      <c r="E67" s="263" t="str">
        <f>IF(Q22="","",Q22)</f>
        <v>Mean 9.7 mMU/mL</v>
      </c>
      <c r="F67" s="263"/>
      <c r="G67" s="264" t="s">
        <v>531</v>
      </c>
      <c r="H67" s="264"/>
      <c r="I67" s="265" t="str">
        <f>IF(R22="","",R22)</f>
        <v>Ratio 67.88 (64.83–71.07)α</v>
      </c>
      <c r="J67" s="265"/>
      <c r="K67" s="263" t="str">
        <f>IF(B22="","",B22)</f>
        <v>8 843 (1RCT)</v>
      </c>
      <c r="L67" s="263"/>
      <c r="M67" s="137" t="str">
        <f>IF(S22="","",S22)</f>
        <v>High</v>
      </c>
      <c r="N67" s="47"/>
      <c r="O67" s="257"/>
      <c r="P67" s="258"/>
    </row>
    <row r="68" spans="2:16" s="45" customFormat="1" ht="30" customHeight="1" x14ac:dyDescent="0.25">
      <c r="B68" s="259" t="str">
        <f>B23</f>
        <v>GMTs for HPV 33 (follow-up: 7 months)</v>
      </c>
      <c r="C68" s="260"/>
      <c r="D68" s="260"/>
      <c r="E68" s="263" t="str">
        <f>IF(Q24="","",Q24)</f>
        <v>Mean &lt; 4 mMU/mL</v>
      </c>
      <c r="F68" s="263"/>
      <c r="G68" s="264" t="s">
        <v>532</v>
      </c>
      <c r="H68" s="264"/>
      <c r="I68" s="265" t="str">
        <f>IF(R24="","",R24)</f>
        <v>Ratio (not estimable)</v>
      </c>
      <c r="J68" s="265"/>
      <c r="K68" s="263" t="str">
        <f>IF(B24="","",B24)</f>
        <v>9 393 (1RCT)</v>
      </c>
      <c r="L68" s="263"/>
      <c r="M68" s="137" t="str">
        <f>IF(S24="","",S24)</f>
        <v>High</v>
      </c>
      <c r="N68" s="47"/>
      <c r="O68" s="257"/>
      <c r="P68" s="258"/>
    </row>
    <row r="69" spans="2:16" s="45" customFormat="1" ht="30" customHeight="1" x14ac:dyDescent="0.25">
      <c r="B69" s="259" t="str">
        <f>B25</f>
        <v>GMTs for HPV 45 (follow-up: 7 months)</v>
      </c>
      <c r="C69" s="260"/>
      <c r="D69" s="260"/>
      <c r="E69" s="263" t="str">
        <f>IF(Q26="","",Q26)</f>
        <v>Mean &lt; 3 mMU/mL</v>
      </c>
      <c r="F69" s="263"/>
      <c r="G69" s="264" t="s">
        <v>533</v>
      </c>
      <c r="H69" s="264"/>
      <c r="I69" s="265" t="str">
        <f>IF(R26="","",R26)</f>
        <v>Ratio (not estimable)</v>
      </c>
      <c r="J69" s="265"/>
      <c r="K69" s="263" t="str">
        <f>IF(B26="","",B26)</f>
        <v>9 542 (1RCT)</v>
      </c>
      <c r="L69" s="263"/>
      <c r="M69" s="137" t="str">
        <f>IF(S26="","",S26)</f>
        <v>High</v>
      </c>
      <c r="N69" s="47"/>
      <c r="O69" s="257"/>
      <c r="P69" s="258"/>
    </row>
    <row r="70" spans="2:16" s="45" customFormat="1" ht="30" customHeight="1" x14ac:dyDescent="0.25">
      <c r="B70" s="259" t="str">
        <f>B27</f>
        <v>GMTs for HPV 52 (follow-up: 7 months)</v>
      </c>
      <c r="C70" s="260"/>
      <c r="D70" s="260"/>
      <c r="E70" s="263" t="str">
        <f>IF(Q28="","",Q28)</f>
        <v>Mean &lt; 3 mMU/mL</v>
      </c>
      <c r="F70" s="263"/>
      <c r="G70" s="264" t="s">
        <v>534</v>
      </c>
      <c r="H70" s="264"/>
      <c r="I70" s="265" t="str">
        <f>IF(R28="","",R28)</f>
        <v>Ratio (not estimable)</v>
      </c>
      <c r="J70" s="265"/>
      <c r="K70" s="263" t="str">
        <f>IF(B28="","",B28)</f>
        <v>8 790 (1RCT)</v>
      </c>
      <c r="L70" s="263"/>
      <c r="M70" s="137" t="str">
        <f>IF(S28="","",S28)</f>
        <v>High</v>
      </c>
      <c r="N70" s="47"/>
      <c r="O70" s="257"/>
      <c r="P70" s="258"/>
    </row>
    <row r="71" spans="2:16" s="45" customFormat="1" ht="30" customHeight="1" x14ac:dyDescent="0.25">
      <c r="B71" s="259" t="str">
        <f>B29</f>
        <v>GMTs for HPV 58 (follow-up: 7 months)</v>
      </c>
      <c r="C71" s="260"/>
      <c r="D71" s="260"/>
      <c r="E71" s="263" t="str">
        <f>IF(Q30="","",Q30)</f>
        <v>Mean &lt; 4 mMU/mL</v>
      </c>
      <c r="F71" s="263"/>
      <c r="G71" s="264" t="s">
        <v>535</v>
      </c>
      <c r="H71" s="264"/>
      <c r="I71" s="265" t="str">
        <f>IF(R30="","",R30)</f>
        <v>Ratio (not estimable)</v>
      </c>
      <c r="J71" s="265"/>
      <c r="K71" s="263" t="str">
        <f>IF(B30="","",B30)</f>
        <v>8 932 (1RCT)</v>
      </c>
      <c r="L71" s="263"/>
      <c r="M71" s="137" t="str">
        <f>IF(S30="","",S30)</f>
        <v>High</v>
      </c>
      <c r="N71" s="47"/>
      <c r="O71" s="257"/>
      <c r="P71" s="258"/>
    </row>
    <row r="72" spans="2:16" s="45" customFormat="1" ht="30" customHeight="1" x14ac:dyDescent="0.25">
      <c r="B72" s="259" t="str">
        <f>B31</f>
        <v>Seroconversion for HPV 6 (follow-up: 7 months)</v>
      </c>
      <c r="C72" s="260"/>
      <c r="D72" s="260"/>
      <c r="E72" s="263" t="str">
        <f>IF(Q32="","",Q32)</f>
        <v>99.8% (99.7–99.9)</v>
      </c>
      <c r="F72" s="263"/>
      <c r="G72" s="264" t="s">
        <v>536</v>
      </c>
      <c r="H72" s="264"/>
      <c r="I72" s="266" t="str">
        <f>IF(R32="","",R32)</f>
        <v>Diff seroconv 0.0% (-0.3–0.2)</v>
      </c>
      <c r="J72" s="266"/>
      <c r="K72" s="263" t="str">
        <f>IF(B32="","",B32)</f>
        <v>7 968 (1RCT)</v>
      </c>
      <c r="L72" s="263"/>
      <c r="M72" s="137" t="str">
        <f>IF(S32="","",S32)</f>
        <v>High</v>
      </c>
      <c r="N72" s="47"/>
      <c r="O72" s="257"/>
      <c r="P72" s="258"/>
    </row>
    <row r="73" spans="2:16" s="45" customFormat="1" ht="30" customHeight="1" x14ac:dyDescent="0.25">
      <c r="B73" s="259" t="str">
        <f>B33</f>
        <v>Seroconversion for HPV 11 (follow-up: 7 months)</v>
      </c>
      <c r="C73" s="260"/>
      <c r="D73" s="260"/>
      <c r="E73" s="263" t="str">
        <f>IF(Q34="","",Q34)</f>
        <v>99.9% (99.8–100.0)</v>
      </c>
      <c r="F73" s="263"/>
      <c r="G73" s="264" t="s">
        <v>537</v>
      </c>
      <c r="H73" s="264"/>
      <c r="I73" s="266" t="str">
        <f>IF(R34="","",R34)</f>
        <v>Diff seroconv 0.0% (-0.1–0.2)</v>
      </c>
      <c r="J73" s="266"/>
      <c r="K73" s="263" t="str">
        <f>IF(B34="","",B34)</f>
        <v>7 977 (1RCT)</v>
      </c>
      <c r="L73" s="263"/>
      <c r="M73" s="137" t="str">
        <f>IF(S34="","",S34)</f>
        <v>High</v>
      </c>
      <c r="N73" s="47"/>
      <c r="O73" s="257"/>
      <c r="P73" s="258"/>
    </row>
    <row r="74" spans="2:16" s="45" customFormat="1" ht="30" customHeight="1" x14ac:dyDescent="0.25">
      <c r="B74" s="259" t="str">
        <f>B35</f>
        <v>Seroconversion for HPV 16 (follow-up: 7 months)</v>
      </c>
      <c r="C74" s="260"/>
      <c r="D74" s="260"/>
      <c r="E74" s="263" t="str">
        <f>IF(Q36="","",Q36)</f>
        <v>100.0% (99.8–100.0)</v>
      </c>
      <c r="F74" s="263"/>
      <c r="G74" s="264" t="s">
        <v>537</v>
      </c>
      <c r="H74" s="264"/>
      <c r="I74" s="266" t="str">
        <f>IF(R36="","",R36)</f>
        <v>Diff seroconv 0.0% (-0.1–0.2)</v>
      </c>
      <c r="J74" s="266"/>
      <c r="K74" s="263" t="str">
        <f>IF(B36="","",B36)</f>
        <v>8 094 (1RCT)</v>
      </c>
      <c r="L74" s="263"/>
      <c r="M74" s="137" t="str">
        <f>IF(S36="","",S36)</f>
        <v>High</v>
      </c>
      <c r="N74" s="47"/>
      <c r="O74" s="257"/>
      <c r="P74" s="258"/>
    </row>
    <row r="75" spans="2:16" s="45" customFormat="1" ht="30" customHeight="1" x14ac:dyDescent="0.25">
      <c r="B75" s="259" t="str">
        <f>B37</f>
        <v>Seroconversion for HPV 18 (follow-up: 7 months)</v>
      </c>
      <c r="C75" s="260"/>
      <c r="D75" s="260"/>
      <c r="E75" s="263" t="str">
        <f>IF(Q38="","",Q38)</f>
        <v>99.7% (99.5–99.8)</v>
      </c>
      <c r="F75" s="263"/>
      <c r="G75" s="264" t="s">
        <v>510</v>
      </c>
      <c r="H75" s="264"/>
      <c r="I75" s="266" t="str">
        <f>IF(R38="","",R38)</f>
        <v>Diff seroconv 0.1% (-0.1–0.4)</v>
      </c>
      <c r="J75" s="266"/>
      <c r="K75" s="263" t="str">
        <f>IF(B38="","",B38)</f>
        <v>9 080 (1RCT)</v>
      </c>
      <c r="L75" s="263"/>
      <c r="M75" s="137" t="str">
        <f>IF(S38="","",S38)</f>
        <v>High</v>
      </c>
      <c r="N75" s="47"/>
      <c r="O75" s="257"/>
      <c r="P75" s="258"/>
    </row>
    <row r="76" spans="2:16" s="45" customFormat="1" ht="30" customHeight="1" x14ac:dyDescent="0.25">
      <c r="B76" s="259" t="str">
        <f>B39</f>
        <v>Seroconversion for HPV 31 (follow-up: 7 months)</v>
      </c>
      <c r="C76" s="260"/>
      <c r="D76" s="260"/>
      <c r="E76" s="263" t="str">
        <f>IF(Q40="","",Q40)</f>
        <v>50.1% (48.7–51.6)</v>
      </c>
      <c r="F76" s="263"/>
      <c r="G76" s="264" t="s">
        <v>536</v>
      </c>
      <c r="H76" s="264"/>
      <c r="I76" s="267" t="str">
        <f>IF(R40="","",R40)</f>
        <v>Diff seroconv 49.7% (48.2–51.2)β</v>
      </c>
      <c r="J76" s="267"/>
      <c r="K76" s="263" t="str">
        <f>IF(B40="","",B40)</f>
        <v>8 843 (1RCT)</v>
      </c>
      <c r="L76" s="263"/>
      <c r="M76" s="137" t="str">
        <f>IF(S40="","",S40)</f>
        <v>High</v>
      </c>
      <c r="N76" s="47"/>
      <c r="O76" s="257"/>
      <c r="P76" s="258"/>
    </row>
    <row r="77" spans="2:16" s="45" customFormat="1" ht="30" customHeight="1" x14ac:dyDescent="0.25">
      <c r="B77" s="259" t="str">
        <f>B41</f>
        <v>Seroconversion for HPV 33 (follow-up: 7 months)</v>
      </c>
      <c r="C77" s="260"/>
      <c r="D77" s="260"/>
      <c r="E77" s="263" t="str">
        <f>IF(Q42="","",Q42)</f>
        <v>12.7% (11.8–13.7)</v>
      </c>
      <c r="F77" s="263"/>
      <c r="G77" s="264" t="s">
        <v>538</v>
      </c>
      <c r="H77" s="264"/>
      <c r="I77" s="267" t="str">
        <f>IF(R42="","",R42)</f>
        <v>Diff seroconv 87% (86–87.9)β</v>
      </c>
      <c r="J77" s="267"/>
      <c r="K77" s="263" t="str">
        <f>IF(B42="","",B42)</f>
        <v>9 393 (1RCT)</v>
      </c>
      <c r="L77" s="263"/>
      <c r="M77" s="137" t="str">
        <f>IF(S42="","",S42)</f>
        <v>High</v>
      </c>
      <c r="N77" s="47"/>
      <c r="O77" s="257"/>
      <c r="P77" s="258"/>
    </row>
    <row r="78" spans="2:16" s="45" customFormat="1" ht="30" customHeight="1" x14ac:dyDescent="0.25">
      <c r="B78" s="259" t="str">
        <f>B43</f>
        <v>Seroconversion for HPV 45 (follow-up: 7 months)</v>
      </c>
      <c r="C78" s="260"/>
      <c r="D78" s="260"/>
      <c r="E78" s="263" t="str">
        <f>IF(Q44="","",Q44)</f>
        <v>9.2% (8.4–10.0)</v>
      </c>
      <c r="F78" s="263"/>
      <c r="G78" s="264" t="s">
        <v>539</v>
      </c>
      <c r="H78" s="264"/>
      <c r="I78" s="267" t="str">
        <f>IF(R44="","",R44)</f>
        <v>Diff seroconv 90.4% (89.5–91.2)β</v>
      </c>
      <c r="J78" s="267"/>
      <c r="K78" s="263" t="str">
        <f>IF(B44="","",B44)</f>
        <v>9 542 (1RCT)</v>
      </c>
      <c r="L78" s="263"/>
      <c r="M78" s="137" t="str">
        <f>IF(S44="","",S44)</f>
        <v>High</v>
      </c>
      <c r="N78" s="47"/>
      <c r="O78" s="257"/>
      <c r="P78" s="258"/>
    </row>
    <row r="79" spans="2:16" s="45" customFormat="1" ht="30" customHeight="1" x14ac:dyDescent="0.25">
      <c r="B79" s="259" t="str">
        <f>B45</f>
        <v>Seroconversion for HPV 52 (follow-up: 7 months)</v>
      </c>
      <c r="C79" s="260"/>
      <c r="D79" s="260"/>
      <c r="E79" s="263" t="str">
        <f>IF(Q46="","",Q46)</f>
        <v>2.6% (2.2–3.1)</v>
      </c>
      <c r="F79" s="263"/>
      <c r="G79" s="264" t="s">
        <v>536</v>
      </c>
      <c r="H79" s="264"/>
      <c r="I79" s="267" t="str">
        <f>IF(R46="","",R46)</f>
        <v>Diff seroconv 97.2% (96.7–97.7)β</v>
      </c>
      <c r="J79" s="267"/>
      <c r="K79" s="263" t="str">
        <f>IF(B46="","",B46)</f>
        <v>8 790 (1RCT)</v>
      </c>
      <c r="L79" s="263"/>
      <c r="M79" s="137" t="str">
        <f>IF(S46="","",S46)</f>
        <v>High</v>
      </c>
      <c r="N79" s="47"/>
      <c r="O79" s="257"/>
      <c r="P79" s="258"/>
    </row>
    <row r="80" spans="2:16" s="45" customFormat="1" ht="30" customHeight="1" x14ac:dyDescent="0.25">
      <c r="B80" s="268" t="str">
        <f>B47</f>
        <v>Seroconversion for HPV 58 (follow-up: 7 months)</v>
      </c>
      <c r="C80" s="269"/>
      <c r="D80" s="269"/>
      <c r="E80" s="270" t="str">
        <f>IF(Q48="","",Q48)</f>
        <v>20.4% (19.2–21.6)</v>
      </c>
      <c r="F80" s="270"/>
      <c r="G80" s="271" t="s">
        <v>536</v>
      </c>
      <c r="H80" s="271"/>
      <c r="I80" s="272" t="str">
        <f>IF(R48="","",R48)</f>
        <v>Diff seroconv 79.4% (78.2–80.6)β</v>
      </c>
      <c r="J80" s="272"/>
      <c r="K80" s="270" t="str">
        <f>IF(B48="","",B48)</f>
        <v>8 932 (1RCT)</v>
      </c>
      <c r="L80" s="270"/>
      <c r="M80" s="138" t="str">
        <f>IF(S48="","",S48)</f>
        <v>High</v>
      </c>
      <c r="N80" s="48"/>
      <c r="O80" s="273"/>
      <c r="P80" s="274"/>
    </row>
    <row r="81" spans="2:16" ht="15" customHeight="1" x14ac:dyDescent="0.25">
      <c r="B81" s="221" t="s">
        <v>411</v>
      </c>
      <c r="C81" s="221"/>
      <c r="D81" s="221"/>
      <c r="E81" s="221"/>
      <c r="F81" s="221"/>
      <c r="G81" s="221"/>
      <c r="H81" s="221"/>
      <c r="I81" s="221"/>
      <c r="J81" s="221"/>
      <c r="K81" s="221"/>
      <c r="L81" s="221"/>
      <c r="M81" s="221"/>
      <c r="N81" s="221"/>
      <c r="O81" s="221"/>
      <c r="P81" s="221"/>
    </row>
    <row r="82" spans="2:16" ht="48" customHeight="1" x14ac:dyDescent="0.25">
      <c r="B82" s="243" t="s">
        <v>669</v>
      </c>
      <c r="C82" s="243"/>
      <c r="D82" s="243"/>
      <c r="E82" s="243"/>
      <c r="F82" s="243"/>
      <c r="G82" s="243"/>
      <c r="H82" s="243"/>
      <c r="I82" s="243"/>
      <c r="J82" s="243"/>
      <c r="K82" s="243"/>
      <c r="L82" s="243"/>
      <c r="M82" s="243"/>
      <c r="N82" s="243"/>
      <c r="O82" s="243"/>
      <c r="P82" s="243"/>
    </row>
    <row r="83" spans="2:16" ht="30" customHeight="1" x14ac:dyDescent="0.25">
      <c r="B83" s="243" t="s">
        <v>615</v>
      </c>
      <c r="C83" s="243"/>
      <c r="D83" s="243"/>
      <c r="E83" s="243"/>
      <c r="F83" s="243"/>
      <c r="G83" s="243"/>
      <c r="H83" s="243"/>
      <c r="I83" s="243"/>
      <c r="J83" s="243"/>
      <c r="K83" s="243"/>
      <c r="L83" s="243"/>
      <c r="M83" s="243"/>
      <c r="N83" s="243"/>
      <c r="O83" s="243"/>
      <c r="P83" s="243"/>
    </row>
    <row r="84" spans="2:16" s="1" customFormat="1" x14ac:dyDescent="0.25">
      <c r="B84" s="63" t="s">
        <v>309</v>
      </c>
      <c r="I84" s="18"/>
      <c r="J84" s="18"/>
    </row>
    <row r="85" spans="2:16" ht="15" customHeight="1" x14ac:dyDescent="0.25">
      <c r="B85" s="243" t="s">
        <v>768</v>
      </c>
      <c r="C85" s="243"/>
      <c r="D85" s="243"/>
      <c r="E85" s="243"/>
      <c r="F85" s="243"/>
      <c r="G85" s="243"/>
      <c r="H85" s="243"/>
      <c r="I85" s="243"/>
      <c r="J85" s="243"/>
      <c r="K85" s="243"/>
      <c r="L85" s="243"/>
      <c r="M85" s="243"/>
      <c r="N85" s="243"/>
      <c r="O85" s="243"/>
      <c r="P85" s="243"/>
    </row>
    <row r="86" spans="2:16" ht="15" customHeight="1" x14ac:dyDescent="0.25">
      <c r="B86" s="243" t="s">
        <v>769</v>
      </c>
      <c r="C86" s="243"/>
      <c r="D86" s="243"/>
      <c r="E86" s="243"/>
      <c r="F86" s="243"/>
      <c r="G86" s="243"/>
      <c r="H86" s="243"/>
      <c r="I86" s="243"/>
      <c r="J86" s="243"/>
      <c r="K86" s="243"/>
      <c r="L86" s="243"/>
      <c r="M86" s="243"/>
      <c r="N86" s="243"/>
      <c r="O86" s="243"/>
      <c r="P86" s="243"/>
    </row>
    <row r="87" spans="2:16" x14ac:dyDescent="0.25">
      <c r="B87" s="69" t="s">
        <v>200</v>
      </c>
      <c r="C87" s="243" t="str">
        <f>C57</f>
        <v>Joura 2015 (4)</v>
      </c>
      <c r="D87" s="243"/>
      <c r="E87" s="243"/>
      <c r="F87" s="243"/>
      <c r="G87" s="243"/>
      <c r="H87" s="243"/>
      <c r="I87" s="243"/>
      <c r="J87" s="243"/>
      <c r="K87" s="243"/>
      <c r="L87" s="243"/>
      <c r="M87" s="243"/>
      <c r="N87" s="243"/>
      <c r="O87" s="243"/>
      <c r="P87" s="243"/>
    </row>
    <row r="88" spans="2:16" x14ac:dyDescent="0.25">
      <c r="B88" s="25"/>
    </row>
    <row r="90" spans="2:16" x14ac:dyDescent="0.25">
      <c r="B90" s="25"/>
    </row>
  </sheetData>
  <mergeCells count="142">
    <mergeCell ref="C57:P57"/>
    <mergeCell ref="B85:P85"/>
    <mergeCell ref="C87:P87"/>
    <mergeCell ref="B54:P54"/>
    <mergeCell ref="B53:P53"/>
    <mergeCell ref="B80:D80"/>
    <mergeCell ref="E80:F80"/>
    <mergeCell ref="G80:H80"/>
    <mergeCell ref="I80:J80"/>
    <mergeCell ref="K80:L80"/>
    <mergeCell ref="O80:P80"/>
    <mergeCell ref="B79:D79"/>
    <mergeCell ref="E79:F79"/>
    <mergeCell ref="G79:H79"/>
    <mergeCell ref="I79:J79"/>
    <mergeCell ref="K79:L79"/>
    <mergeCell ref="O79:P79"/>
    <mergeCell ref="B78:D78"/>
    <mergeCell ref="E78:F78"/>
    <mergeCell ref="G78:H78"/>
    <mergeCell ref="I78:J78"/>
    <mergeCell ref="K78:L78"/>
    <mergeCell ref="O78:P78"/>
    <mergeCell ref="B77:D77"/>
    <mergeCell ref="E77:F77"/>
    <mergeCell ref="G77:H77"/>
    <mergeCell ref="I77:J77"/>
    <mergeCell ref="K77:L77"/>
    <mergeCell ref="O77:P77"/>
    <mergeCell ref="B76:D76"/>
    <mergeCell ref="E76:F76"/>
    <mergeCell ref="G76:H76"/>
    <mergeCell ref="I76:J76"/>
    <mergeCell ref="K76:L76"/>
    <mergeCell ref="O76:P76"/>
    <mergeCell ref="B75:D75"/>
    <mergeCell ref="E75:F75"/>
    <mergeCell ref="G75:H75"/>
    <mergeCell ref="I75:J75"/>
    <mergeCell ref="K75:L75"/>
    <mergeCell ref="O75:P75"/>
    <mergeCell ref="B74:D74"/>
    <mergeCell ref="E74:F74"/>
    <mergeCell ref="G74:H74"/>
    <mergeCell ref="I74:J74"/>
    <mergeCell ref="K74:L74"/>
    <mergeCell ref="O74:P74"/>
    <mergeCell ref="B73:D73"/>
    <mergeCell ref="E73:F73"/>
    <mergeCell ref="G73:H73"/>
    <mergeCell ref="I73:J73"/>
    <mergeCell ref="K73:L73"/>
    <mergeCell ref="O73:P73"/>
    <mergeCell ref="B72:D72"/>
    <mergeCell ref="E72:F72"/>
    <mergeCell ref="G72:H72"/>
    <mergeCell ref="I72:J72"/>
    <mergeCell ref="K72:L72"/>
    <mergeCell ref="O72:P72"/>
    <mergeCell ref="B71:D71"/>
    <mergeCell ref="E71:F71"/>
    <mergeCell ref="G71:H71"/>
    <mergeCell ref="I71:J71"/>
    <mergeCell ref="K71:L71"/>
    <mergeCell ref="O71:P71"/>
    <mergeCell ref="B70:D70"/>
    <mergeCell ref="E70:F70"/>
    <mergeCell ref="G70:H70"/>
    <mergeCell ref="I70:J70"/>
    <mergeCell ref="K70:L70"/>
    <mergeCell ref="O70:P70"/>
    <mergeCell ref="E65:F65"/>
    <mergeCell ref="G65:H65"/>
    <mergeCell ref="I65:J65"/>
    <mergeCell ref="B69:D69"/>
    <mergeCell ref="E69:F69"/>
    <mergeCell ref="G69:H69"/>
    <mergeCell ref="I69:J69"/>
    <mergeCell ref="K69:L69"/>
    <mergeCell ref="O69:P69"/>
    <mergeCell ref="K65:L65"/>
    <mergeCell ref="O65:P65"/>
    <mergeCell ref="B68:D68"/>
    <mergeCell ref="E68:F68"/>
    <mergeCell ref="G68:H68"/>
    <mergeCell ref="I68:J68"/>
    <mergeCell ref="K68:L68"/>
    <mergeCell ref="O68:P68"/>
    <mergeCell ref="B67:D67"/>
    <mergeCell ref="E67:F67"/>
    <mergeCell ref="G67:H67"/>
    <mergeCell ref="I67:J67"/>
    <mergeCell ref="K67:L67"/>
    <mergeCell ref="O67:P67"/>
    <mergeCell ref="E62:F62"/>
    <mergeCell ref="G62:H62"/>
    <mergeCell ref="I62:J62"/>
    <mergeCell ref="K62:L62"/>
    <mergeCell ref="B49:P49"/>
    <mergeCell ref="B81:P81"/>
    <mergeCell ref="B51:P51"/>
    <mergeCell ref="B50:P50"/>
    <mergeCell ref="B63:D63"/>
    <mergeCell ref="E63:F63"/>
    <mergeCell ref="G63:H63"/>
    <mergeCell ref="I63:J63"/>
    <mergeCell ref="K63:L63"/>
    <mergeCell ref="B66:D66"/>
    <mergeCell ref="E66:F66"/>
    <mergeCell ref="G66:H66"/>
    <mergeCell ref="I66:J66"/>
    <mergeCell ref="K66:L66"/>
    <mergeCell ref="E64:F64"/>
    <mergeCell ref="G64:H64"/>
    <mergeCell ref="I64:J64"/>
    <mergeCell ref="K64:L64"/>
    <mergeCell ref="O66:P66"/>
    <mergeCell ref="B65:D65"/>
    <mergeCell ref="B56:P56"/>
    <mergeCell ref="B55:P55"/>
    <mergeCell ref="B86:P86"/>
    <mergeCell ref="B82:P82"/>
    <mergeCell ref="B83:P83"/>
    <mergeCell ref="C3:P3"/>
    <mergeCell ref="C4:P4"/>
    <mergeCell ref="C5:P5"/>
    <mergeCell ref="C6:P6"/>
    <mergeCell ref="B10:N10"/>
    <mergeCell ref="O10:S10"/>
    <mergeCell ref="B11:B12"/>
    <mergeCell ref="O11:P11"/>
    <mergeCell ref="Q11:R11"/>
    <mergeCell ref="S11:S12"/>
    <mergeCell ref="B61:D62"/>
    <mergeCell ref="E61:H61"/>
    <mergeCell ref="I61:J61"/>
    <mergeCell ref="K61:L61"/>
    <mergeCell ref="M61:N62"/>
    <mergeCell ref="O61:P62"/>
    <mergeCell ref="O63:P63"/>
    <mergeCell ref="B64:D64"/>
    <mergeCell ref="O64:P64"/>
  </mergeCells>
  <conditionalFormatting sqref="C32">
    <cfRule type="cellIs" dxfId="955" priority="209" operator="equal">
      <formula>"Very serious"</formula>
    </cfRule>
    <cfRule type="cellIs" dxfId="954" priority="210" operator="equal">
      <formula>"Serious"</formula>
    </cfRule>
  </conditionalFormatting>
  <conditionalFormatting sqref="M14:M31 M33 M35 M37 M39 M41 M43 M45 M47">
    <cfRule type="cellIs" dxfId="953" priority="223" operator="equal">
      <formula>"Very large"</formula>
    </cfRule>
    <cfRule type="cellIs" dxfId="952" priority="224" operator="equal">
      <formula>"Large"</formula>
    </cfRule>
  </conditionalFormatting>
  <conditionalFormatting sqref="C14:C31 C33 C35 C37 C39 C41 C43 C45 C47">
    <cfRule type="cellIs" dxfId="951" priority="221" operator="equal">
      <formula>"Very serious"</formula>
    </cfRule>
    <cfRule type="cellIs" dxfId="950" priority="222" operator="equal">
      <formula>"Serious"</formula>
    </cfRule>
  </conditionalFormatting>
  <conditionalFormatting sqref="C34">
    <cfRule type="cellIs" dxfId="949" priority="197" operator="equal">
      <formula>"Very serious"</formula>
    </cfRule>
    <cfRule type="cellIs" dxfId="948" priority="198" operator="equal">
      <formula>"Serious"</formula>
    </cfRule>
  </conditionalFormatting>
  <conditionalFormatting sqref="M32">
    <cfRule type="cellIs" dxfId="947" priority="211" operator="equal">
      <formula>"Very large"</formula>
    </cfRule>
    <cfRule type="cellIs" dxfId="946" priority="212" operator="equal">
      <formula>"Large"</formula>
    </cfRule>
  </conditionalFormatting>
  <conditionalFormatting sqref="C36">
    <cfRule type="cellIs" dxfId="945" priority="185" operator="equal">
      <formula>"Very serious"</formula>
    </cfRule>
    <cfRule type="cellIs" dxfId="944" priority="186" operator="equal">
      <formula>"Serious"</formula>
    </cfRule>
  </conditionalFormatting>
  <conditionalFormatting sqref="G14:G31 G33 G35 G37 G39 G41 G43 G45 G47">
    <cfRule type="cellIs" dxfId="943" priority="111" operator="equal">
      <formula>"Very serious"</formula>
    </cfRule>
    <cfRule type="cellIs" dxfId="942" priority="112" operator="equal">
      <formula>"Serious"</formula>
    </cfRule>
  </conditionalFormatting>
  <conditionalFormatting sqref="M34">
    <cfRule type="cellIs" dxfId="941" priority="199" operator="equal">
      <formula>"Very large"</formula>
    </cfRule>
    <cfRule type="cellIs" dxfId="940" priority="200" operator="equal">
      <formula>"Large"</formula>
    </cfRule>
  </conditionalFormatting>
  <conditionalFormatting sqref="C38">
    <cfRule type="cellIs" dxfId="939" priority="173" operator="equal">
      <formula>"Very serious"</formula>
    </cfRule>
    <cfRule type="cellIs" dxfId="938" priority="174" operator="equal">
      <formula>"Serious"</formula>
    </cfRule>
  </conditionalFormatting>
  <conditionalFormatting sqref="G42">
    <cfRule type="cellIs" dxfId="937" priority="99" operator="equal">
      <formula>"Very serious"</formula>
    </cfRule>
    <cfRule type="cellIs" dxfId="936" priority="100" operator="equal">
      <formula>"Serious"</formula>
    </cfRule>
  </conditionalFormatting>
  <conditionalFormatting sqref="M36">
    <cfRule type="cellIs" dxfId="935" priority="187" operator="equal">
      <formula>"Very large"</formula>
    </cfRule>
    <cfRule type="cellIs" dxfId="934" priority="188" operator="equal">
      <formula>"Large"</formula>
    </cfRule>
  </conditionalFormatting>
  <conditionalFormatting sqref="C40">
    <cfRule type="cellIs" dxfId="933" priority="161" operator="equal">
      <formula>"Very serious"</formula>
    </cfRule>
    <cfRule type="cellIs" dxfId="932" priority="162" operator="equal">
      <formula>"Serious"</formula>
    </cfRule>
  </conditionalFormatting>
  <conditionalFormatting sqref="I34">
    <cfRule type="cellIs" dxfId="931" priority="87" operator="equal">
      <formula>"Very serious"</formula>
    </cfRule>
    <cfRule type="cellIs" dxfId="930" priority="88" operator="equal">
      <formula>"Serious"</formula>
    </cfRule>
  </conditionalFormatting>
  <conditionalFormatting sqref="M38">
    <cfRule type="cellIs" dxfId="929" priority="175" operator="equal">
      <formula>"Very large"</formula>
    </cfRule>
    <cfRule type="cellIs" dxfId="928" priority="176" operator="equal">
      <formula>"Large"</formula>
    </cfRule>
  </conditionalFormatting>
  <conditionalFormatting sqref="C42">
    <cfRule type="cellIs" dxfId="927" priority="149" operator="equal">
      <formula>"Very serious"</formula>
    </cfRule>
    <cfRule type="cellIs" dxfId="926" priority="150" operator="equal">
      <formula>"Serious"</formula>
    </cfRule>
  </conditionalFormatting>
  <conditionalFormatting sqref="I46">
    <cfRule type="cellIs" dxfId="925" priority="75" operator="equal">
      <formula>"Very serious"</formula>
    </cfRule>
    <cfRule type="cellIs" dxfId="924" priority="76" operator="equal">
      <formula>"Serious"</formula>
    </cfRule>
  </conditionalFormatting>
  <conditionalFormatting sqref="M40">
    <cfRule type="cellIs" dxfId="923" priority="163" operator="equal">
      <formula>"Very large"</formula>
    </cfRule>
    <cfRule type="cellIs" dxfId="922" priority="164" operator="equal">
      <formula>"Large"</formula>
    </cfRule>
  </conditionalFormatting>
  <conditionalFormatting sqref="C44">
    <cfRule type="cellIs" dxfId="921" priority="137" operator="equal">
      <formula>"Very serious"</formula>
    </cfRule>
    <cfRule type="cellIs" dxfId="920" priority="138" operator="equal">
      <formula>"Serious"</formula>
    </cfRule>
  </conditionalFormatting>
  <conditionalFormatting sqref="E22">
    <cfRule type="cellIs" dxfId="919" priority="63" operator="equal">
      <formula>"Very serious"</formula>
    </cfRule>
    <cfRule type="cellIs" dxfId="918" priority="64" operator="equal">
      <formula>"Serious"</formula>
    </cfRule>
  </conditionalFormatting>
  <conditionalFormatting sqref="M42">
    <cfRule type="cellIs" dxfId="917" priority="151" operator="equal">
      <formula>"Very large"</formula>
    </cfRule>
    <cfRule type="cellIs" dxfId="916" priority="152" operator="equal">
      <formula>"Large"</formula>
    </cfRule>
  </conditionalFormatting>
  <conditionalFormatting sqref="C46">
    <cfRule type="cellIs" dxfId="915" priority="125" operator="equal">
      <formula>"Very serious"</formula>
    </cfRule>
    <cfRule type="cellIs" dxfId="914" priority="126" operator="equal">
      <formula>"Serious"</formula>
    </cfRule>
  </conditionalFormatting>
  <conditionalFormatting sqref="E34">
    <cfRule type="cellIs" dxfId="913" priority="51" operator="equal">
      <formula>"Very serious"</formula>
    </cfRule>
    <cfRule type="cellIs" dxfId="912" priority="52" operator="equal">
      <formula>"Serious"</formula>
    </cfRule>
  </conditionalFormatting>
  <conditionalFormatting sqref="G36">
    <cfRule type="cellIs" dxfId="911" priority="105" operator="equal">
      <formula>"Very serious"</formula>
    </cfRule>
    <cfRule type="cellIs" dxfId="910" priority="106" operator="equal">
      <formula>"Serious"</formula>
    </cfRule>
  </conditionalFormatting>
  <conditionalFormatting sqref="M44">
    <cfRule type="cellIs" dxfId="909" priority="139" operator="equal">
      <formula>"Very large"</formula>
    </cfRule>
    <cfRule type="cellIs" dxfId="908" priority="140" operator="equal">
      <formula>"Large"</formula>
    </cfRule>
  </conditionalFormatting>
  <conditionalFormatting sqref="C48">
    <cfRule type="cellIs" dxfId="907" priority="113" operator="equal">
      <formula>"Very serious"</formula>
    </cfRule>
    <cfRule type="cellIs" dxfId="906" priority="114" operator="equal">
      <formula>"Serious"</formula>
    </cfRule>
  </conditionalFormatting>
  <conditionalFormatting sqref="G48">
    <cfRule type="cellIs" dxfId="905" priority="93" operator="equal">
      <formula>"Very serious"</formula>
    </cfRule>
    <cfRule type="cellIs" dxfId="904" priority="94" operator="equal">
      <formula>"Serious"</formula>
    </cfRule>
  </conditionalFormatting>
  <conditionalFormatting sqref="M46">
    <cfRule type="cellIs" dxfId="903" priority="127" operator="equal">
      <formula>"Very large"</formula>
    </cfRule>
    <cfRule type="cellIs" dxfId="902" priority="128" operator="equal">
      <formula>"Large"</formula>
    </cfRule>
  </conditionalFormatting>
  <conditionalFormatting sqref="G40">
    <cfRule type="cellIs" dxfId="901" priority="101" operator="equal">
      <formula>"Very serious"</formula>
    </cfRule>
    <cfRule type="cellIs" dxfId="900" priority="102" operator="equal">
      <formula>"Serious"</formula>
    </cfRule>
  </conditionalFormatting>
  <conditionalFormatting sqref="I40">
    <cfRule type="cellIs" dxfId="899" priority="81" operator="equal">
      <formula>"Very serious"</formula>
    </cfRule>
    <cfRule type="cellIs" dxfId="898" priority="82" operator="equal">
      <formula>"Serious"</formula>
    </cfRule>
  </conditionalFormatting>
  <conditionalFormatting sqref="M48">
    <cfRule type="cellIs" dxfId="897" priority="115" operator="equal">
      <formula>"Very large"</formula>
    </cfRule>
    <cfRule type="cellIs" dxfId="896" priority="116" operator="equal">
      <formula>"Large"</formula>
    </cfRule>
  </conditionalFormatting>
  <conditionalFormatting sqref="G32">
    <cfRule type="cellIs" dxfId="895" priority="109" operator="equal">
      <formula>"Very serious"</formula>
    </cfRule>
    <cfRule type="cellIs" dxfId="894" priority="110" operator="equal">
      <formula>"Serious"</formula>
    </cfRule>
  </conditionalFormatting>
  <conditionalFormatting sqref="G34">
    <cfRule type="cellIs" dxfId="893" priority="107" operator="equal">
      <formula>"Very serious"</formula>
    </cfRule>
    <cfRule type="cellIs" dxfId="892" priority="108" operator="equal">
      <formula>"Serious"</formula>
    </cfRule>
  </conditionalFormatting>
  <conditionalFormatting sqref="G38">
    <cfRule type="cellIs" dxfId="891" priority="103" operator="equal">
      <formula>"Very serious"</formula>
    </cfRule>
    <cfRule type="cellIs" dxfId="890" priority="104" operator="equal">
      <formula>"Serious"</formula>
    </cfRule>
  </conditionalFormatting>
  <conditionalFormatting sqref="G44">
    <cfRule type="cellIs" dxfId="889" priority="97" operator="equal">
      <formula>"Very serious"</formula>
    </cfRule>
    <cfRule type="cellIs" dxfId="888" priority="98" operator="equal">
      <formula>"Serious"</formula>
    </cfRule>
  </conditionalFormatting>
  <conditionalFormatting sqref="G46">
    <cfRule type="cellIs" dxfId="887" priority="95" operator="equal">
      <formula>"Very serious"</formula>
    </cfRule>
    <cfRule type="cellIs" dxfId="886" priority="96" operator="equal">
      <formula>"Serious"</formula>
    </cfRule>
  </conditionalFormatting>
  <conditionalFormatting sqref="I14:I31 I33 I35 I37 I39 I41 I43 I45 I47">
    <cfRule type="cellIs" dxfId="885" priority="91" operator="equal">
      <formula>"Very serious"</formula>
    </cfRule>
    <cfRule type="cellIs" dxfId="884" priority="92" operator="equal">
      <formula>"Serious"</formula>
    </cfRule>
  </conditionalFormatting>
  <conditionalFormatting sqref="I32">
    <cfRule type="cellIs" dxfId="883" priority="89" operator="equal">
      <formula>"Very serious"</formula>
    </cfRule>
    <cfRule type="cellIs" dxfId="882" priority="90" operator="equal">
      <formula>"Serious"</formula>
    </cfRule>
  </conditionalFormatting>
  <conditionalFormatting sqref="I36">
    <cfRule type="cellIs" dxfId="881" priority="85" operator="equal">
      <formula>"Very serious"</formula>
    </cfRule>
    <cfRule type="cellIs" dxfId="880" priority="86" operator="equal">
      <formula>"Serious"</formula>
    </cfRule>
  </conditionalFormatting>
  <conditionalFormatting sqref="I38">
    <cfRule type="cellIs" dxfId="879" priority="83" operator="equal">
      <formula>"Very serious"</formula>
    </cfRule>
    <cfRule type="cellIs" dxfId="878" priority="84" operator="equal">
      <formula>"Serious"</formula>
    </cfRule>
  </conditionalFormatting>
  <conditionalFormatting sqref="I42">
    <cfRule type="cellIs" dxfId="877" priority="79" operator="equal">
      <formula>"Very serious"</formula>
    </cfRule>
    <cfRule type="cellIs" dxfId="876" priority="80" operator="equal">
      <formula>"Serious"</formula>
    </cfRule>
  </conditionalFormatting>
  <conditionalFormatting sqref="I44">
    <cfRule type="cellIs" dxfId="875" priority="77" operator="equal">
      <formula>"Very serious"</formula>
    </cfRule>
    <cfRule type="cellIs" dxfId="874" priority="78" operator="equal">
      <formula>"Serious"</formula>
    </cfRule>
  </conditionalFormatting>
  <conditionalFormatting sqref="I48">
    <cfRule type="cellIs" dxfId="873" priority="73" operator="equal">
      <formula>"Very serious"</formula>
    </cfRule>
    <cfRule type="cellIs" dxfId="872" priority="74" operator="equal">
      <formula>"Serious"</formula>
    </cfRule>
  </conditionalFormatting>
  <conditionalFormatting sqref="E14:E15 E33 E35 E37 E39 E41 E43 E45 E47 E17 E19 E21 E23 E25 E27 E29 E31">
    <cfRule type="cellIs" dxfId="871" priority="71" operator="equal">
      <formula>"Very serious"</formula>
    </cfRule>
    <cfRule type="cellIs" dxfId="870" priority="72" operator="equal">
      <formula>"Serious"</formula>
    </cfRule>
  </conditionalFormatting>
  <conditionalFormatting sqref="E16">
    <cfRule type="cellIs" dxfId="869" priority="69" operator="equal">
      <formula>"Very serious"</formula>
    </cfRule>
    <cfRule type="cellIs" dxfId="868" priority="70" operator="equal">
      <formula>"Serious"</formula>
    </cfRule>
  </conditionalFormatting>
  <conditionalFormatting sqref="E18">
    <cfRule type="cellIs" dxfId="867" priority="67" operator="equal">
      <formula>"Very serious"</formula>
    </cfRule>
    <cfRule type="cellIs" dxfId="866" priority="68" operator="equal">
      <formula>"Serious"</formula>
    </cfRule>
  </conditionalFormatting>
  <conditionalFormatting sqref="E20">
    <cfRule type="cellIs" dxfId="865" priority="65" operator="equal">
      <formula>"Very serious"</formula>
    </cfRule>
    <cfRule type="cellIs" dxfId="864" priority="66" operator="equal">
      <formula>"Serious"</formula>
    </cfRule>
  </conditionalFormatting>
  <conditionalFormatting sqref="E24">
    <cfRule type="cellIs" dxfId="863" priority="61" operator="equal">
      <formula>"Very serious"</formula>
    </cfRule>
    <cfRule type="cellIs" dxfId="862" priority="62" operator="equal">
      <formula>"Serious"</formula>
    </cfRule>
  </conditionalFormatting>
  <conditionalFormatting sqref="E26">
    <cfRule type="cellIs" dxfId="861" priority="59" operator="equal">
      <formula>"Very serious"</formula>
    </cfRule>
    <cfRule type="cellIs" dxfId="860" priority="60" operator="equal">
      <formula>"Serious"</formula>
    </cfRule>
  </conditionalFormatting>
  <conditionalFormatting sqref="E28">
    <cfRule type="cellIs" dxfId="859" priority="57" operator="equal">
      <formula>"Very serious"</formula>
    </cfRule>
    <cfRule type="cellIs" dxfId="858" priority="58" operator="equal">
      <formula>"Serious"</formula>
    </cfRule>
  </conditionalFormatting>
  <conditionalFormatting sqref="E30">
    <cfRule type="cellIs" dxfId="857" priority="55" operator="equal">
      <formula>"Very serious"</formula>
    </cfRule>
    <cfRule type="cellIs" dxfId="856" priority="56" operator="equal">
      <formula>"Serious"</formula>
    </cfRule>
  </conditionalFormatting>
  <conditionalFormatting sqref="E32">
    <cfRule type="cellIs" dxfId="855" priority="53" operator="equal">
      <formula>"Very serious"</formula>
    </cfRule>
    <cfRule type="cellIs" dxfId="854" priority="54" operator="equal">
      <formula>"Serious"</formula>
    </cfRule>
  </conditionalFormatting>
  <conditionalFormatting sqref="E36">
    <cfRule type="cellIs" dxfId="853" priority="49" operator="equal">
      <formula>"Very serious"</formula>
    </cfRule>
    <cfRule type="cellIs" dxfId="852" priority="50" operator="equal">
      <formula>"Serious"</formula>
    </cfRule>
  </conditionalFormatting>
  <conditionalFormatting sqref="E38">
    <cfRule type="cellIs" dxfId="851" priority="47" operator="equal">
      <formula>"Very serious"</formula>
    </cfRule>
    <cfRule type="cellIs" dxfId="850" priority="48" operator="equal">
      <formula>"Serious"</formula>
    </cfRule>
  </conditionalFormatting>
  <conditionalFormatting sqref="E40">
    <cfRule type="cellIs" dxfId="849" priority="45" operator="equal">
      <formula>"Very serious"</formula>
    </cfRule>
    <cfRule type="cellIs" dxfId="848" priority="46" operator="equal">
      <formula>"Serious"</formula>
    </cfRule>
  </conditionalFormatting>
  <conditionalFormatting sqref="E42">
    <cfRule type="cellIs" dxfId="847" priority="43" operator="equal">
      <formula>"Very serious"</formula>
    </cfRule>
    <cfRule type="cellIs" dxfId="846" priority="44" operator="equal">
      <formula>"Serious"</formula>
    </cfRule>
  </conditionalFormatting>
  <conditionalFormatting sqref="E44">
    <cfRule type="cellIs" dxfId="845" priority="41" operator="equal">
      <formula>"Very serious"</formula>
    </cfRule>
    <cfRule type="cellIs" dxfId="844" priority="42" operator="equal">
      <formula>"Serious"</formula>
    </cfRule>
  </conditionalFormatting>
  <conditionalFormatting sqref="E46">
    <cfRule type="cellIs" dxfId="843" priority="39" operator="equal">
      <formula>"Very serious"</formula>
    </cfRule>
    <cfRule type="cellIs" dxfId="842" priority="40" operator="equal">
      <formula>"Serious"</formula>
    </cfRule>
  </conditionalFormatting>
  <conditionalFormatting sqref="E48">
    <cfRule type="cellIs" dxfId="841" priority="37" operator="equal">
      <formula>"Very serious"</formula>
    </cfRule>
    <cfRule type="cellIs" dxfId="840" priority="38" operator="equal">
      <formula>"Serious"</formula>
    </cfRule>
  </conditionalFormatting>
  <conditionalFormatting sqref="K14:K15 K33 K35 K37 K39 K41 K43 K45 K47 K17 K19 K21 K23 K25 K27 K29 K31">
    <cfRule type="cellIs" dxfId="839" priority="35" operator="equal">
      <formula>"Very serious"</formula>
    </cfRule>
    <cfRule type="cellIs" dxfId="838" priority="36" operator="equal">
      <formula>"Serious"</formula>
    </cfRule>
  </conditionalFormatting>
  <conditionalFormatting sqref="K16">
    <cfRule type="cellIs" dxfId="837" priority="33" operator="equal">
      <formula>"Very serious"</formula>
    </cfRule>
    <cfRule type="cellIs" dxfId="836" priority="34" operator="equal">
      <formula>"Serious"</formula>
    </cfRule>
  </conditionalFormatting>
  <conditionalFormatting sqref="K18">
    <cfRule type="cellIs" dxfId="835" priority="31" operator="equal">
      <formula>"Very serious"</formula>
    </cfRule>
    <cfRule type="cellIs" dxfId="834" priority="32" operator="equal">
      <formula>"Serious"</formula>
    </cfRule>
  </conditionalFormatting>
  <conditionalFormatting sqref="K20">
    <cfRule type="cellIs" dxfId="833" priority="29" operator="equal">
      <formula>"Very serious"</formula>
    </cfRule>
    <cfRule type="cellIs" dxfId="832" priority="30" operator="equal">
      <formula>"Serious"</formula>
    </cfRule>
  </conditionalFormatting>
  <conditionalFormatting sqref="K22">
    <cfRule type="cellIs" dxfId="831" priority="27" operator="equal">
      <formula>"Very serious"</formula>
    </cfRule>
    <cfRule type="cellIs" dxfId="830" priority="28" operator="equal">
      <formula>"Serious"</formula>
    </cfRule>
  </conditionalFormatting>
  <conditionalFormatting sqref="K24">
    <cfRule type="cellIs" dxfId="829" priority="25" operator="equal">
      <formula>"Very serious"</formula>
    </cfRule>
    <cfRule type="cellIs" dxfId="828" priority="26" operator="equal">
      <formula>"Serious"</formula>
    </cfRule>
  </conditionalFormatting>
  <conditionalFormatting sqref="K26">
    <cfRule type="cellIs" dxfId="827" priority="23" operator="equal">
      <formula>"Very serious"</formula>
    </cfRule>
    <cfRule type="cellIs" dxfId="826" priority="24" operator="equal">
      <formula>"Serious"</formula>
    </cfRule>
  </conditionalFormatting>
  <conditionalFormatting sqref="K28">
    <cfRule type="cellIs" dxfId="825" priority="21" operator="equal">
      <formula>"Very serious"</formula>
    </cfRule>
    <cfRule type="cellIs" dxfId="824" priority="22" operator="equal">
      <formula>"Serious"</formula>
    </cfRule>
  </conditionalFormatting>
  <conditionalFormatting sqref="K30">
    <cfRule type="cellIs" dxfId="823" priority="19" operator="equal">
      <formula>"Very serious"</formula>
    </cfRule>
    <cfRule type="cellIs" dxfId="822" priority="20" operator="equal">
      <formula>"Serious"</formula>
    </cfRule>
  </conditionalFormatting>
  <conditionalFormatting sqref="K32">
    <cfRule type="cellIs" dxfId="821" priority="17" operator="equal">
      <formula>"Very serious"</formula>
    </cfRule>
    <cfRule type="cellIs" dxfId="820" priority="18" operator="equal">
      <formula>"Serious"</formula>
    </cfRule>
  </conditionalFormatting>
  <conditionalFormatting sqref="K34">
    <cfRule type="cellIs" dxfId="819" priority="15" operator="equal">
      <formula>"Very serious"</formula>
    </cfRule>
    <cfRule type="cellIs" dxfId="818" priority="16" operator="equal">
      <formula>"Serious"</formula>
    </cfRule>
  </conditionalFormatting>
  <conditionalFormatting sqref="K36">
    <cfRule type="cellIs" dxfId="817" priority="13" operator="equal">
      <formula>"Very serious"</formula>
    </cfRule>
    <cfRule type="cellIs" dxfId="816" priority="14" operator="equal">
      <formula>"Serious"</formula>
    </cfRule>
  </conditionalFormatting>
  <conditionalFormatting sqref="K38">
    <cfRule type="cellIs" dxfId="815" priority="11" operator="equal">
      <formula>"Very serious"</formula>
    </cfRule>
    <cfRule type="cellIs" dxfId="814" priority="12" operator="equal">
      <formula>"Serious"</formula>
    </cfRule>
  </conditionalFormatting>
  <conditionalFormatting sqref="K40">
    <cfRule type="cellIs" dxfId="813" priority="9" operator="equal">
      <formula>"Very serious"</formula>
    </cfRule>
    <cfRule type="cellIs" dxfId="812" priority="10" operator="equal">
      <formula>"Serious"</formula>
    </cfRule>
  </conditionalFormatting>
  <conditionalFormatting sqref="K42">
    <cfRule type="cellIs" dxfId="811" priority="7" operator="equal">
      <formula>"Very serious"</formula>
    </cfRule>
    <cfRule type="cellIs" dxfId="810" priority="8" operator="equal">
      <formula>"Serious"</formula>
    </cfRule>
  </conditionalFormatting>
  <conditionalFormatting sqref="K44">
    <cfRule type="cellIs" dxfId="809" priority="5" operator="equal">
      <formula>"Very serious"</formula>
    </cfRule>
    <cfRule type="cellIs" dxfId="808" priority="6" operator="equal">
      <formula>"Serious"</formula>
    </cfRule>
  </conditionalFormatting>
  <conditionalFormatting sqref="K46">
    <cfRule type="cellIs" dxfId="807" priority="3" operator="equal">
      <formula>"Very serious"</formula>
    </cfRule>
    <cfRule type="cellIs" dxfId="806" priority="4" operator="equal">
      <formula>"Serious"</formula>
    </cfRule>
  </conditionalFormatting>
  <conditionalFormatting sqref="K48">
    <cfRule type="cellIs" dxfId="805" priority="1" operator="equal">
      <formula>"Very serious"</formula>
    </cfRule>
    <cfRule type="cellIs" dxfId="804" priority="2" operator="equal">
      <formula>"Serious"</formula>
    </cfRule>
  </conditionalFormatting>
  <dataValidations count="3">
    <dataValidation type="list" errorStyle="warning" allowBlank="1" showInputMessage="1" showErrorMessage="1" sqref="E19 E15 G19 G15 E17 I15 I19 I17 C19 C15 C17 G17 K19 K15 K17">
      <formula1>Grade_down</formula1>
    </dataValidation>
    <dataValidation type="list" errorStyle="warning" allowBlank="1" showInputMessage="1" showErrorMessage="1" sqref="E28 E14 E16 E18 E20 E22 E24 E26 G30 G14 G16 G18 G20 G22 G24 G26 E40 I20 I18 I16 I14 I30 I28 I26 I24 I22 I44 G28 C42 E42 G42 I46 I32 C44 E46 G44 C30 C14 C16 C18 C20 C22 C24 C26 C28 E30 G48 I34 G32 C32 E32 G34 I36 I38 C34 E44 G46 I40 C48 C36 E34 G36 I48 C46 C38 E36 G38 I42 E38 C40 E48 G40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S42 S44 S16 S18 S20 S22 S24 S26 S28 S30 S32 S34 S36 S38 S40 S46 S48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0"/>
  <sheetViews>
    <sheetView topLeftCell="B10" workbookViewId="0">
      <selection activeCell="B32" sqref="B32:P32"/>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30" style="88" customWidth="1"/>
    <col min="18" max="18" width="27" style="88" bestFit="1"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19" s="83" customFormat="1" ht="16.5" thickBot="1" x14ac:dyDescent="0.3">
      <c r="B2" s="82" t="str">
        <f>HOME!B14</f>
        <v>PICO6</v>
      </c>
      <c r="C2" s="82" t="str">
        <f>VLOOKUP(B2,HOME!B:G,6,0)</f>
        <v>Three doses of 9-valent HPV vaccine versus three doses of 4-valent HPV vaccine in 16–26-year-old females – immunogenicity outcomes (month 42)</v>
      </c>
      <c r="D2" s="82"/>
      <c r="E2" s="82"/>
      <c r="F2" s="82"/>
      <c r="G2" s="82"/>
      <c r="H2" s="82"/>
      <c r="I2" s="82"/>
      <c r="J2" s="82"/>
      <c r="K2" s="82"/>
      <c r="L2" s="82"/>
      <c r="M2" s="82"/>
      <c r="N2" s="82"/>
      <c r="O2" s="82"/>
      <c r="P2" s="82"/>
    </row>
    <row r="3" spans="2:19" s="83" customFormat="1" ht="15.75" x14ac:dyDescent="0.25">
      <c r="B3" s="84" t="s">
        <v>4</v>
      </c>
      <c r="C3" s="202" t="str">
        <f>VLOOKUP(B2,HOME!B:G,2,0)</f>
        <v>Females 16–26 years old (subgroup: PPI)</v>
      </c>
      <c r="D3" s="202"/>
      <c r="E3" s="202"/>
      <c r="F3" s="202"/>
      <c r="G3" s="202"/>
      <c r="H3" s="202"/>
      <c r="I3" s="202"/>
      <c r="J3" s="202"/>
      <c r="K3" s="202"/>
      <c r="L3" s="202"/>
      <c r="M3" s="202"/>
      <c r="N3" s="202"/>
      <c r="O3" s="202"/>
      <c r="P3" s="202"/>
    </row>
    <row r="4" spans="2:19" s="83" customFormat="1" ht="30.75" customHeight="1" x14ac:dyDescent="0.25">
      <c r="B4" s="84" t="s">
        <v>23</v>
      </c>
      <c r="C4" s="275" t="str">
        <f>STUDIES!D6</f>
        <v>105 study sites across 18 countries (Austria, Brazil, Canada, Chile, Colombia, Denmark, Germany, Hong Kong, Japan, Korea, Mexico, New Zealand, Norway, Peru, Sweden, Taiwan, Thailand and the United States [including Puerto Rico])</v>
      </c>
      <c r="D4" s="275"/>
      <c r="E4" s="275"/>
      <c r="F4" s="275"/>
      <c r="G4" s="275"/>
      <c r="H4" s="275"/>
      <c r="I4" s="275"/>
      <c r="J4" s="275"/>
      <c r="K4" s="275"/>
      <c r="L4" s="275"/>
      <c r="M4" s="275"/>
      <c r="N4" s="275"/>
      <c r="O4" s="275"/>
      <c r="P4" s="275"/>
    </row>
    <row r="5" spans="2:19"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19" s="83" customFormat="1" ht="16.5" thickBot="1" x14ac:dyDescent="0.3">
      <c r="B6" s="85" t="s">
        <v>6</v>
      </c>
      <c r="C6" s="203" t="str">
        <f>VLOOKUP(B2,HOME!B:G,4,0)</f>
        <v xml:space="preserve">4-valent HPV (3 doses)  in females 16–26 years old </v>
      </c>
      <c r="D6" s="203"/>
      <c r="E6" s="203"/>
      <c r="F6" s="203"/>
      <c r="G6" s="203"/>
      <c r="H6" s="203"/>
      <c r="I6" s="203"/>
      <c r="J6" s="203"/>
      <c r="K6" s="203"/>
      <c r="L6" s="203"/>
      <c r="M6" s="203"/>
      <c r="N6" s="203"/>
      <c r="O6" s="203"/>
      <c r="P6" s="203"/>
    </row>
    <row r="8" spans="2:19" ht="21.75" thickBot="1" x14ac:dyDescent="0.3">
      <c r="B8" s="86" t="s">
        <v>57</v>
      </c>
      <c r="C8" s="87"/>
      <c r="D8" s="87"/>
      <c r="E8" s="87"/>
      <c r="F8" s="87"/>
      <c r="G8" s="87"/>
      <c r="H8" s="87"/>
      <c r="I8" s="87"/>
      <c r="J8" s="87"/>
      <c r="K8" s="87"/>
      <c r="L8" s="87"/>
      <c r="M8" s="87"/>
      <c r="N8" s="87"/>
      <c r="O8" s="87"/>
      <c r="P8" s="87"/>
      <c r="Q8" s="87"/>
      <c r="R8" s="87"/>
      <c r="S8" s="87"/>
    </row>
    <row r="9" spans="2:19" x14ac:dyDescent="0.25">
      <c r="O9" s="89"/>
    </row>
    <row r="10" spans="2:19"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19"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19" ht="30.75" thickBot="1" x14ac:dyDescent="0.3">
      <c r="B12" s="220"/>
      <c r="C12" s="90" t="s">
        <v>48</v>
      </c>
      <c r="D12" s="75" t="s">
        <v>166</v>
      </c>
      <c r="E12" s="90" t="s">
        <v>41</v>
      </c>
      <c r="F12" s="75"/>
      <c r="G12" s="90" t="s">
        <v>42</v>
      </c>
      <c r="H12" s="75"/>
      <c r="I12" s="90" t="s">
        <v>407</v>
      </c>
      <c r="J12" s="75"/>
      <c r="K12" s="90" t="s">
        <v>44</v>
      </c>
      <c r="L12" s="75"/>
      <c r="M12" s="90" t="s">
        <v>46</v>
      </c>
      <c r="N12" s="75"/>
      <c r="O12" s="67" t="s">
        <v>572</v>
      </c>
      <c r="P12" s="68" t="s">
        <v>573</v>
      </c>
      <c r="Q12" s="74" t="s">
        <v>213</v>
      </c>
      <c r="R12" s="76" t="s">
        <v>212</v>
      </c>
      <c r="S12" s="215"/>
    </row>
    <row r="13" spans="2:19" x14ac:dyDescent="0.25">
      <c r="B13" s="91" t="s">
        <v>563</v>
      </c>
      <c r="C13" s="92"/>
      <c r="D13" s="93"/>
      <c r="E13" s="93"/>
      <c r="F13" s="93"/>
      <c r="G13" s="93"/>
      <c r="H13" s="93"/>
      <c r="I13" s="93"/>
      <c r="J13" s="93"/>
      <c r="K13" s="93"/>
      <c r="L13" s="93"/>
      <c r="M13" s="93"/>
      <c r="N13" s="93"/>
      <c r="O13" s="93"/>
      <c r="P13" s="93"/>
      <c r="Q13" s="53"/>
      <c r="R13" s="93"/>
      <c r="S13" s="94"/>
    </row>
    <row r="14" spans="2:19" x14ac:dyDescent="0.25">
      <c r="B14" s="95" t="s">
        <v>578</v>
      </c>
      <c r="C14" s="96" t="s">
        <v>50</v>
      </c>
      <c r="D14" s="97"/>
      <c r="E14" s="96" t="s">
        <v>49</v>
      </c>
      <c r="F14" s="55">
        <v>1</v>
      </c>
      <c r="G14" s="96" t="s">
        <v>50</v>
      </c>
      <c r="H14" s="97"/>
      <c r="I14" s="96" t="s">
        <v>50</v>
      </c>
      <c r="J14" s="97"/>
      <c r="K14" s="96" t="s">
        <v>49</v>
      </c>
      <c r="L14" s="55">
        <v>1</v>
      </c>
      <c r="M14" s="96" t="s">
        <v>49</v>
      </c>
      <c r="N14" s="97"/>
      <c r="O14" s="95">
        <v>675</v>
      </c>
      <c r="P14" s="98">
        <v>692</v>
      </c>
      <c r="Q14" s="52" t="s">
        <v>169</v>
      </c>
      <c r="R14" s="77" t="s">
        <v>574</v>
      </c>
      <c r="S14" s="100" t="s">
        <v>349</v>
      </c>
    </row>
    <row r="15" spans="2:19" x14ac:dyDescent="0.25">
      <c r="B15" s="101" t="s">
        <v>564</v>
      </c>
      <c r="C15" s="102"/>
      <c r="D15" s="102"/>
      <c r="E15" s="102"/>
      <c r="F15" s="54"/>
      <c r="G15" s="102"/>
      <c r="H15" s="102"/>
      <c r="I15" s="102"/>
      <c r="J15" s="102"/>
      <c r="K15" s="102"/>
      <c r="L15" s="54"/>
      <c r="M15" s="102"/>
      <c r="N15" s="102"/>
      <c r="O15" s="102"/>
      <c r="P15" s="102"/>
      <c r="Q15" s="54"/>
      <c r="R15" s="102"/>
      <c r="S15" s="103"/>
    </row>
    <row r="16" spans="2:19" x14ac:dyDescent="0.25">
      <c r="B16" s="95" t="s">
        <v>579</v>
      </c>
      <c r="C16" s="96" t="s">
        <v>50</v>
      </c>
      <c r="D16" s="97"/>
      <c r="E16" s="96" t="s">
        <v>49</v>
      </c>
      <c r="F16" s="55">
        <v>1</v>
      </c>
      <c r="G16" s="96" t="s">
        <v>50</v>
      </c>
      <c r="H16" s="97"/>
      <c r="I16" s="96" t="s">
        <v>50</v>
      </c>
      <c r="J16" s="97"/>
      <c r="K16" s="96" t="s">
        <v>49</v>
      </c>
      <c r="L16" s="55">
        <v>1</v>
      </c>
      <c r="M16" s="96" t="s">
        <v>49</v>
      </c>
      <c r="N16" s="97"/>
      <c r="O16" s="95">
        <v>677</v>
      </c>
      <c r="P16" s="98">
        <v>696</v>
      </c>
      <c r="Q16" s="55" t="s">
        <v>170</v>
      </c>
      <c r="R16" s="55" t="s">
        <v>575</v>
      </c>
      <c r="S16" s="100" t="s">
        <v>349</v>
      </c>
    </row>
    <row r="17" spans="2:19" x14ac:dyDescent="0.25">
      <c r="B17" s="101" t="s">
        <v>565</v>
      </c>
      <c r="C17" s="102"/>
      <c r="D17" s="102"/>
      <c r="E17" s="102"/>
      <c r="F17" s="54"/>
      <c r="G17" s="102"/>
      <c r="H17" s="102"/>
      <c r="I17" s="102"/>
      <c r="J17" s="102"/>
      <c r="K17" s="102"/>
      <c r="L17" s="54"/>
      <c r="M17" s="102"/>
      <c r="N17" s="102"/>
      <c r="O17" s="102"/>
      <c r="P17" s="102"/>
      <c r="Q17" s="54"/>
      <c r="R17" s="54"/>
      <c r="S17" s="103"/>
    </row>
    <row r="18" spans="2:19" x14ac:dyDescent="0.25">
      <c r="B18" s="95" t="s">
        <v>580</v>
      </c>
      <c r="C18" s="96" t="s">
        <v>50</v>
      </c>
      <c r="D18" s="97"/>
      <c r="E18" s="96" t="s">
        <v>49</v>
      </c>
      <c r="F18" s="55">
        <v>1</v>
      </c>
      <c r="G18" s="96" t="s">
        <v>50</v>
      </c>
      <c r="H18" s="97"/>
      <c r="I18" s="96" t="s">
        <v>50</v>
      </c>
      <c r="J18" s="97"/>
      <c r="K18" s="96" t="s">
        <v>49</v>
      </c>
      <c r="L18" s="55">
        <v>1</v>
      </c>
      <c r="M18" s="96" t="s">
        <v>49</v>
      </c>
      <c r="N18" s="97"/>
      <c r="O18" s="95">
        <v>709</v>
      </c>
      <c r="P18" s="98">
        <v>690</v>
      </c>
      <c r="Q18" s="55" t="s">
        <v>171</v>
      </c>
      <c r="R18" s="77" t="s">
        <v>576</v>
      </c>
      <c r="S18" s="100" t="s">
        <v>349</v>
      </c>
    </row>
    <row r="19" spans="2:19" x14ac:dyDescent="0.25">
      <c r="B19" s="101" t="s">
        <v>566</v>
      </c>
      <c r="C19" s="102"/>
      <c r="D19" s="102"/>
      <c r="E19" s="102"/>
      <c r="F19" s="54"/>
      <c r="G19" s="102"/>
      <c r="H19" s="102"/>
      <c r="I19" s="102"/>
      <c r="J19" s="102"/>
      <c r="K19" s="102"/>
      <c r="L19" s="54"/>
      <c r="M19" s="102"/>
      <c r="N19" s="102"/>
      <c r="O19" s="102"/>
      <c r="P19" s="102"/>
      <c r="Q19" s="54"/>
      <c r="R19" s="54"/>
      <c r="S19" s="103"/>
    </row>
    <row r="20" spans="2:19" x14ac:dyDescent="0.25">
      <c r="B20" s="95" t="s">
        <v>581</v>
      </c>
      <c r="C20" s="96" t="s">
        <v>50</v>
      </c>
      <c r="D20" s="97"/>
      <c r="E20" s="96" t="s">
        <v>49</v>
      </c>
      <c r="F20" s="55">
        <v>1</v>
      </c>
      <c r="G20" s="96" t="s">
        <v>50</v>
      </c>
      <c r="H20" s="97"/>
      <c r="I20" s="96" t="s">
        <v>50</v>
      </c>
      <c r="J20" s="97"/>
      <c r="K20" s="96" t="s">
        <v>49</v>
      </c>
      <c r="L20" s="55">
        <v>1</v>
      </c>
      <c r="M20" s="96" t="s">
        <v>49</v>
      </c>
      <c r="N20" s="97"/>
      <c r="O20" s="95">
        <v>806</v>
      </c>
      <c r="P20" s="98">
        <v>770</v>
      </c>
      <c r="Q20" s="55" t="s">
        <v>172</v>
      </c>
      <c r="R20" s="55" t="s">
        <v>577</v>
      </c>
      <c r="S20" s="100" t="s">
        <v>349</v>
      </c>
    </row>
    <row r="21" spans="2:19" x14ac:dyDescent="0.25">
      <c r="B21" s="101" t="s">
        <v>567</v>
      </c>
      <c r="C21" s="102"/>
      <c r="D21" s="102"/>
      <c r="E21" s="102"/>
      <c r="F21" s="54"/>
      <c r="G21" s="102"/>
      <c r="H21" s="102"/>
      <c r="I21" s="102"/>
      <c r="J21" s="102"/>
      <c r="K21" s="102"/>
      <c r="L21" s="54"/>
      <c r="M21" s="102"/>
      <c r="N21" s="102"/>
      <c r="O21" s="102"/>
      <c r="P21" s="102"/>
      <c r="Q21" s="54"/>
      <c r="R21" s="102"/>
      <c r="S21" s="103"/>
    </row>
    <row r="22" spans="2:19" x14ac:dyDescent="0.25">
      <c r="B22" s="95" t="s">
        <v>582</v>
      </c>
      <c r="C22" s="96" t="s">
        <v>50</v>
      </c>
      <c r="D22" s="97"/>
      <c r="E22" s="96" t="s">
        <v>49</v>
      </c>
      <c r="F22" s="55">
        <v>1</v>
      </c>
      <c r="G22" s="96" t="s">
        <v>50</v>
      </c>
      <c r="H22" s="97"/>
      <c r="I22" s="96" t="s">
        <v>50</v>
      </c>
      <c r="J22" s="97"/>
      <c r="K22" s="96" t="s">
        <v>49</v>
      </c>
      <c r="L22" s="55">
        <v>1</v>
      </c>
      <c r="M22" s="96" t="s">
        <v>49</v>
      </c>
      <c r="N22" s="97"/>
      <c r="O22" s="95">
        <v>783</v>
      </c>
      <c r="P22" s="98">
        <v>730</v>
      </c>
      <c r="Q22" s="55" t="s">
        <v>122</v>
      </c>
      <c r="R22" s="104" t="s">
        <v>190</v>
      </c>
      <c r="S22" s="100" t="s">
        <v>349</v>
      </c>
    </row>
    <row r="23" spans="2:19" x14ac:dyDescent="0.25">
      <c r="B23" s="101" t="s">
        <v>568</v>
      </c>
      <c r="C23" s="102"/>
      <c r="D23" s="102"/>
      <c r="E23" s="102"/>
      <c r="F23" s="54"/>
      <c r="G23" s="102"/>
      <c r="H23" s="102"/>
      <c r="I23" s="102"/>
      <c r="J23" s="102"/>
      <c r="K23" s="102"/>
      <c r="L23" s="54"/>
      <c r="M23" s="102"/>
      <c r="N23" s="102"/>
      <c r="O23" s="102"/>
      <c r="P23" s="102"/>
      <c r="Q23" s="54"/>
      <c r="R23" s="102"/>
      <c r="S23" s="103"/>
    </row>
    <row r="24" spans="2:19" x14ac:dyDescent="0.25">
      <c r="B24" s="95" t="s">
        <v>583</v>
      </c>
      <c r="C24" s="96" t="s">
        <v>50</v>
      </c>
      <c r="D24" s="97"/>
      <c r="E24" s="96" t="s">
        <v>49</v>
      </c>
      <c r="F24" s="55">
        <v>1</v>
      </c>
      <c r="G24" s="96" t="s">
        <v>50</v>
      </c>
      <c r="H24" s="97"/>
      <c r="I24" s="96" t="s">
        <v>50</v>
      </c>
      <c r="J24" s="97"/>
      <c r="K24" s="96" t="s">
        <v>49</v>
      </c>
      <c r="L24" s="55">
        <v>1</v>
      </c>
      <c r="M24" s="96" t="s">
        <v>49</v>
      </c>
      <c r="N24" s="97"/>
      <c r="O24" s="95">
        <v>835</v>
      </c>
      <c r="P24" s="98">
        <v>789</v>
      </c>
      <c r="Q24" s="55" t="s">
        <v>152</v>
      </c>
      <c r="R24" s="104" t="s">
        <v>190</v>
      </c>
      <c r="S24" s="100" t="s">
        <v>349</v>
      </c>
    </row>
    <row r="25" spans="2:19" x14ac:dyDescent="0.25">
      <c r="B25" s="101" t="s">
        <v>569</v>
      </c>
      <c r="C25" s="102"/>
      <c r="D25" s="102"/>
      <c r="E25" s="102"/>
      <c r="F25" s="54"/>
      <c r="G25" s="102"/>
      <c r="H25" s="102"/>
      <c r="I25" s="102"/>
      <c r="J25" s="102"/>
      <c r="K25" s="102"/>
      <c r="L25" s="54"/>
      <c r="M25" s="102"/>
      <c r="N25" s="102"/>
      <c r="O25" s="102"/>
      <c r="P25" s="102"/>
      <c r="Q25" s="54"/>
      <c r="R25" s="102"/>
      <c r="S25" s="103"/>
    </row>
    <row r="26" spans="2:19" x14ac:dyDescent="0.25">
      <c r="B26" s="95" t="s">
        <v>584</v>
      </c>
      <c r="C26" s="96" t="s">
        <v>50</v>
      </c>
      <c r="D26" s="97"/>
      <c r="E26" s="96" t="s">
        <v>49</v>
      </c>
      <c r="F26" s="55">
        <v>1</v>
      </c>
      <c r="G26" s="96" t="s">
        <v>50</v>
      </c>
      <c r="H26" s="97"/>
      <c r="I26" s="96" t="s">
        <v>50</v>
      </c>
      <c r="J26" s="97"/>
      <c r="K26" s="96" t="s">
        <v>49</v>
      </c>
      <c r="L26" s="55">
        <v>1</v>
      </c>
      <c r="M26" s="96" t="s">
        <v>49</v>
      </c>
      <c r="N26" s="97"/>
      <c r="O26" s="95">
        <v>846</v>
      </c>
      <c r="P26" s="98">
        <v>802</v>
      </c>
      <c r="Q26" s="55" t="s">
        <v>153</v>
      </c>
      <c r="R26" s="104" t="s">
        <v>190</v>
      </c>
      <c r="S26" s="100" t="s">
        <v>349</v>
      </c>
    </row>
    <row r="27" spans="2:19" x14ac:dyDescent="0.25">
      <c r="B27" s="101" t="s">
        <v>570</v>
      </c>
      <c r="C27" s="102"/>
      <c r="D27" s="102"/>
      <c r="E27" s="102"/>
      <c r="F27" s="54"/>
      <c r="G27" s="102"/>
      <c r="H27" s="102"/>
      <c r="I27" s="102"/>
      <c r="J27" s="102"/>
      <c r="K27" s="102"/>
      <c r="L27" s="54"/>
      <c r="M27" s="102"/>
      <c r="N27" s="102"/>
      <c r="O27" s="102"/>
      <c r="P27" s="102"/>
      <c r="Q27" s="54"/>
      <c r="R27" s="102"/>
      <c r="S27" s="103"/>
    </row>
    <row r="28" spans="2:19" x14ac:dyDescent="0.25">
      <c r="B28" s="95" t="s">
        <v>585</v>
      </c>
      <c r="C28" s="96" t="s">
        <v>50</v>
      </c>
      <c r="D28" s="97"/>
      <c r="E28" s="96" t="s">
        <v>49</v>
      </c>
      <c r="F28" s="55">
        <v>1</v>
      </c>
      <c r="G28" s="96" t="s">
        <v>50</v>
      </c>
      <c r="H28" s="97"/>
      <c r="I28" s="96" t="s">
        <v>50</v>
      </c>
      <c r="J28" s="97"/>
      <c r="K28" s="96" t="s">
        <v>49</v>
      </c>
      <c r="L28" s="55">
        <v>1</v>
      </c>
      <c r="M28" s="96" t="s">
        <v>49</v>
      </c>
      <c r="N28" s="97"/>
      <c r="O28" s="95">
        <v>791</v>
      </c>
      <c r="P28" s="98">
        <v>735</v>
      </c>
      <c r="Q28" s="55" t="s">
        <v>153</v>
      </c>
      <c r="R28" s="104" t="s">
        <v>190</v>
      </c>
      <c r="S28" s="100" t="s">
        <v>349</v>
      </c>
    </row>
    <row r="29" spans="2:19" x14ac:dyDescent="0.25">
      <c r="B29" s="101" t="s">
        <v>571</v>
      </c>
      <c r="C29" s="102"/>
      <c r="D29" s="102"/>
      <c r="E29" s="102"/>
      <c r="F29" s="54"/>
      <c r="G29" s="102"/>
      <c r="H29" s="102"/>
      <c r="I29" s="102"/>
      <c r="J29" s="102"/>
      <c r="K29" s="102"/>
      <c r="L29" s="54"/>
      <c r="M29" s="102"/>
      <c r="N29" s="102"/>
      <c r="O29" s="102"/>
      <c r="P29" s="102"/>
      <c r="Q29" s="54"/>
      <c r="R29" s="102"/>
      <c r="S29" s="103"/>
    </row>
    <row r="30" spans="2:19" x14ac:dyDescent="0.25">
      <c r="B30" s="95" t="s">
        <v>586</v>
      </c>
      <c r="C30" s="96" t="s">
        <v>50</v>
      </c>
      <c r="D30" s="97"/>
      <c r="E30" s="96" t="s">
        <v>49</v>
      </c>
      <c r="F30" s="55">
        <v>1</v>
      </c>
      <c r="G30" s="96" t="s">
        <v>50</v>
      </c>
      <c r="H30" s="97"/>
      <c r="I30" s="96" t="s">
        <v>50</v>
      </c>
      <c r="J30" s="97"/>
      <c r="K30" s="96" t="s">
        <v>49</v>
      </c>
      <c r="L30" s="55">
        <v>1</v>
      </c>
      <c r="M30" s="96" t="s">
        <v>49</v>
      </c>
      <c r="N30" s="97"/>
      <c r="O30" s="95">
        <v>784</v>
      </c>
      <c r="P30" s="98">
        <v>756</v>
      </c>
      <c r="Q30" s="64" t="s">
        <v>152</v>
      </c>
      <c r="R30" s="125" t="s">
        <v>190</v>
      </c>
      <c r="S30" s="100" t="s">
        <v>349</v>
      </c>
    </row>
    <row r="31" spans="2:19" x14ac:dyDescent="0.25">
      <c r="B31" s="221" t="s">
        <v>411</v>
      </c>
      <c r="C31" s="221"/>
      <c r="D31" s="221"/>
      <c r="E31" s="221"/>
      <c r="F31" s="221"/>
      <c r="G31" s="221"/>
      <c r="H31" s="221"/>
      <c r="I31" s="221"/>
      <c r="J31" s="221"/>
      <c r="K31" s="221"/>
      <c r="L31" s="221"/>
      <c r="M31" s="221"/>
      <c r="N31" s="221"/>
      <c r="O31" s="221"/>
      <c r="P31" s="221"/>
    </row>
    <row r="32" spans="2:19" ht="48" customHeight="1" x14ac:dyDescent="0.25">
      <c r="B32" s="194" t="s">
        <v>614</v>
      </c>
      <c r="C32" s="194"/>
      <c r="D32" s="194"/>
      <c r="E32" s="194"/>
      <c r="F32" s="194"/>
      <c r="G32" s="194"/>
      <c r="H32" s="194"/>
      <c r="I32" s="194"/>
      <c r="J32" s="194"/>
      <c r="K32" s="194"/>
      <c r="L32" s="194"/>
      <c r="M32" s="194"/>
      <c r="N32" s="194"/>
      <c r="O32" s="194"/>
      <c r="P32" s="194"/>
    </row>
    <row r="33" spans="2:18" ht="30" customHeight="1" x14ac:dyDescent="0.25">
      <c r="B33" s="194" t="s">
        <v>615</v>
      </c>
      <c r="C33" s="194"/>
      <c r="D33" s="194"/>
      <c r="E33" s="194"/>
      <c r="F33" s="194"/>
      <c r="G33" s="194"/>
      <c r="H33" s="194"/>
      <c r="I33" s="194"/>
      <c r="J33" s="194"/>
      <c r="K33" s="194"/>
      <c r="L33" s="194"/>
      <c r="M33" s="194"/>
      <c r="N33" s="194"/>
      <c r="O33" s="194"/>
      <c r="P33" s="194"/>
    </row>
    <row r="34" spans="2:18" s="20" customFormat="1" x14ac:dyDescent="0.25">
      <c r="B34" s="63" t="s">
        <v>309</v>
      </c>
      <c r="I34" s="112"/>
      <c r="J34" s="112"/>
    </row>
    <row r="35" spans="2:18" ht="15" customHeight="1" x14ac:dyDescent="0.25">
      <c r="B35" s="243" t="s">
        <v>409</v>
      </c>
      <c r="C35" s="243"/>
      <c r="D35" s="243"/>
      <c r="E35" s="243"/>
      <c r="F35" s="243"/>
      <c r="G35" s="243"/>
      <c r="H35" s="243"/>
      <c r="I35" s="243"/>
      <c r="J35" s="243"/>
      <c r="K35" s="243"/>
      <c r="L35" s="243"/>
      <c r="M35" s="243"/>
      <c r="N35" s="243"/>
      <c r="O35" s="243"/>
      <c r="P35" s="243"/>
      <c r="R35" s="123"/>
    </row>
    <row r="36" spans="2:18" ht="15" customHeight="1" x14ac:dyDescent="0.25">
      <c r="B36" s="243" t="s">
        <v>369</v>
      </c>
      <c r="C36" s="243"/>
      <c r="D36" s="243"/>
      <c r="E36" s="243"/>
      <c r="F36" s="243"/>
      <c r="G36" s="243"/>
      <c r="H36" s="243"/>
      <c r="I36" s="243"/>
      <c r="J36" s="243"/>
      <c r="K36" s="243"/>
      <c r="L36" s="243"/>
      <c r="M36" s="243"/>
      <c r="N36" s="243"/>
      <c r="O36" s="243"/>
      <c r="P36" s="243"/>
    </row>
    <row r="37" spans="2:18" x14ac:dyDescent="0.25">
      <c r="B37" s="113" t="s">
        <v>200</v>
      </c>
      <c r="C37" s="194" t="s">
        <v>210</v>
      </c>
      <c r="D37" s="194"/>
      <c r="E37" s="194"/>
      <c r="F37" s="194"/>
      <c r="G37" s="194"/>
      <c r="H37" s="194"/>
      <c r="I37" s="194"/>
      <c r="J37" s="194"/>
      <c r="K37" s="194"/>
      <c r="L37" s="194"/>
      <c r="M37" s="194"/>
      <c r="N37" s="194"/>
      <c r="O37" s="194"/>
      <c r="P37" s="194"/>
    </row>
    <row r="39" spans="2:18" ht="21.75" thickBot="1" x14ac:dyDescent="0.3">
      <c r="B39" s="86" t="s">
        <v>58</v>
      </c>
      <c r="C39" s="87"/>
      <c r="D39" s="87"/>
      <c r="E39" s="87"/>
      <c r="F39" s="87"/>
      <c r="G39" s="87"/>
      <c r="H39" s="87"/>
      <c r="I39" s="87"/>
      <c r="J39" s="87"/>
      <c r="K39" s="87"/>
      <c r="L39" s="87"/>
      <c r="M39" s="87"/>
      <c r="N39" s="87"/>
      <c r="O39" s="87"/>
      <c r="P39" s="87"/>
    </row>
    <row r="41" spans="2:18" s="89" customFormat="1" x14ac:dyDescent="0.25">
      <c r="B41" s="227" t="s">
        <v>74</v>
      </c>
      <c r="C41" s="228"/>
      <c r="D41" s="228"/>
      <c r="E41" s="224" t="s">
        <v>75</v>
      </c>
      <c r="F41" s="224"/>
      <c r="G41" s="224"/>
      <c r="H41" s="224"/>
      <c r="I41" s="224" t="s">
        <v>76</v>
      </c>
      <c r="J41" s="224"/>
      <c r="K41" s="224" t="s">
        <v>25</v>
      </c>
      <c r="L41" s="224"/>
      <c r="M41" s="222" t="s">
        <v>28</v>
      </c>
      <c r="N41" s="222"/>
      <c r="O41" s="224" t="s">
        <v>27</v>
      </c>
      <c r="P41" s="232"/>
    </row>
    <row r="42" spans="2:18" s="89" customFormat="1" ht="33" customHeight="1" thickBot="1" x14ac:dyDescent="0.3">
      <c r="B42" s="229"/>
      <c r="C42" s="230"/>
      <c r="D42" s="230"/>
      <c r="E42" s="223" t="str">
        <f>O12</f>
        <v>Control group (4vHPV − females 16−26 years)</v>
      </c>
      <c r="F42" s="223"/>
      <c r="G42" s="223" t="str">
        <f>P12</f>
        <v>Intervention group (9vHPV − females 16−26 years)</v>
      </c>
      <c r="H42" s="223"/>
      <c r="I42" s="231" t="s">
        <v>24</v>
      </c>
      <c r="J42" s="231"/>
      <c r="K42" s="231" t="s">
        <v>26</v>
      </c>
      <c r="L42" s="231"/>
      <c r="M42" s="223"/>
      <c r="N42" s="223"/>
      <c r="O42" s="231"/>
      <c r="P42" s="233"/>
    </row>
    <row r="43" spans="2:18" ht="30" customHeight="1" x14ac:dyDescent="0.25">
      <c r="B43" s="192" t="str">
        <f>B13</f>
        <v>GMTs for HPV 6 (follow-up: 42 months)</v>
      </c>
      <c r="C43" s="193"/>
      <c r="D43" s="193"/>
      <c r="E43" s="199" t="str">
        <f>IF(Q14="","",Q14)</f>
        <v>Mean 144.3 mMU/mL</v>
      </c>
      <c r="F43" s="199"/>
      <c r="G43" s="198" t="s">
        <v>173</v>
      </c>
      <c r="H43" s="198"/>
      <c r="I43" s="199" t="str">
        <f>IF(R14="","",R14)</f>
        <v>Ratio 1.02 (0.92−1.13)</v>
      </c>
      <c r="J43" s="199"/>
      <c r="K43" s="199" t="str">
        <f>IF(B14="","",B14)</f>
        <v>1 367 (1RCT)</v>
      </c>
      <c r="L43" s="199"/>
      <c r="M43" s="118" t="str">
        <f>IF(S14="","",S14)</f>
        <v>High</v>
      </c>
      <c r="N43" s="115"/>
      <c r="O43" s="237" t="s">
        <v>587</v>
      </c>
      <c r="P43" s="238"/>
    </row>
    <row r="44" spans="2:18" ht="30" customHeight="1" x14ac:dyDescent="0.25">
      <c r="B44" s="192" t="str">
        <f>B15</f>
        <v>GMTs for HPV 11 (follow-up: 42 months)</v>
      </c>
      <c r="C44" s="193"/>
      <c r="D44" s="193"/>
      <c r="E44" s="199" t="str">
        <f>IF(Q16="","",Q16)</f>
        <v>Mean 104.0 mMU/mL</v>
      </c>
      <c r="F44" s="199"/>
      <c r="G44" s="198" t="s">
        <v>174</v>
      </c>
      <c r="H44" s="198"/>
      <c r="I44" s="199" t="str">
        <f>IF(R16="","",R16)</f>
        <v>Ratio 0.82 (0.74−0.90)</v>
      </c>
      <c r="J44" s="199"/>
      <c r="K44" s="199" t="str">
        <f>IF(B16="","",B16)</f>
        <v>1 373 (1RCT)</v>
      </c>
      <c r="L44" s="199"/>
      <c r="M44" s="118" t="str">
        <f>IF(S16="","",S16)</f>
        <v>High</v>
      </c>
      <c r="N44" s="115"/>
      <c r="O44" s="198"/>
      <c r="P44" s="239"/>
    </row>
    <row r="45" spans="2:18" ht="30" customHeight="1" x14ac:dyDescent="0.25">
      <c r="B45" s="192" t="str">
        <f>B17</f>
        <v>GMTs for HPV 16 (follow-up: 42 months)</v>
      </c>
      <c r="C45" s="193"/>
      <c r="D45" s="193"/>
      <c r="E45" s="199" t="str">
        <f>IF(Q18="","",Q18)</f>
        <v>Mean 362.9 mMU/mL</v>
      </c>
      <c r="F45" s="199"/>
      <c r="G45" s="198" t="s">
        <v>175</v>
      </c>
      <c r="H45" s="198"/>
      <c r="I45" s="199" t="str">
        <f>IF(R18="","",R18)</f>
        <v>Ratio 0.96 (0.85−1.07)</v>
      </c>
      <c r="J45" s="199"/>
      <c r="K45" s="199" t="str">
        <f>IF(B18="","",B18)</f>
        <v>1 399 (1RCT)</v>
      </c>
      <c r="L45" s="199"/>
      <c r="M45" s="118" t="str">
        <f>IF(S18="","",S18)</f>
        <v>High</v>
      </c>
      <c r="N45" s="115"/>
      <c r="O45" s="198"/>
      <c r="P45" s="239"/>
    </row>
    <row r="46" spans="2:18" ht="30" customHeight="1" x14ac:dyDescent="0.25">
      <c r="B46" s="192" t="str">
        <f>B19</f>
        <v>GMTs for HPV 18 (follow-up: 42 months)</v>
      </c>
      <c r="C46" s="193"/>
      <c r="D46" s="193"/>
      <c r="E46" s="199" t="str">
        <f>IF(Q20="","",Q20)</f>
        <v>Mean 60.4 mMU/mL</v>
      </c>
      <c r="F46" s="199"/>
      <c r="G46" s="198" t="s">
        <v>176</v>
      </c>
      <c r="H46" s="198"/>
      <c r="I46" s="199" t="str">
        <f>IF(R20="","",R20)</f>
        <v>Ratio 1.17 (1.03−1.33)</v>
      </c>
      <c r="J46" s="199"/>
      <c r="K46" s="199" t="str">
        <f>IF(B20="","",B20)</f>
        <v>1 576 (1RCT)</v>
      </c>
      <c r="L46" s="199"/>
      <c r="M46" s="118" t="str">
        <f>IF(S20="","",S20)</f>
        <v>High</v>
      </c>
      <c r="N46" s="115"/>
      <c r="O46" s="198"/>
      <c r="P46" s="239"/>
    </row>
    <row r="47" spans="2:18" ht="30" customHeight="1" x14ac:dyDescent="0.25">
      <c r="B47" s="192" t="str">
        <f>B21</f>
        <v>GMTs for HPV 31 (follow-up: 42 months)</v>
      </c>
      <c r="C47" s="193"/>
      <c r="D47" s="193"/>
      <c r="E47" s="199" t="str">
        <f>IF(Q22="","",Q22)</f>
        <v>Mean &lt;4 mMU/mL</v>
      </c>
      <c r="F47" s="199"/>
      <c r="G47" s="198" t="s">
        <v>177</v>
      </c>
      <c r="H47" s="198"/>
      <c r="I47" s="276" t="str">
        <f>IF(R22="","",R22)</f>
        <v>Ratio (not estimable)</v>
      </c>
      <c r="J47" s="276"/>
      <c r="K47" s="199" t="str">
        <f>IF(B22="","",B22)</f>
        <v>1 513 (1RCT)</v>
      </c>
      <c r="L47" s="199"/>
      <c r="M47" s="118" t="str">
        <f>IF(S22="","",S22)</f>
        <v>High</v>
      </c>
      <c r="N47" s="115"/>
      <c r="O47" s="198"/>
      <c r="P47" s="239"/>
    </row>
    <row r="48" spans="2:18" ht="30" customHeight="1" x14ac:dyDescent="0.25">
      <c r="B48" s="192" t="str">
        <f>B23</f>
        <v>GMTs for HPV 33 (follow-up: 42 months)</v>
      </c>
      <c r="C48" s="193"/>
      <c r="D48" s="193"/>
      <c r="E48" s="199" t="str">
        <f>IF(Q24="","",Q24)</f>
        <v>Mean &lt; 4 mMU/mL</v>
      </c>
      <c r="F48" s="199"/>
      <c r="G48" s="198" t="s">
        <v>178</v>
      </c>
      <c r="H48" s="198"/>
      <c r="I48" s="276" t="str">
        <f>IF(R24="","",R24)</f>
        <v>Ratio (not estimable)</v>
      </c>
      <c r="J48" s="276"/>
      <c r="K48" s="199" t="str">
        <f>IF(B24="","",B24)</f>
        <v>1 624 (1RCT)</v>
      </c>
      <c r="L48" s="199"/>
      <c r="M48" s="118" t="str">
        <f>IF(S24="","",S24)</f>
        <v>High</v>
      </c>
      <c r="N48" s="115"/>
      <c r="O48" s="198"/>
      <c r="P48" s="239"/>
    </row>
    <row r="49" spans="2:16" ht="30" customHeight="1" x14ac:dyDescent="0.25">
      <c r="B49" s="192" t="str">
        <f>B25</f>
        <v>GMTs for HPV 45 (follow-up: 42 months)</v>
      </c>
      <c r="C49" s="193"/>
      <c r="D49" s="193"/>
      <c r="E49" s="199" t="str">
        <f>IF(Q26="","",Q26)</f>
        <v>Mean &lt; 3 mMU/mL</v>
      </c>
      <c r="F49" s="199"/>
      <c r="G49" s="198" t="s">
        <v>179</v>
      </c>
      <c r="H49" s="198"/>
      <c r="I49" s="276" t="str">
        <f>IF(R26="","",R26)</f>
        <v>Ratio (not estimable)</v>
      </c>
      <c r="J49" s="276"/>
      <c r="K49" s="199" t="str">
        <f>IF(B26="","",B26)</f>
        <v>1 648 (1RCT)</v>
      </c>
      <c r="L49" s="199"/>
      <c r="M49" s="118" t="str">
        <f>IF(S26="","",S26)</f>
        <v>High</v>
      </c>
      <c r="N49" s="115"/>
      <c r="O49" s="198"/>
      <c r="P49" s="239"/>
    </row>
    <row r="50" spans="2:16" ht="30" customHeight="1" x14ac:dyDescent="0.25">
      <c r="B50" s="192" t="str">
        <f>B27</f>
        <v>GMTs for HPV 52 (follow-up: 42 months)</v>
      </c>
      <c r="C50" s="193"/>
      <c r="D50" s="193"/>
      <c r="E50" s="199" t="str">
        <f>IF(Q28="","",Q28)</f>
        <v>Mean &lt; 3 mMU/mL</v>
      </c>
      <c r="F50" s="199"/>
      <c r="G50" s="198" t="s">
        <v>180</v>
      </c>
      <c r="H50" s="198"/>
      <c r="I50" s="276" t="str">
        <f>IF(R28="","",R28)</f>
        <v>Ratio (not estimable)</v>
      </c>
      <c r="J50" s="276"/>
      <c r="K50" s="199" t="str">
        <f>IF(B28="","",B28)</f>
        <v>1 526 (1RCT)</v>
      </c>
      <c r="L50" s="199"/>
      <c r="M50" s="118" t="str">
        <f>IF(S28="","",S28)</f>
        <v>High</v>
      </c>
      <c r="N50" s="115"/>
      <c r="O50" s="198"/>
      <c r="P50" s="239"/>
    </row>
    <row r="51" spans="2:16" ht="30" customHeight="1" x14ac:dyDescent="0.25">
      <c r="B51" s="192" t="str">
        <f>B29</f>
        <v>GMTs for HPV 58 (follow-up: 42 months)</v>
      </c>
      <c r="C51" s="193"/>
      <c r="D51" s="193"/>
      <c r="E51" s="199" t="str">
        <f>IF(Q30="","",Q30)</f>
        <v>Mean &lt; 4 mMU/mL</v>
      </c>
      <c r="F51" s="199"/>
      <c r="G51" s="198" t="s">
        <v>181</v>
      </c>
      <c r="H51" s="198"/>
      <c r="I51" s="276" t="str">
        <f>IF(R30="","",R30)</f>
        <v>Ratio (not estimable)</v>
      </c>
      <c r="J51" s="276"/>
      <c r="K51" s="199" t="str">
        <f>IF(B30="","",B30)</f>
        <v>1 540 (1RCT)</v>
      </c>
      <c r="L51" s="199"/>
      <c r="M51" s="118" t="str">
        <f>IF(S30="","",S30)</f>
        <v>High</v>
      </c>
      <c r="N51" s="115"/>
      <c r="O51" s="207"/>
      <c r="P51" s="240"/>
    </row>
    <row r="52" spans="2:16" ht="15" customHeight="1" x14ac:dyDescent="0.25">
      <c r="B52" s="221" t="s">
        <v>411</v>
      </c>
      <c r="C52" s="221"/>
      <c r="D52" s="221"/>
      <c r="E52" s="221"/>
      <c r="F52" s="221"/>
      <c r="G52" s="221"/>
      <c r="H52" s="221"/>
      <c r="I52" s="221"/>
      <c r="J52" s="221"/>
      <c r="K52" s="221"/>
      <c r="L52" s="221"/>
      <c r="M52" s="221"/>
      <c r="N52" s="221"/>
      <c r="O52" s="221"/>
      <c r="P52" s="221"/>
    </row>
    <row r="53" spans="2:16" ht="48" customHeight="1" x14ac:dyDescent="0.25">
      <c r="B53" s="194" t="s">
        <v>614</v>
      </c>
      <c r="C53" s="194"/>
      <c r="D53" s="194"/>
      <c r="E53" s="194"/>
      <c r="F53" s="194"/>
      <c r="G53" s="194"/>
      <c r="H53" s="194"/>
      <c r="I53" s="194"/>
      <c r="J53" s="194"/>
      <c r="K53" s="194"/>
      <c r="L53" s="194"/>
      <c r="M53" s="194"/>
      <c r="N53" s="194"/>
      <c r="O53" s="194"/>
      <c r="P53" s="194"/>
    </row>
    <row r="54" spans="2:16" ht="30" customHeight="1" x14ac:dyDescent="0.25">
      <c r="B54" s="194" t="s">
        <v>615</v>
      </c>
      <c r="C54" s="194"/>
      <c r="D54" s="194"/>
      <c r="E54" s="194"/>
      <c r="F54" s="194"/>
      <c r="G54" s="194"/>
      <c r="H54" s="194"/>
      <c r="I54" s="194"/>
      <c r="J54" s="194"/>
      <c r="K54" s="194"/>
      <c r="L54" s="194"/>
      <c r="M54" s="194"/>
      <c r="N54" s="194"/>
      <c r="O54" s="194"/>
      <c r="P54" s="194"/>
    </row>
    <row r="55" spans="2:16" s="20" customFormat="1" x14ac:dyDescent="0.25">
      <c r="B55" s="63" t="s">
        <v>309</v>
      </c>
      <c r="I55" s="112"/>
      <c r="J55" s="112"/>
    </row>
    <row r="56" spans="2:16" x14ac:dyDescent="0.25">
      <c r="B56" s="113" t="s">
        <v>200</v>
      </c>
      <c r="C56" s="194" t="str">
        <f>C37</f>
        <v>Huh 2017 (5)</v>
      </c>
      <c r="D56" s="194"/>
      <c r="E56" s="194"/>
      <c r="F56" s="194"/>
      <c r="G56" s="194"/>
      <c r="H56" s="194"/>
      <c r="I56" s="194"/>
      <c r="J56" s="194"/>
      <c r="K56" s="194"/>
      <c r="L56" s="194"/>
      <c r="M56" s="194"/>
      <c r="N56" s="194"/>
      <c r="O56" s="194"/>
      <c r="P56" s="194"/>
    </row>
    <row r="58" spans="2:16" x14ac:dyDescent="0.25">
      <c r="B58" s="88"/>
    </row>
    <row r="60" spans="2:16" x14ac:dyDescent="0.25">
      <c r="B60" s="88"/>
    </row>
  </sheetData>
  <mergeCells count="76">
    <mergeCell ref="C56:P56"/>
    <mergeCell ref="B52:P52"/>
    <mergeCell ref="B53:P53"/>
    <mergeCell ref="B54:P54"/>
    <mergeCell ref="B51:D51"/>
    <mergeCell ref="E51:F51"/>
    <mergeCell ref="G51:H51"/>
    <mergeCell ref="I51:J51"/>
    <mergeCell ref="K51:L51"/>
    <mergeCell ref="O43:P51"/>
    <mergeCell ref="B45:D45"/>
    <mergeCell ref="E45:F45"/>
    <mergeCell ref="G45:H45"/>
    <mergeCell ref="I45:J45"/>
    <mergeCell ref="K45:L45"/>
    <mergeCell ref="B46:D46"/>
    <mergeCell ref="B50:D50"/>
    <mergeCell ref="E50:F50"/>
    <mergeCell ref="G50:H50"/>
    <mergeCell ref="I50:J50"/>
    <mergeCell ref="K50:L50"/>
    <mergeCell ref="B49:D49"/>
    <mergeCell ref="E49:F49"/>
    <mergeCell ref="G49:H49"/>
    <mergeCell ref="I49:J49"/>
    <mergeCell ref="K49:L49"/>
    <mergeCell ref="B48:D48"/>
    <mergeCell ref="E48:F48"/>
    <mergeCell ref="G48:H48"/>
    <mergeCell ref="I48:J48"/>
    <mergeCell ref="K48:L48"/>
    <mergeCell ref="E46:F46"/>
    <mergeCell ref="G46:H46"/>
    <mergeCell ref="I46:J46"/>
    <mergeCell ref="K46:L46"/>
    <mergeCell ref="B47:D47"/>
    <mergeCell ref="E47:F47"/>
    <mergeCell ref="G47:H47"/>
    <mergeCell ref="I47:J47"/>
    <mergeCell ref="K47:L47"/>
    <mergeCell ref="B43:D43"/>
    <mergeCell ref="E43:F43"/>
    <mergeCell ref="G43:H43"/>
    <mergeCell ref="I43:J43"/>
    <mergeCell ref="K43:L43"/>
    <mergeCell ref="B44:D44"/>
    <mergeCell ref="E44:F44"/>
    <mergeCell ref="G44:H44"/>
    <mergeCell ref="I44:J44"/>
    <mergeCell ref="K44:L44"/>
    <mergeCell ref="B33:P33"/>
    <mergeCell ref="B35:P35"/>
    <mergeCell ref="B41:D42"/>
    <mergeCell ref="E41:H41"/>
    <mergeCell ref="I41:J41"/>
    <mergeCell ref="K41:L41"/>
    <mergeCell ref="M41:N42"/>
    <mergeCell ref="O41:P42"/>
    <mergeCell ref="E42:F42"/>
    <mergeCell ref="G42:H42"/>
    <mergeCell ref="I42:J42"/>
    <mergeCell ref="K42:L42"/>
    <mergeCell ref="C37:P37"/>
    <mergeCell ref="B36:P36"/>
    <mergeCell ref="B32:P32"/>
    <mergeCell ref="C3:P3"/>
    <mergeCell ref="C4:P4"/>
    <mergeCell ref="C5:P5"/>
    <mergeCell ref="C6:P6"/>
    <mergeCell ref="B10:N10"/>
    <mergeCell ref="O10:S10"/>
    <mergeCell ref="B11:B12"/>
    <mergeCell ref="O11:P11"/>
    <mergeCell ref="Q11:R11"/>
    <mergeCell ref="S11:S12"/>
    <mergeCell ref="B31:P31"/>
  </mergeCells>
  <conditionalFormatting sqref="M14:M30">
    <cfRule type="cellIs" dxfId="803" priority="151" operator="equal">
      <formula>"Very large"</formula>
    </cfRule>
    <cfRule type="cellIs" dxfId="802" priority="152" operator="equal">
      <formula>"Large"</formula>
    </cfRule>
  </conditionalFormatting>
  <conditionalFormatting sqref="C14:C30">
    <cfRule type="cellIs" dxfId="801" priority="149" operator="equal">
      <formula>"Very serious"</formula>
    </cfRule>
    <cfRule type="cellIs" dxfId="800" priority="150" operator="equal">
      <formula>"Serious"</formula>
    </cfRule>
  </conditionalFormatting>
  <conditionalFormatting sqref="G14:G30">
    <cfRule type="cellIs" dxfId="799" priority="57" operator="equal">
      <formula>"Very serious"</formula>
    </cfRule>
    <cfRule type="cellIs" dxfId="798" priority="58" operator="equal">
      <formula>"Serious"</formula>
    </cfRule>
  </conditionalFormatting>
  <conditionalFormatting sqref="I14:I30">
    <cfRule type="cellIs" dxfId="797" priority="37" operator="equal">
      <formula>"Very serious"</formula>
    </cfRule>
    <cfRule type="cellIs" dxfId="796" priority="38" operator="equal">
      <formula>"Serious"</formula>
    </cfRule>
  </conditionalFormatting>
  <conditionalFormatting sqref="K14:K15 K17 K19 K21 K23 K25 K27 K29">
    <cfRule type="cellIs" dxfId="795" priority="35" operator="equal">
      <formula>"Very serious"</formula>
    </cfRule>
    <cfRule type="cellIs" dxfId="794" priority="36" operator="equal">
      <formula>"Serious"</formula>
    </cfRule>
  </conditionalFormatting>
  <conditionalFormatting sqref="K16">
    <cfRule type="cellIs" dxfId="793" priority="33" operator="equal">
      <formula>"Very serious"</formula>
    </cfRule>
    <cfRule type="cellIs" dxfId="792" priority="34" operator="equal">
      <formula>"Serious"</formula>
    </cfRule>
  </conditionalFormatting>
  <conditionalFormatting sqref="K18">
    <cfRule type="cellIs" dxfId="791" priority="31" operator="equal">
      <formula>"Very serious"</formula>
    </cfRule>
    <cfRule type="cellIs" dxfId="790" priority="32" operator="equal">
      <formula>"Serious"</formula>
    </cfRule>
  </conditionalFormatting>
  <conditionalFormatting sqref="K20">
    <cfRule type="cellIs" dxfId="789" priority="29" operator="equal">
      <formula>"Very serious"</formula>
    </cfRule>
    <cfRule type="cellIs" dxfId="788" priority="30" operator="equal">
      <formula>"Serious"</formula>
    </cfRule>
  </conditionalFormatting>
  <conditionalFormatting sqref="K22">
    <cfRule type="cellIs" dxfId="787" priority="27" operator="equal">
      <formula>"Very serious"</formula>
    </cfRule>
    <cfRule type="cellIs" dxfId="786" priority="28" operator="equal">
      <formula>"Serious"</formula>
    </cfRule>
  </conditionalFormatting>
  <conditionalFormatting sqref="K24">
    <cfRule type="cellIs" dxfId="785" priority="25" operator="equal">
      <formula>"Very serious"</formula>
    </cfRule>
    <cfRule type="cellIs" dxfId="784" priority="26" operator="equal">
      <formula>"Serious"</formula>
    </cfRule>
  </conditionalFormatting>
  <conditionalFormatting sqref="K26">
    <cfRule type="cellIs" dxfId="783" priority="23" operator="equal">
      <formula>"Very serious"</formula>
    </cfRule>
    <cfRule type="cellIs" dxfId="782" priority="24" operator="equal">
      <formula>"Serious"</formula>
    </cfRule>
  </conditionalFormatting>
  <conditionalFormatting sqref="K28">
    <cfRule type="cellIs" dxfId="781" priority="21" operator="equal">
      <formula>"Very serious"</formula>
    </cfRule>
    <cfRule type="cellIs" dxfId="780" priority="22" operator="equal">
      <formula>"Serious"</formula>
    </cfRule>
  </conditionalFormatting>
  <conditionalFormatting sqref="K30">
    <cfRule type="cellIs" dxfId="779" priority="19" operator="equal">
      <formula>"Very serious"</formula>
    </cfRule>
    <cfRule type="cellIs" dxfId="778" priority="20" operator="equal">
      <formula>"Serious"</formula>
    </cfRule>
  </conditionalFormatting>
  <conditionalFormatting sqref="E14:E15 E17 E19 E21 E23 E25 E27 E29">
    <cfRule type="cellIs" dxfId="777" priority="17" operator="equal">
      <formula>"Very serious"</formula>
    </cfRule>
    <cfRule type="cellIs" dxfId="776" priority="18" operator="equal">
      <formula>"Serious"</formula>
    </cfRule>
  </conditionalFormatting>
  <conditionalFormatting sqref="E16">
    <cfRule type="cellIs" dxfId="775" priority="15" operator="equal">
      <formula>"Very serious"</formula>
    </cfRule>
    <cfRule type="cellIs" dxfId="774" priority="16" operator="equal">
      <formula>"Serious"</formula>
    </cfRule>
  </conditionalFormatting>
  <conditionalFormatting sqref="E18">
    <cfRule type="cellIs" dxfId="773" priority="13" operator="equal">
      <formula>"Very serious"</formula>
    </cfRule>
    <cfRule type="cellIs" dxfId="772" priority="14" operator="equal">
      <formula>"Serious"</formula>
    </cfRule>
  </conditionalFormatting>
  <conditionalFormatting sqref="E20">
    <cfRule type="cellIs" dxfId="771" priority="11" operator="equal">
      <formula>"Very serious"</formula>
    </cfRule>
    <cfRule type="cellIs" dxfId="770" priority="12" operator="equal">
      <formula>"Serious"</formula>
    </cfRule>
  </conditionalFormatting>
  <conditionalFormatting sqref="E22">
    <cfRule type="cellIs" dxfId="769" priority="9" operator="equal">
      <formula>"Very serious"</formula>
    </cfRule>
    <cfRule type="cellIs" dxfId="768" priority="10" operator="equal">
      <formula>"Serious"</formula>
    </cfRule>
  </conditionalFormatting>
  <conditionalFormatting sqref="E24">
    <cfRule type="cellIs" dxfId="767" priority="7" operator="equal">
      <formula>"Very serious"</formula>
    </cfRule>
    <cfRule type="cellIs" dxfId="766" priority="8" operator="equal">
      <formula>"Serious"</formula>
    </cfRule>
  </conditionalFormatting>
  <conditionalFormatting sqref="E26">
    <cfRule type="cellIs" dxfId="765" priority="5" operator="equal">
      <formula>"Very serious"</formula>
    </cfRule>
    <cfRule type="cellIs" dxfId="764" priority="6" operator="equal">
      <formula>"Serious"</formula>
    </cfRule>
  </conditionalFormatting>
  <conditionalFormatting sqref="E28">
    <cfRule type="cellIs" dxfId="763" priority="3" operator="equal">
      <formula>"Very serious"</formula>
    </cfRule>
    <cfRule type="cellIs" dxfId="762" priority="4" operator="equal">
      <formula>"Serious"</formula>
    </cfRule>
  </conditionalFormatting>
  <conditionalFormatting sqref="E30">
    <cfRule type="cellIs" dxfId="761" priority="1" operator="equal">
      <formula>"Very serious"</formula>
    </cfRule>
    <cfRule type="cellIs" dxfId="760" priority="2" operator="equal">
      <formula>"Serious"</formula>
    </cfRule>
  </conditionalFormatting>
  <dataValidations count="3">
    <dataValidation type="list" allowBlank="1" showInputMessage="1" showErrorMessage="1" sqref="M16 M18 M20 M28 M22 M24 M26 M30 M14">
      <formula1>up</formula1>
    </dataValidation>
    <dataValidation type="list" errorStyle="warning" allowBlank="1" showInputMessage="1" showErrorMessage="1" sqref="I20 I18 I16 I14 I30 I28 I26 I24 G30 G14 G16 G18 G20 G22 G24 G26 I22 K28 K14 K16 K18 K20 K22 K24 K26 K30 G28 C30 C14 C16 C18 C20 C22 C24 C26 C28 E28 E14 E16 E18 E20 E22 E24 E26 E30">
      <formula1>Down</formula1>
    </dataValidation>
    <dataValidation type="list" errorStyle="warning" allowBlank="1" showInputMessage="1" showErrorMessage="1" sqref="I15 I19 G19 G15 I17 K19 K15 K17 C19 C15 C17 G17 E19 E15 E17">
      <formula1>Grade_down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S16 S18 S20 S22 S24 S26 S28 S30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9"/>
  <sheetViews>
    <sheetView workbookViewId="0">
      <selection activeCell="B90" sqref="B90"/>
    </sheetView>
  </sheetViews>
  <sheetFormatPr defaultColWidth="11.42578125" defaultRowHeight="15" x14ac:dyDescent="0.25"/>
  <cols>
    <col min="1" max="1" width="6.28515625" style="88" customWidth="1"/>
    <col min="2" max="2" width="17.5703125" style="89" customWidth="1"/>
    <col min="3" max="3" width="18.28515625" style="88" customWidth="1"/>
    <col min="4" max="4" width="3.85546875" style="88" customWidth="1"/>
    <col min="5" max="5" width="18.28515625" style="88" customWidth="1"/>
    <col min="6" max="6" width="4.5703125" style="88" customWidth="1"/>
    <col min="7" max="7" width="20.7109375" style="88" customWidth="1"/>
    <col min="8" max="8" width="5.28515625" style="88" customWidth="1"/>
    <col min="9" max="9" width="18.7109375" style="88" customWidth="1"/>
    <col min="10" max="10" width="4.5703125" style="88" customWidth="1"/>
    <col min="11" max="11" width="18" style="88" customWidth="1"/>
    <col min="12" max="12" width="4.7109375" style="88" customWidth="1"/>
    <col min="13" max="13" width="19.28515625" style="88" customWidth="1"/>
    <col min="14" max="14" width="4.85546875" style="88" customWidth="1"/>
    <col min="15" max="15" width="22.140625" style="88" customWidth="1"/>
    <col min="16" max="16" width="25.140625" style="88" customWidth="1"/>
    <col min="17" max="17" width="29.7109375" style="88" customWidth="1"/>
    <col min="18" max="18" width="29.28515625" style="88" customWidth="1"/>
    <col min="19" max="19" width="24.140625" style="88" customWidth="1"/>
    <col min="20" max="20" width="23.5703125" style="88" customWidth="1"/>
    <col min="21" max="21" width="11.42578125" style="88" customWidth="1"/>
    <col min="22" max="31" width="11.42578125" style="88"/>
    <col min="32" max="32" width="11.42578125" style="88" customWidth="1"/>
    <col min="33" max="16384" width="11.42578125" style="88"/>
  </cols>
  <sheetData>
    <row r="2" spans="2:20" s="83" customFormat="1" ht="33.75" customHeight="1" thickBot="1" x14ac:dyDescent="0.3">
      <c r="B2" s="82" t="str">
        <f>HOME!B15</f>
        <v>PICO7</v>
      </c>
      <c r="C2" s="241" t="str">
        <f>VLOOKUP(B2,HOME!B:G,6,0)</f>
        <v>Three doses of 9-valent HPV vaccine versus placebo in 12–26-year-old females previously vaccinated with 4-valent HPV (3 doses) − immunogenicity outcomes (month 7)</v>
      </c>
      <c r="D2" s="241"/>
      <c r="E2" s="241"/>
      <c r="F2" s="241"/>
      <c r="G2" s="241"/>
      <c r="H2" s="241"/>
      <c r="I2" s="241"/>
      <c r="J2" s="241"/>
      <c r="K2" s="241"/>
      <c r="L2" s="241"/>
      <c r="M2" s="241"/>
      <c r="N2" s="241"/>
      <c r="O2" s="241"/>
      <c r="P2" s="241"/>
    </row>
    <row r="3" spans="2:20" s="83" customFormat="1" ht="15.75" x14ac:dyDescent="0.25">
      <c r="B3" s="84" t="s">
        <v>4</v>
      </c>
      <c r="C3" s="202" t="str">
        <f>VLOOKUP(B2,HOME!B:G,2,0)</f>
        <v>Females 12–26 years old previously vaccinated with 4-valent HPV (3 doses) (subgroup: mPPI)</v>
      </c>
      <c r="D3" s="202"/>
      <c r="E3" s="202"/>
      <c r="F3" s="202"/>
      <c r="G3" s="202"/>
      <c r="H3" s="202"/>
      <c r="I3" s="202"/>
      <c r="J3" s="202"/>
      <c r="K3" s="202"/>
      <c r="L3" s="202"/>
      <c r="M3" s="202"/>
      <c r="N3" s="202"/>
      <c r="O3" s="202"/>
      <c r="P3" s="202"/>
    </row>
    <row r="4" spans="2:20" s="83" customFormat="1" ht="15.75" x14ac:dyDescent="0.25">
      <c r="B4" s="84" t="s">
        <v>23</v>
      </c>
      <c r="C4" s="202" t="str">
        <f>STUDIES!D7</f>
        <v>32 centers in 8 countries (Australia, Canada, Colombia, Denmark, Hong Kong, Mexico, Sweden and the United States [including Puerto Rico])</v>
      </c>
      <c r="D4" s="202"/>
      <c r="E4" s="202"/>
      <c r="F4" s="202"/>
      <c r="G4" s="202"/>
      <c r="H4" s="202"/>
      <c r="I4" s="202"/>
      <c r="J4" s="202"/>
      <c r="K4" s="202"/>
      <c r="L4" s="202"/>
      <c r="M4" s="202"/>
      <c r="N4" s="202"/>
      <c r="O4" s="202"/>
      <c r="P4" s="202"/>
    </row>
    <row r="5" spans="2:20" s="83" customFormat="1" ht="15.75" x14ac:dyDescent="0.25">
      <c r="B5" s="84" t="s">
        <v>5</v>
      </c>
      <c r="C5" s="202" t="str">
        <f>VLOOKUP(B2,HOME!B:G,3,0)</f>
        <v>9-valent HPV (3 doses)</v>
      </c>
      <c r="D5" s="202"/>
      <c r="E5" s="202"/>
      <c r="F5" s="202"/>
      <c r="G5" s="202"/>
      <c r="H5" s="202"/>
      <c r="I5" s="202"/>
      <c r="J5" s="202"/>
      <c r="K5" s="202"/>
      <c r="L5" s="202"/>
      <c r="M5" s="202"/>
      <c r="N5" s="202"/>
      <c r="O5" s="202"/>
      <c r="P5" s="202"/>
    </row>
    <row r="6" spans="2:20" s="83" customFormat="1" ht="16.5" thickBot="1" x14ac:dyDescent="0.3">
      <c r="B6" s="85" t="s">
        <v>6</v>
      </c>
      <c r="C6" s="203" t="str">
        <f>VLOOKUP(B2,HOME!B:G,4,0)</f>
        <v>Placebo (3 doses) in females 12–26 years old previously vaccinated with 4-valent HPV (3 doses)</v>
      </c>
      <c r="D6" s="203"/>
      <c r="E6" s="203"/>
      <c r="F6" s="203"/>
      <c r="G6" s="203"/>
      <c r="H6" s="203"/>
      <c r="I6" s="203"/>
      <c r="J6" s="203"/>
      <c r="K6" s="203"/>
      <c r="L6" s="203"/>
      <c r="M6" s="203"/>
      <c r="N6" s="203"/>
      <c r="O6" s="203"/>
      <c r="P6" s="203"/>
    </row>
    <row r="8" spans="2:20" ht="21.75" thickBot="1" x14ac:dyDescent="0.3">
      <c r="B8" s="86" t="s">
        <v>57</v>
      </c>
      <c r="C8" s="87"/>
      <c r="D8" s="87"/>
      <c r="E8" s="87"/>
      <c r="F8" s="87"/>
      <c r="G8" s="87"/>
      <c r="H8" s="87"/>
      <c r="I8" s="87"/>
      <c r="J8" s="87"/>
      <c r="K8" s="87"/>
      <c r="L8" s="87"/>
      <c r="M8" s="87"/>
      <c r="N8" s="87"/>
      <c r="O8" s="87"/>
      <c r="P8" s="87"/>
      <c r="Q8" s="87"/>
      <c r="R8" s="87"/>
      <c r="S8" s="87"/>
    </row>
    <row r="9" spans="2:20" x14ac:dyDescent="0.25">
      <c r="O9" s="89"/>
    </row>
    <row r="10" spans="2:20" ht="16.5" customHeight="1" x14ac:dyDescent="0.25">
      <c r="B10" s="216" t="s">
        <v>72</v>
      </c>
      <c r="C10" s="217"/>
      <c r="D10" s="217"/>
      <c r="E10" s="217"/>
      <c r="F10" s="217"/>
      <c r="G10" s="217"/>
      <c r="H10" s="217"/>
      <c r="I10" s="217"/>
      <c r="J10" s="217"/>
      <c r="K10" s="217"/>
      <c r="L10" s="217"/>
      <c r="M10" s="217"/>
      <c r="N10" s="218"/>
      <c r="O10" s="208" t="s">
        <v>73</v>
      </c>
      <c r="P10" s="209"/>
      <c r="Q10" s="209"/>
      <c r="R10" s="209"/>
      <c r="S10" s="210"/>
    </row>
    <row r="11" spans="2:20" ht="15.75" customHeight="1" x14ac:dyDescent="0.25">
      <c r="B11" s="219" t="s">
        <v>47</v>
      </c>
      <c r="C11" s="28"/>
      <c r="D11" s="28"/>
      <c r="E11" s="28"/>
      <c r="F11" s="28"/>
      <c r="G11" s="28"/>
      <c r="H11" s="28"/>
      <c r="I11" s="28"/>
      <c r="J11" s="28"/>
      <c r="K11" s="28"/>
      <c r="L11" s="28"/>
      <c r="M11" s="28"/>
      <c r="N11" s="29"/>
      <c r="O11" s="211" t="s">
        <v>45</v>
      </c>
      <c r="P11" s="212"/>
      <c r="Q11" s="213" t="s">
        <v>55</v>
      </c>
      <c r="R11" s="213"/>
      <c r="S11" s="214" t="s">
        <v>214</v>
      </c>
    </row>
    <row r="12" spans="2:20" ht="30.75" thickBot="1" x14ac:dyDescent="0.3">
      <c r="B12" s="220"/>
      <c r="C12" s="90" t="s">
        <v>48</v>
      </c>
      <c r="D12" s="75" t="s">
        <v>166</v>
      </c>
      <c r="E12" s="90" t="s">
        <v>41</v>
      </c>
      <c r="F12" s="75"/>
      <c r="G12" s="90" t="s">
        <v>42</v>
      </c>
      <c r="H12" s="75"/>
      <c r="I12" s="90" t="s">
        <v>407</v>
      </c>
      <c r="J12" s="75"/>
      <c r="K12" s="90" t="s">
        <v>44</v>
      </c>
      <c r="L12" s="75"/>
      <c r="M12" s="90" t="s">
        <v>46</v>
      </c>
      <c r="N12" s="75"/>
      <c r="O12" s="67" t="s">
        <v>611</v>
      </c>
      <c r="P12" s="68" t="s">
        <v>612</v>
      </c>
      <c r="Q12" s="74" t="s">
        <v>213</v>
      </c>
      <c r="R12" s="76" t="s">
        <v>212</v>
      </c>
      <c r="S12" s="215"/>
    </row>
    <row r="13" spans="2:20" x14ac:dyDescent="0.25">
      <c r="B13" s="91" t="s">
        <v>328</v>
      </c>
      <c r="C13" s="92"/>
      <c r="D13" s="93"/>
      <c r="E13" s="93"/>
      <c r="F13" s="93"/>
      <c r="G13" s="93"/>
      <c r="H13" s="93"/>
      <c r="I13" s="93"/>
      <c r="J13" s="93"/>
      <c r="K13" s="93"/>
      <c r="L13" s="93"/>
      <c r="M13" s="93"/>
      <c r="N13" s="93"/>
      <c r="O13" s="93"/>
      <c r="P13" s="93"/>
      <c r="Q13" s="53"/>
      <c r="R13" s="93"/>
      <c r="S13" s="94"/>
    </row>
    <row r="14" spans="2:20" x14ac:dyDescent="0.25">
      <c r="B14" s="126" t="s">
        <v>193</v>
      </c>
      <c r="C14" s="96" t="s">
        <v>50</v>
      </c>
      <c r="D14" s="97"/>
      <c r="E14" s="96" t="s">
        <v>49</v>
      </c>
      <c r="F14" s="55">
        <v>1</v>
      </c>
      <c r="G14" s="96" t="s">
        <v>50</v>
      </c>
      <c r="H14" s="97"/>
      <c r="I14" s="96" t="s">
        <v>50</v>
      </c>
      <c r="J14" s="97"/>
      <c r="K14" s="96" t="s">
        <v>49</v>
      </c>
      <c r="L14" s="55">
        <v>1</v>
      </c>
      <c r="M14" s="96" t="s">
        <v>49</v>
      </c>
      <c r="N14" s="97"/>
      <c r="O14" s="126">
        <v>251</v>
      </c>
      <c r="P14" s="98">
        <v>511</v>
      </c>
      <c r="Q14" s="52" t="s">
        <v>124</v>
      </c>
      <c r="R14" s="127" t="s">
        <v>597</v>
      </c>
      <c r="S14" s="100" t="s">
        <v>349</v>
      </c>
      <c r="T14" s="20"/>
    </row>
    <row r="15" spans="2:20" x14ac:dyDescent="0.25">
      <c r="B15" s="101" t="s">
        <v>329</v>
      </c>
      <c r="C15" s="102"/>
      <c r="D15" s="102"/>
      <c r="E15" s="102"/>
      <c r="F15" s="54"/>
      <c r="G15" s="102"/>
      <c r="H15" s="102"/>
      <c r="I15" s="102"/>
      <c r="J15" s="102"/>
      <c r="K15" s="102"/>
      <c r="L15" s="54"/>
      <c r="M15" s="102"/>
      <c r="N15" s="102"/>
      <c r="O15" s="102"/>
      <c r="P15" s="102"/>
      <c r="Q15" s="54"/>
      <c r="R15" s="102"/>
      <c r="S15" s="103"/>
      <c r="T15" s="20"/>
    </row>
    <row r="16" spans="2:20" x14ac:dyDescent="0.25">
      <c r="B16" s="126" t="s">
        <v>194</v>
      </c>
      <c r="C16" s="96" t="s">
        <v>50</v>
      </c>
      <c r="D16" s="97"/>
      <c r="E16" s="96" t="s">
        <v>49</v>
      </c>
      <c r="F16" s="55">
        <v>1</v>
      </c>
      <c r="G16" s="96" t="s">
        <v>50</v>
      </c>
      <c r="H16" s="97"/>
      <c r="I16" s="96" t="s">
        <v>50</v>
      </c>
      <c r="J16" s="97"/>
      <c r="K16" s="96" t="s">
        <v>49</v>
      </c>
      <c r="L16" s="55">
        <v>1</v>
      </c>
      <c r="M16" s="96" t="s">
        <v>49</v>
      </c>
      <c r="N16" s="97"/>
      <c r="O16" s="126">
        <v>261</v>
      </c>
      <c r="P16" s="98">
        <v>515</v>
      </c>
      <c r="Q16" s="55" t="s">
        <v>125</v>
      </c>
      <c r="R16" s="127" t="s">
        <v>598</v>
      </c>
      <c r="S16" s="100" t="s">
        <v>349</v>
      </c>
      <c r="T16" s="20"/>
    </row>
    <row r="17" spans="2:20" x14ac:dyDescent="0.25">
      <c r="B17" s="101" t="s">
        <v>330</v>
      </c>
      <c r="C17" s="102"/>
      <c r="D17" s="102"/>
      <c r="E17" s="102"/>
      <c r="F17" s="54"/>
      <c r="G17" s="102"/>
      <c r="H17" s="102"/>
      <c r="I17" s="102"/>
      <c r="J17" s="102"/>
      <c r="K17" s="102"/>
      <c r="L17" s="54"/>
      <c r="M17" s="102"/>
      <c r="N17" s="102"/>
      <c r="O17" s="102"/>
      <c r="P17" s="102"/>
      <c r="Q17" s="54"/>
      <c r="R17" s="54"/>
      <c r="S17" s="103"/>
      <c r="T17" s="20"/>
    </row>
    <row r="18" spans="2:20" x14ac:dyDescent="0.25">
      <c r="B18" s="126" t="s">
        <v>194</v>
      </c>
      <c r="C18" s="96" t="s">
        <v>50</v>
      </c>
      <c r="D18" s="97"/>
      <c r="E18" s="96" t="s">
        <v>49</v>
      </c>
      <c r="F18" s="55">
        <v>1</v>
      </c>
      <c r="G18" s="96" t="s">
        <v>50</v>
      </c>
      <c r="H18" s="97"/>
      <c r="I18" s="96" t="s">
        <v>50</v>
      </c>
      <c r="J18" s="97"/>
      <c r="K18" s="96" t="s">
        <v>49</v>
      </c>
      <c r="L18" s="55">
        <v>1</v>
      </c>
      <c r="M18" s="96" t="s">
        <v>49</v>
      </c>
      <c r="N18" s="97"/>
      <c r="O18" s="126">
        <v>261</v>
      </c>
      <c r="P18" s="98">
        <v>515</v>
      </c>
      <c r="Q18" s="55" t="s">
        <v>126</v>
      </c>
      <c r="R18" s="127" t="s">
        <v>599</v>
      </c>
      <c r="S18" s="100" t="s">
        <v>349</v>
      </c>
      <c r="T18" s="20"/>
    </row>
    <row r="19" spans="2:20" x14ac:dyDescent="0.25">
      <c r="B19" s="101" t="s">
        <v>331</v>
      </c>
      <c r="C19" s="102"/>
      <c r="D19" s="102"/>
      <c r="E19" s="102"/>
      <c r="F19" s="54"/>
      <c r="G19" s="102"/>
      <c r="H19" s="102"/>
      <c r="I19" s="102"/>
      <c r="J19" s="102"/>
      <c r="K19" s="102"/>
      <c r="L19" s="54"/>
      <c r="M19" s="102"/>
      <c r="N19" s="102"/>
      <c r="O19" s="102"/>
      <c r="P19" s="102"/>
      <c r="Q19" s="54"/>
      <c r="R19" s="54"/>
      <c r="S19" s="103"/>
    </row>
    <row r="20" spans="2:20" x14ac:dyDescent="0.25">
      <c r="B20" s="126" t="s">
        <v>194</v>
      </c>
      <c r="C20" s="96" t="s">
        <v>50</v>
      </c>
      <c r="D20" s="97"/>
      <c r="E20" s="96" t="s">
        <v>49</v>
      </c>
      <c r="F20" s="55">
        <v>1</v>
      </c>
      <c r="G20" s="96" t="s">
        <v>50</v>
      </c>
      <c r="H20" s="97"/>
      <c r="I20" s="96" t="s">
        <v>50</v>
      </c>
      <c r="J20" s="97"/>
      <c r="K20" s="96" t="s">
        <v>49</v>
      </c>
      <c r="L20" s="55">
        <v>1</v>
      </c>
      <c r="M20" s="96" t="s">
        <v>49</v>
      </c>
      <c r="N20" s="97"/>
      <c r="O20" s="126">
        <v>261</v>
      </c>
      <c r="P20" s="98">
        <v>515</v>
      </c>
      <c r="Q20" s="55" t="s">
        <v>127</v>
      </c>
      <c r="R20" s="127" t="s">
        <v>600</v>
      </c>
      <c r="S20" s="100" t="s">
        <v>349</v>
      </c>
    </row>
    <row r="21" spans="2:20" x14ac:dyDescent="0.25">
      <c r="B21" s="101" t="s">
        <v>332</v>
      </c>
      <c r="C21" s="102"/>
      <c r="D21" s="102"/>
      <c r="E21" s="102"/>
      <c r="F21" s="54"/>
      <c r="G21" s="102"/>
      <c r="H21" s="102"/>
      <c r="I21" s="102"/>
      <c r="J21" s="102"/>
      <c r="K21" s="102"/>
      <c r="L21" s="54"/>
      <c r="M21" s="102"/>
      <c r="N21" s="102"/>
      <c r="O21" s="102"/>
      <c r="P21" s="102"/>
      <c r="Q21" s="54"/>
      <c r="R21" s="102"/>
      <c r="S21" s="103"/>
    </row>
    <row r="22" spans="2:20" x14ac:dyDescent="0.25">
      <c r="B22" s="126" t="s">
        <v>194</v>
      </c>
      <c r="C22" s="96" t="s">
        <v>50</v>
      </c>
      <c r="D22" s="97"/>
      <c r="E22" s="96" t="s">
        <v>49</v>
      </c>
      <c r="F22" s="55">
        <v>1</v>
      </c>
      <c r="G22" s="96" t="s">
        <v>50</v>
      </c>
      <c r="H22" s="97"/>
      <c r="I22" s="96" t="s">
        <v>50</v>
      </c>
      <c r="J22" s="97"/>
      <c r="K22" s="96" t="s">
        <v>49</v>
      </c>
      <c r="L22" s="55">
        <v>1</v>
      </c>
      <c r="M22" s="96" t="s">
        <v>49</v>
      </c>
      <c r="N22" s="97"/>
      <c r="O22" s="126">
        <v>261</v>
      </c>
      <c r="P22" s="98">
        <v>515</v>
      </c>
      <c r="Q22" s="55" t="s">
        <v>128</v>
      </c>
      <c r="R22" s="127" t="s">
        <v>601</v>
      </c>
      <c r="S22" s="100" t="s">
        <v>349</v>
      </c>
    </row>
    <row r="23" spans="2:20" x14ac:dyDescent="0.25">
      <c r="B23" s="101" t="s">
        <v>333</v>
      </c>
      <c r="C23" s="102"/>
      <c r="D23" s="102"/>
      <c r="E23" s="102"/>
      <c r="F23" s="54"/>
      <c r="G23" s="102"/>
      <c r="H23" s="102"/>
      <c r="I23" s="102"/>
      <c r="J23" s="102"/>
      <c r="K23" s="102"/>
      <c r="L23" s="54"/>
      <c r="M23" s="102"/>
      <c r="N23" s="102"/>
      <c r="O23" s="102"/>
      <c r="P23" s="102"/>
      <c r="Q23" s="54"/>
      <c r="R23" s="102"/>
      <c r="S23" s="103"/>
    </row>
    <row r="24" spans="2:20" x14ac:dyDescent="0.25">
      <c r="B24" s="126" t="s">
        <v>194</v>
      </c>
      <c r="C24" s="96" t="s">
        <v>50</v>
      </c>
      <c r="D24" s="97"/>
      <c r="E24" s="96" t="s">
        <v>49</v>
      </c>
      <c r="F24" s="55">
        <v>1</v>
      </c>
      <c r="G24" s="96" t="s">
        <v>50</v>
      </c>
      <c r="H24" s="97"/>
      <c r="I24" s="96" t="s">
        <v>50</v>
      </c>
      <c r="J24" s="97"/>
      <c r="K24" s="96" t="s">
        <v>49</v>
      </c>
      <c r="L24" s="55">
        <v>1</v>
      </c>
      <c r="M24" s="96" t="s">
        <v>49</v>
      </c>
      <c r="N24" s="97"/>
      <c r="O24" s="126">
        <v>261</v>
      </c>
      <c r="P24" s="98">
        <v>515</v>
      </c>
      <c r="Q24" s="55" t="s">
        <v>122</v>
      </c>
      <c r="R24" s="127" t="s">
        <v>190</v>
      </c>
      <c r="S24" s="100" t="s">
        <v>349</v>
      </c>
    </row>
    <row r="25" spans="2:20" x14ac:dyDescent="0.25">
      <c r="B25" s="101" t="s">
        <v>334</v>
      </c>
      <c r="C25" s="102"/>
      <c r="D25" s="102"/>
      <c r="E25" s="102"/>
      <c r="F25" s="54"/>
      <c r="G25" s="102"/>
      <c r="H25" s="102"/>
      <c r="I25" s="102"/>
      <c r="J25" s="102"/>
      <c r="K25" s="102"/>
      <c r="L25" s="54"/>
      <c r="M25" s="102"/>
      <c r="N25" s="102"/>
      <c r="O25" s="102"/>
      <c r="P25" s="102"/>
      <c r="Q25" s="54"/>
      <c r="R25" s="102"/>
      <c r="S25" s="103"/>
    </row>
    <row r="26" spans="2:20" x14ac:dyDescent="0.25">
      <c r="B26" s="126" t="s">
        <v>194</v>
      </c>
      <c r="C26" s="96" t="s">
        <v>50</v>
      </c>
      <c r="D26" s="97"/>
      <c r="E26" s="96" t="s">
        <v>49</v>
      </c>
      <c r="F26" s="55">
        <v>1</v>
      </c>
      <c r="G26" s="96" t="s">
        <v>50</v>
      </c>
      <c r="H26" s="97"/>
      <c r="I26" s="96" t="s">
        <v>50</v>
      </c>
      <c r="J26" s="97"/>
      <c r="K26" s="96" t="s">
        <v>49</v>
      </c>
      <c r="L26" s="55">
        <v>1</v>
      </c>
      <c r="M26" s="96" t="s">
        <v>49</v>
      </c>
      <c r="N26" s="97"/>
      <c r="O26" s="126">
        <v>261</v>
      </c>
      <c r="P26" s="98">
        <v>515</v>
      </c>
      <c r="Q26" s="55" t="s">
        <v>123</v>
      </c>
      <c r="R26" s="127" t="s">
        <v>190</v>
      </c>
      <c r="S26" s="100" t="s">
        <v>349</v>
      </c>
    </row>
    <row r="27" spans="2:20" x14ac:dyDescent="0.25">
      <c r="B27" s="101" t="s">
        <v>335</v>
      </c>
      <c r="C27" s="102"/>
      <c r="D27" s="102"/>
      <c r="E27" s="102"/>
      <c r="F27" s="54"/>
      <c r="G27" s="102"/>
      <c r="H27" s="102"/>
      <c r="I27" s="102"/>
      <c r="J27" s="102"/>
      <c r="K27" s="102"/>
      <c r="L27" s="54"/>
      <c r="M27" s="102"/>
      <c r="N27" s="102"/>
      <c r="O27" s="102"/>
      <c r="P27" s="102"/>
      <c r="Q27" s="54"/>
      <c r="R27" s="102"/>
      <c r="S27" s="103"/>
    </row>
    <row r="28" spans="2:20" x14ac:dyDescent="0.25">
      <c r="B28" s="126" t="s">
        <v>194</v>
      </c>
      <c r="C28" s="96" t="s">
        <v>50</v>
      </c>
      <c r="D28" s="97"/>
      <c r="E28" s="96" t="s">
        <v>49</v>
      </c>
      <c r="F28" s="55">
        <v>1</v>
      </c>
      <c r="G28" s="96" t="s">
        <v>50</v>
      </c>
      <c r="H28" s="97"/>
      <c r="I28" s="96" t="s">
        <v>50</v>
      </c>
      <c r="J28" s="97"/>
      <c r="K28" s="96" t="s">
        <v>49</v>
      </c>
      <c r="L28" s="55">
        <v>1</v>
      </c>
      <c r="M28" s="96" t="s">
        <v>49</v>
      </c>
      <c r="N28" s="97"/>
      <c r="O28" s="126">
        <v>261</v>
      </c>
      <c r="P28" s="98">
        <v>515</v>
      </c>
      <c r="Q28" s="55" t="s">
        <v>123</v>
      </c>
      <c r="R28" s="127" t="s">
        <v>190</v>
      </c>
      <c r="S28" s="100" t="s">
        <v>349</v>
      </c>
    </row>
    <row r="29" spans="2:20" x14ac:dyDescent="0.25">
      <c r="B29" s="101" t="s">
        <v>336</v>
      </c>
      <c r="C29" s="102"/>
      <c r="D29" s="102"/>
      <c r="E29" s="102"/>
      <c r="F29" s="54"/>
      <c r="G29" s="102"/>
      <c r="H29" s="102"/>
      <c r="I29" s="102"/>
      <c r="J29" s="102"/>
      <c r="K29" s="102"/>
      <c r="L29" s="54"/>
      <c r="M29" s="102"/>
      <c r="N29" s="102"/>
      <c r="O29" s="102"/>
      <c r="P29" s="102"/>
      <c r="Q29" s="54"/>
      <c r="R29" s="102"/>
      <c r="S29" s="103"/>
    </row>
    <row r="30" spans="2:20" x14ac:dyDescent="0.25">
      <c r="B30" s="126" t="s">
        <v>194</v>
      </c>
      <c r="C30" s="96" t="s">
        <v>50</v>
      </c>
      <c r="D30" s="97"/>
      <c r="E30" s="96" t="s">
        <v>49</v>
      </c>
      <c r="F30" s="55">
        <v>1</v>
      </c>
      <c r="G30" s="96" t="s">
        <v>50</v>
      </c>
      <c r="H30" s="97"/>
      <c r="I30" s="96" t="s">
        <v>50</v>
      </c>
      <c r="J30" s="97"/>
      <c r="K30" s="96" t="s">
        <v>49</v>
      </c>
      <c r="L30" s="55">
        <v>1</v>
      </c>
      <c r="M30" s="96" t="s">
        <v>49</v>
      </c>
      <c r="N30" s="97"/>
      <c r="O30" s="126">
        <v>261</v>
      </c>
      <c r="P30" s="98">
        <v>515</v>
      </c>
      <c r="Q30" s="55" t="s">
        <v>122</v>
      </c>
      <c r="R30" s="127" t="s">
        <v>190</v>
      </c>
      <c r="S30" s="100" t="s">
        <v>349</v>
      </c>
    </row>
    <row r="31" spans="2:20" x14ac:dyDescent="0.25">
      <c r="B31" s="101" t="s">
        <v>337</v>
      </c>
      <c r="C31" s="102"/>
      <c r="D31" s="102"/>
      <c r="E31" s="102"/>
      <c r="F31" s="54"/>
      <c r="G31" s="102"/>
      <c r="H31" s="102"/>
      <c r="I31" s="102"/>
      <c r="J31" s="102"/>
      <c r="K31" s="102"/>
      <c r="L31" s="54"/>
      <c r="M31" s="102"/>
      <c r="N31" s="102"/>
      <c r="O31" s="102"/>
      <c r="P31" s="102"/>
      <c r="Q31" s="54"/>
      <c r="R31" s="54"/>
      <c r="S31" s="103"/>
    </row>
    <row r="32" spans="2:20" x14ac:dyDescent="0.25">
      <c r="B32" s="126" t="s">
        <v>193</v>
      </c>
      <c r="C32" s="96" t="s">
        <v>50</v>
      </c>
      <c r="D32" s="97"/>
      <c r="E32" s="96" t="s">
        <v>49</v>
      </c>
      <c r="F32" s="55">
        <v>1</v>
      </c>
      <c r="G32" s="96" t="s">
        <v>50</v>
      </c>
      <c r="H32" s="97"/>
      <c r="I32" s="96" t="s">
        <v>50</v>
      </c>
      <c r="J32" s="97"/>
      <c r="K32" s="96" t="s">
        <v>49</v>
      </c>
      <c r="L32" s="55">
        <v>1</v>
      </c>
      <c r="M32" s="96" t="s">
        <v>49</v>
      </c>
      <c r="N32" s="97"/>
      <c r="O32" s="126">
        <v>251</v>
      </c>
      <c r="P32" s="98">
        <v>511</v>
      </c>
      <c r="Q32" s="55" t="s">
        <v>588</v>
      </c>
      <c r="R32" s="127" t="s">
        <v>602</v>
      </c>
      <c r="S32" s="100" t="s">
        <v>349</v>
      </c>
    </row>
    <row r="33" spans="2:19" x14ac:dyDescent="0.25">
      <c r="B33" s="101" t="s">
        <v>338</v>
      </c>
      <c r="C33" s="102"/>
      <c r="D33" s="102"/>
      <c r="E33" s="102"/>
      <c r="F33" s="54"/>
      <c r="G33" s="102"/>
      <c r="H33" s="102"/>
      <c r="I33" s="102"/>
      <c r="J33" s="102"/>
      <c r="K33" s="102"/>
      <c r="L33" s="54"/>
      <c r="M33" s="102"/>
      <c r="N33" s="102"/>
      <c r="O33" s="102"/>
      <c r="P33" s="102"/>
      <c r="Q33" s="54"/>
      <c r="R33" s="102"/>
      <c r="S33" s="103"/>
    </row>
    <row r="34" spans="2:19" x14ac:dyDescent="0.25">
      <c r="B34" s="126" t="s">
        <v>194</v>
      </c>
      <c r="C34" s="96" t="s">
        <v>50</v>
      </c>
      <c r="D34" s="97"/>
      <c r="E34" s="96" t="s">
        <v>49</v>
      </c>
      <c r="F34" s="55">
        <v>1</v>
      </c>
      <c r="G34" s="96" t="s">
        <v>50</v>
      </c>
      <c r="H34" s="97"/>
      <c r="I34" s="96" t="s">
        <v>50</v>
      </c>
      <c r="J34" s="97"/>
      <c r="K34" s="96" t="s">
        <v>49</v>
      </c>
      <c r="L34" s="55">
        <v>1</v>
      </c>
      <c r="M34" s="96" t="s">
        <v>49</v>
      </c>
      <c r="N34" s="97"/>
      <c r="O34" s="126">
        <v>261</v>
      </c>
      <c r="P34" s="98">
        <v>515</v>
      </c>
      <c r="Q34" s="55" t="s">
        <v>589</v>
      </c>
      <c r="R34" s="127" t="s">
        <v>603</v>
      </c>
      <c r="S34" s="100" t="s">
        <v>349</v>
      </c>
    </row>
    <row r="35" spans="2:19" x14ac:dyDescent="0.25">
      <c r="B35" s="101" t="s">
        <v>339</v>
      </c>
      <c r="C35" s="102"/>
      <c r="D35" s="102"/>
      <c r="E35" s="102"/>
      <c r="F35" s="54"/>
      <c r="G35" s="102"/>
      <c r="H35" s="102"/>
      <c r="I35" s="102"/>
      <c r="J35" s="102"/>
      <c r="K35" s="102"/>
      <c r="L35" s="54"/>
      <c r="M35" s="102"/>
      <c r="N35" s="102"/>
      <c r="O35" s="102"/>
      <c r="P35" s="102"/>
      <c r="Q35" s="54"/>
      <c r="R35" s="102"/>
      <c r="S35" s="103"/>
    </row>
    <row r="36" spans="2:19" x14ac:dyDescent="0.25">
      <c r="B36" s="126" t="s">
        <v>194</v>
      </c>
      <c r="C36" s="96" t="s">
        <v>50</v>
      </c>
      <c r="D36" s="97"/>
      <c r="E36" s="96" t="s">
        <v>49</v>
      </c>
      <c r="F36" s="55">
        <v>1</v>
      </c>
      <c r="G36" s="96" t="s">
        <v>50</v>
      </c>
      <c r="H36" s="97"/>
      <c r="I36" s="96" t="s">
        <v>50</v>
      </c>
      <c r="J36" s="97"/>
      <c r="K36" s="96" t="s">
        <v>49</v>
      </c>
      <c r="L36" s="55">
        <v>1</v>
      </c>
      <c r="M36" s="96" t="s">
        <v>49</v>
      </c>
      <c r="N36" s="97"/>
      <c r="O36" s="126">
        <v>261</v>
      </c>
      <c r="P36" s="98">
        <v>515</v>
      </c>
      <c r="Q36" s="55" t="s">
        <v>590</v>
      </c>
      <c r="R36" s="127" t="s">
        <v>602</v>
      </c>
      <c r="S36" s="100" t="s">
        <v>349</v>
      </c>
    </row>
    <row r="37" spans="2:19" x14ac:dyDescent="0.25">
      <c r="B37" s="101" t="s">
        <v>340</v>
      </c>
      <c r="C37" s="102"/>
      <c r="D37" s="102"/>
      <c r="E37" s="102"/>
      <c r="F37" s="54"/>
      <c r="G37" s="102"/>
      <c r="H37" s="102"/>
      <c r="I37" s="102"/>
      <c r="J37" s="102"/>
      <c r="K37" s="102"/>
      <c r="L37" s="54"/>
      <c r="M37" s="102"/>
      <c r="N37" s="102"/>
      <c r="O37" s="102"/>
      <c r="P37" s="102"/>
      <c r="Q37" s="54"/>
      <c r="R37" s="102"/>
      <c r="S37" s="103"/>
    </row>
    <row r="38" spans="2:19" x14ac:dyDescent="0.25">
      <c r="B38" s="126" t="s">
        <v>194</v>
      </c>
      <c r="C38" s="96" t="s">
        <v>50</v>
      </c>
      <c r="D38" s="97"/>
      <c r="E38" s="96" t="s">
        <v>49</v>
      </c>
      <c r="F38" s="55">
        <v>1</v>
      </c>
      <c r="G38" s="96" t="s">
        <v>50</v>
      </c>
      <c r="H38" s="97"/>
      <c r="I38" s="96" t="s">
        <v>50</v>
      </c>
      <c r="J38" s="97"/>
      <c r="K38" s="96" t="s">
        <v>49</v>
      </c>
      <c r="L38" s="55">
        <v>1</v>
      </c>
      <c r="M38" s="96" t="s">
        <v>49</v>
      </c>
      <c r="N38" s="97"/>
      <c r="O38" s="126">
        <v>261</v>
      </c>
      <c r="P38" s="98">
        <v>515</v>
      </c>
      <c r="Q38" s="55" t="s">
        <v>591</v>
      </c>
      <c r="R38" s="127" t="s">
        <v>604</v>
      </c>
      <c r="S38" s="100" t="s">
        <v>349</v>
      </c>
    </row>
    <row r="39" spans="2:19" x14ac:dyDescent="0.25">
      <c r="B39" s="101" t="s">
        <v>341</v>
      </c>
      <c r="C39" s="102"/>
      <c r="D39" s="102"/>
      <c r="E39" s="102"/>
      <c r="F39" s="54"/>
      <c r="G39" s="102"/>
      <c r="H39" s="102"/>
      <c r="I39" s="102"/>
      <c r="J39" s="102"/>
      <c r="K39" s="102"/>
      <c r="L39" s="54"/>
      <c r="M39" s="102"/>
      <c r="N39" s="102"/>
      <c r="O39" s="102"/>
      <c r="P39" s="102"/>
      <c r="Q39" s="54"/>
      <c r="R39" s="102"/>
      <c r="S39" s="103"/>
    </row>
    <row r="40" spans="2:19" x14ac:dyDescent="0.25">
      <c r="B40" s="126" t="s">
        <v>194</v>
      </c>
      <c r="C40" s="96" t="s">
        <v>50</v>
      </c>
      <c r="D40" s="97"/>
      <c r="E40" s="96" t="s">
        <v>49</v>
      </c>
      <c r="F40" s="55">
        <v>1</v>
      </c>
      <c r="G40" s="96" t="s">
        <v>50</v>
      </c>
      <c r="H40" s="97"/>
      <c r="I40" s="96" t="s">
        <v>50</v>
      </c>
      <c r="J40" s="97"/>
      <c r="K40" s="96" t="s">
        <v>49</v>
      </c>
      <c r="L40" s="55">
        <v>1</v>
      </c>
      <c r="M40" s="96" t="s">
        <v>49</v>
      </c>
      <c r="N40" s="97"/>
      <c r="O40" s="126">
        <v>261</v>
      </c>
      <c r="P40" s="98">
        <v>515</v>
      </c>
      <c r="Q40" s="55" t="s">
        <v>592</v>
      </c>
      <c r="R40" s="127" t="s">
        <v>605</v>
      </c>
      <c r="S40" s="100" t="s">
        <v>349</v>
      </c>
    </row>
    <row r="41" spans="2:19" x14ac:dyDescent="0.25">
      <c r="B41" s="101" t="s">
        <v>342</v>
      </c>
      <c r="C41" s="102"/>
      <c r="D41" s="102"/>
      <c r="E41" s="102"/>
      <c r="F41" s="54"/>
      <c r="G41" s="102"/>
      <c r="H41" s="102"/>
      <c r="I41" s="102"/>
      <c r="J41" s="102"/>
      <c r="K41" s="102"/>
      <c r="L41" s="54"/>
      <c r="M41" s="102"/>
      <c r="N41" s="102"/>
      <c r="O41" s="102"/>
      <c r="P41" s="102"/>
      <c r="Q41" s="54"/>
      <c r="R41" s="102"/>
      <c r="S41" s="103"/>
    </row>
    <row r="42" spans="2:19" x14ac:dyDescent="0.25">
      <c r="B42" s="126" t="s">
        <v>194</v>
      </c>
      <c r="C42" s="96" t="s">
        <v>50</v>
      </c>
      <c r="D42" s="97"/>
      <c r="E42" s="96" t="s">
        <v>49</v>
      </c>
      <c r="F42" s="55">
        <v>1</v>
      </c>
      <c r="G42" s="96" t="s">
        <v>50</v>
      </c>
      <c r="H42" s="97"/>
      <c r="I42" s="96" t="s">
        <v>50</v>
      </c>
      <c r="J42" s="97"/>
      <c r="K42" s="96" t="s">
        <v>49</v>
      </c>
      <c r="L42" s="55">
        <v>1</v>
      </c>
      <c r="M42" s="96" t="s">
        <v>49</v>
      </c>
      <c r="N42" s="97"/>
      <c r="O42" s="126">
        <v>261</v>
      </c>
      <c r="P42" s="98">
        <v>515</v>
      </c>
      <c r="Q42" s="55" t="s">
        <v>593</v>
      </c>
      <c r="R42" s="127" t="s">
        <v>606</v>
      </c>
      <c r="S42" s="100" t="s">
        <v>349</v>
      </c>
    </row>
    <row r="43" spans="2:19" x14ac:dyDescent="0.25">
      <c r="B43" s="101" t="s">
        <v>343</v>
      </c>
      <c r="C43" s="102"/>
      <c r="D43" s="102"/>
      <c r="E43" s="102"/>
      <c r="F43" s="54"/>
      <c r="G43" s="102"/>
      <c r="H43" s="102"/>
      <c r="I43" s="102"/>
      <c r="J43" s="102"/>
      <c r="K43" s="102"/>
      <c r="L43" s="54"/>
      <c r="M43" s="102"/>
      <c r="N43" s="102"/>
      <c r="O43" s="102"/>
      <c r="P43" s="102"/>
      <c r="Q43" s="54"/>
      <c r="R43" s="102"/>
      <c r="S43" s="103"/>
    </row>
    <row r="44" spans="2:19" x14ac:dyDescent="0.25">
      <c r="B44" s="126" t="s">
        <v>194</v>
      </c>
      <c r="C44" s="96" t="s">
        <v>50</v>
      </c>
      <c r="D44" s="97"/>
      <c r="E44" s="96" t="s">
        <v>49</v>
      </c>
      <c r="F44" s="55">
        <v>1</v>
      </c>
      <c r="G44" s="96" t="s">
        <v>50</v>
      </c>
      <c r="H44" s="97"/>
      <c r="I44" s="96" t="s">
        <v>50</v>
      </c>
      <c r="J44" s="97"/>
      <c r="K44" s="96" t="s">
        <v>49</v>
      </c>
      <c r="L44" s="55">
        <v>1</v>
      </c>
      <c r="M44" s="96" t="s">
        <v>49</v>
      </c>
      <c r="N44" s="97"/>
      <c r="O44" s="126">
        <v>261</v>
      </c>
      <c r="P44" s="98">
        <v>515</v>
      </c>
      <c r="Q44" s="55" t="s">
        <v>594</v>
      </c>
      <c r="R44" s="127" t="s">
        <v>607</v>
      </c>
      <c r="S44" s="100" t="s">
        <v>349</v>
      </c>
    </row>
    <row r="45" spans="2:19" x14ac:dyDescent="0.25">
      <c r="B45" s="101" t="s">
        <v>344</v>
      </c>
      <c r="C45" s="102"/>
      <c r="D45" s="102"/>
      <c r="E45" s="102"/>
      <c r="F45" s="54"/>
      <c r="G45" s="102"/>
      <c r="H45" s="102"/>
      <c r="I45" s="102"/>
      <c r="J45" s="102"/>
      <c r="K45" s="102"/>
      <c r="L45" s="54"/>
      <c r="M45" s="102"/>
      <c r="N45" s="102"/>
      <c r="O45" s="102"/>
      <c r="P45" s="102"/>
      <c r="Q45" s="54"/>
      <c r="R45" s="102"/>
      <c r="S45" s="103"/>
    </row>
    <row r="46" spans="2:19" x14ac:dyDescent="0.25">
      <c r="B46" s="126" t="s">
        <v>194</v>
      </c>
      <c r="C46" s="96" t="s">
        <v>50</v>
      </c>
      <c r="D46" s="97"/>
      <c r="E46" s="96" t="s">
        <v>49</v>
      </c>
      <c r="F46" s="55">
        <v>1</v>
      </c>
      <c r="G46" s="96" t="s">
        <v>50</v>
      </c>
      <c r="H46" s="97"/>
      <c r="I46" s="96" t="s">
        <v>50</v>
      </c>
      <c r="J46" s="97"/>
      <c r="K46" s="96" t="s">
        <v>49</v>
      </c>
      <c r="L46" s="55">
        <v>1</v>
      </c>
      <c r="M46" s="96" t="s">
        <v>49</v>
      </c>
      <c r="N46" s="97"/>
      <c r="O46" s="126">
        <v>261</v>
      </c>
      <c r="P46" s="98">
        <v>515</v>
      </c>
      <c r="Q46" s="55" t="s">
        <v>595</v>
      </c>
      <c r="R46" s="127" t="s">
        <v>608</v>
      </c>
      <c r="S46" s="100" t="s">
        <v>349</v>
      </c>
    </row>
    <row r="47" spans="2:19" x14ac:dyDescent="0.25">
      <c r="B47" s="101" t="s">
        <v>345</v>
      </c>
      <c r="C47" s="102"/>
      <c r="D47" s="102"/>
      <c r="E47" s="102"/>
      <c r="F47" s="54"/>
      <c r="G47" s="102"/>
      <c r="H47" s="102"/>
      <c r="I47" s="102"/>
      <c r="J47" s="102"/>
      <c r="K47" s="102"/>
      <c r="L47" s="54"/>
      <c r="M47" s="102"/>
      <c r="N47" s="102"/>
      <c r="O47" s="102"/>
      <c r="P47" s="102"/>
      <c r="Q47" s="54"/>
      <c r="R47" s="102"/>
      <c r="S47" s="103"/>
    </row>
    <row r="48" spans="2:19" x14ac:dyDescent="0.25">
      <c r="B48" s="126" t="s">
        <v>194</v>
      </c>
      <c r="C48" s="106" t="s">
        <v>50</v>
      </c>
      <c r="D48" s="107"/>
      <c r="E48" s="106" t="s">
        <v>49</v>
      </c>
      <c r="F48" s="56">
        <v>1</v>
      </c>
      <c r="G48" s="106" t="s">
        <v>50</v>
      </c>
      <c r="H48" s="107"/>
      <c r="I48" s="106" t="s">
        <v>50</v>
      </c>
      <c r="J48" s="107"/>
      <c r="K48" s="106" t="s">
        <v>49</v>
      </c>
      <c r="L48" s="56">
        <v>1</v>
      </c>
      <c r="M48" s="106" t="s">
        <v>49</v>
      </c>
      <c r="N48" s="107"/>
      <c r="O48" s="128">
        <v>261</v>
      </c>
      <c r="P48" s="108">
        <v>515</v>
      </c>
      <c r="Q48" s="56" t="s">
        <v>596</v>
      </c>
      <c r="R48" s="129" t="s">
        <v>609</v>
      </c>
      <c r="S48" s="110" t="s">
        <v>349</v>
      </c>
    </row>
    <row r="49" spans="2:16" x14ac:dyDescent="0.25">
      <c r="B49" s="221" t="s">
        <v>610</v>
      </c>
      <c r="C49" s="221"/>
      <c r="D49" s="221"/>
      <c r="E49" s="221"/>
      <c r="F49" s="221"/>
      <c r="G49" s="221"/>
      <c r="H49" s="221"/>
      <c r="I49" s="221"/>
      <c r="J49" s="221"/>
      <c r="K49" s="221"/>
      <c r="L49" s="221"/>
      <c r="M49" s="221"/>
      <c r="N49" s="221"/>
      <c r="O49" s="221"/>
      <c r="P49" s="221"/>
    </row>
    <row r="50" spans="2:16" ht="46.5" customHeight="1" x14ac:dyDescent="0.25">
      <c r="B50" s="194" t="s">
        <v>189</v>
      </c>
      <c r="C50" s="194"/>
      <c r="D50" s="194"/>
      <c r="E50" s="194"/>
      <c r="F50" s="194"/>
      <c r="G50" s="194"/>
      <c r="H50" s="194"/>
      <c r="I50" s="194"/>
      <c r="J50" s="194"/>
      <c r="K50" s="194"/>
      <c r="L50" s="194"/>
      <c r="M50" s="194"/>
      <c r="N50" s="194"/>
      <c r="O50" s="194"/>
      <c r="P50" s="194"/>
    </row>
    <row r="51" spans="2:16" x14ac:dyDescent="0.25">
      <c r="B51" s="194" t="s">
        <v>613</v>
      </c>
      <c r="C51" s="194"/>
      <c r="D51" s="194"/>
      <c r="E51" s="194"/>
      <c r="F51" s="194"/>
      <c r="G51" s="194"/>
      <c r="H51" s="194"/>
      <c r="I51" s="194"/>
      <c r="J51" s="194"/>
      <c r="K51" s="194"/>
      <c r="L51" s="194"/>
      <c r="M51" s="194"/>
      <c r="N51" s="194"/>
      <c r="O51" s="194"/>
      <c r="P51" s="194"/>
    </row>
    <row r="52" spans="2:16" s="20" customFormat="1" x14ac:dyDescent="0.25">
      <c r="B52" s="111" t="s">
        <v>309</v>
      </c>
      <c r="I52" s="112"/>
      <c r="J52" s="112"/>
    </row>
    <row r="53" spans="2:16" x14ac:dyDescent="0.25">
      <c r="B53" s="194" t="s">
        <v>409</v>
      </c>
      <c r="C53" s="194"/>
      <c r="D53" s="194"/>
      <c r="E53" s="194"/>
      <c r="F53" s="194"/>
      <c r="G53" s="194"/>
      <c r="H53" s="194"/>
      <c r="I53" s="194"/>
      <c r="J53" s="194"/>
      <c r="K53" s="194"/>
      <c r="L53" s="194"/>
      <c r="M53" s="194"/>
      <c r="N53" s="194"/>
      <c r="O53" s="194"/>
      <c r="P53" s="194"/>
    </row>
    <row r="54" spans="2:16" x14ac:dyDescent="0.25">
      <c r="B54" s="194" t="s">
        <v>768</v>
      </c>
      <c r="C54" s="194"/>
      <c r="D54" s="194"/>
      <c r="E54" s="194"/>
      <c r="F54" s="194"/>
      <c r="G54" s="194"/>
      <c r="H54" s="194"/>
      <c r="I54" s="194"/>
      <c r="J54" s="194"/>
      <c r="K54" s="194"/>
      <c r="L54" s="194"/>
      <c r="M54" s="194"/>
      <c r="N54" s="194"/>
      <c r="O54" s="194"/>
      <c r="P54" s="194"/>
    </row>
    <row r="55" spans="2:16" x14ac:dyDescent="0.25">
      <c r="B55" s="194" t="s">
        <v>769</v>
      </c>
      <c r="C55" s="194"/>
      <c r="D55" s="194"/>
      <c r="E55" s="194"/>
      <c r="F55" s="194"/>
      <c r="G55" s="194"/>
      <c r="H55" s="194"/>
      <c r="I55" s="194"/>
      <c r="J55" s="194"/>
      <c r="K55" s="194"/>
      <c r="L55" s="194"/>
      <c r="M55" s="194"/>
      <c r="N55" s="194"/>
      <c r="O55" s="194"/>
      <c r="P55" s="194"/>
    </row>
    <row r="56" spans="2:16" x14ac:dyDescent="0.25">
      <c r="B56" s="194" t="s">
        <v>369</v>
      </c>
      <c r="C56" s="194"/>
      <c r="D56" s="194"/>
      <c r="E56" s="194"/>
      <c r="F56" s="194"/>
      <c r="G56" s="194"/>
      <c r="H56" s="194"/>
      <c r="I56" s="194"/>
      <c r="J56" s="194"/>
      <c r="K56" s="194"/>
      <c r="L56" s="194"/>
      <c r="M56" s="194"/>
      <c r="N56" s="194"/>
      <c r="O56" s="194"/>
      <c r="P56" s="194"/>
    </row>
    <row r="57" spans="2:16" x14ac:dyDescent="0.25">
      <c r="B57" s="113" t="s">
        <v>200</v>
      </c>
      <c r="C57" s="194" t="str">
        <f>STUDIES!A7</f>
        <v>Garland, 2015 (6)</v>
      </c>
      <c r="D57" s="194"/>
      <c r="E57" s="194"/>
      <c r="F57" s="194"/>
      <c r="G57" s="194"/>
      <c r="H57" s="194"/>
      <c r="I57" s="194"/>
      <c r="J57" s="194"/>
      <c r="K57" s="194"/>
      <c r="L57" s="194"/>
      <c r="M57" s="194"/>
      <c r="N57" s="194"/>
      <c r="O57" s="194"/>
      <c r="P57" s="194"/>
    </row>
    <row r="59" spans="2:16" ht="21.75" thickBot="1" x14ac:dyDescent="0.3">
      <c r="B59" s="86" t="s">
        <v>58</v>
      </c>
      <c r="C59" s="87"/>
      <c r="D59" s="87"/>
      <c r="E59" s="87"/>
      <c r="F59" s="87"/>
      <c r="G59" s="87"/>
      <c r="H59" s="87"/>
      <c r="I59" s="87"/>
      <c r="J59" s="87"/>
      <c r="K59" s="87"/>
      <c r="L59" s="87"/>
      <c r="M59" s="87"/>
      <c r="N59" s="87"/>
      <c r="O59" s="87"/>
      <c r="P59" s="87"/>
    </row>
    <row r="61" spans="2:16" s="89" customFormat="1" x14ac:dyDescent="0.25">
      <c r="B61" s="227" t="s">
        <v>74</v>
      </c>
      <c r="C61" s="228"/>
      <c r="D61" s="228"/>
      <c r="E61" s="224" t="s">
        <v>75</v>
      </c>
      <c r="F61" s="224"/>
      <c r="G61" s="224"/>
      <c r="H61" s="224"/>
      <c r="I61" s="224" t="s">
        <v>76</v>
      </c>
      <c r="J61" s="224"/>
      <c r="K61" s="224" t="s">
        <v>25</v>
      </c>
      <c r="L61" s="224"/>
      <c r="M61" s="222" t="s">
        <v>28</v>
      </c>
      <c r="N61" s="222"/>
      <c r="O61" s="224" t="s">
        <v>27</v>
      </c>
      <c r="P61" s="232"/>
    </row>
    <row r="62" spans="2:16" s="89" customFormat="1" ht="33" customHeight="1" thickBot="1" x14ac:dyDescent="0.3">
      <c r="B62" s="229"/>
      <c r="C62" s="230"/>
      <c r="D62" s="230"/>
      <c r="E62" s="223" t="str">
        <f>O12</f>
        <v>Control group (placebo − females 12−25 years)</v>
      </c>
      <c r="F62" s="223"/>
      <c r="G62" s="223" t="str">
        <f>P12</f>
        <v>Intervention group (9vHPV − females 12−26 years)</v>
      </c>
      <c r="H62" s="223"/>
      <c r="I62" s="231" t="s">
        <v>24</v>
      </c>
      <c r="J62" s="231"/>
      <c r="K62" s="231" t="s">
        <v>26</v>
      </c>
      <c r="L62" s="231"/>
      <c r="M62" s="223"/>
      <c r="N62" s="223"/>
      <c r="O62" s="231"/>
      <c r="P62" s="233"/>
    </row>
    <row r="63" spans="2:16" ht="30" customHeight="1" x14ac:dyDescent="0.25">
      <c r="B63" s="192" t="str">
        <f>B13</f>
        <v>GMTs for HPV 6 (follow-up: 7 months)</v>
      </c>
      <c r="C63" s="193"/>
      <c r="D63" s="193"/>
      <c r="E63" s="199" t="str">
        <f>IF(Q14="","",Q14)</f>
        <v>Mean 323.8 mMU/mL</v>
      </c>
      <c r="F63" s="199"/>
      <c r="G63" s="198" t="s">
        <v>625</v>
      </c>
      <c r="H63" s="198"/>
      <c r="I63" s="277" t="str">
        <f>IF(R14="","",R14)</f>
        <v>Ratio 6.82 (6.01−7.74)α</v>
      </c>
      <c r="J63" s="277"/>
      <c r="K63" s="199" t="str">
        <f>IF(B14="","",B14)</f>
        <v>762 (1RCT)</v>
      </c>
      <c r="L63" s="199"/>
      <c r="M63" s="118" t="str">
        <f>IF(S14="","",S14)</f>
        <v>High</v>
      </c>
      <c r="N63" s="115"/>
      <c r="O63" s="200"/>
      <c r="P63" s="201"/>
    </row>
    <row r="64" spans="2:16" ht="30" customHeight="1" x14ac:dyDescent="0.25">
      <c r="B64" s="192" t="str">
        <f>B15</f>
        <v>GMTs for HPV 11 (follow-up: 7 months)</v>
      </c>
      <c r="C64" s="193"/>
      <c r="D64" s="193"/>
      <c r="E64" s="199" t="str">
        <f>IF(Q16="","",Q16)</f>
        <v>Mean 225.4 mMU/mL</v>
      </c>
      <c r="F64" s="199"/>
      <c r="G64" s="198" t="s">
        <v>626</v>
      </c>
      <c r="H64" s="198"/>
      <c r="I64" s="277" t="str">
        <f>IF(R16="","",R16)</f>
        <v>Ratio 8.09 (7.13−9.18)α</v>
      </c>
      <c r="J64" s="277"/>
      <c r="K64" s="199" t="str">
        <f>IF(B16="","",B16)</f>
        <v>776  (1RCT)</v>
      </c>
      <c r="L64" s="199"/>
      <c r="M64" s="118" t="str">
        <f>IF(S16="","",S16)</f>
        <v>High</v>
      </c>
      <c r="N64" s="115"/>
      <c r="O64" s="200"/>
      <c r="P64" s="201"/>
    </row>
    <row r="65" spans="2:16" ht="30" customHeight="1" x14ac:dyDescent="0.25">
      <c r="B65" s="192" t="str">
        <f>B17</f>
        <v>GMTs for HPV 16 (follow-up: 7 months)</v>
      </c>
      <c r="C65" s="193"/>
      <c r="D65" s="193"/>
      <c r="E65" s="199" t="str">
        <f>IF(Q18="","",Q18)</f>
        <v>Mean 966.9 mMU/mL</v>
      </c>
      <c r="F65" s="199"/>
      <c r="G65" s="198" t="s">
        <v>627</v>
      </c>
      <c r="H65" s="198"/>
      <c r="I65" s="277" t="str">
        <f>IF(R18="","",R18)</f>
        <v>Ratio 11.58 (10.19−13.15)α</v>
      </c>
      <c r="J65" s="277"/>
      <c r="K65" s="199" t="str">
        <f>IF(B18="","",B18)</f>
        <v>776  (1RCT)</v>
      </c>
      <c r="L65" s="199"/>
      <c r="M65" s="118" t="str">
        <f>IF(S18="","",S18)</f>
        <v>High</v>
      </c>
      <c r="N65" s="115"/>
      <c r="O65" s="200"/>
      <c r="P65" s="201"/>
    </row>
    <row r="66" spans="2:16" ht="30" customHeight="1" x14ac:dyDescent="0.25">
      <c r="B66" s="192" t="str">
        <f>B19</f>
        <v>GMTs for HPV 18 (follow-up: 7 months)</v>
      </c>
      <c r="C66" s="193"/>
      <c r="D66" s="193"/>
      <c r="E66" s="199" t="str">
        <f>IF(Q20="","",Q20)</f>
        <v>Mean 112.8 mMU/mL</v>
      </c>
      <c r="F66" s="199"/>
      <c r="G66" s="198" t="s">
        <v>628</v>
      </c>
      <c r="H66" s="198"/>
      <c r="I66" s="277" t="str">
        <f>IF(R20="","",R20)</f>
        <v>Ratio 20.26 (17.05−24.09)α</v>
      </c>
      <c r="J66" s="277"/>
      <c r="K66" s="199" t="str">
        <f>IF(B20="","",B20)</f>
        <v>776  (1RCT)</v>
      </c>
      <c r="L66" s="199"/>
      <c r="M66" s="118" t="str">
        <f>IF(S20="","",S20)</f>
        <v>High</v>
      </c>
      <c r="N66" s="115"/>
      <c r="O66" s="200"/>
      <c r="P66" s="201"/>
    </row>
    <row r="67" spans="2:16" ht="30" customHeight="1" x14ac:dyDescent="0.25">
      <c r="B67" s="192" t="str">
        <f>B21</f>
        <v>GMTs for HPV 31 (follow-up: 7 months)</v>
      </c>
      <c r="C67" s="193"/>
      <c r="D67" s="193"/>
      <c r="E67" s="199" t="str">
        <f>IF(Q22="","",Q22)</f>
        <v>Mean 4.7 mMU/mL</v>
      </c>
      <c r="F67" s="199"/>
      <c r="G67" s="198" t="s">
        <v>616</v>
      </c>
      <c r="H67" s="198"/>
      <c r="I67" s="277" t="str">
        <f>IF(R22="","",R22)</f>
        <v>Ratio 55.32 (47.16−64.89)α</v>
      </c>
      <c r="J67" s="277"/>
      <c r="K67" s="199" t="str">
        <f>IF(B22="","",B22)</f>
        <v>776  (1RCT)</v>
      </c>
      <c r="L67" s="199"/>
      <c r="M67" s="118" t="str">
        <f>IF(S22="","",S22)</f>
        <v>High</v>
      </c>
      <c r="N67" s="115"/>
      <c r="O67" s="200"/>
      <c r="P67" s="201"/>
    </row>
    <row r="68" spans="2:16" ht="30" customHeight="1" x14ac:dyDescent="0.25">
      <c r="B68" s="192" t="str">
        <f>B23</f>
        <v>GMTs for HPV 33 (follow-up: 7 months)</v>
      </c>
      <c r="C68" s="193"/>
      <c r="D68" s="193"/>
      <c r="E68" s="199" t="str">
        <f>IF(Q24="","",Q24)</f>
        <v>Mean &lt;4 mMU/mL</v>
      </c>
      <c r="F68" s="199"/>
      <c r="G68" s="198" t="s">
        <v>617</v>
      </c>
      <c r="H68" s="198"/>
      <c r="I68" s="277" t="str">
        <f>IF(R24="","",R24)</f>
        <v>Ratio (not estimable)</v>
      </c>
      <c r="J68" s="277"/>
      <c r="K68" s="199" t="str">
        <f>IF(B24="","",B24)</f>
        <v>776  (1RCT)</v>
      </c>
      <c r="L68" s="199"/>
      <c r="M68" s="118" t="str">
        <f>IF(S24="","",S24)</f>
        <v>High</v>
      </c>
      <c r="N68" s="115"/>
      <c r="O68" s="200"/>
      <c r="P68" s="201"/>
    </row>
    <row r="69" spans="2:16" ht="30" customHeight="1" x14ac:dyDescent="0.25">
      <c r="B69" s="192" t="str">
        <f>B25</f>
        <v>GMTs for HPV 45 (follow-up: 7 months)</v>
      </c>
      <c r="C69" s="193"/>
      <c r="D69" s="193"/>
      <c r="E69" s="199" t="str">
        <f>IF(Q26="","",Q26)</f>
        <v>Mean &lt;3 mMU/mL</v>
      </c>
      <c r="F69" s="199"/>
      <c r="G69" s="198" t="s">
        <v>618</v>
      </c>
      <c r="H69" s="198"/>
      <c r="I69" s="277" t="str">
        <f>IF(R26="","",R26)</f>
        <v>Ratio (not estimable)</v>
      </c>
      <c r="J69" s="277"/>
      <c r="K69" s="199" t="str">
        <f>IF(B26="","",B26)</f>
        <v>776  (1RCT)</v>
      </c>
      <c r="L69" s="199"/>
      <c r="M69" s="118" t="str">
        <f>IF(S26="","",S26)</f>
        <v>High</v>
      </c>
      <c r="N69" s="115"/>
      <c r="O69" s="200"/>
      <c r="P69" s="201"/>
    </row>
    <row r="70" spans="2:16" ht="30" customHeight="1" x14ac:dyDescent="0.25">
      <c r="B70" s="192" t="str">
        <f>B27</f>
        <v>GMTs for HPV 52 (follow-up: 7 months)</v>
      </c>
      <c r="C70" s="193"/>
      <c r="D70" s="193"/>
      <c r="E70" s="199" t="str">
        <f>IF(Q28="","",Q28)</f>
        <v>Mean &lt;3 mMU/mL</v>
      </c>
      <c r="F70" s="199"/>
      <c r="G70" s="198" t="s">
        <v>619</v>
      </c>
      <c r="H70" s="198"/>
      <c r="I70" s="277" t="str">
        <f>IF(R28="","",R28)</f>
        <v>Ratio (not estimable)</v>
      </c>
      <c r="J70" s="277"/>
      <c r="K70" s="199" t="str">
        <f>IF(B28="","",B28)</f>
        <v>776  (1RCT)</v>
      </c>
      <c r="L70" s="199"/>
      <c r="M70" s="118" t="str">
        <f>IF(S28="","",S28)</f>
        <v>High</v>
      </c>
      <c r="N70" s="115"/>
      <c r="O70" s="200"/>
      <c r="P70" s="201"/>
    </row>
    <row r="71" spans="2:16" ht="30" customHeight="1" x14ac:dyDescent="0.25">
      <c r="B71" s="192" t="str">
        <f>B29</f>
        <v>GMTs for HPV 58 (follow-up: 7 months)</v>
      </c>
      <c r="C71" s="193"/>
      <c r="D71" s="193"/>
      <c r="E71" s="199" t="str">
        <f>IF(Q30="","",Q30)</f>
        <v>Mean &lt;4 mMU/mL</v>
      </c>
      <c r="F71" s="199"/>
      <c r="G71" s="198" t="s">
        <v>620</v>
      </c>
      <c r="H71" s="198"/>
      <c r="I71" s="277" t="str">
        <f>IF(R30="","",R30)</f>
        <v>Ratio (not estimable)</v>
      </c>
      <c r="J71" s="277"/>
      <c r="K71" s="199" t="str">
        <f>IF(B30="","",B30)</f>
        <v>776  (1RCT)</v>
      </c>
      <c r="L71" s="199"/>
      <c r="M71" s="118" t="str">
        <f>IF(S30="","",S30)</f>
        <v>High</v>
      </c>
      <c r="N71" s="115"/>
      <c r="O71" s="200"/>
      <c r="P71" s="201"/>
    </row>
    <row r="72" spans="2:16" ht="30" customHeight="1" x14ac:dyDescent="0.25">
      <c r="B72" s="192" t="str">
        <f>B31</f>
        <v>Seroconversion for HPV 6 (follow-up: 7 months)</v>
      </c>
      <c r="C72" s="193"/>
      <c r="D72" s="193"/>
      <c r="E72" s="199" t="str">
        <f>IF(Q32="","",Q32)</f>
        <v>100.0% (98.5−100.0)</v>
      </c>
      <c r="F72" s="199"/>
      <c r="G72" s="198" t="s">
        <v>621</v>
      </c>
      <c r="H72" s="198"/>
      <c r="I72" s="197" t="str">
        <f>IF(R32="","",R32)</f>
        <v>Diff seroconv 0% (-0.7−1.5)β</v>
      </c>
      <c r="J72" s="197"/>
      <c r="K72" s="199" t="str">
        <f>IF(B32="","",B32)</f>
        <v>762 (1RCT)</v>
      </c>
      <c r="L72" s="199"/>
      <c r="M72" s="118" t="str">
        <f>IF(S32="","",S32)</f>
        <v>High</v>
      </c>
      <c r="N72" s="115"/>
      <c r="O72" s="200"/>
      <c r="P72" s="201"/>
    </row>
    <row r="73" spans="2:16" ht="30" customHeight="1" x14ac:dyDescent="0.25">
      <c r="B73" s="192" t="str">
        <f>B33</f>
        <v>Seroconversion for HPV 11 (follow-up: 7 months)</v>
      </c>
      <c r="C73" s="193"/>
      <c r="D73" s="193"/>
      <c r="E73" s="199" t="str">
        <f>IF(Q34="","",Q34)</f>
        <v>99.6% (97.9−100.0)</v>
      </c>
      <c r="F73" s="199"/>
      <c r="G73" s="198" t="s">
        <v>621</v>
      </c>
      <c r="H73" s="198"/>
      <c r="I73" s="197" t="str">
        <f>IF(R34="","",R34)</f>
        <v>Diff seroconv 0.4% (-0.3−2.2)β</v>
      </c>
      <c r="J73" s="197"/>
      <c r="K73" s="199" t="str">
        <f>IF(B34="","",B34)</f>
        <v>776  (1RCT)</v>
      </c>
      <c r="L73" s="199"/>
      <c r="M73" s="118" t="str">
        <f>IF(S34="","",S34)</f>
        <v>High</v>
      </c>
      <c r="N73" s="115"/>
      <c r="O73" s="200"/>
      <c r="P73" s="201"/>
    </row>
    <row r="74" spans="2:16" ht="30" customHeight="1" x14ac:dyDescent="0.25">
      <c r="B74" s="192" t="str">
        <f>B35</f>
        <v>Seroconversion for HPV 16 (follow-up: 7 months)</v>
      </c>
      <c r="C74" s="193"/>
      <c r="D74" s="193"/>
      <c r="E74" s="199" t="str">
        <f>IF(Q36="","",Q36)</f>
        <v>100.0% (98.6−100.0)</v>
      </c>
      <c r="F74" s="199"/>
      <c r="G74" s="198" t="s">
        <v>621</v>
      </c>
      <c r="H74" s="198"/>
      <c r="I74" s="197" t="str">
        <f>IF(R36="","",R36)</f>
        <v>Diff seroconv 0% (-0.7−1.5)β</v>
      </c>
      <c r="J74" s="197"/>
      <c r="K74" s="199" t="str">
        <f>IF(B36="","",B36)</f>
        <v>776  (1RCT)</v>
      </c>
      <c r="L74" s="199"/>
      <c r="M74" s="118" t="str">
        <f>IF(S36="","",S36)</f>
        <v>High</v>
      </c>
      <c r="N74" s="115"/>
      <c r="O74" s="200"/>
      <c r="P74" s="201"/>
    </row>
    <row r="75" spans="2:16" ht="30" customHeight="1" x14ac:dyDescent="0.25">
      <c r="B75" s="192" t="str">
        <f>B37</f>
        <v>Seroconversion for HPV 18 (follow-up: 7 months)</v>
      </c>
      <c r="C75" s="193"/>
      <c r="D75" s="193"/>
      <c r="E75" s="199" t="str">
        <f>IF(Q38="","",Q38)</f>
        <v>85.4% (80.6−89.5)</v>
      </c>
      <c r="F75" s="199"/>
      <c r="G75" s="198" t="s">
        <v>621</v>
      </c>
      <c r="H75" s="198"/>
      <c r="I75" s="197" t="str">
        <f>IF(R38="","",R38)</f>
        <v>Diff seroconv 14.6% (10.8−19.4)β</v>
      </c>
      <c r="J75" s="197"/>
      <c r="K75" s="199" t="str">
        <f>IF(B38="","",B38)</f>
        <v>776  (1RCT)</v>
      </c>
      <c r="L75" s="199"/>
      <c r="M75" s="118" t="str">
        <f>IF(S38="","",S38)</f>
        <v>High</v>
      </c>
      <c r="N75" s="115"/>
      <c r="O75" s="200"/>
      <c r="P75" s="201"/>
    </row>
    <row r="76" spans="2:16" ht="30" customHeight="1" x14ac:dyDescent="0.25">
      <c r="B76" s="192" t="str">
        <f>B39</f>
        <v>Seroconversion for HPV 31 (follow-up: 7 months)</v>
      </c>
      <c r="C76" s="193"/>
      <c r="D76" s="193"/>
      <c r="E76" s="199" t="str">
        <f>IF(Q40="","",Q40)</f>
        <v>23.8% (18.7−29.4)</v>
      </c>
      <c r="F76" s="199"/>
      <c r="G76" s="198" t="s">
        <v>622</v>
      </c>
      <c r="H76" s="198"/>
      <c r="I76" s="197" t="str">
        <f>IF(R40="","",R40)</f>
        <v>Diff seroconv 76% (70.5−80.8)β</v>
      </c>
      <c r="J76" s="197"/>
      <c r="K76" s="199" t="str">
        <f>IF(B40="","",B40)</f>
        <v>776  (1RCT)</v>
      </c>
      <c r="L76" s="199"/>
      <c r="M76" s="118" t="str">
        <f>IF(S40="","",S40)</f>
        <v>High</v>
      </c>
      <c r="N76" s="115"/>
      <c r="O76" s="200"/>
      <c r="P76" s="201"/>
    </row>
    <row r="77" spans="2:16" ht="30" customHeight="1" x14ac:dyDescent="0.25">
      <c r="B77" s="192" t="str">
        <f>B41</f>
        <v>Seroconversion for HPV 33 (follow-up: 7 months)</v>
      </c>
      <c r="C77" s="193"/>
      <c r="D77" s="193"/>
      <c r="E77" s="199" t="str">
        <f>IF(Q42="","",Q42)</f>
        <v>8.0% (5.0−12.0)</v>
      </c>
      <c r="F77" s="199"/>
      <c r="G77" s="198" t="s">
        <v>622</v>
      </c>
      <c r="H77" s="198"/>
      <c r="I77" s="197" t="str">
        <f>IF(R42="","",R42)</f>
        <v>Diff seroconv 91.8% (87.8−94.5)β</v>
      </c>
      <c r="J77" s="197"/>
      <c r="K77" s="199" t="str">
        <f>IF(B42="","",B42)</f>
        <v>776  (1RCT)</v>
      </c>
      <c r="L77" s="199"/>
      <c r="M77" s="118" t="str">
        <f>IF(S42="","",S42)</f>
        <v>High</v>
      </c>
      <c r="N77" s="115"/>
      <c r="O77" s="200"/>
      <c r="P77" s="201"/>
    </row>
    <row r="78" spans="2:16" ht="30" customHeight="1" x14ac:dyDescent="0.25">
      <c r="B78" s="192" t="str">
        <f>B43</f>
        <v>Seroconversion for HPV 45 (follow-up: 7 months)</v>
      </c>
      <c r="C78" s="193"/>
      <c r="D78" s="193"/>
      <c r="E78" s="199" t="str">
        <f>IF(Q44="","",Q44)</f>
        <v>3.4% (1.6−6.4)</v>
      </c>
      <c r="F78" s="199"/>
      <c r="G78" s="198" t="s">
        <v>623</v>
      </c>
      <c r="H78" s="198"/>
      <c r="I78" s="197" t="str">
        <f>IF(R44="","",R44)</f>
        <v>Diff seroconv 94.9% (91.7−96.8)β</v>
      </c>
      <c r="J78" s="197"/>
      <c r="K78" s="199" t="str">
        <f>IF(B44="","",B44)</f>
        <v>776  (1RCT)</v>
      </c>
      <c r="L78" s="199"/>
      <c r="M78" s="118" t="str">
        <f>IF(S44="","",S44)</f>
        <v>High</v>
      </c>
      <c r="N78" s="115"/>
      <c r="O78" s="200"/>
      <c r="P78" s="201"/>
    </row>
    <row r="79" spans="2:16" ht="30" customHeight="1" x14ac:dyDescent="0.25">
      <c r="B79" s="192" t="str">
        <f>B45</f>
        <v>Seroconversion for HPV 52 (follow-up: 7 months)</v>
      </c>
      <c r="C79" s="193"/>
      <c r="D79" s="193"/>
      <c r="E79" s="199" t="str">
        <f>IF(Q46="","",Q46)</f>
        <v>3.8% (1.9−6.9)</v>
      </c>
      <c r="F79" s="199"/>
      <c r="G79" s="198" t="s">
        <v>624</v>
      </c>
      <c r="H79" s="198"/>
      <c r="I79" s="197" t="str">
        <f>IF(R46="","",R46)</f>
        <v>Diff seroconv 95.8% (92.7−97.6)β</v>
      </c>
      <c r="J79" s="197"/>
      <c r="K79" s="199" t="str">
        <f>IF(B46="","",B46)</f>
        <v>776  (1RCT)</v>
      </c>
      <c r="L79" s="199"/>
      <c r="M79" s="118" t="str">
        <f>IF(S46="","",S46)</f>
        <v>High</v>
      </c>
      <c r="N79" s="115"/>
      <c r="O79" s="200"/>
      <c r="P79" s="201"/>
    </row>
    <row r="80" spans="2:16" ht="30" customHeight="1" x14ac:dyDescent="0.25">
      <c r="B80" s="204" t="str">
        <f>B47</f>
        <v>Seroconversion for HPV 58 (follow-up: 7 months)</v>
      </c>
      <c r="C80" s="205"/>
      <c r="D80" s="205"/>
      <c r="E80" s="206" t="str">
        <f>IF(Q48="","",Q48)</f>
        <v>9.2% (6.0−13.4)</v>
      </c>
      <c r="F80" s="206"/>
      <c r="G80" s="207" t="s">
        <v>622</v>
      </c>
      <c r="H80" s="207"/>
      <c r="I80" s="197" t="str">
        <f>IF(R48="","",R48)</f>
        <v>Diff seroconv 90.6% (86.5−93.6)β</v>
      </c>
      <c r="J80" s="197"/>
      <c r="K80" s="206" t="str">
        <f>IF(B48="","",B48)</f>
        <v>776  (1RCT)</v>
      </c>
      <c r="L80" s="206"/>
      <c r="M80" s="119" t="str">
        <f>IF(S48="","",S48)</f>
        <v>High</v>
      </c>
      <c r="N80" s="117"/>
      <c r="O80" s="195"/>
      <c r="P80" s="196"/>
    </row>
    <row r="81" spans="2:16" ht="15" customHeight="1" x14ac:dyDescent="0.25">
      <c r="B81" s="221" t="s">
        <v>610</v>
      </c>
      <c r="C81" s="221"/>
      <c r="D81" s="221"/>
      <c r="E81" s="221"/>
      <c r="F81" s="221"/>
      <c r="G81" s="221"/>
      <c r="H81" s="221"/>
      <c r="I81" s="221"/>
      <c r="J81" s="221"/>
      <c r="K81" s="221"/>
      <c r="L81" s="221"/>
      <c r="M81" s="221"/>
      <c r="N81" s="221"/>
      <c r="O81" s="221"/>
      <c r="P81" s="221"/>
    </row>
    <row r="82" spans="2:16" ht="45" customHeight="1" x14ac:dyDescent="0.25">
      <c r="B82" s="194" t="s">
        <v>189</v>
      </c>
      <c r="C82" s="194"/>
      <c r="D82" s="194"/>
      <c r="E82" s="194"/>
      <c r="F82" s="194"/>
      <c r="G82" s="194"/>
      <c r="H82" s="194"/>
      <c r="I82" s="194"/>
      <c r="J82" s="194"/>
      <c r="K82" s="194"/>
      <c r="L82" s="194"/>
      <c r="M82" s="194"/>
      <c r="N82" s="194"/>
      <c r="O82" s="194"/>
      <c r="P82" s="194"/>
    </row>
    <row r="83" spans="2:16" ht="15" customHeight="1" x14ac:dyDescent="0.25">
      <c r="B83" s="194" t="s">
        <v>670</v>
      </c>
      <c r="C83" s="194"/>
      <c r="D83" s="194"/>
      <c r="E83" s="194"/>
      <c r="F83" s="194"/>
      <c r="G83" s="194"/>
      <c r="H83" s="194"/>
      <c r="I83" s="194"/>
      <c r="J83" s="194"/>
      <c r="K83" s="194"/>
      <c r="L83" s="194"/>
      <c r="M83" s="194"/>
      <c r="N83" s="194"/>
      <c r="O83" s="194"/>
      <c r="P83" s="194"/>
    </row>
    <row r="84" spans="2:16" s="20" customFormat="1" x14ac:dyDescent="0.25">
      <c r="B84" s="111" t="s">
        <v>309</v>
      </c>
      <c r="I84" s="112"/>
      <c r="J84" s="112"/>
    </row>
    <row r="85" spans="2:16" ht="15" customHeight="1" x14ac:dyDescent="0.25">
      <c r="B85" s="194" t="s">
        <v>768</v>
      </c>
      <c r="C85" s="194"/>
      <c r="D85" s="194"/>
      <c r="E85" s="194"/>
      <c r="F85" s="194"/>
      <c r="G85" s="194"/>
      <c r="H85" s="194"/>
      <c r="I85" s="194"/>
      <c r="J85" s="194"/>
      <c r="K85" s="194"/>
      <c r="L85" s="194"/>
      <c r="M85" s="194"/>
      <c r="N85" s="194"/>
      <c r="O85" s="194"/>
      <c r="P85" s="194"/>
    </row>
    <row r="86" spans="2:16" ht="15" customHeight="1" x14ac:dyDescent="0.25">
      <c r="B86" s="194" t="s">
        <v>769</v>
      </c>
      <c r="C86" s="194"/>
      <c r="D86" s="194"/>
      <c r="E86" s="194"/>
      <c r="F86" s="194"/>
      <c r="G86" s="194"/>
      <c r="H86" s="194"/>
      <c r="I86" s="194"/>
      <c r="J86" s="194"/>
      <c r="K86" s="194"/>
      <c r="L86" s="194"/>
      <c r="M86" s="194"/>
      <c r="N86" s="194"/>
      <c r="O86" s="194"/>
      <c r="P86" s="194"/>
    </row>
    <row r="87" spans="2:16" x14ac:dyDescent="0.25">
      <c r="B87" s="113" t="s">
        <v>200</v>
      </c>
      <c r="C87" s="194" t="str">
        <f>C57</f>
        <v>Garland, 2015 (6)</v>
      </c>
      <c r="D87" s="194"/>
      <c r="E87" s="194"/>
      <c r="F87" s="194"/>
      <c r="G87" s="194"/>
      <c r="H87" s="194"/>
      <c r="I87" s="194"/>
      <c r="J87" s="194"/>
      <c r="K87" s="194"/>
      <c r="L87" s="194"/>
      <c r="M87" s="194"/>
      <c r="N87" s="194"/>
      <c r="O87" s="194"/>
      <c r="P87" s="194"/>
    </row>
    <row r="89" spans="2:16" x14ac:dyDescent="0.25">
      <c r="B89" s="88"/>
    </row>
  </sheetData>
  <mergeCells count="143">
    <mergeCell ref="C57:P57"/>
    <mergeCell ref="B85:P85"/>
    <mergeCell ref="C87:P87"/>
    <mergeCell ref="B54:P54"/>
    <mergeCell ref="B53:P53"/>
    <mergeCell ref="C2:P2"/>
    <mergeCell ref="B80:D80"/>
    <mergeCell ref="E80:F80"/>
    <mergeCell ref="G80:H80"/>
    <mergeCell ref="I80:J80"/>
    <mergeCell ref="K80:L80"/>
    <mergeCell ref="O80:P80"/>
    <mergeCell ref="B79:D79"/>
    <mergeCell ref="E79:F79"/>
    <mergeCell ref="G79:H79"/>
    <mergeCell ref="I79:J79"/>
    <mergeCell ref="K79:L79"/>
    <mergeCell ref="O79:P79"/>
    <mergeCell ref="B78:D78"/>
    <mergeCell ref="E78:F78"/>
    <mergeCell ref="G78:H78"/>
    <mergeCell ref="I78:J78"/>
    <mergeCell ref="K78:L78"/>
    <mergeCell ref="O78:P78"/>
    <mergeCell ref="B77:D77"/>
    <mergeCell ref="E77:F77"/>
    <mergeCell ref="G77:H77"/>
    <mergeCell ref="I77:J77"/>
    <mergeCell ref="K77:L77"/>
    <mergeCell ref="O77:P77"/>
    <mergeCell ref="B76:D76"/>
    <mergeCell ref="E76:F76"/>
    <mergeCell ref="G76:H76"/>
    <mergeCell ref="I76:J76"/>
    <mergeCell ref="K76:L76"/>
    <mergeCell ref="O76:P76"/>
    <mergeCell ref="B75:D75"/>
    <mergeCell ref="E75:F75"/>
    <mergeCell ref="G75:H75"/>
    <mergeCell ref="I75:J75"/>
    <mergeCell ref="K75:L75"/>
    <mergeCell ref="O75:P75"/>
    <mergeCell ref="B74:D74"/>
    <mergeCell ref="E74:F74"/>
    <mergeCell ref="G74:H74"/>
    <mergeCell ref="I74:J74"/>
    <mergeCell ref="K74:L74"/>
    <mergeCell ref="O74:P74"/>
    <mergeCell ref="B73:D73"/>
    <mergeCell ref="E73:F73"/>
    <mergeCell ref="G73:H73"/>
    <mergeCell ref="I73:J73"/>
    <mergeCell ref="K73:L73"/>
    <mergeCell ref="O73:P73"/>
    <mergeCell ref="B72:D72"/>
    <mergeCell ref="E72:F72"/>
    <mergeCell ref="G72:H72"/>
    <mergeCell ref="I72:J72"/>
    <mergeCell ref="K72:L72"/>
    <mergeCell ref="O72:P72"/>
    <mergeCell ref="B71:D71"/>
    <mergeCell ref="E71:F71"/>
    <mergeCell ref="G71:H71"/>
    <mergeCell ref="I71:J71"/>
    <mergeCell ref="K71:L71"/>
    <mergeCell ref="O71:P71"/>
    <mergeCell ref="B70:D70"/>
    <mergeCell ref="E70:F70"/>
    <mergeCell ref="G70:H70"/>
    <mergeCell ref="I70:J70"/>
    <mergeCell ref="K70:L70"/>
    <mergeCell ref="O70:P70"/>
    <mergeCell ref="E65:F65"/>
    <mergeCell ref="G65:H65"/>
    <mergeCell ref="I65:J65"/>
    <mergeCell ref="B69:D69"/>
    <mergeCell ref="E69:F69"/>
    <mergeCell ref="G69:H69"/>
    <mergeCell ref="I69:J69"/>
    <mergeCell ref="K69:L69"/>
    <mergeCell ref="O69:P69"/>
    <mergeCell ref="K65:L65"/>
    <mergeCell ref="O65:P65"/>
    <mergeCell ref="B68:D68"/>
    <mergeCell ref="E68:F68"/>
    <mergeCell ref="G68:H68"/>
    <mergeCell ref="I68:J68"/>
    <mergeCell ref="K68:L68"/>
    <mergeCell ref="O68:P68"/>
    <mergeCell ref="B67:D67"/>
    <mergeCell ref="E67:F67"/>
    <mergeCell ref="G67:H67"/>
    <mergeCell ref="I67:J67"/>
    <mergeCell ref="K67:L67"/>
    <mergeCell ref="O67:P67"/>
    <mergeCell ref="E62:F62"/>
    <mergeCell ref="G62:H62"/>
    <mergeCell ref="I62:J62"/>
    <mergeCell ref="K62:L62"/>
    <mergeCell ref="B49:P49"/>
    <mergeCell ref="B50:P50"/>
    <mergeCell ref="B51:P51"/>
    <mergeCell ref="B81:P81"/>
    <mergeCell ref="B63:D63"/>
    <mergeCell ref="E63:F63"/>
    <mergeCell ref="G63:H63"/>
    <mergeCell ref="I63:J63"/>
    <mergeCell ref="K63:L63"/>
    <mergeCell ref="B66:D66"/>
    <mergeCell ref="E66:F66"/>
    <mergeCell ref="G66:H66"/>
    <mergeCell ref="I66:J66"/>
    <mergeCell ref="K66:L66"/>
    <mergeCell ref="E64:F64"/>
    <mergeCell ref="G64:H64"/>
    <mergeCell ref="I64:J64"/>
    <mergeCell ref="K64:L64"/>
    <mergeCell ref="O66:P66"/>
    <mergeCell ref="B65:D65"/>
    <mergeCell ref="B56:P56"/>
    <mergeCell ref="B55:P55"/>
    <mergeCell ref="B86:P86"/>
    <mergeCell ref="B82:P82"/>
    <mergeCell ref="B83:P83"/>
    <mergeCell ref="C3:P3"/>
    <mergeCell ref="C4:P4"/>
    <mergeCell ref="C5:P5"/>
    <mergeCell ref="C6:P6"/>
    <mergeCell ref="B10:N10"/>
    <mergeCell ref="O10:S10"/>
    <mergeCell ref="B11:B12"/>
    <mergeCell ref="O11:P11"/>
    <mergeCell ref="Q11:R11"/>
    <mergeCell ref="S11:S12"/>
    <mergeCell ref="B61:D62"/>
    <mergeCell ref="E61:H61"/>
    <mergeCell ref="I61:J61"/>
    <mergeCell ref="K61:L61"/>
    <mergeCell ref="M61:N62"/>
    <mergeCell ref="O61:P62"/>
    <mergeCell ref="O63:P63"/>
    <mergeCell ref="B64:D64"/>
    <mergeCell ref="O64:P64"/>
  </mergeCells>
  <conditionalFormatting sqref="C32">
    <cfRule type="cellIs" dxfId="759" priority="209" operator="equal">
      <formula>"Very serious"</formula>
    </cfRule>
    <cfRule type="cellIs" dxfId="758" priority="210" operator="equal">
      <formula>"Serious"</formula>
    </cfRule>
  </conditionalFormatting>
  <conditionalFormatting sqref="M14:M31 M33 M35 M37 M39 M41 M43 M45 M47">
    <cfRule type="cellIs" dxfId="757" priority="223" operator="equal">
      <formula>"Very large"</formula>
    </cfRule>
    <cfRule type="cellIs" dxfId="756" priority="224" operator="equal">
      <formula>"Large"</formula>
    </cfRule>
  </conditionalFormatting>
  <conditionalFormatting sqref="C14:C31 C33 C35 C37 C39 C41 C43 C45 C47">
    <cfRule type="cellIs" dxfId="755" priority="221" operator="equal">
      <formula>"Very serious"</formula>
    </cfRule>
    <cfRule type="cellIs" dxfId="754" priority="222" operator="equal">
      <formula>"Serious"</formula>
    </cfRule>
  </conditionalFormatting>
  <conditionalFormatting sqref="C34">
    <cfRule type="cellIs" dxfId="753" priority="197" operator="equal">
      <formula>"Very serious"</formula>
    </cfRule>
    <cfRule type="cellIs" dxfId="752" priority="198" operator="equal">
      <formula>"Serious"</formula>
    </cfRule>
  </conditionalFormatting>
  <conditionalFormatting sqref="M32">
    <cfRule type="cellIs" dxfId="751" priority="211" operator="equal">
      <formula>"Very large"</formula>
    </cfRule>
    <cfRule type="cellIs" dxfId="750" priority="212" operator="equal">
      <formula>"Large"</formula>
    </cfRule>
  </conditionalFormatting>
  <conditionalFormatting sqref="C36">
    <cfRule type="cellIs" dxfId="749" priority="185" operator="equal">
      <formula>"Very serious"</formula>
    </cfRule>
    <cfRule type="cellIs" dxfId="748" priority="186" operator="equal">
      <formula>"Serious"</formula>
    </cfRule>
  </conditionalFormatting>
  <conditionalFormatting sqref="M34">
    <cfRule type="cellIs" dxfId="747" priority="199" operator="equal">
      <formula>"Very large"</formula>
    </cfRule>
    <cfRule type="cellIs" dxfId="746" priority="200" operator="equal">
      <formula>"Large"</formula>
    </cfRule>
  </conditionalFormatting>
  <conditionalFormatting sqref="C38">
    <cfRule type="cellIs" dxfId="745" priority="173" operator="equal">
      <formula>"Very serious"</formula>
    </cfRule>
    <cfRule type="cellIs" dxfId="744" priority="174" operator="equal">
      <formula>"Serious"</formula>
    </cfRule>
  </conditionalFormatting>
  <conditionalFormatting sqref="M36">
    <cfRule type="cellIs" dxfId="743" priority="187" operator="equal">
      <formula>"Very large"</formula>
    </cfRule>
    <cfRule type="cellIs" dxfId="742" priority="188" operator="equal">
      <formula>"Large"</formula>
    </cfRule>
  </conditionalFormatting>
  <conditionalFormatting sqref="I14:I31 I33 I35 I37 I39 I41 I43 I45 I47">
    <cfRule type="cellIs" dxfId="741" priority="111" operator="equal">
      <formula>"Very serious"</formula>
    </cfRule>
    <cfRule type="cellIs" dxfId="740" priority="112" operator="equal">
      <formula>"Serious"</formula>
    </cfRule>
  </conditionalFormatting>
  <conditionalFormatting sqref="C40">
    <cfRule type="cellIs" dxfId="739" priority="161" operator="equal">
      <formula>"Very serious"</formula>
    </cfRule>
    <cfRule type="cellIs" dxfId="738" priority="162" operator="equal">
      <formula>"Serious"</formula>
    </cfRule>
  </conditionalFormatting>
  <conditionalFormatting sqref="M38">
    <cfRule type="cellIs" dxfId="737" priority="175" operator="equal">
      <formula>"Very large"</formula>
    </cfRule>
    <cfRule type="cellIs" dxfId="736" priority="176" operator="equal">
      <formula>"Large"</formula>
    </cfRule>
  </conditionalFormatting>
  <conditionalFormatting sqref="I42">
    <cfRule type="cellIs" dxfId="735" priority="99" operator="equal">
      <formula>"Very serious"</formula>
    </cfRule>
    <cfRule type="cellIs" dxfId="734" priority="100" operator="equal">
      <formula>"Serious"</formula>
    </cfRule>
  </conditionalFormatting>
  <conditionalFormatting sqref="C42">
    <cfRule type="cellIs" dxfId="733" priority="149" operator="equal">
      <formula>"Very serious"</formula>
    </cfRule>
    <cfRule type="cellIs" dxfId="732" priority="150" operator="equal">
      <formula>"Serious"</formula>
    </cfRule>
  </conditionalFormatting>
  <conditionalFormatting sqref="M40">
    <cfRule type="cellIs" dxfId="731" priority="163" operator="equal">
      <formula>"Very large"</formula>
    </cfRule>
    <cfRule type="cellIs" dxfId="730" priority="164" operator="equal">
      <formula>"Large"</formula>
    </cfRule>
  </conditionalFormatting>
  <conditionalFormatting sqref="G34">
    <cfRule type="cellIs" dxfId="729" priority="87" operator="equal">
      <formula>"Very serious"</formula>
    </cfRule>
    <cfRule type="cellIs" dxfId="728" priority="88" operator="equal">
      <formula>"Serious"</formula>
    </cfRule>
  </conditionalFormatting>
  <conditionalFormatting sqref="C44">
    <cfRule type="cellIs" dxfId="727" priority="137" operator="equal">
      <formula>"Very serious"</formula>
    </cfRule>
    <cfRule type="cellIs" dxfId="726" priority="138" operator="equal">
      <formula>"Serious"</formula>
    </cfRule>
  </conditionalFormatting>
  <conditionalFormatting sqref="M42">
    <cfRule type="cellIs" dxfId="725" priority="151" operator="equal">
      <formula>"Very large"</formula>
    </cfRule>
    <cfRule type="cellIs" dxfId="724" priority="152" operator="equal">
      <formula>"Large"</formula>
    </cfRule>
  </conditionalFormatting>
  <conditionalFormatting sqref="G46">
    <cfRule type="cellIs" dxfId="723" priority="75" operator="equal">
      <formula>"Very serious"</formula>
    </cfRule>
    <cfRule type="cellIs" dxfId="722" priority="76" operator="equal">
      <formula>"Serious"</formula>
    </cfRule>
  </conditionalFormatting>
  <conditionalFormatting sqref="C46">
    <cfRule type="cellIs" dxfId="721" priority="125" operator="equal">
      <formula>"Very serious"</formula>
    </cfRule>
    <cfRule type="cellIs" dxfId="720" priority="126" operator="equal">
      <formula>"Serious"</formula>
    </cfRule>
  </conditionalFormatting>
  <conditionalFormatting sqref="I38">
    <cfRule type="cellIs" dxfId="719" priority="103" operator="equal">
      <formula>"Very serious"</formula>
    </cfRule>
    <cfRule type="cellIs" dxfId="718" priority="104" operator="equal">
      <formula>"Serious"</formula>
    </cfRule>
  </conditionalFormatting>
  <conditionalFormatting sqref="I36">
    <cfRule type="cellIs" dxfId="717" priority="105" operator="equal">
      <formula>"Very serious"</formula>
    </cfRule>
    <cfRule type="cellIs" dxfId="716" priority="106" operator="equal">
      <formula>"Serious"</formula>
    </cfRule>
  </conditionalFormatting>
  <conditionalFormatting sqref="M44">
    <cfRule type="cellIs" dxfId="715" priority="139" operator="equal">
      <formula>"Very large"</formula>
    </cfRule>
    <cfRule type="cellIs" dxfId="714" priority="140" operator="equal">
      <formula>"Large"</formula>
    </cfRule>
  </conditionalFormatting>
  <conditionalFormatting sqref="E22">
    <cfRule type="cellIs" dxfId="713" priority="63" operator="equal">
      <formula>"Very serious"</formula>
    </cfRule>
    <cfRule type="cellIs" dxfId="712" priority="64" operator="equal">
      <formula>"Serious"</formula>
    </cfRule>
  </conditionalFormatting>
  <conditionalFormatting sqref="C48">
    <cfRule type="cellIs" dxfId="711" priority="113" operator="equal">
      <formula>"Very serious"</formula>
    </cfRule>
    <cfRule type="cellIs" dxfId="710" priority="114" operator="equal">
      <formula>"Serious"</formula>
    </cfRule>
  </conditionalFormatting>
  <conditionalFormatting sqref="G14:G31 G33 G35 G37 G39 G41 G43 G45 G47">
    <cfRule type="cellIs" dxfId="709" priority="91" operator="equal">
      <formula>"Very serious"</formula>
    </cfRule>
    <cfRule type="cellIs" dxfId="708" priority="92" operator="equal">
      <formula>"Serious"</formula>
    </cfRule>
  </conditionalFormatting>
  <conditionalFormatting sqref="I48">
    <cfRule type="cellIs" dxfId="707" priority="93" operator="equal">
      <formula>"Very serious"</formula>
    </cfRule>
    <cfRule type="cellIs" dxfId="706" priority="94" operator="equal">
      <formula>"Serious"</formula>
    </cfRule>
  </conditionalFormatting>
  <conditionalFormatting sqref="M46">
    <cfRule type="cellIs" dxfId="705" priority="127" operator="equal">
      <formula>"Very large"</formula>
    </cfRule>
    <cfRule type="cellIs" dxfId="704" priority="128" operator="equal">
      <formula>"Large"</formula>
    </cfRule>
  </conditionalFormatting>
  <conditionalFormatting sqref="E34">
    <cfRule type="cellIs" dxfId="703" priority="51" operator="equal">
      <formula>"Very serious"</formula>
    </cfRule>
    <cfRule type="cellIs" dxfId="702" priority="52" operator="equal">
      <formula>"Serious"</formula>
    </cfRule>
  </conditionalFormatting>
  <conditionalFormatting sqref="I40">
    <cfRule type="cellIs" dxfId="701" priority="101" operator="equal">
      <formula>"Very serious"</formula>
    </cfRule>
    <cfRule type="cellIs" dxfId="700" priority="102" operator="equal">
      <formula>"Serious"</formula>
    </cfRule>
  </conditionalFormatting>
  <conditionalFormatting sqref="G42">
    <cfRule type="cellIs" dxfId="699" priority="79" operator="equal">
      <formula>"Very serious"</formula>
    </cfRule>
    <cfRule type="cellIs" dxfId="698" priority="80" operator="equal">
      <formula>"Serious"</formula>
    </cfRule>
  </conditionalFormatting>
  <conditionalFormatting sqref="G40">
    <cfRule type="cellIs" dxfId="697" priority="81" operator="equal">
      <formula>"Very serious"</formula>
    </cfRule>
    <cfRule type="cellIs" dxfId="696" priority="82" operator="equal">
      <formula>"Serious"</formula>
    </cfRule>
  </conditionalFormatting>
  <conditionalFormatting sqref="M48">
    <cfRule type="cellIs" dxfId="695" priority="115" operator="equal">
      <formula>"Very large"</formula>
    </cfRule>
    <cfRule type="cellIs" dxfId="694" priority="116" operator="equal">
      <formula>"Large"</formula>
    </cfRule>
  </conditionalFormatting>
  <conditionalFormatting sqref="I32">
    <cfRule type="cellIs" dxfId="693" priority="109" operator="equal">
      <formula>"Very serious"</formula>
    </cfRule>
    <cfRule type="cellIs" dxfId="692" priority="110" operator="equal">
      <formula>"Serious"</formula>
    </cfRule>
  </conditionalFormatting>
  <conditionalFormatting sqref="I34">
    <cfRule type="cellIs" dxfId="691" priority="107" operator="equal">
      <formula>"Very serious"</formula>
    </cfRule>
    <cfRule type="cellIs" dxfId="690" priority="108" operator="equal">
      <formula>"Serious"</formula>
    </cfRule>
  </conditionalFormatting>
  <conditionalFormatting sqref="I44">
    <cfRule type="cellIs" dxfId="689" priority="97" operator="equal">
      <formula>"Very serious"</formula>
    </cfRule>
    <cfRule type="cellIs" dxfId="688" priority="98" operator="equal">
      <formula>"Serious"</formula>
    </cfRule>
  </conditionalFormatting>
  <conditionalFormatting sqref="I46">
    <cfRule type="cellIs" dxfId="687" priority="95" operator="equal">
      <formula>"Very serious"</formula>
    </cfRule>
    <cfRule type="cellIs" dxfId="686" priority="96" operator="equal">
      <formula>"Serious"</formula>
    </cfRule>
  </conditionalFormatting>
  <conditionalFormatting sqref="G32">
    <cfRule type="cellIs" dxfId="685" priority="89" operator="equal">
      <formula>"Very serious"</formula>
    </cfRule>
    <cfRule type="cellIs" dxfId="684" priority="90" operator="equal">
      <formula>"Serious"</formula>
    </cfRule>
  </conditionalFormatting>
  <conditionalFormatting sqref="G36">
    <cfRule type="cellIs" dxfId="683" priority="85" operator="equal">
      <formula>"Very serious"</formula>
    </cfRule>
    <cfRule type="cellIs" dxfId="682" priority="86" operator="equal">
      <formula>"Serious"</formula>
    </cfRule>
  </conditionalFormatting>
  <conditionalFormatting sqref="G38">
    <cfRule type="cellIs" dxfId="681" priority="83" operator="equal">
      <formula>"Very serious"</formula>
    </cfRule>
    <cfRule type="cellIs" dxfId="680" priority="84" operator="equal">
      <formula>"Serious"</formula>
    </cfRule>
  </conditionalFormatting>
  <conditionalFormatting sqref="G44">
    <cfRule type="cellIs" dxfId="679" priority="77" operator="equal">
      <formula>"Very serious"</formula>
    </cfRule>
    <cfRule type="cellIs" dxfId="678" priority="78" operator="equal">
      <formula>"Serious"</formula>
    </cfRule>
  </conditionalFormatting>
  <conditionalFormatting sqref="G48">
    <cfRule type="cellIs" dxfId="677" priority="73" operator="equal">
      <formula>"Very serious"</formula>
    </cfRule>
    <cfRule type="cellIs" dxfId="676" priority="74" operator="equal">
      <formula>"Serious"</formula>
    </cfRule>
  </conditionalFormatting>
  <conditionalFormatting sqref="E14:E15 E33 E35 E37 E39 E41 E43 E45 E47 E17 E19 E21 E23 E25 E27 E29 E31">
    <cfRule type="cellIs" dxfId="675" priority="71" operator="equal">
      <formula>"Very serious"</formula>
    </cfRule>
    <cfRule type="cellIs" dxfId="674" priority="72" operator="equal">
      <formula>"Serious"</formula>
    </cfRule>
  </conditionalFormatting>
  <conditionalFormatting sqref="E16">
    <cfRule type="cellIs" dxfId="673" priority="69" operator="equal">
      <formula>"Very serious"</formula>
    </cfRule>
    <cfRule type="cellIs" dxfId="672" priority="70" operator="equal">
      <formula>"Serious"</formula>
    </cfRule>
  </conditionalFormatting>
  <conditionalFormatting sqref="E18">
    <cfRule type="cellIs" dxfId="671" priority="67" operator="equal">
      <formula>"Very serious"</formula>
    </cfRule>
    <cfRule type="cellIs" dxfId="670" priority="68" operator="equal">
      <formula>"Serious"</formula>
    </cfRule>
  </conditionalFormatting>
  <conditionalFormatting sqref="E20">
    <cfRule type="cellIs" dxfId="669" priority="65" operator="equal">
      <formula>"Very serious"</formula>
    </cfRule>
    <cfRule type="cellIs" dxfId="668" priority="66" operator="equal">
      <formula>"Serious"</formula>
    </cfRule>
  </conditionalFormatting>
  <conditionalFormatting sqref="E24">
    <cfRule type="cellIs" dxfId="667" priority="61" operator="equal">
      <formula>"Very serious"</formula>
    </cfRule>
    <cfRule type="cellIs" dxfId="666" priority="62" operator="equal">
      <formula>"Serious"</formula>
    </cfRule>
  </conditionalFormatting>
  <conditionalFormatting sqref="E26">
    <cfRule type="cellIs" dxfId="665" priority="59" operator="equal">
      <formula>"Very serious"</formula>
    </cfRule>
    <cfRule type="cellIs" dxfId="664" priority="60" operator="equal">
      <formula>"Serious"</formula>
    </cfRule>
  </conditionalFormatting>
  <conditionalFormatting sqref="E28">
    <cfRule type="cellIs" dxfId="663" priority="57" operator="equal">
      <formula>"Very serious"</formula>
    </cfRule>
    <cfRule type="cellIs" dxfId="662" priority="58" operator="equal">
      <formula>"Serious"</formula>
    </cfRule>
  </conditionalFormatting>
  <conditionalFormatting sqref="E30">
    <cfRule type="cellIs" dxfId="661" priority="55" operator="equal">
      <formula>"Very serious"</formula>
    </cfRule>
    <cfRule type="cellIs" dxfId="660" priority="56" operator="equal">
      <formula>"Serious"</formula>
    </cfRule>
  </conditionalFormatting>
  <conditionalFormatting sqref="E32">
    <cfRule type="cellIs" dxfId="659" priority="53" operator="equal">
      <formula>"Very serious"</formula>
    </cfRule>
    <cfRule type="cellIs" dxfId="658" priority="54" operator="equal">
      <formula>"Serious"</formula>
    </cfRule>
  </conditionalFormatting>
  <conditionalFormatting sqref="E36">
    <cfRule type="cellIs" dxfId="657" priority="49" operator="equal">
      <formula>"Very serious"</formula>
    </cfRule>
    <cfRule type="cellIs" dxfId="656" priority="50" operator="equal">
      <formula>"Serious"</formula>
    </cfRule>
  </conditionalFormatting>
  <conditionalFormatting sqref="E38">
    <cfRule type="cellIs" dxfId="655" priority="47" operator="equal">
      <formula>"Very serious"</formula>
    </cfRule>
    <cfRule type="cellIs" dxfId="654" priority="48" operator="equal">
      <formula>"Serious"</formula>
    </cfRule>
  </conditionalFormatting>
  <conditionalFormatting sqref="E40">
    <cfRule type="cellIs" dxfId="653" priority="45" operator="equal">
      <formula>"Very serious"</formula>
    </cfRule>
    <cfRule type="cellIs" dxfId="652" priority="46" operator="equal">
      <formula>"Serious"</formula>
    </cfRule>
  </conditionalFormatting>
  <conditionalFormatting sqref="E42">
    <cfRule type="cellIs" dxfId="651" priority="43" operator="equal">
      <formula>"Very serious"</formula>
    </cfRule>
    <cfRule type="cellIs" dxfId="650" priority="44" operator="equal">
      <formula>"Serious"</formula>
    </cfRule>
  </conditionalFormatting>
  <conditionalFormatting sqref="E44">
    <cfRule type="cellIs" dxfId="649" priority="41" operator="equal">
      <formula>"Very serious"</formula>
    </cfRule>
    <cfRule type="cellIs" dxfId="648" priority="42" operator="equal">
      <formula>"Serious"</formula>
    </cfRule>
  </conditionalFormatting>
  <conditionalFormatting sqref="E46">
    <cfRule type="cellIs" dxfId="647" priority="39" operator="equal">
      <formula>"Very serious"</formula>
    </cfRule>
    <cfRule type="cellIs" dxfId="646" priority="40" operator="equal">
      <formula>"Serious"</formula>
    </cfRule>
  </conditionalFormatting>
  <conditionalFormatting sqref="E48">
    <cfRule type="cellIs" dxfId="645" priority="37" operator="equal">
      <formula>"Very serious"</formula>
    </cfRule>
    <cfRule type="cellIs" dxfId="644" priority="38" operator="equal">
      <formula>"Serious"</formula>
    </cfRule>
  </conditionalFormatting>
  <conditionalFormatting sqref="K14:K15 K33 K35 K37 K39 K41 K43 K45 K47 K17 K19 K21 K23 K25 K27 K29 K31">
    <cfRule type="cellIs" dxfId="643" priority="35" operator="equal">
      <formula>"Very serious"</formula>
    </cfRule>
    <cfRule type="cellIs" dxfId="642" priority="36" operator="equal">
      <formula>"Serious"</formula>
    </cfRule>
  </conditionalFormatting>
  <conditionalFormatting sqref="K16">
    <cfRule type="cellIs" dxfId="641" priority="33" operator="equal">
      <formula>"Very serious"</formula>
    </cfRule>
    <cfRule type="cellIs" dxfId="640" priority="34" operator="equal">
      <formula>"Serious"</formula>
    </cfRule>
  </conditionalFormatting>
  <conditionalFormatting sqref="K18">
    <cfRule type="cellIs" dxfId="639" priority="31" operator="equal">
      <formula>"Very serious"</formula>
    </cfRule>
    <cfRule type="cellIs" dxfId="638" priority="32" operator="equal">
      <formula>"Serious"</formula>
    </cfRule>
  </conditionalFormatting>
  <conditionalFormatting sqref="K20">
    <cfRule type="cellIs" dxfId="637" priority="29" operator="equal">
      <formula>"Very serious"</formula>
    </cfRule>
    <cfRule type="cellIs" dxfId="636" priority="30" operator="equal">
      <formula>"Serious"</formula>
    </cfRule>
  </conditionalFormatting>
  <conditionalFormatting sqref="K22">
    <cfRule type="cellIs" dxfId="635" priority="27" operator="equal">
      <formula>"Very serious"</formula>
    </cfRule>
    <cfRule type="cellIs" dxfId="634" priority="28" operator="equal">
      <formula>"Serious"</formula>
    </cfRule>
  </conditionalFormatting>
  <conditionalFormatting sqref="K24">
    <cfRule type="cellIs" dxfId="633" priority="25" operator="equal">
      <formula>"Very serious"</formula>
    </cfRule>
    <cfRule type="cellIs" dxfId="632" priority="26" operator="equal">
      <formula>"Serious"</formula>
    </cfRule>
  </conditionalFormatting>
  <conditionalFormatting sqref="K26">
    <cfRule type="cellIs" dxfId="631" priority="23" operator="equal">
      <formula>"Very serious"</formula>
    </cfRule>
    <cfRule type="cellIs" dxfId="630" priority="24" operator="equal">
      <formula>"Serious"</formula>
    </cfRule>
  </conditionalFormatting>
  <conditionalFormatting sqref="K28">
    <cfRule type="cellIs" dxfId="629" priority="21" operator="equal">
      <formula>"Very serious"</formula>
    </cfRule>
    <cfRule type="cellIs" dxfId="628" priority="22" operator="equal">
      <formula>"Serious"</formula>
    </cfRule>
  </conditionalFormatting>
  <conditionalFormatting sqref="K30">
    <cfRule type="cellIs" dxfId="627" priority="19" operator="equal">
      <formula>"Very serious"</formula>
    </cfRule>
    <cfRule type="cellIs" dxfId="626" priority="20" operator="equal">
      <formula>"Serious"</formula>
    </cfRule>
  </conditionalFormatting>
  <conditionalFormatting sqref="K32">
    <cfRule type="cellIs" dxfId="625" priority="17" operator="equal">
      <formula>"Very serious"</formula>
    </cfRule>
    <cfRule type="cellIs" dxfId="624" priority="18" operator="equal">
      <formula>"Serious"</formula>
    </cfRule>
  </conditionalFormatting>
  <conditionalFormatting sqref="K34">
    <cfRule type="cellIs" dxfId="623" priority="15" operator="equal">
      <formula>"Very serious"</formula>
    </cfRule>
    <cfRule type="cellIs" dxfId="622" priority="16" operator="equal">
      <formula>"Serious"</formula>
    </cfRule>
  </conditionalFormatting>
  <conditionalFormatting sqref="K36">
    <cfRule type="cellIs" dxfId="621" priority="13" operator="equal">
      <formula>"Very serious"</formula>
    </cfRule>
    <cfRule type="cellIs" dxfId="620" priority="14" operator="equal">
      <formula>"Serious"</formula>
    </cfRule>
  </conditionalFormatting>
  <conditionalFormatting sqref="K38">
    <cfRule type="cellIs" dxfId="619" priority="11" operator="equal">
      <formula>"Very serious"</formula>
    </cfRule>
    <cfRule type="cellIs" dxfId="618" priority="12" operator="equal">
      <formula>"Serious"</formula>
    </cfRule>
  </conditionalFormatting>
  <conditionalFormatting sqref="K40">
    <cfRule type="cellIs" dxfId="617" priority="9" operator="equal">
      <formula>"Very serious"</formula>
    </cfRule>
    <cfRule type="cellIs" dxfId="616" priority="10" operator="equal">
      <formula>"Serious"</formula>
    </cfRule>
  </conditionalFormatting>
  <conditionalFormatting sqref="K42">
    <cfRule type="cellIs" dxfId="615" priority="7" operator="equal">
      <formula>"Very serious"</formula>
    </cfRule>
    <cfRule type="cellIs" dxfId="614" priority="8" operator="equal">
      <formula>"Serious"</formula>
    </cfRule>
  </conditionalFormatting>
  <conditionalFormatting sqref="K44">
    <cfRule type="cellIs" dxfId="613" priority="5" operator="equal">
      <formula>"Very serious"</formula>
    </cfRule>
    <cfRule type="cellIs" dxfId="612" priority="6" operator="equal">
      <formula>"Serious"</formula>
    </cfRule>
  </conditionalFormatting>
  <conditionalFormatting sqref="K46">
    <cfRule type="cellIs" dxfId="611" priority="3" operator="equal">
      <formula>"Very serious"</formula>
    </cfRule>
    <cfRule type="cellIs" dxfId="610" priority="4" operator="equal">
      <formula>"Serious"</formula>
    </cfRule>
  </conditionalFormatting>
  <conditionalFormatting sqref="K48">
    <cfRule type="cellIs" dxfId="609" priority="1" operator="equal">
      <formula>"Very serious"</formula>
    </cfRule>
    <cfRule type="cellIs" dxfId="608" priority="2" operator="equal">
      <formula>"Serious"</formula>
    </cfRule>
  </conditionalFormatting>
  <dataValidations count="3">
    <dataValidation type="list" errorStyle="warning" allowBlank="1" showInputMessage="1" showErrorMessage="1" sqref="E19 E15 C19 C15 E17 G15 G19 G17 I15 I19 I17 C17 K19 K15 K17">
      <formula1>Grade_down</formula1>
    </dataValidation>
    <dataValidation type="list" errorStyle="warning" allowBlank="1" showInputMessage="1" showErrorMessage="1" sqref="E28 E14 E16 E18 E20 E22 E24 E26 G20 I20 C42 E40 G18 G16 I18 C44 E42 G14 G30 G28 G26 G24 G44 G22 G46 G32 I16 I14 I30 I28 I26 I24 I44 I22 I46 E46 C30 C14 C16 C18 C20 C22 C24 C26 C28 E30 I32 G34 I34 C32 E32 G36 G38 I36 C34 E44 I38 G40 I40 C36 E34 C46 G48 I48 C38 E36 E38 G42 I42 C40 E48 C48 K28 K14 K16 K18 K20 K22 K24 K26 K40 K42 K46 K30 K32 K44 K34 K36 K38 K48">
      <formula1>Down</formula1>
    </dataValidation>
    <dataValidation type="list" allowBlank="1" showInputMessage="1" showErrorMessage="1" sqref="M16 M18 M20 M28 M22 M24 M26 M30 M14 M32 M34 M36 M38 M40 M42 M44 M46 M48">
      <formula1>up</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Hoja2!$G$1:$G$5</xm:f>
          </x14:formula1>
          <xm:sqref>S14 S42 S44 S16 S18 S20 S22 S24 S26 S28 S30 S32 S34 S36 S38 S40 S46 S48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cientific Output Document" ma:contentTypeID="0x01010033C6D12616634881B00942D2FCD0A93B00E44FF68AA2AB4E9DA1C9CE14CB96806400D74377E944699149A26D84D03429E547" ma:contentTypeVersion="0" ma:contentTypeDescription="Sicientific Output Document Content Type" ma:contentTypeScope="" ma:versionID="6f1e5a044cf0377404e443092c6d8c03">
  <xsd:schema xmlns:xsd="http://www.w3.org/2001/XMLSchema" xmlns:xs="http://www.w3.org/2001/XMLSchema" xmlns:p="http://schemas.microsoft.com/office/2006/metadata/properties" xmlns:ns2="B023F832-6B08-46A5-9C00-D48C4BE1B8FA" targetNamespace="http://schemas.microsoft.com/office/2006/metadata/properties" ma:root="true" ma:fieldsID="69762e2df7a82522207cbec42bb8f2d1" ns2:_="">
    <xsd:import namespace="B023F832-6B08-46A5-9C00-D48C4BE1B8FA"/>
    <xsd:element name="properties">
      <xsd:complexType>
        <xsd:sequence>
          <xsd:element name="documentManagement">
            <xsd:complexType>
              <xsd:all>
                <xsd:element ref="ns2:ECDC_SARMS_Identifier" minOccurs="0"/>
                <xsd:element ref="ns2:ECDC_SARMS_Description_Doc" minOccurs="0"/>
                <xsd:element ref="ns2:ECDC_SARMS_Doc_Contributor" minOccurs="0"/>
                <xsd:element ref="ns2:ECDC_SARMS_Format"/>
                <xsd:element ref="ns2:ECDC_SARMS_Publisher"/>
                <xsd:element ref="ns2:ECDC_SARMS_Relation" minOccurs="0"/>
                <xsd:element ref="ns2:ECDC_SARMS_Clearance" minOccurs="0"/>
                <xsd:element ref="ns2:ECDC_SARMS_Rights" minOccurs="0"/>
                <xsd:element ref="ns2:ECDC_SARMS_Effective_Date"/>
                <xsd:element ref="ns2:ECDC_SARMS_Coverage"/>
                <xsd:element ref="ns2:ECDC_SARMS_Syn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3F832-6B08-46A5-9C00-D48C4BE1B8FA" elementFormDefault="qualified">
    <xsd:import namespace="http://schemas.microsoft.com/office/2006/documentManagement/types"/>
    <xsd:import namespace="http://schemas.microsoft.com/office/infopath/2007/PartnerControls"/>
    <xsd:element name="ECDC_SARMS_Identifier" ma:index="8" nillable="true" ma:displayName="Identifier" ma:internalName="ECDC_SARMS_Identifier">
      <xsd:simpleType>
        <xsd:restriction base="dms:Text"/>
      </xsd:simpleType>
    </xsd:element>
    <xsd:element name="ECDC_SARMS_Description_Doc" ma:index="9" nillable="true" ma:displayName="Description" ma:internalName="ECDC_SARMS_Description_Doc">
      <xsd:simpleType>
        <xsd:restriction base="dms:Text"/>
      </xsd:simpleType>
    </xsd:element>
    <xsd:element name="ECDC_SARMS_Doc_Contributor" ma:index="16" nillable="true" ma:displayName="Contributors" ma:internalName="ECDC_SARMS_Doc_Contributor">
      <xsd:simpleType>
        <xsd:restriction base="dms:Note">
          <xsd:maxLength value="255"/>
        </xsd:restriction>
      </xsd:simpleType>
    </xsd:element>
    <xsd:element name="ECDC_SARMS_Format" ma:index="17" ma:displayName="Format" ma:default="Supporting Document" ma:format="Dropdown" ma:internalName="ECDC_SARMS_Format">
      <xsd:simpleType>
        <xsd:restriction base="dms:Choice">
          <xsd:enumeration value="Main Output"/>
          <xsd:enumeration value="Supporting Document"/>
          <xsd:enumeration value="Publication"/>
        </xsd:restriction>
      </xsd:simpleType>
    </xsd:element>
    <xsd:element name="ECDC_SARMS_Publisher" ma:index="18" ma:displayName="Publisher" ma:default="ECDC" ma:internalName="ECDC_SARMS_Publisher">
      <xsd:simpleType>
        <xsd:restriction base="dms:Text"/>
      </xsd:simpleType>
    </xsd:element>
    <xsd:element name="ECDC_SARMS_Relation" ma:index="19" nillable="true" ma:displayName="Relation" ma:internalName="ECDC_SARMS_Relation">
      <xsd:simpleType>
        <xsd:restriction base="dms:Text"/>
      </xsd:simpleType>
    </xsd:element>
    <xsd:element name="ECDC_SARMS_Clearance" ma:index="20" nillable="true" ma:displayName="Clearance" ma:format="Dropdown" ma:internalName="ECDC_SARMS_Clearance">
      <xsd:simpleType>
        <xsd:restriction base="dms:Choice">
          <xsd:enumeration value="Internal Access Only: Not disseminated externally"/>
          <xsd:enumeration value="Restricted External Access: Restricted external dissemination only"/>
          <xsd:enumeration value="Public Access: Disseminate to all"/>
        </xsd:restriction>
      </xsd:simpleType>
    </xsd:element>
    <xsd:element name="ECDC_SARMS_Rights" ma:index="21" nillable="true" ma:displayName="Rights" ma:internalName="ECDC_SARMS_Rights">
      <xsd:simpleType>
        <xsd:restriction base="dms:Text"/>
      </xsd:simpleType>
    </xsd:element>
    <xsd:element name="ECDC_SARMS_Effective_Date" ma:index="22" ma:displayName="Effective Date" ma:default="2018-04-16T00:00:00Z" ma:format="DateOnly" ma:internalName="ECDC_SARMS_Effective_Date">
      <xsd:simpleType>
        <xsd:restriction base="dms:DateTime"/>
      </xsd:simpleType>
    </xsd:element>
    <xsd:element name="ECDC_SARMS_Coverage" ma:index="23" ma:displayName="Coverage" ma:default="None" ma:internalName="ECDC_SARMS_Coverage">
      <xsd:simpleType>
        <xsd:restriction base="dms:Text"/>
      </xsd:simpleType>
    </xsd:element>
    <xsd:element name="ECDC_SARMS_Sync" ma:index="24" nillable="true" ma:displayName="Sync" ma:default="0" ma:internalName="ECDC_SARMS_Syn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DC_SARMS_Sync xmlns="B023F832-6B08-46A5-9C00-D48C4BE1B8FA">false</ECDC_SARMS_Sync>
    <ECDC_SARMS_Identifier xmlns="B023F832-6B08-46A5-9C00-D48C4BE1B8FA" xsi:nil="true"/>
    <ECDC_SARMS_Publisher xmlns="B023F832-6B08-46A5-9C00-D48C4BE1B8FA">ECDC</ECDC_SARMS_Publisher>
    <ECDC_SARMS_Effective_Date xmlns="B023F832-6B08-46A5-9C00-D48C4BE1B8FA">2018-04-16T10:48:11+00:00</ECDC_SARMS_Effective_Date>
    <ECDC_SARMS_Doc_Contributor xmlns="B023F832-6B08-46A5-9C00-D48C4BE1B8FA" xsi:nil="true"/>
    <ECDC_SARMS_Rights xmlns="B023F832-6B08-46A5-9C00-D48C4BE1B8FA" xsi:nil="true"/>
    <ECDC_SARMS_Relation xmlns="B023F832-6B08-46A5-9C00-D48C4BE1B8FA" xsi:nil="true"/>
    <ECDC_SARMS_Format xmlns="B023F832-6B08-46A5-9C00-D48C4BE1B8FA">Supporting Document</ECDC_SARMS_Format>
    <ECDC_SARMS_Description_Doc xmlns="B023F832-6B08-46A5-9C00-D48C4BE1B8FA" xsi:nil="true"/>
    <ECDC_SARMS_Clearance xmlns="B023F832-6B08-46A5-9C00-D48C4BE1B8FA" xsi:nil="true"/>
    <ECDC_SARMS_Coverage xmlns="B023F832-6B08-46A5-9C00-D48C4BE1B8FA">None</ECDC_SARMS_Cover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5B667B-5350-4EA7-86C4-373353C5A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3F832-6B08-46A5-9C00-D48C4BE1B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8ACC48-FB9B-4F38-8625-6411631B81B5}">
  <ds:schemaRefs>
    <ds:schemaRef ds:uri="http://purl.org/dc/terms/"/>
    <ds:schemaRef ds:uri="http://schemas.openxmlformats.org/package/2006/metadata/core-properties"/>
    <ds:schemaRef ds:uri="http://schemas.microsoft.com/office/2006/documentManagement/types"/>
    <ds:schemaRef ds:uri="B023F832-6B08-46A5-9C00-D48C4BE1B8FA"/>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1471AE3-BB68-440E-AA77-FA398CDCA6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HOME</vt:lpstr>
      <vt:lpstr>STUDIES</vt:lpstr>
      <vt:lpstr>PICO1</vt:lpstr>
      <vt:lpstr>PICO2</vt:lpstr>
      <vt:lpstr>PICO3</vt:lpstr>
      <vt:lpstr>PICO4</vt:lpstr>
      <vt:lpstr>PICO5</vt:lpstr>
      <vt:lpstr>PICO6</vt:lpstr>
      <vt:lpstr>PICO7</vt:lpstr>
      <vt:lpstr>PICO8</vt:lpstr>
      <vt:lpstr>PICO9</vt:lpstr>
      <vt:lpstr>PICO10</vt:lpstr>
      <vt:lpstr>PICO11</vt:lpstr>
      <vt:lpstr>REFERENCES</vt:lpstr>
      <vt:lpstr>Hoja1</vt:lpstr>
      <vt:lpstr>Hoja2</vt:lpstr>
      <vt:lpstr>Down</vt:lpstr>
      <vt:lpstr>DOWN_N</vt:lpstr>
      <vt:lpstr>up</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Efficacy/effectiveness, immunogenicity, safety and tolerability of the 9-valent HPV vaccine</dc:title>
  <dc:creator>ECDC</dc:creator>
  <cp:lastModifiedBy>Harry Gosling</cp:lastModifiedBy>
  <dcterms:created xsi:type="dcterms:W3CDTF">2018-01-29T14:11:55Z</dcterms:created>
  <dcterms:modified xsi:type="dcterms:W3CDTF">2020-03-30T09:07:24Z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0x01010033C6D12616634881B00942D2FCD0A93B00E44FF68AA2AB4E9DA1C9CE14CB96806400D74377E944699149A26D84D03429E547</vt:lpwstr>
  </property>
</Properties>
</file>