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gosling\Documents\To be published\"/>
    </mc:Choice>
  </mc:AlternateContent>
  <bookViews>
    <workbookView xWindow="120" yWindow="75" windowWidth="18915" windowHeight="10305"/>
  </bookViews>
  <sheets>
    <sheet name="HOME" sheetId="1" r:id="rId1"/>
    <sheet name="STUDIES" sheetId="3" r:id="rId2"/>
    <sheet name="PICO1" sheetId="4" r:id="rId3"/>
    <sheet name="PICO2" sheetId="10" r:id="rId4"/>
    <sheet name="PICO3" sheetId="21" r:id="rId5"/>
    <sheet name="PICO4" sheetId="22" r:id="rId6"/>
    <sheet name="PICO5" sheetId="23" r:id="rId7"/>
    <sheet name="REFERENCES" sheetId="6" r:id="rId8"/>
    <sheet name="Hoja1" sheetId="8" state="hidden" r:id="rId9"/>
    <sheet name="Hoja2" sheetId="9" state="hidden" r:id="rId10"/>
  </sheets>
  <externalReferences>
    <externalReference r:id="rId11"/>
  </externalReferences>
  <definedNames>
    <definedName name="Down">Hoja2!$A$1:$A$4</definedName>
    <definedName name="DOWN_N">[1]Hoja2!$A$1:$A$5</definedName>
    <definedName name="Grade_down">Hoja2!#REF!</definedName>
    <definedName name="up">Hoja2!$D$1:$D$5</definedName>
  </definedNames>
  <calcPr calcId="162913"/>
</workbook>
</file>

<file path=xl/calcChain.xml><?xml version="1.0" encoding="utf-8"?>
<calcChain xmlns="http://schemas.openxmlformats.org/spreadsheetml/2006/main">
  <c r="M37" i="21" l="1"/>
  <c r="K37" i="21"/>
  <c r="I37" i="21"/>
  <c r="E37" i="21"/>
  <c r="B37" i="21"/>
  <c r="G38" i="22"/>
  <c r="B38" i="22"/>
  <c r="E34" i="22" l="1"/>
  <c r="B35" i="22"/>
  <c r="I37" i="22"/>
  <c r="I36" i="22"/>
  <c r="I35" i="22"/>
  <c r="G37" i="22"/>
  <c r="G36" i="22"/>
  <c r="G35" i="22"/>
  <c r="B37" i="22"/>
  <c r="B36" i="22"/>
  <c r="C29" i="22"/>
  <c r="M27" i="10"/>
  <c r="K27" i="10"/>
  <c r="G27" i="10"/>
  <c r="E27" i="10"/>
  <c r="M39" i="4"/>
  <c r="M34" i="21"/>
  <c r="M43" i="4"/>
  <c r="M42" i="4"/>
  <c r="K43" i="4"/>
  <c r="K42" i="4"/>
  <c r="I43" i="4"/>
  <c r="I42" i="4"/>
  <c r="E43" i="4"/>
  <c r="E42" i="4"/>
  <c r="B43" i="4"/>
  <c r="B42" i="4"/>
  <c r="I26" i="23"/>
  <c r="G26" i="23"/>
  <c r="G33" i="21" l="1"/>
  <c r="E33" i="21"/>
  <c r="C20" i="23" l="1"/>
  <c r="C30" i="23" s="1"/>
  <c r="C45" i="22"/>
  <c r="C28" i="21"/>
  <c r="C43" i="21" s="1"/>
  <c r="C4" i="21"/>
  <c r="C21" i="10"/>
  <c r="C32" i="10" s="1"/>
  <c r="C33" i="4"/>
  <c r="C52" i="4" s="1"/>
  <c r="B2" i="21" l="1"/>
  <c r="C6" i="21" s="1"/>
  <c r="G26" i="10"/>
  <c r="E26" i="10"/>
  <c r="G38" i="4"/>
  <c r="E38" i="4"/>
  <c r="C4" i="10"/>
  <c r="B2" i="10"/>
  <c r="C6" i="10" s="1"/>
  <c r="B2" i="22"/>
  <c r="C2" i="22" s="1"/>
  <c r="C4" i="22"/>
  <c r="M36" i="21"/>
  <c r="K36" i="21"/>
  <c r="I36" i="21"/>
  <c r="E36" i="21"/>
  <c r="B36" i="21"/>
  <c r="M35" i="21"/>
  <c r="K35" i="21"/>
  <c r="I35" i="21"/>
  <c r="E35" i="21"/>
  <c r="B35" i="21"/>
  <c r="K34" i="21"/>
  <c r="I34" i="21"/>
  <c r="E34" i="21"/>
  <c r="B34" i="21"/>
  <c r="B27" i="10"/>
  <c r="C5" i="22" l="1"/>
  <c r="C3" i="21"/>
  <c r="C3" i="22"/>
  <c r="C6" i="22"/>
  <c r="C5" i="21"/>
  <c r="C2" i="21"/>
  <c r="C3" i="10"/>
  <c r="C5" i="10"/>
  <c r="C2" i="10"/>
  <c r="B26" i="23" l="1"/>
  <c r="C4" i="23"/>
  <c r="B2" i="23"/>
  <c r="E25" i="23"/>
  <c r="C2" i="23" l="1"/>
  <c r="C3" i="23"/>
  <c r="C6" i="23"/>
  <c r="C5" i="23"/>
  <c r="C4" i="4" l="1"/>
  <c r="K40" i="4"/>
  <c r="B41" i="4"/>
  <c r="B40" i="4"/>
  <c r="E41" i="4" l="1"/>
  <c r="E40" i="4"/>
  <c r="E39" i="4"/>
  <c r="I41" i="4" l="1"/>
  <c r="I40" i="4"/>
  <c r="I39" i="4"/>
  <c r="K41" i="4"/>
  <c r="K39" i="4"/>
  <c r="M41" i="4"/>
  <c r="M40" i="4"/>
  <c r="B39" i="4"/>
  <c r="B2" i="4"/>
  <c r="C2" i="4" l="1"/>
  <c r="C5" i="4"/>
  <c r="C3" i="4"/>
  <c r="C6" i="4"/>
</calcChain>
</file>

<file path=xl/sharedStrings.xml><?xml version="1.0" encoding="utf-8"?>
<sst xmlns="http://schemas.openxmlformats.org/spreadsheetml/2006/main" count="578" uniqueCount="271">
  <si>
    <t>Research question</t>
  </si>
  <si>
    <t>Version Date</t>
  </si>
  <si>
    <t>PICO1</t>
  </si>
  <si>
    <t>PICO2</t>
  </si>
  <si>
    <t>Population</t>
  </si>
  <si>
    <t>Intervention</t>
  </si>
  <si>
    <t>Comparison</t>
  </si>
  <si>
    <t>Immunogenicity outcomes</t>
  </si>
  <si>
    <t>No</t>
  </si>
  <si>
    <t>PICO3</t>
  </si>
  <si>
    <t>PICO4</t>
  </si>
  <si>
    <t>PICO5</t>
  </si>
  <si>
    <t>Analysis</t>
  </si>
  <si>
    <t xml:space="preserve">Reference </t>
  </si>
  <si>
    <t>(first author, year)</t>
  </si>
  <si>
    <t>Study population</t>
  </si>
  <si>
    <t>Period</t>
  </si>
  <si>
    <t>Outcomes</t>
  </si>
  <si>
    <t>Outcome meassures</t>
  </si>
  <si>
    <t>TOPIC</t>
  </si>
  <si>
    <t>Setting</t>
  </si>
  <si>
    <t>95%CI</t>
  </si>
  <si>
    <t>N participants</t>
  </si>
  <si>
    <t>(studies)</t>
  </si>
  <si>
    <t>Comments</t>
  </si>
  <si>
    <t>Quality of the evidence (GRADE)</t>
  </si>
  <si>
    <t>Short reference</t>
  </si>
  <si>
    <t>Full reference</t>
  </si>
  <si>
    <t>Number</t>
  </si>
  <si>
    <t>Study characteristics</t>
  </si>
  <si>
    <t>Design</t>
  </si>
  <si>
    <t>Inconsistency</t>
  </si>
  <si>
    <t>Indirectness</t>
  </si>
  <si>
    <t>Publication bias</t>
  </si>
  <si>
    <t>Nº of patients</t>
  </si>
  <si>
    <t>Other considerations</t>
  </si>
  <si>
    <t>Nº of participants (studies)</t>
  </si>
  <si>
    <t>Risk of bias</t>
  </si>
  <si>
    <t>Not applicable</t>
  </si>
  <si>
    <t>Not serious</t>
  </si>
  <si>
    <t>Serious</t>
  </si>
  <si>
    <t>Very serious</t>
  </si>
  <si>
    <t>Large</t>
  </si>
  <si>
    <t>Very large</t>
  </si>
  <si>
    <t>Effect</t>
  </si>
  <si>
    <t>EVIDENCE PROFILE (EV) TABLE</t>
  </si>
  <si>
    <t>SUMMARY OF FINDINGS (SoF) TABLE</t>
  </si>
  <si>
    <t>Gender and age</t>
  </si>
  <si>
    <t>QUALITY ASSESSMENT</t>
  </si>
  <si>
    <t>SUMMARY OF FINDINGS</t>
  </si>
  <si>
    <t>OUTCOMES</t>
  </si>
  <si>
    <t>ABSOLUTE EFFECT</t>
  </si>
  <si>
    <t>RELATIVE EFFECT</t>
  </si>
  <si>
    <t>HIGH</t>
  </si>
  <si>
    <t>MODERATE</t>
  </si>
  <si>
    <t>LOW</t>
  </si>
  <si>
    <t>VERY LOW</t>
  </si>
  <si>
    <t>Absolute (control group)</t>
  </si>
  <si>
    <t>Sample size #</t>
  </si>
  <si>
    <t>4-valent HPV (3 doses)</t>
  </si>
  <si>
    <t>2-valent HPV (3 doses)</t>
  </si>
  <si>
    <t>None</t>
  </si>
  <si>
    <t>NCT00339040</t>
  </si>
  <si>
    <t>Children &gt;7 to &lt;12 years with HIV infection</t>
  </si>
  <si>
    <t>United States and Puerto Rico</t>
  </si>
  <si>
    <t>107863/NCT00586339</t>
  </si>
  <si>
    <t>Pregnant women were excluded.</t>
  </si>
  <si>
    <t>Women aged 18–25 years at thetime of first vaccination with an intact cervix who reported no more than six lifetime sexual partners. Sexually active women had to have a normal colposcopy and a normal cervical cytology or no greater than atypical squamous cells of undetermined significance at the screening visit. All women had to be willing to undergo HIV counselling and testing and to be informed of their HIV status. HIV-positive women had to be in WHO Clinical Stage 1. Women on ART had to be compliant with treatment and have a HIV viral load ≤400 copies/mm3 for at least 6 months. Women confirmed as HIV seronegative were eligible to participate in the HIV-negative control group.</t>
  </si>
  <si>
    <t>12 months</t>
  </si>
  <si>
    <t>Women 18-25 years with HIV infection and women 18-25 years not HIV infected</t>
  </si>
  <si>
    <t>NCT01386164</t>
  </si>
  <si>
    <t>HIV infected males and females &gt;=18-year old</t>
  </si>
  <si>
    <t>Single centre in Denmark</t>
  </si>
  <si>
    <t>Individuals who (1) had previously been vaccinated against HPV, (2)
had a history of malignancy or autoimmune disease, (3) had received
systemic immunosuppressive treatment, (4) had previously had an allergic reaction to vaccination, (5) were pregnant, breastfeeding, or unwilling to use reliable contraception methods for the duration of the trial, and/or (6) had an HIV RNA level of &gt;200 copies/mL if receiving antiretroviral treatment</t>
  </si>
  <si>
    <t>Consenting HIV-seropositive volunteers 18 years or older</t>
  </si>
  <si>
    <t>HIV-infected males aged 18 or older</t>
  </si>
  <si>
    <t>5 years</t>
  </si>
  <si>
    <t>*</t>
  </si>
  <si>
    <t>No of patients</t>
  </si>
  <si>
    <t>NCT00513526</t>
  </si>
  <si>
    <t>18 months</t>
  </si>
  <si>
    <t>Site</t>
  </si>
  <si>
    <t>Inclusion criteria</t>
  </si>
  <si>
    <t>Exclusion criteria</t>
  </si>
  <si>
    <t>Follow-up</t>
  </si>
  <si>
    <t>Children with other immunosuppressive diseases or medications, other significant acute or chronic illness, other vaccinations within 2–3 weeks (depending on vaccine type) before or after study vaccine, significant abnormalities in hematologic or chemistry tests, and receipt of blood-derived products within 6 months before or during the study.</t>
  </si>
  <si>
    <r>
      <rPr>
        <sz val="12"/>
        <color theme="1"/>
        <rFont val="Calibri"/>
        <family val="2"/>
        <scheme val="minor"/>
      </rPr>
      <t>What is the evidence on the</t>
    </r>
    <r>
      <rPr>
        <b/>
        <sz val="12"/>
        <color rgb="FFC00000"/>
        <rFont val="Calibri"/>
        <family val="2"/>
        <scheme val="minor"/>
      </rPr>
      <t xml:space="preserve"> </t>
    </r>
    <r>
      <rPr>
        <b/>
        <u/>
        <sz val="12"/>
        <color theme="1"/>
        <rFont val="Calibri"/>
        <family val="2"/>
        <scheme val="minor"/>
      </rPr>
      <t>safety</t>
    </r>
    <r>
      <rPr>
        <sz val="12"/>
        <color theme="1"/>
        <rFont val="Calibri"/>
        <family val="2"/>
        <scheme val="minor"/>
      </rPr>
      <t xml:space="preserve"> </t>
    </r>
    <r>
      <rPr>
        <b/>
        <u/>
        <sz val="12"/>
        <color theme="1"/>
        <rFont val="Calibri"/>
        <family val="2"/>
        <scheme val="minor"/>
      </rPr>
      <t>of the HPV vaccine in HIV-infected men and women</t>
    </r>
    <r>
      <rPr>
        <sz val="12"/>
        <color theme="1"/>
        <rFont val="Calibri"/>
        <family val="2"/>
        <scheme val="minor"/>
      </rPr>
      <t>?</t>
    </r>
  </si>
  <si>
    <t>SAFETY</t>
  </si>
  <si>
    <t>Injection-site events</t>
  </si>
  <si>
    <t>Systemic events</t>
  </si>
  <si>
    <t>Data source:</t>
  </si>
  <si>
    <t>PICO questions - Full text</t>
  </si>
  <si>
    <t>Relative effect</t>
  </si>
  <si>
    <t>Quality (GRADE)</t>
  </si>
  <si>
    <t>38/45 (84.4%)</t>
  </si>
  <si>
    <t>Relative risk is the ratio of the probability of an event occurring in an exposed group to the probability of the event occurring in control group. The relative risk, its standard error and 95% confidence interval are calculated according to Altman, 1991. Where zeros cause problems with computation of the relative risk or its standard error, 0.5 is added to all cells (Pagano &amp; Gauvreau, 2000; Deeks &amp; Higgins, 2010).</t>
  </si>
  <si>
    <t>One or more AEs (dose 1)</t>
  </si>
  <si>
    <t>One or more AEs (dose 2)</t>
  </si>
  <si>
    <t>One or more AEs (dose 3)</t>
  </si>
  <si>
    <t>All solicited local (injection site) and influenza-like (fever, arthralgia, chills, and fatigue) reactions were considered causally related to vaccination. Other adverse events were evaluated by the primary investigator and graded as “unlikely” or “probably” related to the study vaccines.</t>
  </si>
  <si>
    <t>Participants who received at least one vaccine dose</t>
  </si>
  <si>
    <t>Participants were provided with a diary to report targeted symptoms occurring within 5 days of vaccination. Participants were contacted 24–48 hours after each vaccination by study personnel to assess for vaccinerelated symptoms. All laboratory abnormalities, signs and symptoms were graded using the National Cancer Institute Common Terminology Criteria for Adverse Events. The primary safety endpoint was occurrence of grade 3, 4, or 5 adverse events that
were possibly, probably or definitely related to vaccination as determined by the site
investigator.</t>
  </si>
  <si>
    <t>One or more AEs</t>
  </si>
  <si>
    <t>Only outcomes related to HPV vaccination.</t>
  </si>
  <si>
    <t>28/109 (25.7%)</t>
  </si>
  <si>
    <t>Subjects were observed in clinic for 30 minutes post vaccination. A report card
of relevant signs and symptoms was maintained by the caregiver for 15 days after each injection. Body temperature was recorded for 5 days beginning after the injection. Telephone contact with the caregiver was made on the third day after each injection to inquire about reactions. The caregiver was instructed to  immediately report unusual injection site reactions. A clinic visit was required within 24 hours whenever the study coordinator considered that a reaction might be ≥grade 3.</t>
  </si>
  <si>
    <t>Graded AEs (≥1 for injection reactions; ≥2 for all others) that occurred within 14 days of each vaccination were grouped into 5 defined toxicity categories. Within each category, the AE with the worst grade for each subject was counted. The worst grade of AEs for each subject within 14 days of any vaccination was calculated. Ungraded diagnoses were described separately.</t>
  </si>
  <si>
    <t>Ear and eye and respiratory system</t>
  </si>
  <si>
    <t>Laboratory abnormality</t>
  </si>
  <si>
    <t>Others</t>
  </si>
  <si>
    <t>1/30 (3.3%)</t>
  </si>
  <si>
    <t>3/30 (10.0%)</t>
  </si>
  <si>
    <t>1/96 (1.0%)</t>
  </si>
  <si>
    <t>2/96 (2.1%)</t>
  </si>
  <si>
    <t>3/96 (3.1%)</t>
  </si>
  <si>
    <t>21/96 (21.9%)</t>
  </si>
  <si>
    <t>Absolute effect (control group)</t>
  </si>
  <si>
    <t>Administration of the 2vHPV vaccine did not influence HIV disease progression as assessed by CD4+T-cell count and HIV viral load. Administration of the 2vHPV vaccine was not found to affect standard haematology andbiochemistry parameters. The overall incidence of solicited local and general adverse events was similar in HIV-positive and HIV-negative women who received the 2vHPV vaccine, but higher than in HIV-positive women who received the control vaccine. Most solicited local and general adverse events were of mild or moderate intensity and resolved spontaneously. Individual solicited general adverse events of grade 3 intensity occurred after no more than 0.6% of doses during the 7-day post-vaccinationperiods in all groups. The proportion of women reporting unsolicited adverse events during the 30-day period following any vaccine dose was 86.9% in the HIV+/HPV group, 78.0% in the HIV+/ALU group and 86.7% in the HIV−/HPV group. The most commonly reported unsolicited adverse events were headache (19.7%, 23.7% and 13.3%, respectively) and upper respiratory tract infection (16.4%, 16.9% and 23.3%). Unsolicited adverse events of grade 3 intensity were reported by one woman in the HIV+/HPV group (lobar pneumonia) and one woman in the HIV+/ALU group (bacterial pneumonia). Up to month 7, medically significant adverse events were reported by 29.5% of women in the HIV+/HPV group, 35.6% in the HIV+/ALU group and 16.7% in the HIV−/HPV group, with no individual medically significant adverse event occurring in more than three women in any group. From month 7 to month 12, medically significant adverse events were reported by 11.1%, 9.6% and 8.3% of women, respectively. No medically significant adverse event occurred in more than a single woman in any group during this time. Only one NOCD considered unrelated to vaccination was reported during the study period (allergic rhinitis in a woman in the HIV+/ALU group). No woman withdrew from the study due to adverse events and there were no deaths during the study period. SAEs were reported by six women (gastroenteritis, bacterial pneumonia and migraine in the HIV+/HPV group, lobar pneumonia and skull fracture in the HIV+/ALU group and psychotic disorder with suicide attempt in the HIV−/HPV group). None of these SAEs were considered related to vaccination. One pregnancy was reported during the study period in awoman in the HIV+/ALU group during the period up to month 7,which resulted in a full-term healthy HIV-negative baby (as testedby RT-PCR).</t>
  </si>
  <si>
    <t>130 (1PartiallyRCT)</t>
  </si>
  <si>
    <t>The primary population for analysis of safety and reactogenicity was the total vaccinated cohort including all women who received at least one dose of vaccine or placebo for whom data were available.</t>
  </si>
  <si>
    <t>AEs</t>
  </si>
  <si>
    <t>NA</t>
  </si>
  <si>
    <t>Phase 2, open-label, multicenter clinical trial</t>
  </si>
  <si>
    <t>NCT00710593</t>
  </si>
  <si>
    <t>HIV-infected young women aged 16 to 23-year old</t>
  </si>
  <si>
    <t>14 sites in the United States and Puerto Rico</t>
  </si>
  <si>
    <t>Individulas that had received an HPV vaccine; had recently received any vaccine, immune globulin, blood, or plasma products; were taking medications that could affect immune response; had a history of recent anogenital warts or any history of moderate or severe cervical dysplasia; were pregnant; reported active substance use or dependence; had an active opportunistic or serious bacterial infection; had thrombocytopenia or a coagulation disorder; or had a known or suspected malignancy or immune system disorder other than HIV.</t>
  </si>
  <si>
    <t>Safety and tolerability assessment were conducted by study staff 20 minutes, 3 days, and 7 days after each vaccine dose. Participants also recorded AEs daily for the first 7 days after each vaccine dose, using a vaccine report card or a telephone response system. 
Toxicities were considered potentially vaccine associated if their onset occurred within 7 days after receipt of a study vaccine. In addition, any severe and unexplained toxicity was evaluated for possible vaccine association, regardless of the interval since vaccination. All toxicities and abnormal laboratory tests that were grade 3 or 4 and occurred between receipt of the first vaccine dose until 4 weeks after receipt of the third vaccine dose were reported to the protocol team within 48 hours for further assessment and monitoring. The protocol team made the final determination regarding association of an AE with the vaccine during monthly team calls. An independent data and safety monitoring board monitored the trial for safety.</t>
  </si>
  <si>
    <t>Fever</t>
  </si>
  <si>
    <t>26/99 (26.3%)</t>
  </si>
  <si>
    <t>12/99 (12.1%)</t>
  </si>
  <si>
    <t>24/99 (24.2%)</t>
  </si>
  <si>
    <t>Participants
who received at least 1 study vaccine dose and for whom
safety follow-up data were available</t>
  </si>
  <si>
    <t>Incidence (n, %) of:
- Local AEs
- Fever
- Systemic events</t>
  </si>
  <si>
    <t>2,3</t>
  </si>
  <si>
    <t>109 (NoRCT)</t>
  </si>
  <si>
    <t>99 (1NoRCT)</t>
  </si>
  <si>
    <t>91 (1RCT)</t>
  </si>
  <si>
    <t>126 (1RCT)</t>
  </si>
  <si>
    <t>Injection site events</t>
  </si>
  <si>
    <t>January 2008 - July 2011 (last study visit)</t>
  </si>
  <si>
    <t>Risk of bias*</t>
  </si>
  <si>
    <t>SAEs</t>
  </si>
  <si>
    <t>1/99 (1.0%)</t>
  </si>
  <si>
    <t>0/46 (0.0%)</t>
  </si>
  <si>
    <t>25/46 (54.3%)</t>
  </si>
  <si>
    <t>13/46 (28.2%)</t>
  </si>
  <si>
    <t>18/46 (39.1%)</t>
  </si>
  <si>
    <t>23/45 (52.3%)</t>
  </si>
  <si>
    <t>27/45 (61.4%)</t>
  </si>
  <si>
    <t>0/45 (0.0%)</t>
  </si>
  <si>
    <t>Levin MJ, Moscicki AB, Song L-Y, Fenton T, Meyer WA, Read JS, et al. Safety and Immunogenicity of a quadrivalent human papillomavirus (types 6, 11, 16, and 18) vaccine in HIV-infected children 7 to 12 years old. J Acquir Immune Defic Syndr. 2010;55(2):197-204</t>
  </si>
  <si>
    <t>Denny L, Hendricks B, Gordon C,  Thomas F, Hezareh M, Dobbelaere K et al. Safety and immunogenicity of the HPV-16/18 AS04-adjuvanted vaccine in HIV-positive women in South Africa: a partially-blind randomised placebo-controlled study. Vaccine. 2013;31:5745-5753</t>
  </si>
  <si>
    <t>Toft L, Storgaard M, Müller M,  Sehr P, Bonde J, Tolstrup M, et al. Comparison of the immunogenicity and reactogenicity of Cervarix and Gardasil human papillomavirus vaccines in HIV-infected adults: a randomized, double-blind clinical trial. J Infect Dis. 2014;209:1165-1173</t>
  </si>
  <si>
    <t xml:space="preserve">Kahn JA, Xu J, Kapogiannis BG, Rudy B, Gonin R, Liu N, et al. Immunogenicity and safety of the human papillomavirus 6, 11, 16, 18 vaccine in HIV-infected young women. Clin Infect Dis. 2013;57(5):735-44. </t>
  </si>
  <si>
    <t>Wilkin T, Lee JY, Lensing SY, Stier EA, Goldstone SE, Berry JM, et al. Safety and immunogenicity of the quadrivalent human papillomavirus vaccine in HIV-1-infected men. J Infect Dis. 2010;202(8):1246-53.</t>
  </si>
  <si>
    <t>The overall incidence of solicited local and general adverse events was similar in HIV-positive and HIV-negative women who received the 2vHPV vaccine. Most solicited local and general adverse events were of mild or moderate intensity and resolved spontaneously. Individual solicited general adverse events of grade 3 intensity occurred after no more than 0.6% of doses during the 7-day post-vaccinationperiods in all groups. The proportion of women reporting unsolicited adverse events during the 30-day period following any vaccine dose was 86.9% in the HIV+/HPV groupa and 78.0% in the HIV+/ALU group. The most commonly reported unsolicited adverse events were headache (19.7% and 23.7%, respectively) and upper respiratory tract infection (16.4% and 16.9%). Unsolicited adverse events of grade 3 intensity were reported by one woman in the HIV+/HPV group (lobar pneumonia) and one woman in the HIV+/ALU group (bacterial pneumonia). Up to month 7, medically significant adverse events were reported by 29.5% of women in the HIV+/HPV group and 35.6% in the HIV+/ALU group, with no individual medically significant adverse event occurring in more than three women in any group. From month 7 to month 12, medically significant adverse events were reported by 11.1% and 9.6% of women, respectively. No medically significant adverse event occurred in more than a single woman in any group during this time. Only one new chronic disease considered unrelated to vaccination was reported during the study period (allergic rhinitis in a woman in the HIV+/ALU group). No woman withdrew from the study due to adverse events and there were no deaths during the study period. SAEs were reported by six women (gastroenteritis, bacterial pneumonia and migraine in the HIV+/HPV group, lobar pneumonia and skull fracture in the HIV+/ALU group). None of these SAEs were considered related to vaccination. One pregnancy was reported during the study period in awoman in the HIV+/ALU group during the period up to month 7,which resulted in a full-term healthy HIV-negative baby (as testedby RT-PCR).</t>
  </si>
  <si>
    <t>AEs were infrequent and their occurrence was similar in 4vHPV and placebo recipients.  The AE profile was very similar after each vaccine dose, except for an increase in indirect bilirubin values after the last 2 doses, which was attributed by the site investigators to antiretroviral treatment with atazanavir. The 4vHPV vaccine did not significantly affected the CD4 lymphocyte titer or the viral load. No grade 3 or 4 events were considered by the investigators to be treatment related. Fifteen AEs could not be graded (10 received 4vHPV; 5 received placebo). All were either preexisting (eg, attention-deficit/hyperactivity disorder) or were common childhood diseases (eg, otitis, urinary tract infection).</t>
  </si>
  <si>
    <t>Levin, 2010</t>
  </si>
  <si>
    <t>Denny, 2013</t>
  </si>
  <si>
    <t>Toft, 2014</t>
  </si>
  <si>
    <t>Kahn, 2014</t>
  </si>
  <si>
    <t>Wilkin, 2010</t>
  </si>
  <si>
    <t>4-valent HPV vaccine (3 doses) in HIV infected males and females &gt;=18 years old</t>
  </si>
  <si>
    <t>Incidence (n, %) of:
-ear and eye and respiratory system
-injection-site events
-systemic events
-laboratory abnormality; and
-others.</t>
  </si>
  <si>
    <t>Incidence (n, %) of: 
-AEs (overall).</t>
  </si>
  <si>
    <t>Incidence (n, %) of:
-injection-site events
-fever; and
-systemic events</t>
  </si>
  <si>
    <t>Three doses of 2-valent HPV vaccine in HIV infected adults (&gt;=18 years old) versus three doses of 4-valent HPV vaccine in HIV infected adults (&gt;=18 years old) – safety outcomes</t>
  </si>
  <si>
    <t>Three doses of 4-valent HPV vaccine in HIV infected males &gt;18 years old – safety outcomes</t>
  </si>
  <si>
    <t>Incidence (n, %) of: 
-AEs (overall)
-injection-site events
-systemic events (all events not correlated−the injection site and not serious); and
-laboratory abnormality.</t>
  </si>
  <si>
    <t>Placebo vaccine (3 doses) in HIV infected children 7−12 years old</t>
  </si>
  <si>
    <t>Three doses of 4-valent HPV vaccine versus placebo vaccine in 7−12 years old HIV-infected children − safety outcomes</t>
  </si>
  <si>
    <t>Placebo (3 doses) in HIV infected females 18−25 years old</t>
  </si>
  <si>
    <t xml:space="preserve">Three doses of 2-valent HPV vaccine in 18−25 years old HIV infected females versus placebo (3 doses) in HIV infected females 18−25 years old– safety outcomes </t>
  </si>
  <si>
    <t>Three doses of 4-valent HPV vaccine in HIV infected 16−23 years old HIV infected females – safety outcomes</t>
  </si>
  <si>
    <t>HPV: human papillomavirus; HIV: human immunodeficiency virus; AE: adverse events; SAE: several adverse events.</t>
  </si>
  <si>
    <t>Phase III
Randomised clinical trial</t>
  </si>
  <si>
    <t>Phase I/II partially blind and randomised placebo-controlled trial</t>
  </si>
  <si>
    <t>Randomised double-blind head-to-head trial</t>
  </si>
  <si>
    <t>Levin, 2010 (1)</t>
  </si>
  <si>
    <t>Denny, 2013 (2)</t>
  </si>
  <si>
    <t>Wilkin, 2010 (5)</t>
  </si>
  <si>
    <t>Kahn, 2013 (4)</t>
  </si>
  <si>
    <t>Toft, 2014 (3)</t>
  </si>
  <si>
    <t>Trial number (NTC or EUDRAct)</t>
  </si>
  <si>
    <t>HPV: human papillomavirus; HIV: human immunodeficiency virus; AE: adverse events; SAE: several adverse events; NOCD: new onset chronic diseases; HAART: highly active antiretroviral therapy; ART: antiretroviral therapy; HSIL: high grade squamous intra-epitelial lesions; HG-AIN: high grade anal intraepithelial neoplasia.</t>
  </si>
  <si>
    <t>Data highlighted in brown extracted or completed by ICO group.</t>
  </si>
  <si>
    <t>#: subjects who underwent randomisation.</t>
  </si>
  <si>
    <t>US, 8 study sites</t>
  </si>
  <si>
    <t xml:space="preserve">January 2008 - </t>
  </si>
  <si>
    <t>Protocol 052: Single-arm open-label multicentre pilot clinical trial</t>
  </si>
  <si>
    <t>Children &gt;7−&lt;12 years with HIV infection could enroll if their baseline CD4% was ≥15.
At least 3 months of HAART was required for subjects with a CD4% &lt;25.</t>
  </si>
  <si>
    <t>August−November 2011 (enrolment); December 2012 (last study visit)</t>
  </si>
  <si>
    <t>July 2008−February 2011</t>
  </si>
  <si>
    <t>Males ≥18 years with a laboratory documented HIV infection, if receiving ART: ART for at least 6 months prior to entry and no change in ART within 30 days from entry, CD4≥200 cells/µl; plasma HIV-1 RNA level &lt;200 copies/mL; if not receiving ART: CD4 count &gt; 350 cells/µl and no plans to start ART within 28 weeks of entry; normal anal cytology or with atypical squamous cells of uncertain significance or low-grade squamous intraepithelial lesions; absolute neutrophil count&gt;750 cells/µl; haemoglobin level ≥9.0g/dL; platelet count ≥ 100000 platelets/µl; AST and ALT ≤3 times the upper limit of normal; total or coniugated bilirubin &lt;2.5 times the upper limit of normal; calculated creatine clearance by Cockcroft-Gault equation≥60mL/min; Karnosky performance score ≥70.</t>
  </si>
  <si>
    <t>Individuals with anal or perianal carcinoma, HSIL, atypical squamous cells suggestive of HSILs or invasive carcinoma on citology or HG-AIN on high resolution anoscopy-guided biopsy at any point prior to entry, PCR testing of anal swabs detecting DNA for both HPV16 and HPV18, recent or expected use of systemic antineoplastic agents, immunomodulatory treatments, or investigational vaccines, haemophilia, prior splenectomy, prior receipt of HPV vaccines.</t>
  </si>
  <si>
    <t>Placebo
(3 doses; 0, 2, 6 months)</t>
  </si>
  <si>
    <t xml:space="preserve">4-valent HPV (3 doses; 0, 2, 6 months). </t>
  </si>
  <si>
    <t xml:space="preserve">2-valent HPV (3 doses; 0, 2, 6 months). </t>
  </si>
  <si>
    <t>Total sample size=91</t>
  </si>
  <si>
    <t>Total sample size=99. Two groups of young women were recruited. Participants in group A were either naive to ART or had not received ART for at least the 6 months prior to study entry (non-ART group), and those in group B had received ART for at least 6 months at the time of study entry, with 2 HIV type 1 (HIV-1) RNA  plasma loads &lt;400 copies/mL (ART group).</t>
  </si>
  <si>
    <t>Total sample size=109</t>
  </si>
  <si>
    <t>Participants were observed for 30 minutes after each immunisation to evaluate immediate adverse events. Solicited adverse events occurring during the first 4 days after each immunization (injection site pain, swelling, erythema, fever, headache, nausea, myalgia, arthralgia and rash) and other signs of illness and/or changes in medication occurring within 15 days after immunisation were recorded on diary cards. Solicited and unsolicited adverse events, as well as laboratory tests, were graded according to the common toxicity criteria version 2.0. All solicited local (injection site) and influenza-like (fever, arthralgia, chills, and fatigue) reactions were considered causally related to vaccination. Other adverse events were evaluated by the primary investigator and graded as “unlikely” or “probably” related to the study vaccines.</t>
  </si>
  <si>
    <t xml:space="preserve">Solicited adverse events were recorded by a trained field worker daily for 7 days after each vaccination. Severity of solicited adverseevents was graded on a scale of 0 (absent) to 3 (preventing normal activities). Unsolicited adverse events were recorded for 30 days after each vaccination. SAEs, medically significant adverse events, NOCDs, pregnancies and their outcome were recorded up to month 12. Clinically relevant abnormalities in haematological and biochemicalparameters were monitored. </t>
  </si>
  <si>
    <t>Imprecision</t>
  </si>
  <si>
    <t xml:space="preserve">Total sample size=120
4-valent HPV (90)
Placebo (30)
</t>
  </si>
  <si>
    <t xml:space="preserve">Total sample size=150
HIV+/HPV group (61)
HIV+/ALU group (59)
HIV−/HPV group (30)
</t>
  </si>
  <si>
    <t>HIV-infected children 7−12 years old</t>
  </si>
  <si>
    <t xml:space="preserve">HIV-infected females 18−25 years old </t>
  </si>
  <si>
    <t>HIV-infected males and females &gt;=18 years old</t>
  </si>
  <si>
    <t>HIV-infected females 16−23 years old</t>
  </si>
  <si>
    <t>HIV-infected males &gt;18 years old</t>
  </si>
  <si>
    <t>33 per 1 000</t>
  </si>
  <si>
    <t>100 per 1 000</t>
  </si>
  <si>
    <t>10 per 1 000</t>
  </si>
  <si>
    <t>219 per 1 000</t>
  </si>
  <si>
    <t>21 per 1 000</t>
  </si>
  <si>
    <t>31 per 1 000</t>
  </si>
  <si>
    <t>Low</t>
  </si>
  <si>
    <t>HPV: human papillomavirus; HIV: human immunodeficiency virus; AE: adverse events; RCT: randomised clinical trial; RR: relative risk.</t>
  </si>
  <si>
    <t>Children HIV infected with a CD4% ≥15 and on stable antiretroviral therapy if CD4% was &lt;25.</t>
  </si>
  <si>
    <t xml:space="preserve">All toxicities were counted per subject. Ear and eye respiratory system includes otitis, pharyngitis, sinusitis, conjunctivitis, cough/wheezing, nasal congestion and pneumonitis. Injection site events include local pain, swelling, tenderness, erythema; laboratory abnormality includes abnormalities in neutrophil/platelet count, serum glucose, bilirubin, creatinine, amylase and transaminase. Systemic events include fever, myalgia, weight loss, headache; Others include abdominal pain, chest pain, urinary tract infection, joint pain, gastritis, dental pain, herpes simplex infection,
rash, lipodystrophy, attention deficit disorder and pyogenic skin infection. </t>
  </si>
  <si>
    <t>Study identified from "WHO GRADE safety evaluation of HPV vaccination in HIV". Available at: http://www.who.int/immunization/position_papers/hpv_grad_safety_hiv.pdf and extracted from original article.</t>
  </si>
  <si>
    <t>*: Risk of bias assessment from "WHO GRADE safety evaluation of HPV vaccination in HIV". Available at: http://www.who.int/immunization/position_papers/hpv_grad_safety_hiv.pdf</t>
  </si>
  <si>
    <t>1: not applicable because only one study was used to assess the specific outcome.</t>
  </si>
  <si>
    <t>1: not applicable because only one study was used to assess the specific outcome</t>
  </si>
  <si>
    <t>3: downgraded one level for imprecision due to low number of participants.</t>
  </si>
  <si>
    <t>RR 0.3 (0.0−4.8)</t>
  </si>
  <si>
    <t>RR 2.2 (0.7−6.8)</t>
  </si>
  <si>
    <t>RR 0.6 (0.1−6.7)</t>
  </si>
  <si>
    <t>RR 0.9 (0.1−8.7)</t>
  </si>
  <si>
    <t>Control group (Placebo − HIV-infected children 7−12 years)</t>
  </si>
  <si>
    <t>Intervention group (4vHPV − HIV-infected children 7−12 years)</t>
  </si>
  <si>
    <t>Single centre in Khayelitsha, Cape Town, South Africa</t>
  </si>
  <si>
    <t>Control group (Placebo − HIV-infected females 18−25 years)</t>
  </si>
  <si>
    <t>Intervention group (2vHPV − HIV-infected females 18−25 years)</t>
  </si>
  <si>
    <t>Moderate</t>
  </si>
  <si>
    <t>Study identified from "WHO GRADE safety evaluation of HPV vaccination in HIV". Available at: http://www.who.int/immunization/position_papers/hpv_grad_safety_hiv.pdf and extracted from the original article.</t>
  </si>
  <si>
    <t>2: downgraded one level for imprecision due to low number of participants.</t>
  </si>
  <si>
    <t>*: risk of bias assessment from "WHO GRADE safety evaluation of HPV vaccination in HIV". Available at: http://www.who.int/immunization/position_papers/hpv_grad_safety_hiv.pdf</t>
  </si>
  <si>
    <t>543 per 1 000</t>
  </si>
  <si>
    <t>282 per 1 000</t>
  </si>
  <si>
    <t>391 per 1 000</t>
  </si>
  <si>
    <t>0 per 1 000</t>
  </si>
  <si>
    <t>844 per 1 000</t>
  </si>
  <si>
    <t>526 per 1 000</t>
  </si>
  <si>
    <t>614 per 1 000</t>
  </si>
  <si>
    <t>*: Risk of bias assessment from males systematic review provided by ECDC.</t>
  </si>
  <si>
    <t>*: Risk of bias assessment from male systematic review provided by ECDC.</t>
  </si>
  <si>
    <t>Control group (4vHPV − HIV+ females and males &gt;=18 years)</t>
  </si>
  <si>
    <t>Intervention group (2vHPV − HIV+ females and males &gt;=18 years)</t>
  </si>
  <si>
    <t>RR 1.6 (1.2−2.1)</t>
  </si>
  <si>
    <t>RR 1.8 (1.1−3.1)</t>
  </si>
  <si>
    <t>RR 1.5 (1.0−2.4)</t>
  </si>
  <si>
    <t>RR 1.0 (0.0− 50.4)</t>
  </si>
  <si>
    <t>Both vaccines were generally well tolerated and very few mild systemic reactions were observed. Injection site reactions were more common in the Cervarix group than in the Gardasil group (91.1% vs 69.6%; P=0 .02). No sex-related differences in injection site reactions were detected. No SAEs were reported.</t>
  </si>
  <si>
    <t>HPV: human papillomavirus; HIV: human immunodeficiency virus; NoRCT: non-randomised clinical trial.</t>
  </si>
  <si>
    <t>Injection site events include pain, induration, erythema, rash and abscess. Systemic reactions include headache, fatigue, malaise, anorexia, arthralgia/myalgia, weakness, seizures, allergic reactions (rash or respiratory) and behavioural changes.</t>
  </si>
  <si>
    <t>2: Downgraded one level for risk of bias due to the studies including only North American as well as Puerto Rican children, most of whom were on antiretroviral therapy, so they may not be representative of other HIV-infected children with more substantial immune compromise due to HIV infection or other factors.</t>
  </si>
  <si>
    <t>2: Downgraded one level for risk of bias due to studies including only North American children, most of whom were on antiretroviral therapy, so they may not be representative of other HIV-infected children with more substantial immune compromise due to HIV infection or other factors.</t>
  </si>
  <si>
    <t>263 per 1 000</t>
  </si>
  <si>
    <t>121 per 1 000</t>
  </si>
  <si>
    <t>242 per 1 000</t>
  </si>
  <si>
    <t>Very low</t>
  </si>
  <si>
    <t>Intervention group (2vHPV − HIV+ 16−26 years CD4&lt;500)</t>
  </si>
  <si>
    <t>Almost half of participants (48.5%) reported at least 1 local or systemic reaction for vaccine doses 1, 2, and 3 combined. A total of 26.3% of participants reported at least 1 local AE (the most common was pain, reported by 26.3% of participants). A total of 24.2% of participants reported another systemic reaction (the most common was headache  reported in 15.2% of participants). One participant reported a severe systemic AE for fatigue. No severe or life-threatening (grade 3 or 4) laboratory AEs were evaluated by the team as definitely, probably, or possibly related to the vaccine. Although safety assessments differed in these subjects vs the historical comparison group, which precluded statistical comparisons, a general comparison demonstrated that the vaccine was as well — and in some cases better — tolerated in HIV-infected subjects.</t>
  </si>
  <si>
    <t>Intervention group (4vHPV − HIV+ &gt;18 years)</t>
  </si>
  <si>
    <t>HPV: human papillomavirus; HIV: human immunodeficiency virus; AE: adverse events; NoRCT: non-randomised clinical trial.</t>
  </si>
  <si>
    <t>There were no grade 3, 4 or 5 events related to vaccination among participants who received at least one vaccine dose. One subject died 22 weeks after the dose 3 of vaccination due to a ruptured hepatocellular carcinoma caused
by hepatitis C infection. This was reported to be unrelated to vaccination. Four other
participants experienced grade 3 events not related to vaccination: cholecystitis (with
concomitant grade 4 serum glucose and lipase elevations), non-septic arthritis, headache
and leukopenia. Grade 2 injection site reactions were observed in 9 (8%). Other grade 2 reactions related to vaccination were observed in 5 (5%) including one participant
with recurrent tinnitus possibly related to vaccination leading to withholding the dose 3 of vaccine. Grade 1 or 2 injection site reactions were observed after the 3 doses of vaccinations in 18%, 17% and 12% respectively.</t>
  </si>
  <si>
    <t>257 per 1 000</t>
  </si>
  <si>
    <t>8. Efficacy, immunogenicity, safety and tolerability in other populations not previously targeted by immunisation programmes: HIV-infected men and 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</si>
</sst>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rgb="FF0000CC"/>
      <name val="Calibri"/>
      <family val="2"/>
      <scheme val="minor"/>
    </font>
    <font>
      <b/>
      <sz val="11"/>
      <color theme="1"/>
      <name val="Calibri"/>
      <family val="2"/>
      <scheme val="minor"/>
    </font>
    <font>
      <b/>
      <sz val="12"/>
      <color rgb="FFC00000"/>
      <name val="Calibri"/>
      <family val="2"/>
      <scheme val="minor"/>
    </font>
    <font>
      <b/>
      <sz val="14"/>
      <color rgb="FFC00000"/>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i/>
      <sz val="11"/>
      <color theme="1"/>
      <name val="Calibri"/>
      <family val="2"/>
      <scheme val="minor"/>
    </font>
    <font>
      <sz val="11"/>
      <color theme="1"/>
      <name val="Calibri"/>
      <family val="2"/>
    </font>
    <font>
      <b/>
      <sz val="11"/>
      <color theme="0"/>
      <name val="Calibri"/>
      <family val="2"/>
      <scheme val="minor"/>
    </font>
    <font>
      <b/>
      <sz val="11"/>
      <name val="Calibri"/>
      <family val="2"/>
      <scheme val="minor"/>
    </font>
    <font>
      <b/>
      <sz val="12"/>
      <color theme="0"/>
      <name val="Calibri"/>
      <family val="2"/>
      <scheme val="minor"/>
    </font>
    <font>
      <b/>
      <sz val="16"/>
      <color theme="0"/>
      <name val="Calibri"/>
      <family val="2"/>
      <scheme val="minor"/>
    </font>
    <font>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5"/>
        <bgColor indexed="64"/>
      </patternFill>
    </fill>
    <fill>
      <patternFill patternType="solid">
        <fgColor theme="2" tint="-9.9978637043366805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medium">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style="thin">
        <color indexed="64"/>
      </bottom>
      <diagonal/>
    </border>
    <border>
      <left/>
      <right/>
      <top style="medium">
        <color indexed="64"/>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right style="dotted">
        <color indexed="64"/>
      </right>
      <top/>
      <bottom style="medium">
        <color indexed="64"/>
      </bottom>
      <diagonal/>
    </border>
  </borders>
  <cellStyleXfs count="1">
    <xf numFmtId="0" fontId="0" fillId="0" borderId="0"/>
  </cellStyleXfs>
  <cellXfs count="202">
    <xf numFmtId="0" fontId="0" fillId="0" borderId="0" xfId="0"/>
    <xf numFmtId="0" fontId="0" fillId="0" borderId="0" xfId="0" applyAlignment="1">
      <alignment vertical="top"/>
    </xf>
    <xf numFmtId="0" fontId="2" fillId="0" borderId="0" xfId="0" applyFont="1" applyAlignment="1">
      <alignment vertical="top"/>
    </xf>
    <xf numFmtId="0" fontId="8" fillId="0" borderId="0" xfId="0" applyFont="1" applyAlignment="1">
      <alignment vertical="top"/>
    </xf>
    <xf numFmtId="0" fontId="0" fillId="0" borderId="0" xfId="0" applyAlignment="1">
      <alignment horizontal="left" vertical="top"/>
    </xf>
    <xf numFmtId="0" fontId="0" fillId="0" borderId="0" xfId="0" quotePrefix="1"/>
    <xf numFmtId="0" fontId="0" fillId="0" borderId="0" xfId="0" applyAlignment="1">
      <alignment vertical="center"/>
    </xf>
    <xf numFmtId="0" fontId="12" fillId="6" borderId="0" xfId="0" applyFont="1" applyFill="1" applyBorder="1" applyAlignment="1" applyProtection="1">
      <alignment vertical="center" wrapText="1"/>
      <protection locked="0"/>
    </xf>
    <xf numFmtId="0" fontId="12" fillId="6" borderId="21" xfId="0" applyFont="1" applyFill="1" applyBorder="1" applyAlignment="1" applyProtection="1">
      <alignment vertical="center" wrapText="1"/>
      <protection locked="0"/>
    </xf>
    <xf numFmtId="0" fontId="11" fillId="3" borderId="2"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0" fillId="6" borderId="26" xfId="0" applyFont="1" applyFill="1" applyBorder="1" applyAlignment="1" applyProtection="1">
      <alignment horizontal="center" vertical="center" wrapText="1"/>
      <protection locked="0"/>
    </xf>
    <xf numFmtId="0" fontId="10" fillId="6" borderId="29" xfId="0" applyFont="1" applyFill="1" applyBorder="1" applyAlignment="1" applyProtection="1">
      <alignment horizontal="center" vertical="center" wrapText="1"/>
      <protection locked="0"/>
    </xf>
    <xf numFmtId="0" fontId="0" fillId="8" borderId="0" xfId="0" applyFill="1" applyBorder="1" applyAlignment="1" applyProtection="1">
      <alignment horizontal="center" vertical="center"/>
      <protection locked="0"/>
    </xf>
    <xf numFmtId="0" fontId="10" fillId="6" borderId="39"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10" fillId="6" borderId="40" xfId="0" applyFont="1" applyFill="1" applyBorder="1" applyAlignment="1" applyProtection="1">
      <alignment horizontal="center" vertical="center" wrapText="1"/>
      <protection locked="0"/>
    </xf>
    <xf numFmtId="0" fontId="0" fillId="0" borderId="3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left" vertical="center"/>
      <protection locked="0"/>
    </xf>
    <xf numFmtId="0" fontId="10" fillId="6" borderId="7" xfId="0" applyFont="1" applyFill="1" applyBorder="1" applyAlignment="1" applyProtection="1">
      <alignment horizontal="center" vertical="center"/>
      <protection locked="0"/>
    </xf>
    <xf numFmtId="0" fontId="1" fillId="2" borderId="25" xfId="0" applyFont="1" applyFill="1" applyBorder="1" applyAlignment="1">
      <alignment vertical="center" wrapText="1"/>
    </xf>
    <xf numFmtId="0" fontId="0" fillId="0" borderId="25" xfId="0" applyBorder="1" applyAlignment="1">
      <alignment vertical="center"/>
    </xf>
    <xf numFmtId="0" fontId="0" fillId="0" borderId="0" xfId="0"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vertical="center"/>
    </xf>
    <xf numFmtId="0" fontId="2" fillId="0" borderId="0" xfId="0" applyFont="1" applyAlignment="1">
      <alignment vertical="center" wrapText="1"/>
    </xf>
    <xf numFmtId="0" fontId="2" fillId="3" borderId="15" xfId="0" applyFont="1" applyFill="1" applyBorder="1" applyAlignment="1">
      <alignment vertical="center" wrapText="1"/>
    </xf>
    <xf numFmtId="0" fontId="2" fillId="3" borderId="15" xfId="0" applyFont="1" applyFill="1" applyBorder="1" applyAlignment="1">
      <alignment vertical="center"/>
    </xf>
    <xf numFmtId="0" fontId="2" fillId="3" borderId="16" xfId="0" applyFont="1" applyFill="1" applyBorder="1" applyAlignment="1">
      <alignment vertical="center" wrapText="1"/>
    </xf>
    <xf numFmtId="0" fontId="2" fillId="3" borderId="13" xfId="0" applyFont="1" applyFill="1" applyBorder="1" applyAlignment="1">
      <alignment vertical="center" wrapText="1"/>
    </xf>
    <xf numFmtId="0" fontId="2" fillId="3" borderId="18" xfId="0" applyFont="1" applyFill="1" applyBorder="1" applyAlignment="1">
      <alignment vertical="center" wrapText="1"/>
    </xf>
    <xf numFmtId="0" fontId="2" fillId="3" borderId="14" xfId="0" applyFont="1" applyFill="1" applyBorder="1" applyAlignment="1">
      <alignment vertical="center" wrapText="1"/>
    </xf>
    <xf numFmtId="0" fontId="2" fillId="3" borderId="12" xfId="0" applyFont="1" applyFill="1" applyBorder="1" applyAlignment="1">
      <alignmen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wrapText="1"/>
    </xf>
    <xf numFmtId="0" fontId="2" fillId="3" borderId="16" xfId="0" applyFont="1" applyFill="1" applyBorder="1" applyAlignment="1">
      <alignment vertical="center"/>
    </xf>
    <xf numFmtId="0" fontId="0" fillId="0" borderId="20" xfId="0" applyFont="1" applyFill="1" applyBorder="1" applyAlignment="1">
      <alignment vertical="center" wrapText="1"/>
    </xf>
    <xf numFmtId="0" fontId="0" fillId="8" borderId="0" xfId="0" applyFill="1" applyBorder="1" applyAlignment="1">
      <alignment vertical="center" wrapText="1"/>
    </xf>
    <xf numFmtId="0" fontId="0" fillId="8" borderId="0" xfId="0" applyFill="1" applyBorder="1" applyAlignment="1">
      <alignment vertical="center"/>
    </xf>
    <xf numFmtId="0" fontId="0" fillId="8" borderId="0" xfId="0" applyFill="1" applyBorder="1" applyAlignment="1">
      <alignment horizontal="left" vertical="center" wrapText="1"/>
    </xf>
    <xf numFmtId="0" fontId="0" fillId="8" borderId="0" xfId="0" applyFill="1" applyBorder="1" applyAlignment="1">
      <alignment horizontal="left" vertical="center"/>
    </xf>
    <xf numFmtId="0" fontId="0" fillId="0" borderId="21" xfId="0" applyBorder="1" applyAlignment="1">
      <alignment vertical="center" wrapText="1"/>
    </xf>
    <xf numFmtId="0" fontId="0" fillId="8" borderId="21"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0" borderId="0" xfId="0" applyFont="1" applyAlignment="1">
      <alignment horizontal="left" vertical="center"/>
    </xf>
    <xf numFmtId="0" fontId="2" fillId="8" borderId="0" xfId="0" applyFont="1" applyFill="1" applyAlignment="1">
      <alignment horizontal="left" vertical="center"/>
    </xf>
    <xf numFmtId="0" fontId="0" fillId="8" borderId="0" xfId="0" applyFill="1" applyAlignment="1">
      <alignment vertical="center" wrapText="1"/>
    </xf>
    <xf numFmtId="0" fontId="2" fillId="0" borderId="0" xfId="0" applyFont="1" applyFill="1" applyAlignment="1">
      <alignment horizontal="left" vertical="center"/>
    </xf>
    <xf numFmtId="0" fontId="0" fillId="0" borderId="0" xfId="0" applyFill="1" applyAlignment="1">
      <alignment vertical="center" wrapText="1"/>
    </xf>
    <xf numFmtId="0" fontId="2" fillId="0" borderId="0" xfId="0" applyFont="1" applyAlignment="1">
      <alignment vertical="center"/>
    </xf>
    <xf numFmtId="0" fontId="0" fillId="0" borderId="0" xfId="0" applyFill="1" applyAlignment="1">
      <alignment vertical="center"/>
    </xf>
    <xf numFmtId="0" fontId="3" fillId="5" borderId="1" xfId="0" applyFont="1" applyFill="1" applyBorder="1" applyAlignment="1">
      <alignment vertical="center" wrapText="1"/>
    </xf>
    <xf numFmtId="0" fontId="7" fillId="5" borderId="4" xfId="0" applyFont="1" applyFill="1" applyBorder="1" applyAlignment="1">
      <alignment vertical="center" wrapText="1"/>
    </xf>
    <xf numFmtId="0" fontId="7" fillId="5" borderId="6" xfId="0" applyFont="1" applyFill="1" applyBorder="1" applyAlignment="1">
      <alignment vertical="center" wrapText="1"/>
    </xf>
    <xf numFmtId="0" fontId="8" fillId="0" borderId="0" xfId="0" applyFont="1" applyFill="1" applyAlignment="1">
      <alignment vertical="center"/>
    </xf>
    <xf numFmtId="0" fontId="12" fillId="7" borderId="25" xfId="0" applyFont="1" applyFill="1" applyBorder="1" applyAlignment="1" applyProtection="1">
      <alignment vertical="center"/>
    </xf>
    <xf numFmtId="0" fontId="5"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7" fillId="0" borderId="7" xfId="0" applyFont="1" applyBorder="1" applyAlignment="1" applyProtection="1">
      <alignment vertical="center"/>
      <protection locked="0"/>
    </xf>
    <xf numFmtId="0" fontId="13" fillId="6" borderId="25" xfId="0" applyFont="1" applyFill="1" applyBorder="1" applyAlignment="1" applyProtection="1">
      <alignment vertical="center"/>
      <protection locked="0"/>
    </xf>
    <xf numFmtId="0" fontId="10" fillId="6" borderId="25" xfId="0" applyFont="1" applyFill="1" applyBorder="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10" fillId="6" borderId="7" xfId="0" applyFont="1" applyFill="1" applyBorder="1" applyAlignment="1" applyProtection="1">
      <alignment horizontal="right" vertical="center"/>
      <protection locked="0"/>
    </xf>
    <xf numFmtId="0" fontId="11" fillId="3" borderId="34" xfId="0" applyFont="1" applyFill="1" applyBorder="1" applyAlignment="1" applyProtection="1">
      <alignment vertical="center"/>
      <protection locked="0"/>
    </xf>
    <xf numFmtId="0" fontId="11" fillId="3" borderId="2" xfId="0" applyFont="1" applyFill="1" applyBorder="1" applyAlignment="1" applyProtection="1">
      <alignment vertical="center"/>
    </xf>
    <xf numFmtId="0" fontId="11" fillId="3" borderId="2" xfId="0" applyFont="1" applyFill="1" applyBorder="1" applyAlignment="1" applyProtection="1">
      <alignment vertical="center"/>
      <protection locked="0"/>
    </xf>
    <xf numFmtId="0" fontId="11" fillId="3" borderId="35" xfId="0" applyFont="1" applyFill="1" applyBorder="1" applyAlignment="1" applyProtection="1">
      <alignment vertical="center"/>
      <protection locked="0"/>
    </xf>
    <xf numFmtId="0" fontId="0" fillId="8" borderId="20" xfId="0" applyFill="1" applyBorder="1" applyAlignment="1" applyProtection="1">
      <alignment vertical="center"/>
      <protection locked="0"/>
    </xf>
    <xf numFmtId="0" fontId="0" fillId="0" borderId="0" xfId="0" applyBorder="1" applyAlignment="1" applyProtection="1">
      <alignment horizontal="righ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17" fontId="0" fillId="8" borderId="20" xfId="0" quotePrefix="1" applyNumberFormat="1" applyFill="1" applyBorder="1" applyAlignment="1" applyProtection="1">
      <alignment horizontal="center" vertical="center"/>
      <protection locked="0"/>
    </xf>
    <xf numFmtId="0" fontId="0" fillId="8" borderId="28" xfId="0" quotePrefix="1" applyFill="1" applyBorder="1" applyAlignment="1" applyProtection="1">
      <alignment horizontal="center" vertical="center"/>
      <protection locked="0"/>
    </xf>
    <xf numFmtId="0" fontId="11" fillId="3" borderId="20"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0" fillId="8" borderId="20" xfId="0" quotePrefix="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32" xfId="0"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0" fillId="8" borderId="30" xfId="0" applyFill="1" applyBorder="1" applyAlignment="1" applyProtection="1">
      <alignment horizontal="center" vertical="center"/>
      <protection locked="0"/>
    </xf>
    <xf numFmtId="0" fontId="0" fillId="0" borderId="20" xfId="0" applyFill="1" applyBorder="1" applyAlignment="1" applyProtection="1">
      <alignment vertical="center"/>
      <protection locked="0"/>
    </xf>
    <xf numFmtId="17" fontId="0" fillId="0" borderId="20" xfId="0" quotePrefix="1" applyNumberFormat="1" applyFill="1" applyBorder="1" applyAlignment="1" applyProtection="1">
      <alignment horizontal="center" vertical="center"/>
      <protection locked="0"/>
    </xf>
    <xf numFmtId="0" fontId="0" fillId="0" borderId="28" xfId="0" quotePrefix="1" applyFill="1" applyBorder="1" applyAlignment="1" applyProtection="1">
      <alignment horizontal="center" vertical="center"/>
      <protection locked="0"/>
    </xf>
    <xf numFmtId="0" fontId="10" fillId="6" borderId="20" xfId="0" applyFont="1" applyFill="1" applyBorder="1" applyAlignment="1" applyProtection="1">
      <alignment horizontal="center" vertical="center"/>
      <protection locked="0"/>
    </xf>
    <xf numFmtId="0" fontId="0" fillId="8" borderId="12" xfId="0" applyFill="1" applyBorder="1" applyAlignment="1" applyProtection="1">
      <alignment vertical="center"/>
      <protection locked="0"/>
    </xf>
    <xf numFmtId="0" fontId="0" fillId="0" borderId="13" xfId="0" applyBorder="1" applyAlignment="1" applyProtection="1">
      <alignment horizontal="left" vertical="center"/>
      <protection locked="0"/>
    </xf>
    <xf numFmtId="0" fontId="0" fillId="8" borderId="12" xfId="0" quotePrefix="1" applyFill="1" applyBorder="1" applyAlignment="1" applyProtection="1">
      <alignment horizontal="center" vertical="center"/>
      <protection locked="0"/>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Font="1" applyBorder="1" applyAlignment="1" applyProtection="1">
      <alignment vertical="center"/>
      <protection locked="0"/>
    </xf>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3" xfId="0" applyBorder="1" applyAlignment="1" applyProtection="1">
      <alignment horizontal="center" vertical="center" wrapText="1"/>
    </xf>
    <xf numFmtId="0" fontId="10" fillId="6" borderId="38" xfId="0" applyFont="1" applyFill="1" applyBorder="1" applyAlignment="1" applyProtection="1">
      <alignment horizontal="center" vertical="center"/>
      <protection locked="0"/>
    </xf>
    <xf numFmtId="0" fontId="14" fillId="0" borderId="20" xfId="0" applyFont="1" applyFill="1" applyBorder="1" applyAlignment="1" applyProtection="1">
      <alignment vertical="center"/>
      <protection locked="0"/>
    </xf>
    <xf numFmtId="0" fontId="0" fillId="0" borderId="37" xfId="0" applyBorder="1" applyAlignment="1" applyProtection="1">
      <alignment horizontal="center"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14" fontId="5" fillId="0" borderId="7" xfId="0" applyNumberFormat="1"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0" fillId="8" borderId="0" xfId="0" applyFill="1" applyBorder="1" applyAlignment="1" applyProtection="1">
      <alignment horizontal="center" vertical="center"/>
    </xf>
    <xf numFmtId="0" fontId="14"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2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10"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0" fontId="10" fillId="6" borderId="10"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center"/>
      <protection locked="0"/>
    </xf>
    <xf numFmtId="0" fontId="10" fillId="6" borderId="10" xfId="0" applyFont="1" applyFill="1" applyBorder="1" applyAlignment="1" applyProtection="1">
      <alignment horizontal="left" vertical="center"/>
      <protection locked="0"/>
    </xf>
    <xf numFmtId="0" fontId="10" fillId="6" borderId="26" xfId="0" applyFont="1" applyFill="1" applyBorder="1" applyAlignment="1" applyProtection="1">
      <alignment horizontal="left" vertical="center"/>
      <protection locked="0"/>
    </xf>
    <xf numFmtId="0" fontId="10" fillId="6" borderId="7" xfId="0" applyFont="1" applyFill="1" applyBorder="1" applyAlignment="1" applyProtection="1">
      <alignment horizontal="left" vertical="center"/>
      <protection locked="0"/>
    </xf>
    <xf numFmtId="0" fontId="10" fillId="6" borderId="7"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2" fillId="6" borderId="10"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0" fillId="6" borderId="20"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0" fontId="10" fillId="6" borderId="33"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0" fontId="0" fillId="8" borderId="0" xfId="0" applyFill="1" applyBorder="1" applyAlignment="1" applyProtection="1">
      <alignment horizontal="center" vertical="center" wrapText="1"/>
      <protection locked="0"/>
    </xf>
    <xf numFmtId="0" fontId="0" fillId="8" borderId="2" xfId="0" applyFill="1" applyBorder="1" applyAlignment="1" applyProtection="1">
      <alignment horizontal="left" vertical="center" wrapText="1"/>
      <protection locked="0"/>
    </xf>
    <xf numFmtId="0" fontId="0" fillId="8" borderId="35" xfId="0" applyFill="1" applyBorder="1" applyAlignment="1" applyProtection="1">
      <alignment horizontal="left" vertical="center" wrapText="1"/>
      <protection locked="0"/>
    </xf>
    <xf numFmtId="0" fontId="0" fillId="8" borderId="0" xfId="0" applyFill="1" applyBorder="1" applyAlignment="1" applyProtection="1">
      <alignment horizontal="left" vertical="center" wrapText="1"/>
      <protection locked="0"/>
    </xf>
    <xf numFmtId="0" fontId="0" fillId="8" borderId="21" xfId="0" applyFill="1" applyBorder="1" applyAlignment="1" applyProtection="1">
      <alignment horizontal="left" vertical="center" wrapText="1"/>
      <protection locked="0"/>
    </xf>
    <xf numFmtId="0" fontId="0" fillId="8" borderId="13" xfId="0" applyFill="1" applyBorder="1" applyAlignment="1" applyProtection="1">
      <alignment horizontal="left" vertical="center" wrapText="1"/>
      <protection locked="0"/>
    </xf>
    <xf numFmtId="0" fontId="0" fillId="8" borderId="14" xfId="0" applyFill="1" applyBorder="1" applyAlignment="1" applyProtection="1">
      <alignment horizontal="left" vertical="center" wrapText="1"/>
      <protection locked="0"/>
    </xf>
    <xf numFmtId="0" fontId="0" fillId="8" borderId="36" xfId="0" applyFill="1" applyBorder="1" applyAlignment="1" applyProtection="1">
      <alignment horizontal="left" vertical="center" wrapText="1"/>
      <protection locked="0"/>
    </xf>
    <xf numFmtId="0" fontId="0" fillId="8" borderId="30" xfId="0" applyFill="1" applyBorder="1" applyAlignment="1" applyProtection="1">
      <alignment horizontal="left" vertical="center" wrapText="1"/>
      <protection locked="0"/>
    </xf>
    <xf numFmtId="0" fontId="12" fillId="7" borderId="25" xfId="0" applyFont="1" applyFill="1" applyBorder="1" applyAlignment="1" applyProtection="1">
      <alignment horizontal="left" vertical="center" wrapText="1"/>
    </xf>
    <xf numFmtId="0" fontId="0" fillId="0" borderId="0" xfId="0" applyFill="1" applyBorder="1" applyAlignment="1" applyProtection="1">
      <alignment horizontal="center" vertical="center"/>
    </xf>
    <xf numFmtId="0" fontId="0"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8" borderId="0" xfId="0" applyFill="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8" borderId="13" xfId="0" applyFill="1" applyBorder="1" applyAlignment="1" applyProtection="1">
      <alignment horizontal="center" vertical="center" wrapText="1"/>
    </xf>
    <xf numFmtId="0" fontId="0" fillId="8" borderId="13" xfId="0"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0" fillId="8" borderId="2" xfId="0" applyFill="1" applyBorder="1" applyAlignment="1" applyProtection="1">
      <alignment horizontal="center" vertical="center" wrapText="1"/>
    </xf>
    <xf numFmtId="0" fontId="0" fillId="8" borderId="2" xfId="0" applyFill="1" applyBorder="1" applyAlignment="1" applyProtection="1">
      <alignment horizontal="center" vertical="center"/>
    </xf>
    <xf numFmtId="0" fontId="0" fillId="8" borderId="2" xfId="0" applyFill="1" applyBorder="1" applyAlignment="1" applyProtection="1">
      <alignment horizontal="left" vertical="center" wrapText="1"/>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center" vertical="center"/>
    </xf>
  </cellXfs>
  <cellStyles count="1">
    <cellStyle name="Normal" xfId="0" builtinId="0"/>
  </cellStyles>
  <dxfs count="20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ms.ecdcnet.europa.eu/Users/Bea/Documents/BeaSync/ICO/ECDC/GRADE/Plantilla%20GRADE/9vHPV%20vaccine/Template_GRADE_ICO_9vHPV_safety_2018.0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TEXTS"/>
      <sheetName val="STUDIES"/>
      <sheetName val="PICO1"/>
      <sheetName val="Hoja1"/>
      <sheetName val="PICO2"/>
      <sheetName val="PICO3"/>
      <sheetName val="PICO4"/>
      <sheetName val="PICO5"/>
      <sheetName val="PICO6"/>
      <sheetName val="PICO7"/>
      <sheetName val="PICO8"/>
      <sheetName val="PICO9"/>
      <sheetName val="PICO10"/>
      <sheetName val="REFERENCES"/>
      <sheetName val="LOG"/>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Not applicable</v>
          </cell>
        </row>
        <row r="3">
          <cell r="A3" t="str">
            <v>Not serious</v>
          </cell>
        </row>
        <row r="4">
          <cell r="A4" t="str">
            <v>Serious</v>
          </cell>
        </row>
        <row r="5">
          <cell r="A5" t="str">
            <v>Very serious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abSelected="1" workbookViewId="0">
      <selection activeCell="C2" sqref="C2:E2"/>
    </sheetView>
  </sheetViews>
  <sheetFormatPr defaultColWidth="11.42578125" defaultRowHeight="15" x14ac:dyDescent="0.25"/>
  <cols>
    <col min="1" max="1" width="9.28515625" style="64" customWidth="1"/>
    <col min="2" max="2" width="19.5703125" style="26" customWidth="1"/>
    <col min="3" max="3" width="38.85546875" style="26" customWidth="1"/>
    <col min="4" max="4" width="34.28515625" style="6" customWidth="1"/>
    <col min="5" max="5" width="38.7109375" style="6" customWidth="1"/>
    <col min="6" max="6" width="45.85546875" style="6" customWidth="1"/>
    <col min="7" max="7" width="80.28515625" style="6" customWidth="1"/>
    <col min="8" max="8" width="13.5703125" style="6" customWidth="1"/>
    <col min="9" max="10" width="11.42578125" style="6"/>
    <col min="11" max="11" width="56.5703125" style="6" customWidth="1"/>
    <col min="12" max="16384" width="11.42578125" style="6"/>
  </cols>
  <sheetData>
    <row r="1" spans="1:11" ht="15.75" thickBot="1" x14ac:dyDescent="0.3"/>
    <row r="2" spans="1:11" ht="40.5" customHeight="1" x14ac:dyDescent="0.25">
      <c r="B2" s="65" t="s">
        <v>19</v>
      </c>
      <c r="C2" s="121" t="s">
        <v>270</v>
      </c>
      <c r="D2" s="122"/>
      <c r="E2" s="123"/>
    </row>
    <row r="3" spans="1:11" ht="15.75" x14ac:dyDescent="0.25">
      <c r="B3" s="66" t="s">
        <v>0</v>
      </c>
      <c r="C3" s="124" t="s">
        <v>86</v>
      </c>
      <c r="D3" s="124"/>
      <c r="E3" s="125"/>
    </row>
    <row r="4" spans="1:11" ht="84" customHeight="1" x14ac:dyDescent="0.25">
      <c r="B4" s="66" t="s">
        <v>7</v>
      </c>
      <c r="C4" s="126" t="s">
        <v>169</v>
      </c>
      <c r="D4" s="126"/>
      <c r="E4" s="127"/>
    </row>
    <row r="5" spans="1:11" ht="16.5" thickBot="1" x14ac:dyDescent="0.3">
      <c r="B5" s="67" t="s">
        <v>1</v>
      </c>
      <c r="C5" s="128">
        <v>43284</v>
      </c>
      <c r="D5" s="129"/>
      <c r="E5" s="130"/>
    </row>
    <row r="7" spans="1:11" ht="15.75" thickBot="1" x14ac:dyDescent="0.3">
      <c r="B7" s="24" t="s">
        <v>87</v>
      </c>
      <c r="C7" s="25"/>
      <c r="D7" s="25"/>
      <c r="E7" s="25"/>
      <c r="F7" s="25"/>
      <c r="G7" s="25"/>
    </row>
    <row r="8" spans="1:11" x14ac:dyDescent="0.25">
      <c r="C8" s="27" t="s">
        <v>4</v>
      </c>
      <c r="D8" s="28" t="s">
        <v>5</v>
      </c>
      <c r="E8" s="28" t="s">
        <v>6</v>
      </c>
      <c r="F8" s="28" t="s">
        <v>17</v>
      </c>
      <c r="G8" s="28" t="s">
        <v>91</v>
      </c>
    </row>
    <row r="9" spans="1:11" ht="90" x14ac:dyDescent="0.25">
      <c r="A9" s="68"/>
      <c r="B9" s="27" t="s">
        <v>2</v>
      </c>
      <c r="C9" s="29" t="s">
        <v>207</v>
      </c>
      <c r="D9" s="30" t="s">
        <v>59</v>
      </c>
      <c r="E9" s="29" t="s">
        <v>170</v>
      </c>
      <c r="F9" s="29" t="s">
        <v>164</v>
      </c>
      <c r="G9" s="31" t="s">
        <v>171</v>
      </c>
    </row>
    <row r="10" spans="1:11" ht="46.5" customHeight="1" x14ac:dyDescent="0.25">
      <c r="A10" s="68"/>
      <c r="B10" s="27" t="s">
        <v>3</v>
      </c>
      <c r="C10" s="29" t="s">
        <v>208</v>
      </c>
      <c r="D10" s="30" t="s">
        <v>60</v>
      </c>
      <c r="E10" s="29" t="s">
        <v>172</v>
      </c>
      <c r="F10" s="29" t="s">
        <v>165</v>
      </c>
      <c r="G10" s="31" t="s">
        <v>173</v>
      </c>
      <c r="K10" s="26"/>
    </row>
    <row r="11" spans="1:11" ht="45" x14ac:dyDescent="0.25">
      <c r="A11" s="68"/>
      <c r="B11" s="27" t="s">
        <v>9</v>
      </c>
      <c r="C11" s="29" t="s">
        <v>209</v>
      </c>
      <c r="D11" s="30" t="s">
        <v>60</v>
      </c>
      <c r="E11" s="29" t="s">
        <v>163</v>
      </c>
      <c r="F11" s="29" t="s">
        <v>165</v>
      </c>
      <c r="G11" s="31" t="s">
        <v>167</v>
      </c>
    </row>
    <row r="12" spans="1:11" ht="60" x14ac:dyDescent="0.25">
      <c r="A12" s="68"/>
      <c r="B12" s="27" t="s">
        <v>10</v>
      </c>
      <c r="C12" s="29" t="s">
        <v>210</v>
      </c>
      <c r="D12" s="30" t="s">
        <v>59</v>
      </c>
      <c r="E12" s="29" t="s">
        <v>61</v>
      </c>
      <c r="F12" s="29" t="s">
        <v>166</v>
      </c>
      <c r="G12" s="31" t="s">
        <v>174</v>
      </c>
      <c r="K12" s="26"/>
    </row>
    <row r="13" spans="1:11" ht="46.5" customHeight="1" x14ac:dyDescent="0.25">
      <c r="A13" s="68"/>
      <c r="B13" s="27" t="s">
        <v>11</v>
      </c>
      <c r="C13" s="29" t="s">
        <v>211</v>
      </c>
      <c r="D13" s="30" t="s">
        <v>59</v>
      </c>
      <c r="E13" s="29" t="s">
        <v>61</v>
      </c>
      <c r="F13" s="29" t="s">
        <v>165</v>
      </c>
      <c r="G13" s="31" t="s">
        <v>168</v>
      </c>
      <c r="K13" s="26"/>
    </row>
    <row r="14" spans="1:11" ht="15" customHeight="1" x14ac:dyDescent="0.25">
      <c r="B14" s="30" t="s">
        <v>175</v>
      </c>
    </row>
  </sheetData>
  <mergeCells count="4">
    <mergeCell ref="C2:E2"/>
    <mergeCell ref="C3:E3"/>
    <mergeCell ref="C4:E4"/>
    <mergeCell ref="C5:E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
  <sheetViews>
    <sheetView workbookViewId="0">
      <selection sqref="A1:XFD1048576"/>
    </sheetView>
  </sheetViews>
  <sheetFormatPr defaultColWidth="11.42578125" defaultRowHeight="15" x14ac:dyDescent="0.25"/>
  <cols>
    <col min="1" max="1" width="12" bestFit="1" customWidth="1"/>
    <col min="4" max="4" width="13.85546875" bestFit="1" customWidth="1"/>
    <col min="7" max="7" width="16.7109375" customWidth="1"/>
  </cols>
  <sheetData>
    <row r="2" spans="1:7" x14ac:dyDescent="0.25">
      <c r="A2" t="s">
        <v>38</v>
      </c>
      <c r="B2">
        <v>0</v>
      </c>
      <c r="D2" t="s">
        <v>38</v>
      </c>
      <c r="E2">
        <v>0</v>
      </c>
      <c r="G2" s="6" t="s">
        <v>53</v>
      </c>
    </row>
    <row r="3" spans="1:7" x14ac:dyDescent="0.25">
      <c r="A3" t="s">
        <v>39</v>
      </c>
      <c r="B3">
        <v>0</v>
      </c>
      <c r="D3" t="s">
        <v>8</v>
      </c>
      <c r="E3">
        <v>0</v>
      </c>
      <c r="G3" s="5" t="s">
        <v>54</v>
      </c>
    </row>
    <row r="4" spans="1:7" x14ac:dyDescent="0.25">
      <c r="A4" t="s">
        <v>40</v>
      </c>
      <c r="B4">
        <v>-1</v>
      </c>
      <c r="D4" t="s">
        <v>42</v>
      </c>
      <c r="E4">
        <v>-1</v>
      </c>
      <c r="G4" t="s">
        <v>55</v>
      </c>
    </row>
    <row r="5" spans="1:7" x14ac:dyDescent="0.25">
      <c r="A5" t="s">
        <v>41</v>
      </c>
      <c r="B5">
        <v>-2</v>
      </c>
      <c r="D5" t="s">
        <v>43</v>
      </c>
      <c r="E5">
        <v>-2</v>
      </c>
      <c r="G5"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opLeftCell="A4" workbookViewId="0">
      <selection activeCell="D5" sqref="D5"/>
    </sheetView>
  </sheetViews>
  <sheetFormatPr defaultColWidth="11.42578125" defaultRowHeight="15" x14ac:dyDescent="0.25"/>
  <cols>
    <col min="1" max="3" width="20.28515625" style="1" customWidth="1"/>
    <col min="4" max="4" width="41.140625" style="1" customWidth="1"/>
    <col min="5" max="5" width="25.7109375" style="1" customWidth="1"/>
    <col min="6" max="6" width="45.7109375" style="1" customWidth="1"/>
    <col min="7" max="7" width="63.7109375" style="1" customWidth="1"/>
    <col min="8" max="8" width="28.140625" style="1" customWidth="1"/>
    <col min="9" max="9" width="27.5703125" style="4" customWidth="1"/>
    <col min="10" max="10" width="27.42578125" style="4" customWidth="1"/>
    <col min="11" max="11" width="30.28515625" style="1" customWidth="1"/>
    <col min="12" max="12" width="23.42578125" style="1" customWidth="1"/>
    <col min="13" max="13" width="37.7109375" style="1" customWidth="1"/>
    <col min="14" max="14" width="20.28515625" style="1" customWidth="1"/>
    <col min="15" max="15" width="43.85546875" style="1" customWidth="1"/>
    <col min="16" max="16384" width="11.42578125" style="1"/>
  </cols>
  <sheetData>
    <row r="1" spans="1:15" s="2" customFormat="1" x14ac:dyDescent="0.25">
      <c r="A1" s="32" t="s">
        <v>13</v>
      </c>
      <c r="B1" s="131" t="s">
        <v>29</v>
      </c>
      <c r="C1" s="132"/>
      <c r="D1" s="132"/>
      <c r="E1" s="132"/>
      <c r="F1" s="132"/>
      <c r="G1" s="133"/>
      <c r="H1" s="134" t="s">
        <v>15</v>
      </c>
      <c r="I1" s="135"/>
      <c r="J1" s="136"/>
      <c r="K1" s="33" t="s">
        <v>5</v>
      </c>
      <c r="L1" s="33" t="s">
        <v>6</v>
      </c>
      <c r="M1" s="33" t="s">
        <v>18</v>
      </c>
      <c r="N1" s="33" t="s">
        <v>12</v>
      </c>
      <c r="O1" s="33" t="s">
        <v>24</v>
      </c>
    </row>
    <row r="2" spans="1:15" s="2" customFormat="1" ht="30" x14ac:dyDescent="0.25">
      <c r="A2" s="34" t="s">
        <v>14</v>
      </c>
      <c r="B2" s="35" t="s">
        <v>184</v>
      </c>
      <c r="C2" s="35" t="s">
        <v>30</v>
      </c>
      <c r="D2" s="35" t="s">
        <v>81</v>
      </c>
      <c r="E2" s="36" t="s">
        <v>16</v>
      </c>
      <c r="F2" s="36" t="s">
        <v>82</v>
      </c>
      <c r="G2" s="37" t="s">
        <v>83</v>
      </c>
      <c r="H2" s="38" t="s">
        <v>47</v>
      </c>
      <c r="I2" s="39" t="s">
        <v>58</v>
      </c>
      <c r="J2" s="40" t="s">
        <v>84</v>
      </c>
      <c r="K2" s="41"/>
      <c r="L2" s="41"/>
      <c r="M2" s="41"/>
      <c r="N2" s="41"/>
      <c r="O2" s="41"/>
    </row>
    <row r="3" spans="1:15" ht="210" x14ac:dyDescent="0.25">
      <c r="A3" s="42" t="s">
        <v>179</v>
      </c>
      <c r="B3" s="43" t="s">
        <v>62</v>
      </c>
      <c r="C3" s="43" t="s">
        <v>176</v>
      </c>
      <c r="D3" s="43" t="s">
        <v>64</v>
      </c>
      <c r="E3" s="44"/>
      <c r="F3" s="43" t="s">
        <v>191</v>
      </c>
      <c r="G3" s="43" t="s">
        <v>85</v>
      </c>
      <c r="H3" s="45" t="s">
        <v>63</v>
      </c>
      <c r="I3" s="45" t="s">
        <v>205</v>
      </c>
      <c r="J3" s="46" t="s">
        <v>76</v>
      </c>
      <c r="K3" s="43" t="s">
        <v>197</v>
      </c>
      <c r="L3" s="43" t="s">
        <v>196</v>
      </c>
      <c r="M3" s="43" t="s">
        <v>164</v>
      </c>
      <c r="N3" s="43"/>
      <c r="O3" s="43" t="s">
        <v>105</v>
      </c>
    </row>
    <row r="4" spans="1:15" ht="183.75" customHeight="1" x14ac:dyDescent="0.25">
      <c r="A4" s="42" t="s">
        <v>180</v>
      </c>
      <c r="B4" s="43" t="s">
        <v>65</v>
      </c>
      <c r="C4" s="43" t="s">
        <v>177</v>
      </c>
      <c r="D4" s="43" t="s">
        <v>233</v>
      </c>
      <c r="E4" s="43" t="s">
        <v>140</v>
      </c>
      <c r="F4" s="43" t="s">
        <v>67</v>
      </c>
      <c r="G4" s="43" t="s">
        <v>66</v>
      </c>
      <c r="H4" s="45" t="s">
        <v>69</v>
      </c>
      <c r="I4" s="45" t="s">
        <v>206</v>
      </c>
      <c r="J4" s="46" t="s">
        <v>68</v>
      </c>
      <c r="K4" s="43" t="s">
        <v>198</v>
      </c>
      <c r="L4" s="43" t="s">
        <v>198</v>
      </c>
      <c r="M4" s="43" t="s">
        <v>165</v>
      </c>
      <c r="N4" s="43" t="s">
        <v>132</v>
      </c>
      <c r="O4" s="43" t="s">
        <v>203</v>
      </c>
    </row>
    <row r="5" spans="1:15" ht="300" x14ac:dyDescent="0.25">
      <c r="A5" s="42" t="s">
        <v>183</v>
      </c>
      <c r="B5" s="43" t="s">
        <v>70</v>
      </c>
      <c r="C5" s="43" t="s">
        <v>178</v>
      </c>
      <c r="D5" s="43" t="s">
        <v>72</v>
      </c>
      <c r="E5" s="43" t="s">
        <v>192</v>
      </c>
      <c r="F5" s="43" t="s">
        <v>74</v>
      </c>
      <c r="G5" s="43" t="s">
        <v>73</v>
      </c>
      <c r="H5" s="45" t="s">
        <v>71</v>
      </c>
      <c r="I5" s="46" t="s">
        <v>199</v>
      </c>
      <c r="J5" s="46" t="s">
        <v>68</v>
      </c>
      <c r="K5" s="43" t="s">
        <v>59</v>
      </c>
      <c r="L5" s="43" t="s">
        <v>60</v>
      </c>
      <c r="M5" s="43" t="s">
        <v>165</v>
      </c>
      <c r="N5" s="43"/>
      <c r="O5" s="47" t="s">
        <v>202</v>
      </c>
    </row>
    <row r="6" spans="1:15" ht="345" x14ac:dyDescent="0.25">
      <c r="A6" s="42" t="s">
        <v>182</v>
      </c>
      <c r="B6" s="43" t="s">
        <v>123</v>
      </c>
      <c r="C6" s="43" t="s">
        <v>122</v>
      </c>
      <c r="D6" s="43" t="s">
        <v>125</v>
      </c>
      <c r="E6" s="44" t="s">
        <v>193</v>
      </c>
      <c r="F6" s="45" t="s">
        <v>124</v>
      </c>
      <c r="G6" s="43" t="s">
        <v>126</v>
      </c>
      <c r="H6" s="45" t="s">
        <v>124</v>
      </c>
      <c r="I6" s="45" t="s">
        <v>200</v>
      </c>
      <c r="J6" s="46"/>
      <c r="K6" s="43" t="s">
        <v>59</v>
      </c>
      <c r="L6" s="43"/>
      <c r="M6" s="43" t="s">
        <v>133</v>
      </c>
      <c r="N6" s="43" t="s">
        <v>100</v>
      </c>
      <c r="O6" s="48" t="s">
        <v>127</v>
      </c>
    </row>
    <row r="7" spans="1:15" ht="255" x14ac:dyDescent="0.25">
      <c r="A7" s="42" t="s">
        <v>181</v>
      </c>
      <c r="B7" s="43" t="s">
        <v>79</v>
      </c>
      <c r="C7" s="49" t="s">
        <v>190</v>
      </c>
      <c r="D7" s="49" t="s">
        <v>188</v>
      </c>
      <c r="E7" s="50" t="s">
        <v>189</v>
      </c>
      <c r="F7" s="49" t="s">
        <v>194</v>
      </c>
      <c r="G7" s="49" t="s">
        <v>195</v>
      </c>
      <c r="H7" s="51" t="s">
        <v>75</v>
      </c>
      <c r="I7" s="52" t="s">
        <v>201</v>
      </c>
      <c r="J7" s="46" t="s">
        <v>80</v>
      </c>
      <c r="K7" s="49" t="s">
        <v>59</v>
      </c>
      <c r="L7" s="49" t="s">
        <v>61</v>
      </c>
      <c r="M7" s="49" t="s">
        <v>165</v>
      </c>
      <c r="N7" s="43" t="s">
        <v>100</v>
      </c>
      <c r="O7" s="48" t="s">
        <v>101</v>
      </c>
    </row>
    <row r="8" spans="1:15" x14ac:dyDescent="0.25">
      <c r="A8" s="6" t="s">
        <v>185</v>
      </c>
      <c r="B8" s="6"/>
      <c r="C8" s="6"/>
      <c r="D8" s="6"/>
      <c r="E8" s="6"/>
      <c r="F8" s="6"/>
      <c r="G8" s="6"/>
      <c r="H8" s="6"/>
      <c r="I8" s="53"/>
      <c r="J8" s="53"/>
      <c r="K8" s="6"/>
      <c r="L8" s="6"/>
      <c r="M8" s="6"/>
      <c r="N8" s="6"/>
      <c r="O8" s="6"/>
    </row>
    <row r="9" spans="1:15" x14ac:dyDescent="0.25">
      <c r="A9" s="54" t="s">
        <v>186</v>
      </c>
      <c r="B9" s="26"/>
      <c r="C9" s="6"/>
      <c r="D9" s="6"/>
      <c r="E9" s="6"/>
      <c r="F9" s="6"/>
      <c r="G9" s="6"/>
      <c r="H9" s="6"/>
      <c r="I9" s="53"/>
      <c r="J9" s="53"/>
      <c r="K9" s="6"/>
      <c r="L9" s="6"/>
      <c r="M9" s="6"/>
      <c r="N9" s="6"/>
      <c r="O9" s="6"/>
    </row>
    <row r="10" spans="1:15" x14ac:dyDescent="0.25">
      <c r="A10" s="6" t="s">
        <v>187</v>
      </c>
      <c r="B10" s="6"/>
      <c r="C10" s="6"/>
      <c r="D10" s="6"/>
      <c r="E10" s="6"/>
      <c r="F10" s="6"/>
      <c r="G10" s="6"/>
      <c r="H10" s="6"/>
      <c r="I10" s="53"/>
      <c r="J10" s="53"/>
      <c r="K10" s="6"/>
      <c r="L10" s="6"/>
      <c r="M10" s="6"/>
      <c r="N10" s="6"/>
      <c r="O10" s="6"/>
    </row>
    <row r="11" spans="1:15" x14ac:dyDescent="0.25">
      <c r="A11" s="3"/>
    </row>
    <row r="12" spans="1:15" x14ac:dyDescent="0.25">
      <c r="A12" s="3"/>
    </row>
  </sheetData>
  <mergeCells count="2">
    <mergeCell ref="B1:G1"/>
    <mergeCell ref="H1:J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4"/>
  <sheetViews>
    <sheetView topLeftCell="A30" workbookViewId="0">
      <selection activeCell="B51" sqref="B51:P51"/>
    </sheetView>
  </sheetViews>
  <sheetFormatPr defaultColWidth="11.42578125" defaultRowHeight="15" x14ac:dyDescent="0.25"/>
  <cols>
    <col min="1" max="1" width="6.28515625" style="75" customWidth="1"/>
    <col min="2" max="2" width="17.5703125" style="76" customWidth="1"/>
    <col min="3" max="3" width="18.28515625" style="75" customWidth="1"/>
    <col min="4" max="4" width="3.85546875" style="75" customWidth="1"/>
    <col min="5" max="5" width="20.42578125" style="75" customWidth="1"/>
    <col min="6" max="6" width="4.5703125" style="75" customWidth="1"/>
    <col min="7" max="7" width="20.7109375" style="75" customWidth="1"/>
    <col min="8" max="8" width="5.28515625" style="75" customWidth="1"/>
    <col min="9" max="9" width="18.7109375" style="75" customWidth="1"/>
    <col min="10" max="10" width="4.5703125" style="75" customWidth="1"/>
    <col min="11" max="11" width="18" style="75" customWidth="1"/>
    <col min="12" max="12" width="4.7109375" style="75" customWidth="1"/>
    <col min="13" max="13" width="19.28515625" style="75" customWidth="1"/>
    <col min="14" max="14" width="4.85546875" style="75" customWidth="1"/>
    <col min="15" max="15" width="25.42578125" style="75" customWidth="1"/>
    <col min="16" max="16" width="25.140625" style="75" customWidth="1"/>
    <col min="17" max="17" width="23.7109375" style="75" customWidth="1"/>
    <col min="18" max="18" width="23.85546875" style="75" customWidth="1"/>
    <col min="19" max="19" width="24.140625" style="75" customWidth="1"/>
    <col min="20" max="20" width="27" style="75" customWidth="1"/>
    <col min="21" max="21" width="11.85546875" style="75" customWidth="1"/>
    <col min="22" max="24" width="11.42578125" style="75" customWidth="1"/>
    <col min="25" max="25" width="11.42578125" style="75"/>
    <col min="26" max="26" width="27.5703125" style="75" customWidth="1"/>
    <col min="27" max="27" width="19.7109375" style="75" customWidth="1"/>
    <col min="28" max="28" width="11.42578125" style="75"/>
    <col min="29" max="29" width="15.28515625" style="75" customWidth="1"/>
    <col min="30" max="30" width="19.7109375" style="75" bestFit="1" customWidth="1"/>
    <col min="31" max="34" width="11.42578125" style="75"/>
    <col min="35" max="35" width="11.42578125" style="75" customWidth="1"/>
    <col min="36" max="16384" width="11.42578125" style="75"/>
  </cols>
  <sheetData>
    <row r="2" spans="2:19" s="70" customFormat="1" ht="16.5" thickBot="1" x14ac:dyDescent="0.3">
      <c r="B2" s="69" t="str">
        <f>HOME!B9</f>
        <v>PICO1</v>
      </c>
      <c r="C2" s="69" t="str">
        <f>VLOOKUP(B2,HOME!B:G,6,0)</f>
        <v>Three doses of 4-valent HPV vaccine versus placebo vaccine in 7−12 years old HIV-infected children − safety outcomes</v>
      </c>
      <c r="D2" s="69"/>
      <c r="E2" s="69"/>
      <c r="F2" s="69"/>
      <c r="G2" s="69"/>
      <c r="H2" s="69"/>
      <c r="I2" s="69"/>
      <c r="J2" s="69"/>
      <c r="K2" s="69"/>
      <c r="L2" s="69"/>
      <c r="M2" s="69"/>
      <c r="N2" s="69"/>
      <c r="O2" s="69"/>
      <c r="P2" s="69"/>
    </row>
    <row r="3" spans="2:19" s="70" customFormat="1" ht="15.75" x14ac:dyDescent="0.25">
      <c r="B3" s="71" t="s">
        <v>4</v>
      </c>
      <c r="C3" s="145" t="str">
        <f>VLOOKUP(B2,HOME!B:G,2,0)</f>
        <v>HIV-infected children 7−12 years old</v>
      </c>
      <c r="D3" s="145"/>
      <c r="E3" s="145"/>
      <c r="F3" s="145"/>
      <c r="G3" s="145"/>
      <c r="H3" s="145"/>
      <c r="I3" s="145"/>
      <c r="J3" s="145"/>
      <c r="K3" s="145"/>
      <c r="L3" s="145"/>
      <c r="M3" s="145"/>
      <c r="N3" s="145"/>
      <c r="O3" s="145"/>
      <c r="P3" s="145"/>
    </row>
    <row r="4" spans="2:19" s="70" customFormat="1" ht="15.75" x14ac:dyDescent="0.25">
      <c r="B4" s="71" t="s">
        <v>20</v>
      </c>
      <c r="C4" s="145" t="str">
        <f>STUDIES!D3</f>
        <v>United States and Puerto Rico</v>
      </c>
      <c r="D4" s="145"/>
      <c r="E4" s="145"/>
      <c r="F4" s="145"/>
      <c r="G4" s="145"/>
      <c r="H4" s="145"/>
      <c r="I4" s="145"/>
      <c r="J4" s="145"/>
      <c r="K4" s="145"/>
      <c r="L4" s="145"/>
      <c r="M4" s="145"/>
      <c r="N4" s="145"/>
      <c r="O4" s="145"/>
      <c r="P4" s="145"/>
    </row>
    <row r="5" spans="2:19" s="70" customFormat="1" ht="15.75" x14ac:dyDescent="0.25">
      <c r="B5" s="71" t="s">
        <v>5</v>
      </c>
      <c r="C5" s="145" t="str">
        <f>VLOOKUP(B2,HOME!B:G,3,0)</f>
        <v>4-valent HPV (3 doses)</v>
      </c>
      <c r="D5" s="145"/>
      <c r="E5" s="145"/>
      <c r="F5" s="145"/>
      <c r="G5" s="145"/>
      <c r="H5" s="145"/>
      <c r="I5" s="145"/>
      <c r="J5" s="145"/>
      <c r="K5" s="145"/>
      <c r="L5" s="145"/>
      <c r="M5" s="145"/>
      <c r="N5" s="145"/>
      <c r="O5" s="145"/>
      <c r="P5" s="145"/>
    </row>
    <row r="6" spans="2:19" s="70" customFormat="1" ht="16.5" thickBot="1" x14ac:dyDescent="0.3">
      <c r="B6" s="72" t="s">
        <v>6</v>
      </c>
      <c r="C6" s="146" t="str">
        <f>VLOOKUP(B2,HOME!B:G,4,0)</f>
        <v>Placebo vaccine (3 doses) in HIV infected children 7−12 years old</v>
      </c>
      <c r="D6" s="146"/>
      <c r="E6" s="146"/>
      <c r="F6" s="146"/>
      <c r="G6" s="146"/>
      <c r="H6" s="146"/>
      <c r="I6" s="146"/>
      <c r="J6" s="146"/>
      <c r="K6" s="146"/>
      <c r="L6" s="146"/>
      <c r="M6" s="146"/>
      <c r="N6" s="146"/>
      <c r="O6" s="146"/>
      <c r="P6" s="146"/>
    </row>
    <row r="8" spans="2:19" ht="21.75" thickBot="1" x14ac:dyDescent="0.3">
      <c r="B8" s="73" t="s">
        <v>45</v>
      </c>
      <c r="C8" s="74"/>
      <c r="D8" s="74"/>
      <c r="E8" s="74"/>
      <c r="F8" s="74"/>
      <c r="G8" s="74"/>
      <c r="H8" s="74"/>
      <c r="I8" s="74"/>
      <c r="J8" s="74"/>
      <c r="K8" s="74"/>
      <c r="L8" s="74"/>
      <c r="M8" s="74"/>
      <c r="N8" s="74"/>
      <c r="O8" s="74"/>
      <c r="P8" s="74"/>
      <c r="Q8" s="74"/>
      <c r="R8" s="74"/>
      <c r="S8" s="74"/>
    </row>
    <row r="9" spans="2:19" x14ac:dyDescent="0.25">
      <c r="O9" s="76"/>
    </row>
    <row r="10" spans="2:19" ht="16.5" customHeight="1" x14ac:dyDescent="0.25">
      <c r="B10" s="165" t="s">
        <v>48</v>
      </c>
      <c r="C10" s="166"/>
      <c r="D10" s="166"/>
      <c r="E10" s="166"/>
      <c r="F10" s="166"/>
      <c r="G10" s="166"/>
      <c r="H10" s="166"/>
      <c r="I10" s="166"/>
      <c r="J10" s="166"/>
      <c r="K10" s="166"/>
      <c r="L10" s="166"/>
      <c r="M10" s="166"/>
      <c r="N10" s="167"/>
      <c r="O10" s="157" t="s">
        <v>49</v>
      </c>
      <c r="P10" s="158"/>
      <c r="Q10" s="158"/>
      <c r="R10" s="158"/>
      <c r="S10" s="159"/>
    </row>
    <row r="11" spans="2:19" ht="15.75" customHeight="1" x14ac:dyDescent="0.25">
      <c r="B11" s="168" t="s">
        <v>36</v>
      </c>
      <c r="C11" s="7"/>
      <c r="D11" s="7"/>
      <c r="E11" s="7"/>
      <c r="F11" s="7"/>
      <c r="G11" s="7"/>
      <c r="H11" s="7"/>
      <c r="I11" s="7"/>
      <c r="J11" s="7"/>
      <c r="K11" s="7"/>
      <c r="L11" s="7"/>
      <c r="M11" s="7"/>
      <c r="N11" s="8"/>
      <c r="O11" s="160" t="s">
        <v>34</v>
      </c>
      <c r="P11" s="161"/>
      <c r="Q11" s="162" t="s">
        <v>44</v>
      </c>
      <c r="R11" s="162"/>
      <c r="S11" s="163" t="s">
        <v>93</v>
      </c>
    </row>
    <row r="12" spans="2:19" ht="45.75" thickBot="1" x14ac:dyDescent="0.3">
      <c r="B12" s="169"/>
      <c r="C12" s="77" t="s">
        <v>37</v>
      </c>
      <c r="D12" s="22" t="s">
        <v>77</v>
      </c>
      <c r="E12" s="77" t="s">
        <v>31</v>
      </c>
      <c r="F12" s="22"/>
      <c r="G12" s="77" t="s">
        <v>32</v>
      </c>
      <c r="H12" s="22"/>
      <c r="I12" s="77" t="s">
        <v>204</v>
      </c>
      <c r="J12" s="22"/>
      <c r="K12" s="77" t="s">
        <v>33</v>
      </c>
      <c r="L12" s="22"/>
      <c r="M12" s="77" t="s">
        <v>35</v>
      </c>
      <c r="N12" s="22"/>
      <c r="O12" s="11" t="s">
        <v>231</v>
      </c>
      <c r="P12" s="12" t="s">
        <v>232</v>
      </c>
      <c r="Q12" s="21" t="s">
        <v>116</v>
      </c>
      <c r="R12" s="23" t="s">
        <v>92</v>
      </c>
      <c r="S12" s="164"/>
    </row>
    <row r="13" spans="2:19" x14ac:dyDescent="0.25">
      <c r="B13" s="78" t="s">
        <v>107</v>
      </c>
      <c r="C13" s="79"/>
      <c r="D13" s="80"/>
      <c r="E13" s="80"/>
      <c r="F13" s="80"/>
      <c r="G13" s="80"/>
      <c r="H13" s="80"/>
      <c r="I13" s="80"/>
      <c r="J13" s="80"/>
      <c r="K13" s="80"/>
      <c r="L13" s="80"/>
      <c r="M13" s="80"/>
      <c r="N13" s="80"/>
      <c r="O13" s="80"/>
      <c r="P13" s="80"/>
      <c r="Q13" s="9"/>
      <c r="R13" s="80"/>
      <c r="S13" s="81"/>
    </row>
    <row r="14" spans="2:19" x14ac:dyDescent="0.25">
      <c r="B14" s="82" t="s">
        <v>138</v>
      </c>
      <c r="C14" s="83" t="s">
        <v>40</v>
      </c>
      <c r="D14" s="84">
        <v>2</v>
      </c>
      <c r="E14" s="83" t="s">
        <v>38</v>
      </c>
      <c r="F14" s="84">
        <v>1</v>
      </c>
      <c r="G14" s="83" t="s">
        <v>39</v>
      </c>
      <c r="H14" s="85"/>
      <c r="I14" s="83" t="s">
        <v>40</v>
      </c>
      <c r="J14" s="84">
        <v>3</v>
      </c>
      <c r="K14" s="83" t="s">
        <v>38</v>
      </c>
      <c r="L14" s="84">
        <v>1</v>
      </c>
      <c r="M14" s="83" t="s">
        <v>38</v>
      </c>
      <c r="N14" s="85"/>
      <c r="O14" s="86" t="s">
        <v>110</v>
      </c>
      <c r="P14" s="87" t="s">
        <v>112</v>
      </c>
      <c r="Q14" s="13" t="s">
        <v>212</v>
      </c>
      <c r="R14" s="13" t="s">
        <v>227</v>
      </c>
      <c r="S14" s="95" t="s">
        <v>218</v>
      </c>
    </row>
    <row r="15" spans="2:19" x14ac:dyDescent="0.25">
      <c r="B15" s="88" t="s">
        <v>88</v>
      </c>
      <c r="C15" s="89"/>
      <c r="D15" s="10"/>
      <c r="E15" s="89"/>
      <c r="F15" s="10"/>
      <c r="G15" s="89"/>
      <c r="H15" s="89"/>
      <c r="I15" s="89"/>
      <c r="J15" s="10"/>
      <c r="K15" s="89"/>
      <c r="L15" s="10"/>
      <c r="M15" s="89"/>
      <c r="N15" s="89"/>
      <c r="O15" s="89"/>
      <c r="P15" s="89"/>
      <c r="Q15" s="10"/>
      <c r="R15" s="10"/>
      <c r="S15" s="96"/>
    </row>
    <row r="16" spans="2:19" x14ac:dyDescent="0.25">
      <c r="B16" s="82" t="s">
        <v>138</v>
      </c>
      <c r="C16" s="83" t="s">
        <v>40</v>
      </c>
      <c r="D16" s="84">
        <v>2</v>
      </c>
      <c r="E16" s="83" t="s">
        <v>38</v>
      </c>
      <c r="F16" s="84">
        <v>1</v>
      </c>
      <c r="G16" s="83" t="s">
        <v>39</v>
      </c>
      <c r="H16" s="85"/>
      <c r="I16" s="83" t="s">
        <v>40</v>
      </c>
      <c r="J16" s="84">
        <v>3</v>
      </c>
      <c r="K16" s="83" t="s">
        <v>38</v>
      </c>
      <c r="L16" s="84">
        <v>1</v>
      </c>
      <c r="M16" s="83" t="s">
        <v>38</v>
      </c>
      <c r="N16" s="85"/>
      <c r="O16" s="90" t="s">
        <v>111</v>
      </c>
      <c r="P16" s="87" t="s">
        <v>115</v>
      </c>
      <c r="Q16" s="13" t="s">
        <v>213</v>
      </c>
      <c r="R16" s="13" t="s">
        <v>228</v>
      </c>
      <c r="S16" s="95" t="s">
        <v>218</v>
      </c>
    </row>
    <row r="17" spans="2:19" x14ac:dyDescent="0.25">
      <c r="B17" s="88" t="s">
        <v>89</v>
      </c>
      <c r="C17" s="89"/>
      <c r="D17" s="10"/>
      <c r="E17" s="89"/>
      <c r="F17" s="10"/>
      <c r="G17" s="89"/>
      <c r="H17" s="89"/>
      <c r="I17" s="89"/>
      <c r="J17" s="10"/>
      <c r="K17" s="89"/>
      <c r="L17" s="10"/>
      <c r="M17" s="89"/>
      <c r="N17" s="89"/>
      <c r="O17" s="89"/>
      <c r="P17" s="89"/>
      <c r="Q17" s="10"/>
      <c r="R17" s="10"/>
      <c r="S17" s="96"/>
    </row>
    <row r="18" spans="2:19" x14ac:dyDescent="0.25">
      <c r="B18" s="82" t="s">
        <v>138</v>
      </c>
      <c r="C18" s="83" t="s">
        <v>40</v>
      </c>
      <c r="D18" s="84">
        <v>2</v>
      </c>
      <c r="E18" s="83" t="s">
        <v>38</v>
      </c>
      <c r="F18" s="84">
        <v>1</v>
      </c>
      <c r="G18" s="83" t="s">
        <v>39</v>
      </c>
      <c r="H18" s="85"/>
      <c r="I18" s="83" t="s">
        <v>40</v>
      </c>
      <c r="J18" s="84">
        <v>3</v>
      </c>
      <c r="K18" s="83" t="s">
        <v>38</v>
      </c>
      <c r="L18" s="84">
        <v>1</v>
      </c>
      <c r="M18" s="83" t="s">
        <v>38</v>
      </c>
      <c r="N18" s="85"/>
      <c r="O18" s="90" t="s">
        <v>110</v>
      </c>
      <c r="P18" s="87" t="s">
        <v>113</v>
      </c>
      <c r="Q18" s="13" t="s">
        <v>212</v>
      </c>
      <c r="R18" s="13" t="s">
        <v>229</v>
      </c>
      <c r="S18" s="95" t="s">
        <v>218</v>
      </c>
    </row>
    <row r="19" spans="2:19" x14ac:dyDescent="0.25">
      <c r="B19" s="88" t="s">
        <v>108</v>
      </c>
      <c r="C19" s="89"/>
      <c r="D19" s="10"/>
      <c r="E19" s="89"/>
      <c r="F19" s="10"/>
      <c r="G19" s="89"/>
      <c r="H19" s="89"/>
      <c r="I19" s="89"/>
      <c r="J19" s="10"/>
      <c r="K19" s="89"/>
      <c r="L19" s="10"/>
      <c r="M19" s="89"/>
      <c r="N19" s="89"/>
      <c r="O19" s="89"/>
      <c r="P19" s="89"/>
      <c r="Q19" s="10"/>
      <c r="R19" s="10"/>
      <c r="S19" s="96"/>
    </row>
    <row r="20" spans="2:19" x14ac:dyDescent="0.25">
      <c r="B20" s="82" t="s">
        <v>138</v>
      </c>
      <c r="C20" s="83" t="s">
        <v>40</v>
      </c>
      <c r="D20" s="84">
        <v>2</v>
      </c>
      <c r="E20" s="83" t="s">
        <v>38</v>
      </c>
      <c r="F20" s="84">
        <v>1</v>
      </c>
      <c r="G20" s="83" t="s">
        <v>39</v>
      </c>
      <c r="H20" s="85"/>
      <c r="I20" s="83" t="s">
        <v>40</v>
      </c>
      <c r="J20" s="84">
        <v>3</v>
      </c>
      <c r="K20" s="83" t="s">
        <v>38</v>
      </c>
      <c r="L20" s="84">
        <v>1</v>
      </c>
      <c r="M20" s="83" t="s">
        <v>38</v>
      </c>
      <c r="N20" s="85"/>
      <c r="O20" s="90" t="s">
        <v>110</v>
      </c>
      <c r="P20" s="87" t="s">
        <v>114</v>
      </c>
      <c r="Q20" s="13" t="s">
        <v>212</v>
      </c>
      <c r="R20" s="13" t="s">
        <v>230</v>
      </c>
      <c r="S20" s="97" t="s">
        <v>218</v>
      </c>
    </row>
    <row r="21" spans="2:19" x14ac:dyDescent="0.25">
      <c r="B21" s="88" t="s">
        <v>109</v>
      </c>
      <c r="C21" s="89"/>
      <c r="D21" s="10"/>
      <c r="E21" s="89"/>
      <c r="F21" s="10"/>
      <c r="G21" s="89"/>
      <c r="H21" s="89"/>
      <c r="I21" s="89"/>
      <c r="J21" s="10"/>
      <c r="K21" s="89"/>
      <c r="L21" s="10"/>
      <c r="M21" s="89"/>
      <c r="N21" s="89"/>
      <c r="O21" s="89"/>
      <c r="P21" s="89"/>
      <c r="Q21" s="10"/>
      <c r="R21" s="10"/>
      <c r="S21" s="96"/>
    </row>
    <row r="22" spans="2:19" x14ac:dyDescent="0.25">
      <c r="B22" s="82" t="s">
        <v>138</v>
      </c>
      <c r="C22" s="91" t="s">
        <v>40</v>
      </c>
      <c r="D22" s="92">
        <v>2</v>
      </c>
      <c r="E22" s="83" t="s">
        <v>38</v>
      </c>
      <c r="F22" s="84">
        <v>1</v>
      </c>
      <c r="G22" s="83" t="s">
        <v>39</v>
      </c>
      <c r="H22" s="85"/>
      <c r="I22" s="83" t="s">
        <v>40</v>
      </c>
      <c r="J22" s="84">
        <v>3</v>
      </c>
      <c r="K22" s="83" t="s">
        <v>38</v>
      </c>
      <c r="L22" s="84">
        <v>1</v>
      </c>
      <c r="M22" s="83" t="s">
        <v>38</v>
      </c>
      <c r="N22" s="85"/>
      <c r="O22" s="90" t="s">
        <v>110</v>
      </c>
      <c r="P22" s="87" t="s">
        <v>112</v>
      </c>
      <c r="Q22" s="15" t="s">
        <v>212</v>
      </c>
      <c r="R22" s="93" t="s">
        <v>227</v>
      </c>
      <c r="S22" s="98" t="s">
        <v>218</v>
      </c>
    </row>
    <row r="23" spans="2:19" x14ac:dyDescent="0.25">
      <c r="B23" s="142" t="s">
        <v>219</v>
      </c>
      <c r="C23" s="142"/>
      <c r="D23" s="142"/>
      <c r="E23" s="142"/>
      <c r="F23" s="142"/>
      <c r="G23" s="142"/>
      <c r="H23" s="142"/>
      <c r="I23" s="142"/>
      <c r="J23" s="142"/>
      <c r="K23" s="142"/>
      <c r="L23" s="142"/>
      <c r="M23" s="142"/>
      <c r="N23" s="142"/>
      <c r="O23" s="142"/>
      <c r="P23" s="142"/>
      <c r="S23" s="99"/>
    </row>
    <row r="24" spans="2:19" x14ac:dyDescent="0.25">
      <c r="B24" s="143" t="s">
        <v>220</v>
      </c>
      <c r="C24" s="144"/>
      <c r="D24" s="144"/>
      <c r="E24" s="144"/>
      <c r="F24" s="144"/>
      <c r="G24" s="144"/>
      <c r="H24" s="144"/>
      <c r="I24" s="144"/>
      <c r="J24" s="144"/>
      <c r="K24" s="144"/>
      <c r="L24" s="144"/>
      <c r="M24" s="144"/>
      <c r="N24" s="144"/>
      <c r="O24" s="144"/>
      <c r="P24" s="144"/>
    </row>
    <row r="25" spans="2:19" ht="45" customHeight="1" x14ac:dyDescent="0.25">
      <c r="B25" s="143" t="s">
        <v>221</v>
      </c>
      <c r="C25" s="144"/>
      <c r="D25" s="144"/>
      <c r="E25" s="144"/>
      <c r="F25" s="144"/>
      <c r="G25" s="144"/>
      <c r="H25" s="144"/>
      <c r="I25" s="144"/>
      <c r="J25" s="144"/>
      <c r="K25" s="144"/>
      <c r="L25" s="144"/>
      <c r="M25" s="144"/>
      <c r="N25" s="144"/>
      <c r="O25" s="144"/>
      <c r="P25" s="144"/>
    </row>
    <row r="26" spans="2:19" s="94" customFormat="1" ht="29.25" customHeight="1" x14ac:dyDescent="0.25">
      <c r="B26" s="143" t="s">
        <v>106</v>
      </c>
      <c r="C26" s="144"/>
      <c r="D26" s="144"/>
      <c r="E26" s="144"/>
      <c r="F26" s="144"/>
      <c r="G26" s="144"/>
      <c r="H26" s="144"/>
      <c r="I26" s="144"/>
      <c r="J26" s="144"/>
      <c r="K26" s="144"/>
      <c r="L26" s="144"/>
      <c r="M26" s="144"/>
      <c r="N26" s="144"/>
      <c r="O26" s="144"/>
      <c r="P26" s="144"/>
    </row>
    <row r="27" spans="2:19" x14ac:dyDescent="0.25">
      <c r="B27" s="138" t="s">
        <v>222</v>
      </c>
      <c r="C27" s="138"/>
      <c r="D27" s="138"/>
      <c r="E27" s="138"/>
      <c r="F27" s="138"/>
      <c r="G27" s="138"/>
      <c r="H27" s="138"/>
      <c r="I27" s="138"/>
      <c r="J27" s="138"/>
      <c r="K27" s="138"/>
      <c r="L27" s="138"/>
      <c r="M27" s="138"/>
      <c r="N27" s="138"/>
      <c r="O27" s="138"/>
      <c r="P27" s="138"/>
    </row>
    <row r="28" spans="2:19" x14ac:dyDescent="0.25">
      <c r="B28" s="143" t="s">
        <v>223</v>
      </c>
      <c r="C28" s="143"/>
      <c r="D28" s="143"/>
      <c r="E28" s="143"/>
      <c r="F28" s="143"/>
      <c r="G28" s="143"/>
      <c r="H28" s="143"/>
      <c r="I28" s="143"/>
      <c r="J28" s="143"/>
      <c r="K28" s="143"/>
      <c r="L28" s="143"/>
      <c r="M28" s="143"/>
      <c r="N28" s="143"/>
      <c r="O28" s="143"/>
      <c r="P28" s="143"/>
    </row>
    <row r="29" spans="2:19" s="6" customFormat="1" x14ac:dyDescent="0.25">
      <c r="B29" s="54" t="s">
        <v>186</v>
      </c>
      <c r="I29" s="53"/>
      <c r="J29" s="53"/>
    </row>
    <row r="30" spans="2:19" x14ac:dyDescent="0.25">
      <c r="B30" s="143" t="s">
        <v>225</v>
      </c>
      <c r="C30" s="143"/>
      <c r="D30" s="143"/>
      <c r="E30" s="143"/>
      <c r="F30" s="143"/>
      <c r="G30" s="143"/>
      <c r="H30" s="143"/>
      <c r="I30" s="143"/>
      <c r="J30" s="143"/>
      <c r="K30" s="143"/>
      <c r="L30" s="143"/>
      <c r="M30" s="143"/>
      <c r="N30" s="143"/>
      <c r="O30" s="143"/>
      <c r="P30" s="143"/>
    </row>
    <row r="31" spans="2:19" ht="30" customHeight="1" x14ac:dyDescent="0.25">
      <c r="B31" s="138" t="s">
        <v>259</v>
      </c>
      <c r="C31" s="138"/>
      <c r="D31" s="138"/>
      <c r="E31" s="138"/>
      <c r="F31" s="138"/>
      <c r="G31" s="138"/>
      <c r="H31" s="138"/>
      <c r="I31" s="138"/>
      <c r="J31" s="138"/>
      <c r="K31" s="138"/>
      <c r="L31" s="138"/>
      <c r="M31" s="138"/>
      <c r="N31" s="138"/>
      <c r="O31" s="138"/>
      <c r="P31" s="138"/>
    </row>
    <row r="32" spans="2:19" ht="15" customHeight="1" x14ac:dyDescent="0.25">
      <c r="B32" s="138" t="s">
        <v>226</v>
      </c>
      <c r="C32" s="138"/>
      <c r="D32" s="138"/>
      <c r="E32" s="138"/>
      <c r="F32" s="138"/>
      <c r="G32" s="138"/>
      <c r="H32" s="138"/>
      <c r="I32" s="138"/>
      <c r="J32" s="138"/>
      <c r="K32" s="138"/>
      <c r="L32" s="138"/>
      <c r="M32" s="138"/>
      <c r="N32" s="138"/>
      <c r="O32" s="138"/>
      <c r="P32" s="138"/>
    </row>
    <row r="33" spans="2:16" x14ac:dyDescent="0.25">
      <c r="B33" s="76" t="s">
        <v>90</v>
      </c>
      <c r="C33" s="139" t="str">
        <f>STUDIES!A3</f>
        <v>Levin, 2010 (1)</v>
      </c>
      <c r="D33" s="139"/>
      <c r="E33" s="139"/>
      <c r="F33" s="139"/>
      <c r="G33" s="139"/>
      <c r="H33" s="139"/>
      <c r="I33" s="139"/>
      <c r="J33" s="139"/>
      <c r="K33" s="139"/>
      <c r="L33" s="139"/>
      <c r="M33" s="139"/>
      <c r="N33" s="139"/>
      <c r="O33" s="139"/>
      <c r="P33" s="139"/>
    </row>
    <row r="35" spans="2:16" ht="21.75" thickBot="1" x14ac:dyDescent="0.3">
      <c r="B35" s="73" t="s">
        <v>46</v>
      </c>
      <c r="C35" s="74"/>
      <c r="D35" s="74"/>
      <c r="E35" s="74"/>
      <c r="F35" s="74"/>
      <c r="G35" s="74"/>
      <c r="H35" s="74"/>
      <c r="I35" s="74"/>
      <c r="J35" s="74"/>
      <c r="K35" s="74"/>
      <c r="L35" s="74"/>
      <c r="M35" s="74"/>
      <c r="N35" s="74"/>
      <c r="O35" s="74"/>
      <c r="P35" s="74"/>
    </row>
    <row r="37" spans="2:16" s="76" customFormat="1" x14ac:dyDescent="0.25">
      <c r="B37" s="150" t="s">
        <v>50</v>
      </c>
      <c r="C37" s="151"/>
      <c r="D37" s="151"/>
      <c r="E37" s="149" t="s">
        <v>51</v>
      </c>
      <c r="F37" s="149"/>
      <c r="G37" s="149"/>
      <c r="H37" s="149"/>
      <c r="I37" s="149" t="s">
        <v>52</v>
      </c>
      <c r="J37" s="149"/>
      <c r="K37" s="149" t="s">
        <v>22</v>
      </c>
      <c r="L37" s="149"/>
      <c r="M37" s="147" t="s">
        <v>25</v>
      </c>
      <c r="N37" s="147"/>
      <c r="O37" s="149" t="s">
        <v>24</v>
      </c>
      <c r="P37" s="155"/>
    </row>
    <row r="38" spans="2:16" s="76" customFormat="1" ht="30.75" customHeight="1" thickBot="1" x14ac:dyDescent="0.3">
      <c r="B38" s="152"/>
      <c r="C38" s="153"/>
      <c r="D38" s="153"/>
      <c r="E38" s="148" t="str">
        <f>O12</f>
        <v>Control group (Placebo − HIV-infected children 7−12 years)</v>
      </c>
      <c r="F38" s="148"/>
      <c r="G38" s="148" t="str">
        <f>P12</f>
        <v>Intervention group (4vHPV − HIV-infected children 7−12 years)</v>
      </c>
      <c r="H38" s="148"/>
      <c r="I38" s="154" t="s">
        <v>21</v>
      </c>
      <c r="J38" s="154"/>
      <c r="K38" s="154" t="s">
        <v>23</v>
      </c>
      <c r="L38" s="154"/>
      <c r="M38" s="148"/>
      <c r="N38" s="148"/>
      <c r="O38" s="154"/>
      <c r="P38" s="156"/>
    </row>
    <row r="39" spans="2:16" ht="30" customHeight="1" x14ac:dyDescent="0.25">
      <c r="B39" s="140" t="str">
        <f>B13</f>
        <v>Ear and eye and respiratory system</v>
      </c>
      <c r="C39" s="141"/>
      <c r="D39" s="141"/>
      <c r="E39" s="137" t="str">
        <f>IF(Q14="","",Q14)</f>
        <v>33 per 1 000</v>
      </c>
      <c r="F39" s="137"/>
      <c r="G39" s="137" t="s">
        <v>214</v>
      </c>
      <c r="H39" s="137"/>
      <c r="I39" s="137" t="str">
        <f>IF(R14="","",R14)</f>
        <v>RR 0.3 (0.0−4.8)</v>
      </c>
      <c r="J39" s="137"/>
      <c r="K39" s="137" t="str">
        <f>IF(B14="","",B14)</f>
        <v>126 (1RCT)</v>
      </c>
      <c r="L39" s="137"/>
      <c r="M39" s="100" t="str">
        <f>IF(S14="","",S14)</f>
        <v>Low</v>
      </c>
      <c r="N39" s="101" t="s">
        <v>134</v>
      </c>
      <c r="O39" s="171" t="s">
        <v>157</v>
      </c>
      <c r="P39" s="172"/>
    </row>
    <row r="40" spans="2:16" ht="30" customHeight="1" x14ac:dyDescent="0.25">
      <c r="B40" s="140" t="str">
        <f>B15</f>
        <v>Injection-site events</v>
      </c>
      <c r="C40" s="141"/>
      <c r="D40" s="141"/>
      <c r="E40" s="137" t="str">
        <f>IF(Q16="","",Q16)</f>
        <v>100 per 1 000</v>
      </c>
      <c r="F40" s="137"/>
      <c r="G40" s="137" t="s">
        <v>215</v>
      </c>
      <c r="H40" s="137"/>
      <c r="I40" s="137" t="str">
        <f>IF(R16="","",R16)</f>
        <v>RR 2.2 (0.7−6.8)</v>
      </c>
      <c r="J40" s="137"/>
      <c r="K40" s="137" t="str">
        <f>IF(B16="","",B16)</f>
        <v>126 (1RCT)</v>
      </c>
      <c r="L40" s="137"/>
      <c r="M40" s="100" t="str">
        <f>IF(S16="","",S16)</f>
        <v>Low</v>
      </c>
      <c r="N40" s="101" t="s">
        <v>134</v>
      </c>
      <c r="O40" s="173"/>
      <c r="P40" s="174"/>
    </row>
    <row r="41" spans="2:16" ht="30" customHeight="1" x14ac:dyDescent="0.25">
      <c r="B41" s="140" t="str">
        <f>B17</f>
        <v>Systemic events</v>
      </c>
      <c r="C41" s="141"/>
      <c r="D41" s="141"/>
      <c r="E41" s="137" t="str">
        <f>IF(Q18="","",Q18)</f>
        <v>33 per 1 000</v>
      </c>
      <c r="F41" s="137"/>
      <c r="G41" s="137" t="s">
        <v>216</v>
      </c>
      <c r="H41" s="137"/>
      <c r="I41" s="137" t="str">
        <f>IF(R18="","",R18)</f>
        <v>RR 0.6 (0.1−6.7)</v>
      </c>
      <c r="J41" s="137"/>
      <c r="K41" s="137" t="str">
        <f>IF(B18="","",B18)</f>
        <v>126 (1RCT)</v>
      </c>
      <c r="L41" s="137"/>
      <c r="M41" s="100" t="str">
        <f>IF(S18="","",S18)</f>
        <v>Low</v>
      </c>
      <c r="N41" s="101" t="s">
        <v>134</v>
      </c>
      <c r="O41" s="173"/>
      <c r="P41" s="174"/>
    </row>
    <row r="42" spans="2:16" ht="30" customHeight="1" x14ac:dyDescent="0.25">
      <c r="B42" s="140" t="str">
        <f>B19</f>
        <v>Laboratory abnormality</v>
      </c>
      <c r="C42" s="141"/>
      <c r="D42" s="141"/>
      <c r="E42" s="137" t="str">
        <f>IF(Q20="","",Q20)</f>
        <v>33 per 1 000</v>
      </c>
      <c r="F42" s="137"/>
      <c r="G42" s="170" t="s">
        <v>217</v>
      </c>
      <c r="H42" s="170"/>
      <c r="I42" s="137" t="str">
        <f>IF(R20="","",R20)</f>
        <v>RR 0.9 (0.1−8.7)</v>
      </c>
      <c r="J42" s="137"/>
      <c r="K42" s="137" t="str">
        <f>IF(B20="","",B20)</f>
        <v>126 (1RCT)</v>
      </c>
      <c r="L42" s="137"/>
      <c r="M42" s="100" t="str">
        <f>IF(S20="","",S20)</f>
        <v>Low</v>
      </c>
      <c r="N42" s="101" t="s">
        <v>134</v>
      </c>
      <c r="O42" s="173"/>
      <c r="P42" s="174"/>
    </row>
    <row r="43" spans="2:16" ht="101.25" customHeight="1" x14ac:dyDescent="0.25">
      <c r="B43" s="140" t="str">
        <f>B21</f>
        <v>Others</v>
      </c>
      <c r="C43" s="141"/>
      <c r="D43" s="141"/>
      <c r="E43" s="137" t="str">
        <f>IF(Q22="","",Q22)</f>
        <v>33 per 1 000</v>
      </c>
      <c r="F43" s="137"/>
      <c r="G43" s="137" t="s">
        <v>214</v>
      </c>
      <c r="H43" s="137"/>
      <c r="I43" s="137" t="str">
        <f>IF(R22="","",R22)</f>
        <v>RR 0.3 (0.0−4.8)</v>
      </c>
      <c r="J43" s="137"/>
      <c r="K43" s="137" t="str">
        <f>IF(B22="","",B22)</f>
        <v>126 (1RCT)</v>
      </c>
      <c r="L43" s="137"/>
      <c r="M43" s="100" t="str">
        <f>IF(S22="","",S22)</f>
        <v>Low</v>
      </c>
      <c r="N43" s="102" t="s">
        <v>134</v>
      </c>
      <c r="O43" s="175"/>
      <c r="P43" s="176"/>
    </row>
    <row r="44" spans="2:16" ht="15" customHeight="1" x14ac:dyDescent="0.25">
      <c r="B44" s="142" t="s">
        <v>219</v>
      </c>
      <c r="C44" s="142"/>
      <c r="D44" s="142"/>
      <c r="E44" s="142"/>
      <c r="F44" s="142"/>
      <c r="G44" s="142"/>
      <c r="H44" s="142"/>
      <c r="I44" s="142"/>
      <c r="J44" s="142"/>
      <c r="K44" s="142"/>
      <c r="L44" s="142"/>
      <c r="M44" s="142"/>
      <c r="N44" s="142"/>
      <c r="O44" s="142"/>
      <c r="P44" s="142"/>
    </row>
    <row r="45" spans="2:16" ht="15" customHeight="1" x14ac:dyDescent="0.25">
      <c r="B45" s="143" t="s">
        <v>220</v>
      </c>
      <c r="C45" s="144"/>
      <c r="D45" s="144"/>
      <c r="E45" s="144"/>
      <c r="F45" s="144"/>
      <c r="G45" s="144"/>
      <c r="H45" s="144"/>
      <c r="I45" s="144"/>
      <c r="J45" s="144"/>
      <c r="K45" s="144"/>
      <c r="L45" s="144"/>
      <c r="M45" s="144"/>
      <c r="N45" s="144"/>
      <c r="O45" s="144"/>
      <c r="P45" s="144"/>
    </row>
    <row r="46" spans="2:16" ht="45" customHeight="1" x14ac:dyDescent="0.25">
      <c r="B46" s="143" t="s">
        <v>221</v>
      </c>
      <c r="C46" s="144"/>
      <c r="D46" s="144"/>
      <c r="E46" s="144"/>
      <c r="F46" s="144"/>
      <c r="G46" s="144"/>
      <c r="H46" s="144"/>
      <c r="I46" s="144"/>
      <c r="J46" s="144"/>
      <c r="K46" s="144"/>
      <c r="L46" s="144"/>
      <c r="M46" s="144"/>
      <c r="N46" s="144"/>
      <c r="O46" s="144"/>
      <c r="P46" s="144"/>
    </row>
    <row r="47" spans="2:16" s="94" customFormat="1" ht="29.25" customHeight="1" x14ac:dyDescent="0.25">
      <c r="B47" s="143" t="s">
        <v>106</v>
      </c>
      <c r="C47" s="144"/>
      <c r="D47" s="144"/>
      <c r="E47" s="144"/>
      <c r="F47" s="144"/>
      <c r="G47" s="144"/>
      <c r="H47" s="144"/>
      <c r="I47" s="144"/>
      <c r="J47" s="144"/>
      <c r="K47" s="144"/>
      <c r="L47" s="144"/>
      <c r="M47" s="144"/>
      <c r="N47" s="144"/>
      <c r="O47" s="144"/>
      <c r="P47" s="144"/>
    </row>
    <row r="48" spans="2:16" ht="15" customHeight="1" x14ac:dyDescent="0.25">
      <c r="B48" s="138" t="s">
        <v>222</v>
      </c>
      <c r="C48" s="138"/>
      <c r="D48" s="138"/>
      <c r="E48" s="138"/>
      <c r="F48" s="138"/>
      <c r="G48" s="138"/>
      <c r="H48" s="138"/>
      <c r="I48" s="138"/>
      <c r="J48" s="138"/>
      <c r="K48" s="138"/>
      <c r="L48" s="138"/>
      <c r="M48" s="138"/>
      <c r="N48" s="138"/>
      <c r="O48" s="138"/>
      <c r="P48" s="138"/>
    </row>
    <row r="49" spans="2:16" s="6" customFormat="1" x14ac:dyDescent="0.25">
      <c r="B49" s="54" t="s">
        <v>186</v>
      </c>
      <c r="I49" s="53"/>
      <c r="J49" s="53"/>
    </row>
    <row r="50" spans="2:16" ht="30" customHeight="1" x14ac:dyDescent="0.25">
      <c r="B50" s="138" t="s">
        <v>259</v>
      </c>
      <c r="C50" s="138"/>
      <c r="D50" s="138"/>
      <c r="E50" s="138"/>
      <c r="F50" s="138"/>
      <c r="G50" s="138"/>
      <c r="H50" s="138"/>
      <c r="I50" s="138"/>
      <c r="J50" s="138"/>
      <c r="K50" s="138"/>
      <c r="L50" s="138"/>
      <c r="M50" s="138"/>
      <c r="N50" s="138"/>
      <c r="O50" s="138"/>
      <c r="P50" s="138"/>
    </row>
    <row r="51" spans="2:16" ht="15" customHeight="1" x14ac:dyDescent="0.25">
      <c r="B51" s="138" t="s">
        <v>226</v>
      </c>
      <c r="C51" s="138"/>
      <c r="D51" s="138"/>
      <c r="E51" s="138"/>
      <c r="F51" s="138"/>
      <c r="G51" s="138"/>
      <c r="H51" s="138"/>
      <c r="I51" s="138"/>
      <c r="J51" s="138"/>
      <c r="K51" s="138"/>
      <c r="L51" s="138"/>
      <c r="M51" s="138"/>
      <c r="N51" s="138"/>
      <c r="O51" s="138"/>
      <c r="P51" s="138"/>
    </row>
    <row r="52" spans="2:16" x14ac:dyDescent="0.25">
      <c r="B52" s="76" t="s">
        <v>90</v>
      </c>
      <c r="C52" s="139" t="str">
        <f>C33</f>
        <v>Levin, 2010 (1)</v>
      </c>
      <c r="D52" s="139"/>
      <c r="E52" s="139"/>
      <c r="F52" s="139"/>
      <c r="G52" s="139"/>
      <c r="H52" s="139"/>
      <c r="I52" s="139"/>
      <c r="J52" s="139"/>
      <c r="K52" s="139"/>
      <c r="L52" s="139"/>
      <c r="M52" s="139"/>
      <c r="N52" s="139"/>
      <c r="O52" s="139"/>
      <c r="P52" s="139"/>
    </row>
    <row r="54" spans="2:16" x14ac:dyDescent="0.25">
      <c r="B54" s="75"/>
    </row>
    <row r="56" spans="2:16" x14ac:dyDescent="0.25">
      <c r="B56" s="75"/>
    </row>
    <row r="70" spans="2:2" x14ac:dyDescent="0.25">
      <c r="B70" s="75"/>
    </row>
    <row r="72" spans="2:2" x14ac:dyDescent="0.25">
      <c r="B72" s="75"/>
    </row>
    <row r="74" spans="2:2" x14ac:dyDescent="0.25">
      <c r="B74" s="75"/>
    </row>
  </sheetData>
  <sheetProtection selectLockedCells="1"/>
  <mergeCells count="64">
    <mergeCell ref="B24:P24"/>
    <mergeCell ref="G43:H43"/>
    <mergeCell ref="B42:D42"/>
    <mergeCell ref="E42:F42"/>
    <mergeCell ref="G42:H42"/>
    <mergeCell ref="I42:J42"/>
    <mergeCell ref="B30:P30"/>
    <mergeCell ref="O39:P43"/>
    <mergeCell ref="K42:L42"/>
    <mergeCell ref="B31:P31"/>
    <mergeCell ref="K43:L43"/>
    <mergeCell ref="B43:D43"/>
    <mergeCell ref="E43:F43"/>
    <mergeCell ref="I43:J43"/>
    <mergeCell ref="B25:P25"/>
    <mergeCell ref="E38:F38"/>
    <mergeCell ref="O10:S10"/>
    <mergeCell ref="O11:P11"/>
    <mergeCell ref="Q11:R11"/>
    <mergeCell ref="S11:S12"/>
    <mergeCell ref="B10:N10"/>
    <mergeCell ref="B11:B12"/>
    <mergeCell ref="I39:J39"/>
    <mergeCell ref="G38:H38"/>
    <mergeCell ref="C33:P33"/>
    <mergeCell ref="B26:P26"/>
    <mergeCell ref="B28:P28"/>
    <mergeCell ref="B32:P32"/>
    <mergeCell ref="B27:P27"/>
    <mergeCell ref="E37:H37"/>
    <mergeCell ref="K37:L37"/>
    <mergeCell ref="I38:J38"/>
    <mergeCell ref="I40:J40"/>
    <mergeCell ref="C3:P3"/>
    <mergeCell ref="C4:P4"/>
    <mergeCell ref="C5:P5"/>
    <mergeCell ref="C6:P6"/>
    <mergeCell ref="K40:L40"/>
    <mergeCell ref="B23:P23"/>
    <mergeCell ref="M37:N38"/>
    <mergeCell ref="I37:J37"/>
    <mergeCell ref="K39:L39"/>
    <mergeCell ref="B39:D39"/>
    <mergeCell ref="B37:D38"/>
    <mergeCell ref="K38:L38"/>
    <mergeCell ref="G39:H39"/>
    <mergeCell ref="E39:F39"/>
    <mergeCell ref="O37:P38"/>
    <mergeCell ref="K41:L41"/>
    <mergeCell ref="B48:P48"/>
    <mergeCell ref="C52:P52"/>
    <mergeCell ref="B40:D40"/>
    <mergeCell ref="E40:F40"/>
    <mergeCell ref="G40:H40"/>
    <mergeCell ref="B50:P50"/>
    <mergeCell ref="B51:P51"/>
    <mergeCell ref="B44:P44"/>
    <mergeCell ref="B45:P45"/>
    <mergeCell ref="B46:P46"/>
    <mergeCell ref="B47:P47"/>
    <mergeCell ref="B41:D41"/>
    <mergeCell ref="E41:F41"/>
    <mergeCell ref="G41:H41"/>
    <mergeCell ref="I41:J41"/>
  </mergeCells>
  <conditionalFormatting sqref="E15 K15 C15 G15 I15 I21 G21 C21 K21 E21 I17 G17 K17 E17 C17">
    <cfRule type="cellIs" dxfId="205" priority="257" operator="equal">
      <formula>"Very serious"</formula>
    </cfRule>
    <cfRule type="cellIs" dxfId="204" priority="258" operator="equal">
      <formula>"Serious"</formula>
    </cfRule>
  </conditionalFormatting>
  <conditionalFormatting sqref="M15 M21 M17">
    <cfRule type="cellIs" dxfId="203" priority="249" operator="equal">
      <formula>"Very large"</formula>
    </cfRule>
    <cfRule type="cellIs" dxfId="202" priority="250" operator="equal">
      <formula>"Large"</formula>
    </cfRule>
  </conditionalFormatting>
  <conditionalFormatting sqref="C14">
    <cfRule type="cellIs" dxfId="201" priority="69" operator="equal">
      <formula>"Very serious"</formula>
    </cfRule>
    <cfRule type="cellIs" dxfId="200" priority="70" operator="equal">
      <formula>"Serious"</formula>
    </cfRule>
  </conditionalFormatting>
  <conditionalFormatting sqref="M20">
    <cfRule type="cellIs" dxfId="199" priority="27" operator="equal">
      <formula>"Very large"</formula>
    </cfRule>
    <cfRule type="cellIs" dxfId="198" priority="28" operator="equal">
      <formula>"Large"</formula>
    </cfRule>
  </conditionalFormatting>
  <conditionalFormatting sqref="O15:P15">
    <cfRule type="cellIs" dxfId="197" priority="65" operator="equal">
      <formula>"Very large"</formula>
    </cfRule>
    <cfRule type="cellIs" dxfId="196" priority="66" operator="equal">
      <formula>"Large"</formula>
    </cfRule>
  </conditionalFormatting>
  <conditionalFormatting sqref="O17:P17">
    <cfRule type="cellIs" dxfId="195" priority="63" operator="equal">
      <formula>"Very large"</formula>
    </cfRule>
    <cfRule type="cellIs" dxfId="194" priority="64" operator="equal">
      <formula>"Large"</formula>
    </cfRule>
  </conditionalFormatting>
  <conditionalFormatting sqref="O21:P21">
    <cfRule type="cellIs" dxfId="193" priority="61" operator="equal">
      <formula>"Very large"</formula>
    </cfRule>
    <cfRule type="cellIs" dxfId="192" priority="62" operator="equal">
      <formula>"Large"</formula>
    </cfRule>
  </conditionalFormatting>
  <conditionalFormatting sqref="I19 G19 C19 K19 E19">
    <cfRule type="cellIs" dxfId="191" priority="59" operator="equal">
      <formula>"Very serious"</formula>
    </cfRule>
    <cfRule type="cellIs" dxfId="190" priority="60" operator="equal">
      <formula>"Serious"</formula>
    </cfRule>
  </conditionalFormatting>
  <conditionalFormatting sqref="M19">
    <cfRule type="cellIs" dxfId="189" priority="57" operator="equal">
      <formula>"Very large"</formula>
    </cfRule>
    <cfRule type="cellIs" dxfId="188" priority="58" operator="equal">
      <formula>"Large"</formula>
    </cfRule>
  </conditionalFormatting>
  <conditionalFormatting sqref="O19:P19">
    <cfRule type="cellIs" dxfId="187" priority="55" operator="equal">
      <formula>"Very large"</formula>
    </cfRule>
    <cfRule type="cellIs" dxfId="186" priority="56" operator="equal">
      <formula>"Large"</formula>
    </cfRule>
  </conditionalFormatting>
  <conditionalFormatting sqref="G14 I14">
    <cfRule type="cellIs" dxfId="185" priority="53" operator="equal">
      <formula>"Very serious"</formula>
    </cfRule>
    <cfRule type="cellIs" dxfId="184" priority="54" operator="equal">
      <formula>"Serious"</formula>
    </cfRule>
  </conditionalFormatting>
  <conditionalFormatting sqref="M14">
    <cfRule type="cellIs" dxfId="183" priority="51" operator="equal">
      <formula>"Very large"</formula>
    </cfRule>
    <cfRule type="cellIs" dxfId="182" priority="52" operator="equal">
      <formula>"Large"</formula>
    </cfRule>
  </conditionalFormatting>
  <conditionalFormatting sqref="E14">
    <cfRule type="cellIs" dxfId="181" priority="49" operator="equal">
      <formula>"Very serious"</formula>
    </cfRule>
    <cfRule type="cellIs" dxfId="180" priority="50" operator="equal">
      <formula>"Serious"</formula>
    </cfRule>
  </conditionalFormatting>
  <conditionalFormatting sqref="K14">
    <cfRule type="cellIs" dxfId="179" priority="47" operator="equal">
      <formula>"Very serious"</formula>
    </cfRule>
    <cfRule type="cellIs" dxfId="178" priority="48" operator="equal">
      <formula>"Serious"</formula>
    </cfRule>
  </conditionalFormatting>
  <conditionalFormatting sqref="G16">
    <cfRule type="cellIs" dxfId="177" priority="45" operator="equal">
      <formula>"Very serious"</formula>
    </cfRule>
    <cfRule type="cellIs" dxfId="176" priority="46" operator="equal">
      <formula>"Serious"</formula>
    </cfRule>
  </conditionalFormatting>
  <conditionalFormatting sqref="M16">
    <cfRule type="cellIs" dxfId="175" priority="43" operator="equal">
      <formula>"Very large"</formula>
    </cfRule>
    <cfRule type="cellIs" dxfId="174" priority="44" operator="equal">
      <formula>"Large"</formula>
    </cfRule>
  </conditionalFormatting>
  <conditionalFormatting sqref="E16">
    <cfRule type="cellIs" dxfId="173" priority="41" operator="equal">
      <formula>"Very serious"</formula>
    </cfRule>
    <cfRule type="cellIs" dxfId="172" priority="42" operator="equal">
      <formula>"Serious"</formula>
    </cfRule>
  </conditionalFormatting>
  <conditionalFormatting sqref="K16">
    <cfRule type="cellIs" dxfId="171" priority="39" operator="equal">
      <formula>"Very serious"</formula>
    </cfRule>
    <cfRule type="cellIs" dxfId="170" priority="40" operator="equal">
      <formula>"Serious"</formula>
    </cfRule>
  </conditionalFormatting>
  <conditionalFormatting sqref="G18">
    <cfRule type="cellIs" dxfId="169" priority="37" operator="equal">
      <formula>"Very serious"</formula>
    </cfRule>
    <cfRule type="cellIs" dxfId="168" priority="38" operator="equal">
      <formula>"Serious"</formula>
    </cfRule>
  </conditionalFormatting>
  <conditionalFormatting sqref="M18">
    <cfRule type="cellIs" dxfId="167" priority="35" operator="equal">
      <formula>"Very large"</formula>
    </cfRule>
    <cfRule type="cellIs" dxfId="166" priority="36" operator="equal">
      <formula>"Large"</formula>
    </cfRule>
  </conditionalFormatting>
  <conditionalFormatting sqref="E18">
    <cfRule type="cellIs" dxfId="165" priority="33" operator="equal">
      <formula>"Very serious"</formula>
    </cfRule>
    <cfRule type="cellIs" dxfId="164" priority="34" operator="equal">
      <formula>"Serious"</formula>
    </cfRule>
  </conditionalFormatting>
  <conditionalFormatting sqref="K18">
    <cfRule type="cellIs" dxfId="163" priority="31" operator="equal">
      <formula>"Very serious"</formula>
    </cfRule>
    <cfRule type="cellIs" dxfId="162" priority="32" operator="equal">
      <formula>"Serious"</formula>
    </cfRule>
  </conditionalFormatting>
  <conditionalFormatting sqref="G20">
    <cfRule type="cellIs" dxfId="161" priority="29" operator="equal">
      <formula>"Very serious"</formula>
    </cfRule>
    <cfRule type="cellIs" dxfId="160" priority="30" operator="equal">
      <formula>"Serious"</formula>
    </cfRule>
  </conditionalFormatting>
  <conditionalFormatting sqref="E20">
    <cfRule type="cellIs" dxfId="159" priority="25" operator="equal">
      <formula>"Very serious"</formula>
    </cfRule>
    <cfRule type="cellIs" dxfId="158" priority="26" operator="equal">
      <formula>"Serious"</formula>
    </cfRule>
  </conditionalFormatting>
  <conditionalFormatting sqref="K20">
    <cfRule type="cellIs" dxfId="157" priority="23" operator="equal">
      <formula>"Very serious"</formula>
    </cfRule>
    <cfRule type="cellIs" dxfId="156" priority="24" operator="equal">
      <formula>"Serious"</formula>
    </cfRule>
  </conditionalFormatting>
  <conditionalFormatting sqref="G22 I22">
    <cfRule type="cellIs" dxfId="155" priority="21" operator="equal">
      <formula>"Very serious"</formula>
    </cfRule>
    <cfRule type="cellIs" dxfId="154" priority="22" operator="equal">
      <formula>"Serious"</formula>
    </cfRule>
  </conditionalFormatting>
  <conditionalFormatting sqref="M22">
    <cfRule type="cellIs" dxfId="153" priority="19" operator="equal">
      <formula>"Very large"</formula>
    </cfRule>
    <cfRule type="cellIs" dxfId="152" priority="20" operator="equal">
      <formula>"Large"</formula>
    </cfRule>
  </conditionalFormatting>
  <conditionalFormatting sqref="E22">
    <cfRule type="cellIs" dxfId="151" priority="17" operator="equal">
      <formula>"Very serious"</formula>
    </cfRule>
    <cfRule type="cellIs" dxfId="150" priority="18" operator="equal">
      <formula>"Serious"</formula>
    </cfRule>
  </conditionalFormatting>
  <conditionalFormatting sqref="K22">
    <cfRule type="cellIs" dxfId="149" priority="15" operator="equal">
      <formula>"Very serious"</formula>
    </cfRule>
    <cfRule type="cellIs" dxfId="148" priority="16" operator="equal">
      <formula>"Serious"</formula>
    </cfRule>
  </conditionalFormatting>
  <conditionalFormatting sqref="I16">
    <cfRule type="cellIs" dxfId="147" priority="13" operator="equal">
      <formula>"Very serious"</formula>
    </cfRule>
    <cfRule type="cellIs" dxfId="146" priority="14" operator="equal">
      <formula>"Serious"</formula>
    </cfRule>
  </conditionalFormatting>
  <conditionalFormatting sqref="I18">
    <cfRule type="cellIs" dxfId="145" priority="11" operator="equal">
      <formula>"Very serious"</formula>
    </cfRule>
    <cfRule type="cellIs" dxfId="144" priority="12" operator="equal">
      <formula>"Serious"</formula>
    </cfRule>
  </conditionalFormatting>
  <conditionalFormatting sqref="I20">
    <cfRule type="cellIs" dxfId="143" priority="9" operator="equal">
      <formula>"Very serious"</formula>
    </cfRule>
    <cfRule type="cellIs" dxfId="142" priority="10" operator="equal">
      <formula>"Serious"</formula>
    </cfRule>
  </conditionalFormatting>
  <conditionalFormatting sqref="C16">
    <cfRule type="cellIs" dxfId="141" priority="7" operator="equal">
      <formula>"Very serious"</formula>
    </cfRule>
    <cfRule type="cellIs" dxfId="140" priority="8" operator="equal">
      <formula>"Serious"</formula>
    </cfRule>
  </conditionalFormatting>
  <conditionalFormatting sqref="C18">
    <cfRule type="cellIs" dxfId="139" priority="5" operator="equal">
      <formula>"Very serious"</formula>
    </cfRule>
    <cfRule type="cellIs" dxfId="138" priority="6" operator="equal">
      <formula>"Serious"</formula>
    </cfRule>
  </conditionalFormatting>
  <conditionalFormatting sqref="C20">
    <cfRule type="cellIs" dxfId="137" priority="3" operator="equal">
      <formula>"Very serious"</formula>
    </cfRule>
    <cfRule type="cellIs" dxfId="136" priority="4" operator="equal">
      <formula>"Serious"</formula>
    </cfRule>
  </conditionalFormatting>
  <conditionalFormatting sqref="C22">
    <cfRule type="cellIs" dxfId="135" priority="1" operator="equal">
      <formula>"Very serious"</formula>
    </cfRule>
    <cfRule type="cellIs" dxfId="134" priority="2" operator="equal">
      <formula>"Serious"</formula>
    </cfRule>
  </conditionalFormatting>
  <dataValidations count="4">
    <dataValidation type="list" errorStyle="warning" allowBlank="1" showInputMessage="1" showErrorMessage="1" sqref="K15 K21 G21 G15 K17 E21 E15 E17 C21 C15 C17 G17 I15 I21 I17 K19 G19 E19 C19 I19">
      <formula1>Grade_down</formula1>
    </dataValidation>
    <dataValidation type="list" errorStyle="warning" allowBlank="1" showInputMessage="1" showErrorMessage="1" sqref="C20 I14 I20 G16 C16 G18 I16 G20 I22 G14 C18 I18 C14 G22 C22">
      <formula1>Down</formula1>
    </dataValidation>
    <dataValidation type="list" allowBlank="1" showInputMessage="1" showErrorMessage="1" sqref="M14 M18 M20 M16 M22">
      <formula1>up</formula1>
    </dataValidation>
    <dataValidation type="list" errorStyle="warning" allowBlank="1" showInputMessage="1" showErrorMessage="1" sqref="E14 K14 E16 K16 E18 K18 E20 K20 E22 K22">
      <formula1>DOWN_N</formula1>
    </dataValidation>
  </dataValidations>
  <pageMargins left="0.7" right="0.7" top="0.75" bottom="0.75" header="0.3" footer="0.3"/>
  <pageSetup paperSize="9" orientation="portrait" horizontalDpi="1200" verticalDpi="1200" r:id="rId1"/>
  <ignoredErrors>
    <ignoredError sqref="M40" formula="1"/>
  </ignoredErrors>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S16 S22 S18 S20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4"/>
  <sheetViews>
    <sheetView workbookViewId="0">
      <selection activeCell="B31" sqref="B31:P31"/>
    </sheetView>
  </sheetViews>
  <sheetFormatPr defaultColWidth="11.42578125" defaultRowHeight="15" x14ac:dyDescent="0.25"/>
  <cols>
    <col min="1" max="1" width="6.28515625" style="75" customWidth="1"/>
    <col min="2" max="2" width="17.5703125" style="76" customWidth="1"/>
    <col min="3" max="3" width="18.28515625" style="75" customWidth="1"/>
    <col min="4" max="4" width="3.85546875" style="75" customWidth="1"/>
    <col min="5" max="5" width="18.28515625" style="75" customWidth="1"/>
    <col min="6" max="6" width="4.5703125" style="75" customWidth="1"/>
    <col min="7" max="7" width="20.7109375" style="75" customWidth="1"/>
    <col min="8" max="8" width="5.28515625" style="75" customWidth="1"/>
    <col min="9" max="9" width="18.7109375" style="75" customWidth="1"/>
    <col min="10" max="10" width="4.5703125" style="75" customWidth="1"/>
    <col min="11" max="11" width="18" style="75" customWidth="1"/>
    <col min="12" max="12" width="4.7109375" style="75" customWidth="1"/>
    <col min="13" max="13" width="19.28515625" style="75" customWidth="1"/>
    <col min="14" max="14" width="4.85546875" style="75" customWidth="1"/>
    <col min="15" max="16" width="44.42578125" style="75" customWidth="1"/>
    <col min="17" max="18" width="56" style="75" customWidth="1"/>
    <col min="19" max="19" width="24.140625" style="75" customWidth="1"/>
    <col min="20" max="20" width="27" style="75" customWidth="1"/>
    <col min="21" max="21" width="11.85546875" style="75" customWidth="1"/>
    <col min="22" max="24" width="11.42578125" style="75" customWidth="1"/>
    <col min="25" max="25" width="11.42578125" style="75"/>
    <col min="26" max="26" width="27.5703125" style="75" customWidth="1"/>
    <col min="27" max="27" width="19.7109375" style="75" customWidth="1"/>
    <col min="28" max="28" width="11.42578125" style="75"/>
    <col min="29" max="29" width="15.28515625" style="75" customWidth="1"/>
    <col min="30" max="30" width="19.7109375" style="75" bestFit="1" customWidth="1"/>
    <col min="31" max="34" width="11.42578125" style="75"/>
    <col min="35" max="35" width="11.42578125" style="75" customWidth="1"/>
    <col min="36" max="16384" width="11.42578125" style="75"/>
  </cols>
  <sheetData>
    <row r="2" spans="2:19" s="70" customFormat="1" ht="33" customHeight="1" thickBot="1" x14ac:dyDescent="0.3">
      <c r="B2" s="69" t="str">
        <f>HOME!B10</f>
        <v>PICO2</v>
      </c>
      <c r="C2" s="179" t="str">
        <f>VLOOKUP(B2,HOME!B:G,6,0)</f>
        <v xml:space="preserve">Three doses of 2-valent HPV vaccine in 18−25 years old HIV infected females versus placebo (3 doses) in HIV infected females 18−25 years old– safety outcomes </v>
      </c>
      <c r="D2" s="179"/>
      <c r="E2" s="179"/>
      <c r="F2" s="179"/>
      <c r="G2" s="179"/>
      <c r="H2" s="179"/>
      <c r="I2" s="179"/>
      <c r="J2" s="179"/>
      <c r="K2" s="179"/>
      <c r="L2" s="179"/>
      <c r="M2" s="179"/>
      <c r="N2" s="179"/>
      <c r="O2" s="179"/>
      <c r="P2" s="179"/>
    </row>
    <row r="3" spans="2:19" s="70" customFormat="1" ht="15.75" x14ac:dyDescent="0.25">
      <c r="B3" s="71" t="s">
        <v>4</v>
      </c>
      <c r="C3" s="145" t="str">
        <f>VLOOKUP(B2,HOME!B:G,2,0)</f>
        <v xml:space="preserve">HIV-infected females 18−25 years old </v>
      </c>
      <c r="D3" s="145"/>
      <c r="E3" s="145"/>
      <c r="F3" s="145"/>
      <c r="G3" s="145"/>
      <c r="H3" s="145"/>
      <c r="I3" s="145"/>
      <c r="J3" s="145"/>
      <c r="K3" s="145"/>
      <c r="L3" s="145"/>
      <c r="M3" s="145"/>
      <c r="N3" s="145"/>
      <c r="O3" s="145"/>
      <c r="P3" s="145"/>
    </row>
    <row r="4" spans="2:19" s="70" customFormat="1" ht="15.75" x14ac:dyDescent="0.25">
      <c r="B4" s="71" t="s">
        <v>20</v>
      </c>
      <c r="C4" s="145" t="str">
        <f>STUDIES!D4</f>
        <v>Single centre in Khayelitsha, Cape Town, South Africa</v>
      </c>
      <c r="D4" s="145"/>
      <c r="E4" s="145"/>
      <c r="F4" s="145"/>
      <c r="G4" s="145"/>
      <c r="H4" s="145"/>
      <c r="I4" s="145"/>
      <c r="J4" s="145"/>
      <c r="K4" s="145"/>
      <c r="L4" s="145"/>
      <c r="M4" s="145"/>
      <c r="N4" s="145"/>
      <c r="O4" s="145"/>
      <c r="P4" s="145"/>
    </row>
    <row r="5" spans="2:19" s="70" customFormat="1" ht="15.75" x14ac:dyDescent="0.25">
      <c r="B5" s="71" t="s">
        <v>5</v>
      </c>
      <c r="C5" s="145" t="str">
        <f>VLOOKUP(B2,HOME!B:G,3,0)</f>
        <v>2-valent HPV (3 doses)</v>
      </c>
      <c r="D5" s="145"/>
      <c r="E5" s="145"/>
      <c r="F5" s="145"/>
      <c r="G5" s="145"/>
      <c r="H5" s="145"/>
      <c r="I5" s="145"/>
      <c r="J5" s="145"/>
      <c r="K5" s="145"/>
      <c r="L5" s="145"/>
      <c r="M5" s="145"/>
      <c r="N5" s="145"/>
      <c r="O5" s="145"/>
      <c r="P5" s="145"/>
    </row>
    <row r="6" spans="2:19" s="70" customFormat="1" ht="16.5" thickBot="1" x14ac:dyDescent="0.3">
      <c r="B6" s="72" t="s">
        <v>6</v>
      </c>
      <c r="C6" s="146" t="str">
        <f>VLOOKUP(B2,HOME!B:G,4,0)</f>
        <v>Placebo (3 doses) in HIV infected females 18−25 years old</v>
      </c>
      <c r="D6" s="146"/>
      <c r="E6" s="146"/>
      <c r="F6" s="146"/>
      <c r="G6" s="146"/>
      <c r="H6" s="146"/>
      <c r="I6" s="146"/>
      <c r="J6" s="146"/>
      <c r="K6" s="146"/>
      <c r="L6" s="146"/>
      <c r="M6" s="146"/>
      <c r="N6" s="146"/>
      <c r="O6" s="146"/>
      <c r="P6" s="146"/>
    </row>
    <row r="8" spans="2:19" ht="21.75" thickBot="1" x14ac:dyDescent="0.3">
      <c r="B8" s="73" t="s">
        <v>45</v>
      </c>
      <c r="C8" s="74"/>
      <c r="D8" s="74"/>
      <c r="E8" s="74"/>
      <c r="F8" s="74"/>
      <c r="G8" s="74"/>
      <c r="H8" s="74"/>
      <c r="I8" s="74"/>
      <c r="J8" s="74"/>
      <c r="K8" s="74"/>
      <c r="L8" s="74"/>
      <c r="M8" s="74"/>
      <c r="N8" s="74"/>
      <c r="O8" s="74"/>
      <c r="P8" s="74"/>
      <c r="Q8" s="74"/>
      <c r="R8" s="74"/>
      <c r="S8" s="74"/>
    </row>
    <row r="9" spans="2:19" x14ac:dyDescent="0.25">
      <c r="O9" s="76"/>
    </row>
    <row r="10" spans="2:19" ht="16.5" customHeight="1" x14ac:dyDescent="0.25">
      <c r="B10" s="165" t="s">
        <v>48</v>
      </c>
      <c r="C10" s="166"/>
      <c r="D10" s="166"/>
      <c r="E10" s="166"/>
      <c r="F10" s="166"/>
      <c r="G10" s="166"/>
      <c r="H10" s="166"/>
      <c r="I10" s="166"/>
      <c r="J10" s="166"/>
      <c r="K10" s="166"/>
      <c r="L10" s="166"/>
      <c r="M10" s="166"/>
      <c r="N10" s="167"/>
      <c r="O10" s="157" t="s">
        <v>49</v>
      </c>
      <c r="P10" s="158"/>
      <c r="Q10" s="158"/>
      <c r="R10" s="158"/>
      <c r="S10" s="159"/>
    </row>
    <row r="11" spans="2:19" ht="15.75" customHeight="1" x14ac:dyDescent="0.25">
      <c r="B11" s="168" t="s">
        <v>36</v>
      </c>
      <c r="C11" s="7"/>
      <c r="D11" s="7"/>
      <c r="E11" s="7"/>
      <c r="F11" s="7"/>
      <c r="G11" s="7"/>
      <c r="H11" s="7"/>
      <c r="I11" s="7"/>
      <c r="J11" s="7"/>
      <c r="K11" s="7"/>
      <c r="L11" s="7"/>
      <c r="M11" s="7"/>
      <c r="N11" s="8"/>
      <c r="O11" s="160" t="s">
        <v>34</v>
      </c>
      <c r="P11" s="162"/>
      <c r="Q11" s="162" t="s">
        <v>44</v>
      </c>
      <c r="R11" s="162"/>
      <c r="S11" s="163" t="s">
        <v>93</v>
      </c>
    </row>
    <row r="12" spans="2:19" ht="30.75" thickBot="1" x14ac:dyDescent="0.3">
      <c r="B12" s="169"/>
      <c r="C12" s="77" t="s">
        <v>141</v>
      </c>
      <c r="D12" s="22"/>
      <c r="E12" s="77" t="s">
        <v>31</v>
      </c>
      <c r="F12" s="22"/>
      <c r="G12" s="77" t="s">
        <v>32</v>
      </c>
      <c r="H12" s="22"/>
      <c r="I12" s="77" t="s">
        <v>204</v>
      </c>
      <c r="J12" s="22"/>
      <c r="K12" s="77" t="s">
        <v>33</v>
      </c>
      <c r="L12" s="22"/>
      <c r="M12" s="77" t="s">
        <v>35</v>
      </c>
      <c r="N12" s="22"/>
      <c r="O12" s="21" t="s">
        <v>234</v>
      </c>
      <c r="P12" s="16" t="s">
        <v>235</v>
      </c>
      <c r="Q12" s="23"/>
      <c r="R12" s="23"/>
      <c r="S12" s="164"/>
    </row>
    <row r="13" spans="2:19" x14ac:dyDescent="0.25">
      <c r="B13" s="78" t="s">
        <v>120</v>
      </c>
      <c r="C13" s="79"/>
      <c r="D13" s="80"/>
      <c r="E13" s="80"/>
      <c r="F13" s="80"/>
      <c r="G13" s="80"/>
      <c r="H13" s="80"/>
      <c r="I13" s="80"/>
      <c r="J13" s="80"/>
      <c r="K13" s="80"/>
      <c r="L13" s="80"/>
      <c r="M13" s="80"/>
      <c r="N13" s="80"/>
      <c r="O13" s="80"/>
      <c r="P13" s="80"/>
      <c r="Q13" s="9"/>
      <c r="R13" s="80"/>
      <c r="S13" s="81"/>
    </row>
    <row r="14" spans="2:19" ht="271.5" customHeight="1" x14ac:dyDescent="0.25">
      <c r="B14" s="82" t="s">
        <v>118</v>
      </c>
      <c r="C14" s="83" t="s">
        <v>39</v>
      </c>
      <c r="D14" s="85"/>
      <c r="E14" s="83" t="s">
        <v>38</v>
      </c>
      <c r="F14" s="84">
        <v>1</v>
      </c>
      <c r="G14" s="83" t="s">
        <v>39</v>
      </c>
      <c r="H14" s="85"/>
      <c r="I14" s="83" t="s">
        <v>40</v>
      </c>
      <c r="J14" s="84">
        <v>2</v>
      </c>
      <c r="K14" s="83" t="s">
        <v>38</v>
      </c>
      <c r="L14" s="84">
        <v>1</v>
      </c>
      <c r="M14" s="83" t="s">
        <v>38</v>
      </c>
      <c r="N14" s="85"/>
      <c r="O14" s="13">
        <v>59</v>
      </c>
      <c r="P14" s="103">
        <v>61</v>
      </c>
      <c r="Q14" s="177" t="s">
        <v>156</v>
      </c>
      <c r="R14" s="178"/>
      <c r="S14" s="98" t="s">
        <v>236</v>
      </c>
    </row>
    <row r="15" spans="2:19" x14ac:dyDescent="0.25">
      <c r="B15" s="142" t="s">
        <v>219</v>
      </c>
      <c r="C15" s="142"/>
      <c r="D15" s="142"/>
      <c r="E15" s="142"/>
      <c r="F15" s="142"/>
      <c r="G15" s="142"/>
      <c r="H15" s="142"/>
      <c r="I15" s="142"/>
      <c r="J15" s="142"/>
      <c r="K15" s="142"/>
      <c r="L15" s="142"/>
      <c r="M15" s="142"/>
      <c r="N15" s="142"/>
      <c r="O15" s="142"/>
      <c r="P15" s="142"/>
    </row>
    <row r="16" spans="2:19" s="94" customFormat="1" x14ac:dyDescent="0.25">
      <c r="B16" s="144" t="s">
        <v>119</v>
      </c>
      <c r="C16" s="144"/>
      <c r="D16" s="144"/>
      <c r="E16" s="144"/>
      <c r="F16" s="144"/>
      <c r="G16" s="144"/>
      <c r="H16" s="144"/>
      <c r="I16" s="144"/>
      <c r="J16" s="144"/>
      <c r="K16" s="144"/>
      <c r="L16" s="144"/>
      <c r="M16" s="144"/>
      <c r="N16" s="144"/>
      <c r="O16" s="144"/>
      <c r="P16" s="144"/>
    </row>
    <row r="17" spans="2:16" x14ac:dyDescent="0.25">
      <c r="B17" s="138" t="s">
        <v>237</v>
      </c>
      <c r="C17" s="138"/>
      <c r="D17" s="138"/>
      <c r="E17" s="138"/>
      <c r="F17" s="138"/>
      <c r="G17" s="138"/>
      <c r="H17" s="138"/>
      <c r="I17" s="138"/>
      <c r="J17" s="138"/>
      <c r="K17" s="138"/>
      <c r="L17" s="138"/>
      <c r="M17" s="138"/>
      <c r="N17" s="138"/>
      <c r="O17" s="138"/>
      <c r="P17" s="138"/>
    </row>
    <row r="18" spans="2:16" x14ac:dyDescent="0.25">
      <c r="B18" s="143" t="s">
        <v>239</v>
      </c>
      <c r="C18" s="143"/>
      <c r="D18" s="143"/>
      <c r="E18" s="143"/>
      <c r="F18" s="143"/>
      <c r="G18" s="143"/>
      <c r="H18" s="143"/>
      <c r="I18" s="143"/>
      <c r="J18" s="143"/>
      <c r="K18" s="143"/>
      <c r="L18" s="143"/>
      <c r="M18" s="143"/>
      <c r="N18" s="143"/>
      <c r="O18" s="143"/>
      <c r="P18" s="143"/>
    </row>
    <row r="19" spans="2:16" x14ac:dyDescent="0.25">
      <c r="B19" s="143" t="s">
        <v>225</v>
      </c>
      <c r="C19" s="143"/>
      <c r="D19" s="143"/>
      <c r="E19" s="143"/>
      <c r="F19" s="143"/>
      <c r="G19" s="143"/>
      <c r="H19" s="143"/>
      <c r="I19" s="143"/>
      <c r="J19" s="143"/>
      <c r="K19" s="143"/>
      <c r="L19" s="143"/>
      <c r="M19" s="143"/>
      <c r="N19" s="143"/>
      <c r="O19" s="143"/>
      <c r="P19" s="143"/>
    </row>
    <row r="20" spans="2:16" ht="15" customHeight="1" x14ac:dyDescent="0.25">
      <c r="B20" s="138" t="s">
        <v>238</v>
      </c>
      <c r="C20" s="138"/>
      <c r="D20" s="138"/>
      <c r="E20" s="138"/>
      <c r="F20" s="138"/>
      <c r="G20" s="138"/>
      <c r="H20" s="138"/>
      <c r="I20" s="138"/>
      <c r="J20" s="138"/>
      <c r="K20" s="138"/>
      <c r="L20" s="138"/>
      <c r="M20" s="138"/>
      <c r="N20" s="138"/>
      <c r="O20" s="138"/>
      <c r="P20" s="138"/>
    </row>
    <row r="21" spans="2:16" x14ac:dyDescent="0.25">
      <c r="B21" s="76" t="s">
        <v>90</v>
      </c>
      <c r="C21" s="139" t="str">
        <f>STUDIES!A4</f>
        <v>Denny, 2013 (2)</v>
      </c>
      <c r="D21" s="139"/>
      <c r="E21" s="139"/>
      <c r="F21" s="139"/>
      <c r="G21" s="139"/>
      <c r="H21" s="139"/>
      <c r="I21" s="139"/>
      <c r="J21" s="139"/>
      <c r="K21" s="139"/>
      <c r="L21" s="139"/>
      <c r="M21" s="139"/>
      <c r="N21" s="139"/>
      <c r="O21" s="139"/>
      <c r="P21" s="139"/>
    </row>
    <row r="23" spans="2:16" ht="21.75" thickBot="1" x14ac:dyDescent="0.3">
      <c r="B23" s="73" t="s">
        <v>46</v>
      </c>
      <c r="C23" s="74"/>
      <c r="D23" s="74"/>
      <c r="E23" s="74"/>
      <c r="F23" s="74"/>
      <c r="G23" s="74"/>
      <c r="H23" s="74"/>
      <c r="I23" s="74"/>
      <c r="J23" s="74"/>
      <c r="K23" s="74"/>
      <c r="L23" s="74"/>
      <c r="M23" s="74"/>
      <c r="N23" s="74"/>
      <c r="O23" s="74"/>
      <c r="P23" s="74"/>
    </row>
    <row r="25" spans="2:16" s="76" customFormat="1" x14ac:dyDescent="0.25">
      <c r="B25" s="150" t="s">
        <v>50</v>
      </c>
      <c r="C25" s="151"/>
      <c r="D25" s="151"/>
      <c r="E25" s="149" t="s">
        <v>51</v>
      </c>
      <c r="F25" s="149"/>
      <c r="G25" s="149"/>
      <c r="H25" s="149"/>
      <c r="I25" s="149" t="s">
        <v>52</v>
      </c>
      <c r="J25" s="149"/>
      <c r="K25" s="149" t="s">
        <v>22</v>
      </c>
      <c r="L25" s="149"/>
      <c r="M25" s="147" t="s">
        <v>25</v>
      </c>
      <c r="N25" s="147"/>
      <c r="O25" s="149" t="s">
        <v>24</v>
      </c>
      <c r="P25" s="155"/>
    </row>
    <row r="26" spans="2:16" s="76" customFormat="1" ht="48" customHeight="1" thickBot="1" x14ac:dyDescent="0.3">
      <c r="B26" s="152"/>
      <c r="C26" s="153"/>
      <c r="D26" s="153"/>
      <c r="E26" s="148" t="str">
        <f>O12</f>
        <v>Control group (Placebo − HIV-infected females 18−25 years)</v>
      </c>
      <c r="F26" s="148"/>
      <c r="G26" s="148" t="str">
        <f>P12</f>
        <v>Intervention group (2vHPV − HIV-infected females 18−25 years)</v>
      </c>
      <c r="H26" s="148"/>
      <c r="I26" s="154" t="s">
        <v>21</v>
      </c>
      <c r="J26" s="154"/>
      <c r="K26" s="154" t="s">
        <v>23</v>
      </c>
      <c r="L26" s="154"/>
      <c r="M26" s="148"/>
      <c r="N26" s="148"/>
      <c r="O26" s="154"/>
      <c r="P26" s="156"/>
    </row>
    <row r="27" spans="2:16" ht="409.5" customHeight="1" x14ac:dyDescent="0.25">
      <c r="B27" s="140" t="str">
        <f>B13</f>
        <v>AEs</v>
      </c>
      <c r="C27" s="141"/>
      <c r="D27" s="141"/>
      <c r="E27" s="137">
        <f>O14</f>
        <v>59</v>
      </c>
      <c r="F27" s="137"/>
      <c r="G27" s="137">
        <f>P14</f>
        <v>61</v>
      </c>
      <c r="H27" s="137"/>
      <c r="I27" s="137" t="s">
        <v>121</v>
      </c>
      <c r="J27" s="137"/>
      <c r="K27" s="137" t="str">
        <f>B14</f>
        <v>130 (1PartiallyRCT)</v>
      </c>
      <c r="L27" s="137"/>
      <c r="M27" s="100" t="str">
        <f>S14</f>
        <v>Moderate</v>
      </c>
      <c r="N27" s="101">
        <v>2</v>
      </c>
      <c r="O27" s="171" t="s">
        <v>117</v>
      </c>
      <c r="P27" s="172"/>
    </row>
    <row r="28" spans="2:16" ht="15" customHeight="1" x14ac:dyDescent="0.25">
      <c r="B28" s="142" t="s">
        <v>219</v>
      </c>
      <c r="C28" s="142"/>
      <c r="D28" s="142"/>
      <c r="E28" s="142"/>
      <c r="F28" s="142"/>
      <c r="G28" s="142"/>
      <c r="H28" s="142"/>
      <c r="I28" s="142"/>
      <c r="J28" s="142"/>
      <c r="K28" s="142"/>
      <c r="L28" s="142"/>
      <c r="M28" s="142"/>
      <c r="N28" s="142"/>
      <c r="O28" s="142"/>
      <c r="P28" s="142"/>
    </row>
    <row r="29" spans="2:16" s="94" customFormat="1" x14ac:dyDescent="0.25">
      <c r="B29" s="144" t="s">
        <v>119</v>
      </c>
      <c r="C29" s="144"/>
      <c r="D29" s="144"/>
      <c r="E29" s="144"/>
      <c r="F29" s="144"/>
      <c r="G29" s="144"/>
      <c r="H29" s="144"/>
      <c r="I29" s="144"/>
      <c r="J29" s="144"/>
      <c r="K29" s="144"/>
      <c r="L29" s="144"/>
      <c r="M29" s="144"/>
      <c r="N29" s="144"/>
      <c r="O29" s="144"/>
      <c r="P29" s="144"/>
    </row>
    <row r="30" spans="2:16" ht="15" customHeight="1" x14ac:dyDescent="0.25">
      <c r="B30" s="138" t="s">
        <v>237</v>
      </c>
      <c r="C30" s="138"/>
      <c r="D30" s="138"/>
      <c r="E30" s="138"/>
      <c r="F30" s="138"/>
      <c r="G30" s="138"/>
      <c r="H30" s="138"/>
      <c r="I30" s="138"/>
      <c r="J30" s="138"/>
      <c r="K30" s="138"/>
      <c r="L30" s="138"/>
      <c r="M30" s="138"/>
      <c r="N30" s="138"/>
      <c r="O30" s="138"/>
      <c r="P30" s="138"/>
    </row>
    <row r="31" spans="2:16" ht="15" customHeight="1" x14ac:dyDescent="0.25">
      <c r="B31" s="138" t="s">
        <v>238</v>
      </c>
      <c r="C31" s="138"/>
      <c r="D31" s="138"/>
      <c r="E31" s="138"/>
      <c r="F31" s="138"/>
      <c r="G31" s="138"/>
      <c r="H31" s="138"/>
      <c r="I31" s="138"/>
      <c r="J31" s="138"/>
      <c r="K31" s="138"/>
      <c r="L31" s="138"/>
      <c r="M31" s="138"/>
      <c r="N31" s="138"/>
      <c r="O31" s="138"/>
      <c r="P31" s="138"/>
    </row>
    <row r="32" spans="2:16" x14ac:dyDescent="0.25">
      <c r="B32" s="76" t="s">
        <v>90</v>
      </c>
      <c r="C32" s="139" t="str">
        <f>C21</f>
        <v>Denny, 2013 (2)</v>
      </c>
      <c r="D32" s="139"/>
      <c r="E32" s="139"/>
      <c r="F32" s="139"/>
      <c r="G32" s="139"/>
      <c r="H32" s="139"/>
      <c r="I32" s="139"/>
      <c r="J32" s="139"/>
      <c r="K32" s="139"/>
      <c r="L32" s="139"/>
      <c r="M32" s="139"/>
      <c r="N32" s="139"/>
      <c r="O32" s="139"/>
      <c r="P32" s="139"/>
    </row>
    <row r="34" spans="2:2" x14ac:dyDescent="0.25">
      <c r="B34" s="75"/>
    </row>
    <row r="36" spans="2:2" x14ac:dyDescent="0.25">
      <c r="B36" s="75"/>
    </row>
    <row r="50" spans="2:2" x14ac:dyDescent="0.25">
      <c r="B50" s="75"/>
    </row>
    <row r="52" spans="2:2" x14ac:dyDescent="0.25">
      <c r="B52" s="75"/>
    </row>
    <row r="54" spans="2:2" x14ac:dyDescent="0.25">
      <c r="B54" s="75"/>
    </row>
  </sheetData>
  <mergeCells count="40">
    <mergeCell ref="B28:P28"/>
    <mergeCell ref="B29:P29"/>
    <mergeCell ref="O27:P27"/>
    <mergeCell ref="I26:J26"/>
    <mergeCell ref="K26:L26"/>
    <mergeCell ref="I27:J27"/>
    <mergeCell ref="K27:L27"/>
    <mergeCell ref="M25:N26"/>
    <mergeCell ref="B27:D27"/>
    <mergeCell ref="C32:P32"/>
    <mergeCell ref="C2:P2"/>
    <mergeCell ref="O11:P11"/>
    <mergeCell ref="B31:P31"/>
    <mergeCell ref="E27:F27"/>
    <mergeCell ref="G27:H27"/>
    <mergeCell ref="E26:F26"/>
    <mergeCell ref="G26:H26"/>
    <mergeCell ref="B25:D26"/>
    <mergeCell ref="E25:H25"/>
    <mergeCell ref="B30:P30"/>
    <mergeCell ref="O25:P26"/>
    <mergeCell ref="C3:P3"/>
    <mergeCell ref="C4:P4"/>
    <mergeCell ref="C5:P5"/>
    <mergeCell ref="O10:S10"/>
    <mergeCell ref="S11:S12"/>
    <mergeCell ref="C6:P6"/>
    <mergeCell ref="B10:N10"/>
    <mergeCell ref="B16:P16"/>
    <mergeCell ref="I25:J25"/>
    <mergeCell ref="K25:L25"/>
    <mergeCell ref="B11:B12"/>
    <mergeCell ref="Q11:R11"/>
    <mergeCell ref="Q14:R14"/>
    <mergeCell ref="B19:P19"/>
    <mergeCell ref="B20:P20"/>
    <mergeCell ref="B17:P17"/>
    <mergeCell ref="B18:P18"/>
    <mergeCell ref="B15:P15"/>
    <mergeCell ref="C21:P21"/>
  </mergeCells>
  <conditionalFormatting sqref="C14">
    <cfRule type="cellIs" dxfId="133" priority="15" operator="equal">
      <formula>"Very serious"</formula>
    </cfRule>
    <cfRule type="cellIs" dxfId="132" priority="16" operator="equal">
      <formula>"Serious"</formula>
    </cfRule>
  </conditionalFormatting>
  <conditionalFormatting sqref="M14">
    <cfRule type="cellIs" dxfId="131" priority="5" operator="equal">
      <formula>"Very large"</formula>
    </cfRule>
    <cfRule type="cellIs" dxfId="130" priority="6" operator="equal">
      <formula>"Large"</formula>
    </cfRule>
  </conditionalFormatting>
  <conditionalFormatting sqref="G14 I14">
    <cfRule type="cellIs" dxfId="129" priority="7" operator="equal">
      <formula>"Very serious"</formula>
    </cfRule>
    <cfRule type="cellIs" dxfId="128" priority="8" operator="equal">
      <formula>"Serious"</formula>
    </cfRule>
  </conditionalFormatting>
  <conditionalFormatting sqref="E14">
    <cfRule type="cellIs" dxfId="127" priority="3" operator="equal">
      <formula>"Very serious"</formula>
    </cfRule>
    <cfRule type="cellIs" dxfId="126" priority="4" operator="equal">
      <formula>"Serious"</formula>
    </cfRule>
  </conditionalFormatting>
  <conditionalFormatting sqref="K14">
    <cfRule type="cellIs" dxfId="125" priority="1" operator="equal">
      <formula>"Very serious"</formula>
    </cfRule>
    <cfRule type="cellIs" dxfId="124" priority="2" operator="equal">
      <formula>"Serious"</formula>
    </cfRule>
  </conditionalFormatting>
  <dataValidations count="3">
    <dataValidation type="list" allowBlank="1" showInputMessage="1" showErrorMessage="1" sqref="M14">
      <formula1>up</formula1>
    </dataValidation>
    <dataValidation type="list" errorStyle="warning" allowBlank="1" showInputMessage="1" showErrorMessage="1" sqref="C14 I14 G14">
      <formula1>Down</formula1>
    </dataValidation>
    <dataValidation type="list" errorStyle="warning" allowBlank="1" showInputMessage="1" showErrorMessage="1" sqref="E14 K14">
      <formula1>DOWN_N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5"/>
  <sheetViews>
    <sheetView workbookViewId="0">
      <selection activeCell="B42" sqref="B42:P42"/>
    </sheetView>
  </sheetViews>
  <sheetFormatPr defaultColWidth="11.42578125" defaultRowHeight="15" x14ac:dyDescent="0.25"/>
  <cols>
    <col min="1" max="1" width="6.28515625" style="75" customWidth="1"/>
    <col min="2" max="2" width="17.5703125" style="76" customWidth="1"/>
    <col min="3" max="3" width="18.28515625" style="75" customWidth="1"/>
    <col min="4" max="4" width="3.85546875" style="75" customWidth="1"/>
    <col min="5" max="5" width="18.28515625" style="75" customWidth="1"/>
    <col min="6" max="6" width="4.5703125" style="75" customWidth="1"/>
    <col min="7" max="7" width="20.7109375" style="75" customWidth="1"/>
    <col min="8" max="8" width="5.28515625" style="75" customWidth="1"/>
    <col min="9" max="9" width="18.7109375" style="75" customWidth="1"/>
    <col min="10" max="10" width="4.5703125" style="75" customWidth="1"/>
    <col min="11" max="11" width="18" style="75" customWidth="1"/>
    <col min="12" max="12" width="4.7109375" style="75" customWidth="1"/>
    <col min="13" max="13" width="19.28515625" style="75" customWidth="1"/>
    <col min="14" max="14" width="4.85546875" style="75" customWidth="1"/>
    <col min="15" max="15" width="22.140625" style="75" customWidth="1"/>
    <col min="16" max="16" width="25.140625" style="75" customWidth="1"/>
    <col min="17" max="17" width="23.7109375" style="75" customWidth="1"/>
    <col min="18" max="18" width="23.85546875" style="75" customWidth="1"/>
    <col min="19" max="19" width="24.140625" style="75" customWidth="1"/>
    <col min="20" max="20" width="27" style="75" customWidth="1"/>
    <col min="21" max="21" width="11.85546875" style="75" customWidth="1"/>
    <col min="22" max="24" width="11.42578125" style="75" customWidth="1"/>
    <col min="25" max="25" width="11.42578125" style="75"/>
    <col min="26" max="26" width="27.5703125" style="75" customWidth="1"/>
    <col min="27" max="27" width="19.7109375" style="75" customWidth="1"/>
    <col min="28" max="28" width="11.42578125" style="75"/>
    <col min="29" max="29" width="15.28515625" style="75" customWidth="1"/>
    <col min="30" max="30" width="19.7109375" style="75" bestFit="1" customWidth="1"/>
    <col min="31" max="34" width="11.42578125" style="75"/>
    <col min="35" max="35" width="11.42578125" style="75" customWidth="1"/>
    <col min="36" max="16384" width="11.42578125" style="75"/>
  </cols>
  <sheetData>
    <row r="2" spans="2:19" s="70" customFormat="1" ht="16.5" thickBot="1" x14ac:dyDescent="0.3">
      <c r="B2" s="69" t="str">
        <f>HOME!B11</f>
        <v>PICO3</v>
      </c>
      <c r="C2" s="69" t="str">
        <f>VLOOKUP(B2,HOME!B:G,6,0)</f>
        <v>Three doses of 2-valent HPV vaccine in HIV infected adults (&gt;=18 years old) versus three doses of 4-valent HPV vaccine in HIV infected adults (&gt;=18 years old) – safety outcomes</v>
      </c>
      <c r="D2" s="69"/>
      <c r="E2" s="69"/>
      <c r="F2" s="69"/>
      <c r="G2" s="69"/>
      <c r="H2" s="69"/>
      <c r="I2" s="69"/>
      <c r="J2" s="69"/>
      <c r="K2" s="69"/>
      <c r="L2" s="69"/>
      <c r="M2" s="69"/>
      <c r="N2" s="69"/>
      <c r="O2" s="69"/>
      <c r="P2" s="69"/>
    </row>
    <row r="3" spans="2:19" s="70" customFormat="1" ht="15.75" x14ac:dyDescent="0.25">
      <c r="B3" s="71" t="s">
        <v>4</v>
      </c>
      <c r="C3" s="145" t="str">
        <f>VLOOKUP(B2,HOME!B:G,2,0)</f>
        <v>HIV-infected males and females &gt;=18 years old</v>
      </c>
      <c r="D3" s="145"/>
      <c r="E3" s="145"/>
      <c r="F3" s="145"/>
      <c r="G3" s="145"/>
      <c r="H3" s="145"/>
      <c r="I3" s="145"/>
      <c r="J3" s="145"/>
      <c r="K3" s="145"/>
      <c r="L3" s="145"/>
      <c r="M3" s="145"/>
      <c r="N3" s="145"/>
      <c r="O3" s="145"/>
      <c r="P3" s="145"/>
    </row>
    <row r="4" spans="2:19" s="70" customFormat="1" ht="15.75" x14ac:dyDescent="0.25">
      <c r="B4" s="71" t="s">
        <v>20</v>
      </c>
      <c r="C4" s="145" t="str">
        <f>STUDIES!D5</f>
        <v>Single centre in Denmark</v>
      </c>
      <c r="D4" s="145"/>
      <c r="E4" s="145"/>
      <c r="F4" s="145"/>
      <c r="G4" s="145"/>
      <c r="H4" s="145"/>
      <c r="I4" s="145"/>
      <c r="J4" s="145"/>
      <c r="K4" s="145"/>
      <c r="L4" s="145"/>
      <c r="M4" s="145"/>
      <c r="N4" s="145"/>
      <c r="O4" s="145"/>
      <c r="P4" s="145"/>
    </row>
    <row r="5" spans="2:19" s="70" customFormat="1" ht="15.75" x14ac:dyDescent="0.25">
      <c r="B5" s="71" t="s">
        <v>5</v>
      </c>
      <c r="C5" s="145" t="str">
        <f>VLOOKUP(B2,HOME!B:G,3,0)</f>
        <v>2-valent HPV (3 doses)</v>
      </c>
      <c r="D5" s="145"/>
      <c r="E5" s="145"/>
      <c r="F5" s="145"/>
      <c r="G5" s="145"/>
      <c r="H5" s="145"/>
      <c r="I5" s="145"/>
      <c r="J5" s="145"/>
      <c r="K5" s="145"/>
      <c r="L5" s="145"/>
      <c r="M5" s="145"/>
      <c r="N5" s="145"/>
      <c r="O5" s="145"/>
      <c r="P5" s="145"/>
    </row>
    <row r="6" spans="2:19" s="70" customFormat="1" ht="16.5" thickBot="1" x14ac:dyDescent="0.3">
      <c r="B6" s="72" t="s">
        <v>6</v>
      </c>
      <c r="C6" s="146" t="str">
        <f>VLOOKUP(B2,HOME!B:G,4,0)</f>
        <v>4-valent HPV vaccine (3 doses) in HIV infected males and females &gt;=18 years old</v>
      </c>
      <c r="D6" s="146"/>
      <c r="E6" s="146"/>
      <c r="F6" s="146"/>
      <c r="G6" s="146"/>
      <c r="H6" s="146"/>
      <c r="I6" s="146"/>
      <c r="J6" s="146"/>
      <c r="K6" s="146"/>
      <c r="L6" s="146"/>
      <c r="M6" s="146"/>
      <c r="N6" s="146"/>
      <c r="O6" s="146"/>
      <c r="P6" s="146"/>
    </row>
    <row r="8" spans="2:19" ht="21.75" thickBot="1" x14ac:dyDescent="0.3">
      <c r="B8" s="73" t="s">
        <v>45</v>
      </c>
      <c r="C8" s="74"/>
      <c r="D8" s="74"/>
      <c r="E8" s="74"/>
      <c r="F8" s="74"/>
      <c r="G8" s="74"/>
      <c r="H8" s="74"/>
      <c r="I8" s="74"/>
      <c r="J8" s="74"/>
      <c r="K8" s="74"/>
      <c r="L8" s="74"/>
      <c r="M8" s="74"/>
      <c r="N8" s="74"/>
      <c r="O8" s="74"/>
      <c r="P8" s="74"/>
      <c r="Q8" s="74"/>
      <c r="R8" s="74"/>
      <c r="S8" s="74"/>
    </row>
    <row r="9" spans="2:19" x14ac:dyDescent="0.25">
      <c r="O9" s="76"/>
    </row>
    <row r="10" spans="2:19" ht="16.5" customHeight="1" x14ac:dyDescent="0.25">
      <c r="B10" s="165" t="s">
        <v>48</v>
      </c>
      <c r="C10" s="166"/>
      <c r="D10" s="166"/>
      <c r="E10" s="166"/>
      <c r="F10" s="166"/>
      <c r="G10" s="166"/>
      <c r="H10" s="166"/>
      <c r="I10" s="166"/>
      <c r="J10" s="166"/>
      <c r="K10" s="166"/>
      <c r="L10" s="166"/>
      <c r="M10" s="166"/>
      <c r="N10" s="167"/>
      <c r="O10" s="157" t="s">
        <v>49</v>
      </c>
      <c r="P10" s="158"/>
      <c r="Q10" s="158"/>
      <c r="R10" s="158"/>
      <c r="S10" s="159"/>
    </row>
    <row r="11" spans="2:19" ht="15.75" customHeight="1" x14ac:dyDescent="0.25">
      <c r="B11" s="168" t="s">
        <v>36</v>
      </c>
      <c r="C11" s="7"/>
      <c r="D11" s="7"/>
      <c r="E11" s="7"/>
      <c r="F11" s="7"/>
      <c r="G11" s="7"/>
      <c r="H11" s="7"/>
      <c r="I11" s="7"/>
      <c r="J11" s="7"/>
      <c r="K11" s="7"/>
      <c r="L11" s="7"/>
      <c r="M11" s="7"/>
      <c r="N11" s="8"/>
      <c r="O11" s="160" t="s">
        <v>34</v>
      </c>
      <c r="P11" s="161"/>
      <c r="Q11" s="162" t="s">
        <v>44</v>
      </c>
      <c r="R11" s="162"/>
      <c r="S11" s="163" t="s">
        <v>93</v>
      </c>
    </row>
    <row r="12" spans="2:19" ht="45.75" thickBot="1" x14ac:dyDescent="0.3">
      <c r="B12" s="169"/>
      <c r="C12" s="77" t="s">
        <v>37</v>
      </c>
      <c r="D12" s="22" t="s">
        <v>77</v>
      </c>
      <c r="E12" s="77" t="s">
        <v>31</v>
      </c>
      <c r="F12" s="22"/>
      <c r="G12" s="77" t="s">
        <v>32</v>
      </c>
      <c r="H12" s="22"/>
      <c r="I12" s="77" t="s">
        <v>204</v>
      </c>
      <c r="J12" s="22"/>
      <c r="K12" s="77" t="s">
        <v>33</v>
      </c>
      <c r="L12" s="22"/>
      <c r="M12" s="77" t="s">
        <v>35</v>
      </c>
      <c r="N12" s="22"/>
      <c r="O12" s="11" t="s">
        <v>249</v>
      </c>
      <c r="P12" s="12" t="s">
        <v>250</v>
      </c>
      <c r="Q12" s="23" t="s">
        <v>57</v>
      </c>
      <c r="R12" s="23" t="s">
        <v>92</v>
      </c>
      <c r="S12" s="164"/>
    </row>
    <row r="13" spans="2:19" x14ac:dyDescent="0.25">
      <c r="B13" s="78" t="s">
        <v>96</v>
      </c>
      <c r="C13" s="79"/>
      <c r="D13" s="80"/>
      <c r="E13" s="80"/>
      <c r="F13" s="80"/>
      <c r="G13" s="80"/>
      <c r="H13" s="80"/>
      <c r="I13" s="80"/>
      <c r="J13" s="80"/>
      <c r="K13" s="80"/>
      <c r="L13" s="80"/>
      <c r="M13" s="80"/>
      <c r="N13" s="80"/>
      <c r="O13" s="80"/>
      <c r="P13" s="80"/>
      <c r="Q13" s="9"/>
      <c r="R13" s="80"/>
      <c r="S13" s="81"/>
    </row>
    <row r="14" spans="2:19" x14ac:dyDescent="0.25">
      <c r="B14" s="104" t="s">
        <v>137</v>
      </c>
      <c r="C14" s="83" t="s">
        <v>39</v>
      </c>
      <c r="D14" s="85"/>
      <c r="E14" s="83" t="s">
        <v>38</v>
      </c>
      <c r="F14" s="84">
        <v>1</v>
      </c>
      <c r="G14" s="83" t="s">
        <v>39</v>
      </c>
      <c r="H14" s="85"/>
      <c r="I14" s="83" t="s">
        <v>40</v>
      </c>
      <c r="J14" s="84">
        <v>2</v>
      </c>
      <c r="K14" s="83" t="s">
        <v>38</v>
      </c>
      <c r="L14" s="84">
        <v>1</v>
      </c>
      <c r="M14" s="83" t="s">
        <v>38</v>
      </c>
      <c r="N14" s="85"/>
      <c r="O14" s="105" t="s">
        <v>145</v>
      </c>
      <c r="P14" s="106" t="s">
        <v>94</v>
      </c>
      <c r="Q14" s="18" t="s">
        <v>240</v>
      </c>
      <c r="R14" s="13" t="s">
        <v>251</v>
      </c>
      <c r="S14" s="95" t="s">
        <v>236</v>
      </c>
    </row>
    <row r="15" spans="2:19" x14ac:dyDescent="0.25">
      <c r="B15" s="88" t="s">
        <v>97</v>
      </c>
      <c r="C15" s="89"/>
      <c r="D15" s="89"/>
      <c r="E15" s="89"/>
      <c r="F15" s="10"/>
      <c r="G15" s="89"/>
      <c r="H15" s="89"/>
      <c r="I15" s="89"/>
      <c r="J15" s="10"/>
      <c r="K15" s="89"/>
      <c r="L15" s="10"/>
      <c r="M15" s="89"/>
      <c r="N15" s="89"/>
      <c r="O15" s="89"/>
      <c r="P15" s="89"/>
      <c r="Q15" s="10"/>
      <c r="R15" s="10"/>
      <c r="S15" s="96"/>
    </row>
    <row r="16" spans="2:19" x14ac:dyDescent="0.25">
      <c r="B16" s="104" t="s">
        <v>137</v>
      </c>
      <c r="C16" s="83" t="s">
        <v>39</v>
      </c>
      <c r="D16" s="85"/>
      <c r="E16" s="83" t="s">
        <v>38</v>
      </c>
      <c r="F16" s="84">
        <v>1</v>
      </c>
      <c r="G16" s="83" t="s">
        <v>39</v>
      </c>
      <c r="H16" s="85"/>
      <c r="I16" s="83" t="s">
        <v>40</v>
      </c>
      <c r="J16" s="84">
        <v>2</v>
      </c>
      <c r="K16" s="83" t="s">
        <v>38</v>
      </c>
      <c r="L16" s="84">
        <v>1</v>
      </c>
      <c r="M16" s="83" t="s">
        <v>38</v>
      </c>
      <c r="N16" s="85"/>
      <c r="O16" s="105" t="s">
        <v>146</v>
      </c>
      <c r="P16" s="106" t="s">
        <v>148</v>
      </c>
      <c r="Q16" s="18" t="s">
        <v>241</v>
      </c>
      <c r="R16" s="13" t="s">
        <v>252</v>
      </c>
      <c r="S16" s="95" t="s">
        <v>236</v>
      </c>
    </row>
    <row r="17" spans="2:19" x14ac:dyDescent="0.25">
      <c r="B17" s="88" t="s">
        <v>98</v>
      </c>
      <c r="C17" s="89"/>
      <c r="D17" s="89"/>
      <c r="E17" s="89"/>
      <c r="F17" s="10"/>
      <c r="G17" s="89"/>
      <c r="H17" s="89"/>
      <c r="I17" s="89"/>
      <c r="J17" s="10"/>
      <c r="K17" s="89"/>
      <c r="L17" s="10"/>
      <c r="M17" s="89"/>
      <c r="N17" s="89"/>
      <c r="O17" s="89"/>
      <c r="P17" s="89"/>
      <c r="Q17" s="10"/>
      <c r="R17" s="10"/>
      <c r="S17" s="96"/>
    </row>
    <row r="18" spans="2:19" x14ac:dyDescent="0.25">
      <c r="B18" s="104" t="s">
        <v>137</v>
      </c>
      <c r="C18" s="83" t="s">
        <v>39</v>
      </c>
      <c r="D18" s="85"/>
      <c r="E18" s="83" t="s">
        <v>38</v>
      </c>
      <c r="F18" s="84">
        <v>1</v>
      </c>
      <c r="G18" s="83" t="s">
        <v>39</v>
      </c>
      <c r="H18" s="85"/>
      <c r="I18" s="83" t="s">
        <v>40</v>
      </c>
      <c r="J18" s="84">
        <v>2</v>
      </c>
      <c r="K18" s="83" t="s">
        <v>38</v>
      </c>
      <c r="L18" s="84">
        <v>1</v>
      </c>
      <c r="M18" s="83" t="s">
        <v>38</v>
      </c>
      <c r="N18" s="85"/>
      <c r="O18" s="105" t="s">
        <v>147</v>
      </c>
      <c r="P18" s="106" t="s">
        <v>149</v>
      </c>
      <c r="Q18" s="18" t="s">
        <v>242</v>
      </c>
      <c r="R18" s="13" t="s">
        <v>253</v>
      </c>
      <c r="S18" s="95" t="s">
        <v>236</v>
      </c>
    </row>
    <row r="19" spans="2:19" x14ac:dyDescent="0.25">
      <c r="B19" s="88" t="s">
        <v>142</v>
      </c>
      <c r="C19" s="89"/>
      <c r="D19" s="89"/>
      <c r="E19" s="89"/>
      <c r="F19" s="10"/>
      <c r="G19" s="89"/>
      <c r="H19" s="89"/>
      <c r="I19" s="89"/>
      <c r="J19" s="10"/>
      <c r="K19" s="89"/>
      <c r="L19" s="10"/>
      <c r="M19" s="89"/>
      <c r="N19" s="89"/>
      <c r="O19" s="89"/>
      <c r="P19" s="89"/>
      <c r="Q19" s="10"/>
      <c r="R19" s="10"/>
      <c r="S19" s="96"/>
    </row>
    <row r="20" spans="2:19" x14ac:dyDescent="0.25">
      <c r="B20" s="104" t="s">
        <v>137</v>
      </c>
      <c r="C20" s="83" t="s">
        <v>39</v>
      </c>
      <c r="D20" s="85"/>
      <c r="E20" s="83" t="s">
        <v>38</v>
      </c>
      <c r="F20" s="84">
        <v>1</v>
      </c>
      <c r="G20" s="83" t="s">
        <v>39</v>
      </c>
      <c r="H20" s="85"/>
      <c r="I20" s="83" t="s">
        <v>40</v>
      </c>
      <c r="J20" s="84">
        <v>2</v>
      </c>
      <c r="K20" s="83" t="s">
        <v>38</v>
      </c>
      <c r="L20" s="84">
        <v>1</v>
      </c>
      <c r="M20" s="83" t="s">
        <v>38</v>
      </c>
      <c r="N20" s="85"/>
      <c r="O20" s="105" t="s">
        <v>144</v>
      </c>
      <c r="P20" s="106" t="s">
        <v>150</v>
      </c>
      <c r="Q20" s="19" t="s">
        <v>243</v>
      </c>
      <c r="R20" s="93" t="s">
        <v>254</v>
      </c>
      <c r="S20" s="98" t="s">
        <v>236</v>
      </c>
    </row>
    <row r="21" spans="2:19" ht="15" customHeight="1" x14ac:dyDescent="0.25">
      <c r="B21" s="142" t="s">
        <v>219</v>
      </c>
      <c r="C21" s="142"/>
      <c r="D21" s="142"/>
      <c r="E21" s="142"/>
      <c r="F21" s="142"/>
      <c r="G21" s="142"/>
      <c r="H21" s="142"/>
      <c r="I21" s="142"/>
      <c r="J21" s="142"/>
      <c r="K21" s="142"/>
      <c r="L21" s="142"/>
      <c r="M21" s="142"/>
      <c r="N21" s="142"/>
      <c r="O21" s="142"/>
      <c r="P21" s="142"/>
    </row>
    <row r="22" spans="2:19" ht="31.5" customHeight="1" x14ac:dyDescent="0.25">
      <c r="B22" s="143" t="s">
        <v>99</v>
      </c>
      <c r="C22" s="143"/>
      <c r="D22" s="143"/>
      <c r="E22" s="143"/>
      <c r="F22" s="143"/>
      <c r="G22" s="143"/>
      <c r="H22" s="143"/>
      <c r="I22" s="143"/>
      <c r="J22" s="143"/>
      <c r="K22" s="143"/>
      <c r="L22" s="143"/>
      <c r="M22" s="143"/>
      <c r="N22" s="143"/>
      <c r="O22" s="143"/>
      <c r="P22" s="143"/>
    </row>
    <row r="23" spans="2:19" s="94" customFormat="1" ht="29.25" customHeight="1" x14ac:dyDescent="0.25">
      <c r="B23" s="143" t="s">
        <v>95</v>
      </c>
      <c r="C23" s="143"/>
      <c r="D23" s="143"/>
      <c r="E23" s="143"/>
      <c r="F23" s="143"/>
      <c r="G23" s="143"/>
      <c r="H23" s="143"/>
      <c r="I23" s="143"/>
      <c r="J23" s="143"/>
      <c r="K23" s="143"/>
      <c r="L23" s="143"/>
      <c r="M23" s="143"/>
      <c r="N23" s="143"/>
      <c r="O23" s="143"/>
      <c r="P23" s="143"/>
    </row>
    <row r="24" spans="2:19" s="6" customFormat="1" x14ac:dyDescent="0.25">
      <c r="B24" s="54" t="s">
        <v>186</v>
      </c>
      <c r="I24" s="53"/>
      <c r="J24" s="53"/>
    </row>
    <row r="25" spans="2:19" ht="15" customHeight="1" x14ac:dyDescent="0.25">
      <c r="B25" s="143" t="s">
        <v>248</v>
      </c>
      <c r="C25" s="143"/>
      <c r="D25" s="143"/>
      <c r="E25" s="143"/>
      <c r="F25" s="143"/>
      <c r="G25" s="143"/>
      <c r="H25" s="143"/>
      <c r="I25" s="143"/>
      <c r="J25" s="143"/>
      <c r="K25" s="143"/>
      <c r="L25" s="143"/>
      <c r="M25" s="143"/>
      <c r="N25" s="143"/>
      <c r="O25" s="143"/>
      <c r="P25" s="143"/>
    </row>
    <row r="26" spans="2:19" x14ac:dyDescent="0.25">
      <c r="B26" s="143" t="s">
        <v>225</v>
      </c>
      <c r="C26" s="143"/>
      <c r="D26" s="143"/>
      <c r="E26" s="143"/>
      <c r="F26" s="143"/>
      <c r="G26" s="143"/>
      <c r="H26" s="143"/>
      <c r="I26" s="143"/>
      <c r="J26" s="143"/>
      <c r="K26" s="143"/>
      <c r="L26" s="143"/>
      <c r="M26" s="143"/>
      <c r="N26" s="143"/>
      <c r="O26" s="143"/>
      <c r="P26" s="143"/>
    </row>
    <row r="27" spans="2:19" ht="15" customHeight="1" x14ac:dyDescent="0.25">
      <c r="B27" s="138" t="s">
        <v>238</v>
      </c>
      <c r="C27" s="138"/>
      <c r="D27" s="138"/>
      <c r="E27" s="138"/>
      <c r="F27" s="138"/>
      <c r="G27" s="138"/>
      <c r="H27" s="138"/>
      <c r="I27" s="138"/>
      <c r="J27" s="138"/>
      <c r="K27" s="138"/>
      <c r="L27" s="138"/>
      <c r="M27" s="138"/>
      <c r="N27" s="138"/>
      <c r="O27" s="138"/>
      <c r="P27" s="138"/>
    </row>
    <row r="28" spans="2:19" x14ac:dyDescent="0.25">
      <c r="B28" s="76" t="s">
        <v>90</v>
      </c>
      <c r="C28" s="139" t="str">
        <f>STUDIES!A5</f>
        <v>Toft, 2014 (3)</v>
      </c>
      <c r="D28" s="139"/>
      <c r="E28" s="139"/>
      <c r="F28" s="139"/>
      <c r="G28" s="139"/>
      <c r="H28" s="139"/>
      <c r="I28" s="139"/>
      <c r="J28" s="139"/>
      <c r="K28" s="139"/>
      <c r="L28" s="139"/>
      <c r="M28" s="139"/>
      <c r="N28" s="139"/>
      <c r="O28" s="139"/>
      <c r="P28" s="139"/>
    </row>
    <row r="30" spans="2:19" ht="21.75" thickBot="1" x14ac:dyDescent="0.3">
      <c r="B30" s="73" t="s">
        <v>46</v>
      </c>
      <c r="C30" s="74"/>
      <c r="D30" s="74"/>
      <c r="E30" s="74"/>
      <c r="F30" s="74"/>
      <c r="G30" s="74"/>
      <c r="H30" s="74"/>
      <c r="I30" s="74"/>
      <c r="J30" s="74"/>
      <c r="K30" s="74"/>
      <c r="L30" s="74"/>
      <c r="M30" s="74"/>
      <c r="N30" s="74"/>
      <c r="O30" s="74"/>
      <c r="P30" s="74"/>
    </row>
    <row r="32" spans="2:19" s="76" customFormat="1" x14ac:dyDescent="0.25">
      <c r="B32" s="150" t="s">
        <v>50</v>
      </c>
      <c r="C32" s="151"/>
      <c r="D32" s="151"/>
      <c r="E32" s="149" t="s">
        <v>51</v>
      </c>
      <c r="F32" s="149"/>
      <c r="G32" s="149"/>
      <c r="H32" s="149"/>
      <c r="I32" s="149" t="s">
        <v>52</v>
      </c>
      <c r="J32" s="149"/>
      <c r="K32" s="149" t="s">
        <v>22</v>
      </c>
      <c r="L32" s="149"/>
      <c r="M32" s="147" t="s">
        <v>25</v>
      </c>
      <c r="N32" s="147"/>
      <c r="O32" s="149" t="s">
        <v>24</v>
      </c>
      <c r="P32" s="155"/>
    </row>
    <row r="33" spans="2:16" s="76" customFormat="1" ht="33.75" customHeight="1" thickBot="1" x14ac:dyDescent="0.3">
      <c r="B33" s="152"/>
      <c r="C33" s="153"/>
      <c r="D33" s="153"/>
      <c r="E33" s="148" t="str">
        <f>O12</f>
        <v>Control group (4vHPV − HIV+ females and males &gt;=18 years)</v>
      </c>
      <c r="F33" s="148"/>
      <c r="G33" s="148" t="str">
        <f>P12</f>
        <v>Intervention group (2vHPV − HIV+ females and males &gt;=18 years)</v>
      </c>
      <c r="H33" s="148"/>
      <c r="I33" s="154" t="s">
        <v>21</v>
      </c>
      <c r="J33" s="154"/>
      <c r="K33" s="154" t="s">
        <v>23</v>
      </c>
      <c r="L33" s="154"/>
      <c r="M33" s="148"/>
      <c r="N33" s="148"/>
      <c r="O33" s="154"/>
      <c r="P33" s="156"/>
    </row>
    <row r="34" spans="2:16" ht="30" customHeight="1" x14ac:dyDescent="0.25">
      <c r="B34" s="140" t="str">
        <f>B13</f>
        <v>One or more AEs (dose 1)</v>
      </c>
      <c r="C34" s="141"/>
      <c r="D34" s="141"/>
      <c r="E34" s="180" t="str">
        <f>IF(Q14="","",Q14)</f>
        <v>543 per 1 000</v>
      </c>
      <c r="F34" s="180"/>
      <c r="G34" s="180" t="s">
        <v>244</v>
      </c>
      <c r="H34" s="180"/>
      <c r="I34" s="137" t="str">
        <f>IF(R14="","",R14)</f>
        <v>RR 1.6 (1.2−2.1)</v>
      </c>
      <c r="J34" s="137"/>
      <c r="K34" s="180" t="str">
        <f>IF(B14="","",B14)</f>
        <v>91 (1RCT)</v>
      </c>
      <c r="L34" s="180"/>
      <c r="M34" s="100" t="str">
        <f>IF(S14="","",S14)</f>
        <v>Moderate</v>
      </c>
      <c r="N34" s="101">
        <v>2</v>
      </c>
      <c r="O34" s="171" t="s">
        <v>255</v>
      </c>
      <c r="P34" s="172"/>
    </row>
    <row r="35" spans="2:16" ht="30" customHeight="1" x14ac:dyDescent="0.25">
      <c r="B35" s="140" t="str">
        <f>B15</f>
        <v>One or more AEs (dose 2)</v>
      </c>
      <c r="C35" s="141"/>
      <c r="D35" s="141"/>
      <c r="E35" s="180" t="str">
        <f>IF(Q16="","",Q16)</f>
        <v>282 per 1 000</v>
      </c>
      <c r="F35" s="180"/>
      <c r="G35" s="180" t="s">
        <v>245</v>
      </c>
      <c r="H35" s="180"/>
      <c r="I35" s="137" t="str">
        <f>IF(R16="","",R16)</f>
        <v>RR 1.8 (1.1−3.1)</v>
      </c>
      <c r="J35" s="137"/>
      <c r="K35" s="180" t="str">
        <f>IF(B16="","",B16)</f>
        <v>91 (1RCT)</v>
      </c>
      <c r="L35" s="180"/>
      <c r="M35" s="100" t="str">
        <f>IF(S16="","",S16)</f>
        <v>Moderate</v>
      </c>
      <c r="N35" s="101">
        <v>2</v>
      </c>
      <c r="O35" s="173"/>
      <c r="P35" s="174"/>
    </row>
    <row r="36" spans="2:16" ht="30" customHeight="1" x14ac:dyDescent="0.25">
      <c r="B36" s="140" t="str">
        <f>B17</f>
        <v>One or more AEs (dose 3)</v>
      </c>
      <c r="C36" s="141"/>
      <c r="D36" s="141"/>
      <c r="E36" s="180" t="str">
        <f>IF(Q18="","",Q18)</f>
        <v>391 per 1 000</v>
      </c>
      <c r="F36" s="180"/>
      <c r="G36" s="180" t="s">
        <v>246</v>
      </c>
      <c r="H36" s="180"/>
      <c r="I36" s="137" t="str">
        <f>IF(R18="","",R18)</f>
        <v>RR 1.5 (1.0−2.4)</v>
      </c>
      <c r="J36" s="137"/>
      <c r="K36" s="180" t="str">
        <f>IF(B18="","",B18)</f>
        <v>91 (1RCT)</v>
      </c>
      <c r="L36" s="180"/>
      <c r="M36" s="100" t="str">
        <f>IF(S18="","",S18)</f>
        <v>Moderate</v>
      </c>
      <c r="N36" s="101">
        <v>2</v>
      </c>
      <c r="O36" s="173"/>
      <c r="P36" s="174"/>
    </row>
    <row r="37" spans="2:16" ht="30" customHeight="1" x14ac:dyDescent="0.25">
      <c r="B37" s="140" t="str">
        <f>B19</f>
        <v>SAEs</v>
      </c>
      <c r="C37" s="141"/>
      <c r="D37" s="141"/>
      <c r="E37" s="180" t="str">
        <f>IF(Q20="","",Q20)</f>
        <v>0 per 1 000</v>
      </c>
      <c r="F37" s="180"/>
      <c r="G37" s="180" t="s">
        <v>243</v>
      </c>
      <c r="H37" s="180"/>
      <c r="I37" s="137" t="str">
        <f>IF(R20="","",R20)</f>
        <v>RR 1.0 (0.0− 50.4)</v>
      </c>
      <c r="J37" s="137"/>
      <c r="K37" s="180" t="str">
        <f>IF(B20="","",B20)</f>
        <v>91 (1RCT)</v>
      </c>
      <c r="L37" s="180"/>
      <c r="M37" s="100" t="str">
        <f>IF(S20="","",S20)</f>
        <v>Moderate</v>
      </c>
      <c r="N37" s="101">
        <v>2</v>
      </c>
      <c r="O37" s="175"/>
      <c r="P37" s="176"/>
    </row>
    <row r="38" spans="2:16" ht="15" customHeight="1" x14ac:dyDescent="0.25">
      <c r="B38" s="142" t="s">
        <v>219</v>
      </c>
      <c r="C38" s="142"/>
      <c r="D38" s="142"/>
      <c r="E38" s="142"/>
      <c r="F38" s="142"/>
      <c r="G38" s="142"/>
      <c r="H38" s="142"/>
      <c r="I38" s="142"/>
      <c r="J38" s="142"/>
      <c r="K38" s="142"/>
      <c r="L38" s="142"/>
      <c r="M38" s="142"/>
      <c r="N38" s="142"/>
      <c r="O38" s="142"/>
      <c r="P38" s="142"/>
    </row>
    <row r="39" spans="2:16" ht="31.5" customHeight="1" x14ac:dyDescent="0.25">
      <c r="B39" s="143" t="s">
        <v>99</v>
      </c>
      <c r="C39" s="143"/>
      <c r="D39" s="143"/>
      <c r="E39" s="143"/>
      <c r="F39" s="143"/>
      <c r="G39" s="143"/>
      <c r="H39" s="143"/>
      <c r="I39" s="143"/>
      <c r="J39" s="143"/>
      <c r="K39" s="143"/>
      <c r="L39" s="143"/>
      <c r="M39" s="143"/>
      <c r="N39" s="143"/>
      <c r="O39" s="143"/>
      <c r="P39" s="143"/>
    </row>
    <row r="40" spans="2:16" s="94" customFormat="1" ht="29.25" customHeight="1" x14ac:dyDescent="0.25">
      <c r="B40" s="143" t="s">
        <v>95</v>
      </c>
      <c r="C40" s="143"/>
      <c r="D40" s="143"/>
      <c r="E40" s="143"/>
      <c r="F40" s="143"/>
      <c r="G40" s="143"/>
      <c r="H40" s="143"/>
      <c r="I40" s="143"/>
      <c r="J40" s="143"/>
      <c r="K40" s="143"/>
      <c r="L40" s="143"/>
      <c r="M40" s="143"/>
      <c r="N40" s="143"/>
      <c r="O40" s="143"/>
      <c r="P40" s="143"/>
    </row>
    <row r="41" spans="2:16" s="6" customFormat="1" x14ac:dyDescent="0.25">
      <c r="B41" s="54" t="s">
        <v>186</v>
      </c>
      <c r="I41" s="53"/>
      <c r="J41" s="53"/>
    </row>
    <row r="42" spans="2:16" ht="15" customHeight="1" x14ac:dyDescent="0.25">
      <c r="B42" s="138" t="s">
        <v>238</v>
      </c>
      <c r="C42" s="138"/>
      <c r="D42" s="138"/>
      <c r="E42" s="138"/>
      <c r="F42" s="138"/>
      <c r="G42" s="138"/>
      <c r="H42" s="138"/>
      <c r="I42" s="138"/>
      <c r="J42" s="138"/>
      <c r="K42" s="138"/>
      <c r="L42" s="138"/>
      <c r="M42" s="138"/>
      <c r="N42" s="138"/>
      <c r="O42" s="138"/>
      <c r="P42" s="138"/>
    </row>
    <row r="43" spans="2:16" x14ac:dyDescent="0.25">
      <c r="B43" s="76" t="s">
        <v>90</v>
      </c>
      <c r="C43" s="139" t="str">
        <f>C28</f>
        <v>Toft, 2014 (3)</v>
      </c>
      <c r="D43" s="139"/>
      <c r="E43" s="139"/>
      <c r="F43" s="139"/>
      <c r="G43" s="139"/>
      <c r="H43" s="139"/>
      <c r="I43" s="139"/>
      <c r="J43" s="139"/>
      <c r="K43" s="139"/>
      <c r="L43" s="139"/>
      <c r="M43" s="139"/>
      <c r="N43" s="139"/>
      <c r="O43" s="139"/>
      <c r="P43" s="139"/>
    </row>
    <row r="45" spans="2:16" x14ac:dyDescent="0.25">
      <c r="B45" s="75"/>
    </row>
    <row r="47" spans="2:16" x14ac:dyDescent="0.25">
      <c r="B47" s="75"/>
    </row>
    <row r="61" spans="2:2" x14ac:dyDescent="0.25">
      <c r="B61" s="75"/>
    </row>
    <row r="63" spans="2:2" x14ac:dyDescent="0.25">
      <c r="B63" s="75"/>
    </row>
    <row r="65" spans="2:2" x14ac:dyDescent="0.25">
      <c r="B65" s="75"/>
    </row>
  </sheetData>
  <mergeCells count="53">
    <mergeCell ref="O34:P37"/>
    <mergeCell ref="B37:D37"/>
    <mergeCell ref="E37:F37"/>
    <mergeCell ref="G37:H37"/>
    <mergeCell ref="I37:J37"/>
    <mergeCell ref="K37:L37"/>
    <mergeCell ref="E36:F36"/>
    <mergeCell ref="K34:L34"/>
    <mergeCell ref="B35:D35"/>
    <mergeCell ref="E35:F35"/>
    <mergeCell ref="G35:H35"/>
    <mergeCell ref="I35:J35"/>
    <mergeCell ref="K35:L35"/>
    <mergeCell ref="C43:P43"/>
    <mergeCell ref="B25:P25"/>
    <mergeCell ref="B23:P23"/>
    <mergeCell ref="B26:P26"/>
    <mergeCell ref="B38:P38"/>
    <mergeCell ref="B39:P39"/>
    <mergeCell ref="B40:P40"/>
    <mergeCell ref="B42:P42"/>
    <mergeCell ref="K36:L36"/>
    <mergeCell ref="I36:J36"/>
    <mergeCell ref="G34:H34"/>
    <mergeCell ref="G36:H36"/>
    <mergeCell ref="B34:D34"/>
    <mergeCell ref="B36:D36"/>
    <mergeCell ref="E34:F34"/>
    <mergeCell ref="I34:J34"/>
    <mergeCell ref="B32:D33"/>
    <mergeCell ref="E32:H32"/>
    <mergeCell ref="M32:N33"/>
    <mergeCell ref="O32:P33"/>
    <mergeCell ref="B27:P27"/>
    <mergeCell ref="I32:J32"/>
    <mergeCell ref="K32:L32"/>
    <mergeCell ref="C28:P28"/>
    <mergeCell ref="E33:F33"/>
    <mergeCell ref="G33:H33"/>
    <mergeCell ref="I33:J33"/>
    <mergeCell ref="K33:L33"/>
    <mergeCell ref="B22:P22"/>
    <mergeCell ref="C3:P3"/>
    <mergeCell ref="C4:P4"/>
    <mergeCell ref="C5:P5"/>
    <mergeCell ref="C6:P6"/>
    <mergeCell ref="B10:N10"/>
    <mergeCell ref="O10:S10"/>
    <mergeCell ref="B11:B12"/>
    <mergeCell ref="O11:P11"/>
    <mergeCell ref="Q11:R11"/>
    <mergeCell ref="S11:S12"/>
    <mergeCell ref="B21:P21"/>
  </mergeCells>
  <conditionalFormatting sqref="C15 G15 I15 C17 G17 I17 C19 G19 I19">
    <cfRule type="cellIs" dxfId="123" priority="141" operator="equal">
      <formula>"Very serious"</formula>
    </cfRule>
    <cfRule type="cellIs" dxfId="122" priority="142" operator="equal">
      <formula>"Serious"</formula>
    </cfRule>
  </conditionalFormatting>
  <conditionalFormatting sqref="M15 M17 M19">
    <cfRule type="cellIs" dxfId="121" priority="139" operator="equal">
      <formula>"Very large"</formula>
    </cfRule>
    <cfRule type="cellIs" dxfId="120" priority="140" operator="equal">
      <formula>"Large"</formula>
    </cfRule>
  </conditionalFormatting>
  <conditionalFormatting sqref="O15:P15">
    <cfRule type="cellIs" dxfId="119" priority="133" operator="equal">
      <formula>"Very large"</formula>
    </cfRule>
    <cfRule type="cellIs" dxfId="118" priority="134" operator="equal">
      <formula>"Large"</formula>
    </cfRule>
  </conditionalFormatting>
  <conditionalFormatting sqref="O17:P17">
    <cfRule type="cellIs" dxfId="117" priority="131" operator="equal">
      <formula>"Very large"</formula>
    </cfRule>
    <cfRule type="cellIs" dxfId="116" priority="132" operator="equal">
      <formula>"Large"</formula>
    </cfRule>
  </conditionalFormatting>
  <conditionalFormatting sqref="E15 E17 E19">
    <cfRule type="cellIs" dxfId="115" priority="127" operator="equal">
      <formula>"Very serious"</formula>
    </cfRule>
    <cfRule type="cellIs" dxfId="114" priority="128" operator="equal">
      <formula>"Serious"</formula>
    </cfRule>
  </conditionalFormatting>
  <conditionalFormatting sqref="K15 K17 K19">
    <cfRule type="cellIs" dxfId="113" priority="117" operator="equal">
      <formula>"Very serious"</formula>
    </cfRule>
    <cfRule type="cellIs" dxfId="112" priority="118" operator="equal">
      <formula>"Serious"</formula>
    </cfRule>
  </conditionalFormatting>
  <conditionalFormatting sqref="C14">
    <cfRule type="cellIs" dxfId="111" priority="67" operator="equal">
      <formula>"Very serious"</formula>
    </cfRule>
    <cfRule type="cellIs" dxfId="110" priority="68" operator="equal">
      <formula>"Serious"</formula>
    </cfRule>
  </conditionalFormatting>
  <conditionalFormatting sqref="G14 I14">
    <cfRule type="cellIs" dxfId="109" priority="65" operator="equal">
      <formula>"Very serious"</formula>
    </cfRule>
    <cfRule type="cellIs" dxfId="108" priority="66" operator="equal">
      <formula>"Serious"</formula>
    </cfRule>
  </conditionalFormatting>
  <conditionalFormatting sqref="M14">
    <cfRule type="cellIs" dxfId="107" priority="63" operator="equal">
      <formula>"Very large"</formula>
    </cfRule>
    <cfRule type="cellIs" dxfId="106" priority="64" operator="equal">
      <formula>"Large"</formula>
    </cfRule>
  </conditionalFormatting>
  <conditionalFormatting sqref="E14">
    <cfRule type="cellIs" dxfId="105" priority="61" operator="equal">
      <formula>"Very serious"</formula>
    </cfRule>
    <cfRule type="cellIs" dxfId="104" priority="62" operator="equal">
      <formula>"Serious"</formula>
    </cfRule>
  </conditionalFormatting>
  <conditionalFormatting sqref="K14">
    <cfRule type="cellIs" dxfId="103" priority="59" operator="equal">
      <formula>"Very serious"</formula>
    </cfRule>
    <cfRule type="cellIs" dxfId="102" priority="60" operator="equal">
      <formula>"Serious"</formula>
    </cfRule>
  </conditionalFormatting>
  <conditionalFormatting sqref="C16">
    <cfRule type="cellIs" dxfId="101" priority="37" operator="equal">
      <formula>"Very serious"</formula>
    </cfRule>
    <cfRule type="cellIs" dxfId="100" priority="38" operator="equal">
      <formula>"Serious"</formula>
    </cfRule>
  </conditionalFormatting>
  <conditionalFormatting sqref="G16 I16">
    <cfRule type="cellIs" dxfId="99" priority="35" operator="equal">
      <formula>"Very serious"</formula>
    </cfRule>
    <cfRule type="cellIs" dxfId="98" priority="36" operator="equal">
      <formula>"Serious"</formula>
    </cfRule>
  </conditionalFormatting>
  <conditionalFormatting sqref="M16">
    <cfRule type="cellIs" dxfId="97" priority="33" operator="equal">
      <formula>"Very large"</formula>
    </cfRule>
    <cfRule type="cellIs" dxfId="96" priority="34" operator="equal">
      <formula>"Large"</formula>
    </cfRule>
  </conditionalFormatting>
  <conditionalFormatting sqref="E16">
    <cfRule type="cellIs" dxfId="95" priority="31" operator="equal">
      <formula>"Very serious"</formula>
    </cfRule>
    <cfRule type="cellIs" dxfId="94" priority="32" operator="equal">
      <formula>"Serious"</formula>
    </cfRule>
  </conditionalFormatting>
  <conditionalFormatting sqref="K16">
    <cfRule type="cellIs" dxfId="93" priority="29" operator="equal">
      <formula>"Very serious"</formula>
    </cfRule>
    <cfRule type="cellIs" dxfId="92" priority="30" operator="equal">
      <formula>"Serious"</formula>
    </cfRule>
  </conditionalFormatting>
  <conditionalFormatting sqref="C18:C20">
    <cfRule type="cellIs" dxfId="91" priority="27" operator="equal">
      <formula>"Very serious"</formula>
    </cfRule>
    <cfRule type="cellIs" dxfId="90" priority="28" operator="equal">
      <formula>"Serious"</formula>
    </cfRule>
  </conditionalFormatting>
  <conditionalFormatting sqref="G18:G20 I18:I20">
    <cfRule type="cellIs" dxfId="89" priority="25" operator="equal">
      <formula>"Very serious"</formula>
    </cfRule>
    <cfRule type="cellIs" dxfId="88" priority="26" operator="equal">
      <formula>"Serious"</formula>
    </cfRule>
  </conditionalFormatting>
  <conditionalFormatting sqref="M18:M20">
    <cfRule type="cellIs" dxfId="87" priority="23" operator="equal">
      <formula>"Very large"</formula>
    </cfRule>
    <cfRule type="cellIs" dxfId="86" priority="24" operator="equal">
      <formula>"Large"</formula>
    </cfRule>
  </conditionalFormatting>
  <conditionalFormatting sqref="E18:E20">
    <cfRule type="cellIs" dxfId="85" priority="21" operator="equal">
      <formula>"Very serious"</formula>
    </cfRule>
    <cfRule type="cellIs" dxfId="84" priority="22" operator="equal">
      <formula>"Serious"</formula>
    </cfRule>
  </conditionalFormatting>
  <conditionalFormatting sqref="K18:K20">
    <cfRule type="cellIs" dxfId="83" priority="19" operator="equal">
      <formula>"Very serious"</formula>
    </cfRule>
    <cfRule type="cellIs" dxfId="82" priority="20" operator="equal">
      <formula>"Serious"</formula>
    </cfRule>
  </conditionalFormatting>
  <conditionalFormatting sqref="O17:P17">
    <cfRule type="cellIs" dxfId="81" priority="17" operator="equal">
      <formula>"Very large"</formula>
    </cfRule>
    <cfRule type="cellIs" dxfId="80" priority="18" operator="equal">
      <formula>"Large"</formula>
    </cfRule>
  </conditionalFormatting>
  <conditionalFormatting sqref="O17:P17">
    <cfRule type="cellIs" dxfId="79" priority="15" operator="equal">
      <formula>"Very large"</formula>
    </cfRule>
    <cfRule type="cellIs" dxfId="78" priority="16" operator="equal">
      <formula>"Large"</formula>
    </cfRule>
  </conditionalFormatting>
  <conditionalFormatting sqref="O19:P19">
    <cfRule type="cellIs" dxfId="77" priority="13" operator="equal">
      <formula>"Very large"</formula>
    </cfRule>
    <cfRule type="cellIs" dxfId="76" priority="14" operator="equal">
      <formula>"Large"</formula>
    </cfRule>
  </conditionalFormatting>
  <conditionalFormatting sqref="C18">
    <cfRule type="cellIs" dxfId="75" priority="11" operator="equal">
      <formula>"Very serious"</formula>
    </cfRule>
    <cfRule type="cellIs" dxfId="74" priority="12" operator="equal">
      <formula>"Serious"</formula>
    </cfRule>
  </conditionalFormatting>
  <conditionalFormatting sqref="G18 I18">
    <cfRule type="cellIs" dxfId="73" priority="9" operator="equal">
      <formula>"Very serious"</formula>
    </cfRule>
    <cfRule type="cellIs" dxfId="72" priority="10" operator="equal">
      <formula>"Serious"</formula>
    </cfRule>
  </conditionalFormatting>
  <conditionalFormatting sqref="M18">
    <cfRule type="cellIs" dxfId="71" priority="7" operator="equal">
      <formula>"Very large"</formula>
    </cfRule>
    <cfRule type="cellIs" dxfId="70" priority="8" operator="equal">
      <formula>"Large"</formula>
    </cfRule>
  </conditionalFormatting>
  <conditionalFormatting sqref="E18">
    <cfRule type="cellIs" dxfId="69" priority="5" operator="equal">
      <formula>"Very serious"</formula>
    </cfRule>
    <cfRule type="cellIs" dxfId="68" priority="6" operator="equal">
      <formula>"Serious"</formula>
    </cfRule>
  </conditionalFormatting>
  <conditionalFormatting sqref="K18">
    <cfRule type="cellIs" dxfId="67" priority="3" operator="equal">
      <formula>"Very serious"</formula>
    </cfRule>
    <cfRule type="cellIs" dxfId="66" priority="4" operator="equal">
      <formula>"Serious"</formula>
    </cfRule>
  </conditionalFormatting>
  <conditionalFormatting sqref="O19:P19">
    <cfRule type="cellIs" dxfId="65" priority="1" operator="equal">
      <formula>"Very large"</formula>
    </cfRule>
    <cfRule type="cellIs" dxfId="64" priority="2" operator="equal">
      <formula>"Large"</formula>
    </cfRule>
  </conditionalFormatting>
  <dataValidations count="4">
    <dataValidation type="list" errorStyle="warning" allowBlank="1" showInputMessage="1" showErrorMessage="1" sqref="C14 G14 I14 I16 G16 C16 I18:I20 G18:G20 C18:C20">
      <formula1>Down</formula1>
    </dataValidation>
    <dataValidation type="list" allowBlank="1" showInputMessage="1" showErrorMessage="1" sqref="M14 M16 M18:M20">
      <formula1>up</formula1>
    </dataValidation>
    <dataValidation type="list" errorStyle="warning" allowBlank="1" showInputMessage="1" showErrorMessage="1" sqref="G17 E17 G15 E15 I15 I17 C15 C17 K17 K15">
      <formula1>Grade_down</formula1>
    </dataValidation>
    <dataValidation type="list" errorStyle="warning" allowBlank="1" showInputMessage="1" showErrorMessage="1" sqref="E14 K14 K16 E16 E18:E20 K18:K20">
      <formula1>DOWN_N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S16 S18:S20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9"/>
  <sheetViews>
    <sheetView topLeftCell="A27" workbookViewId="0">
      <selection activeCell="B44" sqref="B44:M44"/>
    </sheetView>
  </sheetViews>
  <sheetFormatPr defaultColWidth="11.42578125" defaultRowHeight="15" x14ac:dyDescent="0.25"/>
  <cols>
    <col min="1" max="1" width="6.28515625" style="75" customWidth="1"/>
    <col min="2" max="2" width="17.5703125" style="76" customWidth="1"/>
    <col min="3" max="3" width="18.28515625" style="75" customWidth="1"/>
    <col min="4" max="4" width="3.85546875" style="75" customWidth="1"/>
    <col min="5" max="5" width="18.28515625" style="75" customWidth="1"/>
    <col min="6" max="6" width="4.5703125" style="75" customWidth="1"/>
    <col min="7" max="7" width="20.7109375" style="75" customWidth="1"/>
    <col min="8" max="8" width="5.28515625" style="75" customWidth="1"/>
    <col min="9" max="9" width="18.7109375" style="75" customWidth="1"/>
    <col min="10" max="10" width="4.5703125" style="75" customWidth="1"/>
    <col min="11" max="11" width="23.85546875" style="75" customWidth="1"/>
    <col min="12" max="12" width="4.7109375" style="75" customWidth="1"/>
    <col min="13" max="13" width="25.140625" style="75" customWidth="1"/>
    <col min="14" max="14" width="4.85546875" style="75" customWidth="1"/>
    <col min="15" max="15" width="22.140625" style="75" customWidth="1"/>
    <col min="16" max="16" width="24.140625" style="75" customWidth="1"/>
    <col min="17" max="17" width="27" style="75" customWidth="1"/>
    <col min="18" max="18" width="11.85546875" style="75" customWidth="1"/>
    <col min="19" max="21" width="11.42578125" style="75" customWidth="1"/>
    <col min="22" max="22" width="11.42578125" style="75"/>
    <col min="23" max="23" width="27.5703125" style="75" customWidth="1"/>
    <col min="24" max="24" width="19.7109375" style="75" customWidth="1"/>
    <col min="25" max="25" width="11.42578125" style="75"/>
    <col min="26" max="26" width="15.28515625" style="75" customWidth="1"/>
    <col min="27" max="27" width="19.7109375" style="75" bestFit="1" customWidth="1"/>
    <col min="28" max="31" width="11.42578125" style="75"/>
    <col min="32" max="32" width="11.42578125" style="75" customWidth="1"/>
    <col min="33" max="16384" width="11.42578125" style="75"/>
  </cols>
  <sheetData>
    <row r="2" spans="2:16" s="70" customFormat="1" ht="16.5" thickBot="1" x14ac:dyDescent="0.3">
      <c r="B2" s="69" t="str">
        <f>HOME!B12</f>
        <v>PICO4</v>
      </c>
      <c r="C2" s="69" t="str">
        <f>VLOOKUP(B2,HOME!B:G,6,0)</f>
        <v>Three doses of 4-valent HPV vaccine in HIV infected 16−23 years old HIV infected females – safety outcomes</v>
      </c>
      <c r="D2" s="69"/>
      <c r="E2" s="69"/>
      <c r="F2" s="69"/>
      <c r="G2" s="69"/>
      <c r="H2" s="69"/>
      <c r="I2" s="69"/>
      <c r="J2" s="69"/>
      <c r="K2" s="69"/>
      <c r="L2" s="69"/>
      <c r="M2" s="69"/>
      <c r="N2" s="69"/>
      <c r="O2" s="69"/>
    </row>
    <row r="3" spans="2:16" s="70" customFormat="1" ht="15.75" x14ac:dyDescent="0.25">
      <c r="B3" s="71" t="s">
        <v>4</v>
      </c>
      <c r="C3" s="182" t="str">
        <f>VLOOKUP(B2,HOME!B:G,2,0)</f>
        <v>HIV-infected females 16−23 years old</v>
      </c>
      <c r="D3" s="182"/>
      <c r="E3" s="182"/>
      <c r="F3" s="182"/>
      <c r="G3" s="182"/>
      <c r="H3" s="182"/>
      <c r="I3" s="182"/>
      <c r="J3" s="182"/>
      <c r="K3" s="182"/>
      <c r="L3" s="182"/>
      <c r="M3" s="182"/>
      <c r="N3" s="182"/>
      <c r="O3" s="182"/>
    </row>
    <row r="4" spans="2:16" s="70" customFormat="1" ht="15.75" x14ac:dyDescent="0.25">
      <c r="B4" s="71" t="s">
        <v>20</v>
      </c>
      <c r="C4" s="145" t="str">
        <f>STUDIES!D6</f>
        <v>14 sites in the United States and Puerto Rico</v>
      </c>
      <c r="D4" s="145"/>
      <c r="E4" s="145"/>
      <c r="F4" s="145"/>
      <c r="G4" s="145"/>
      <c r="H4" s="145"/>
      <c r="I4" s="145"/>
      <c r="J4" s="145"/>
      <c r="K4" s="145"/>
      <c r="L4" s="145"/>
      <c r="M4" s="145"/>
      <c r="N4" s="145"/>
      <c r="O4" s="145"/>
    </row>
    <row r="5" spans="2:16" s="70" customFormat="1" ht="15.75" x14ac:dyDescent="0.25">
      <c r="B5" s="71" t="s">
        <v>5</v>
      </c>
      <c r="C5" s="145" t="str">
        <f>VLOOKUP(B2,HOME!B:G,3,0)</f>
        <v>4-valent HPV (3 doses)</v>
      </c>
      <c r="D5" s="145"/>
      <c r="E5" s="145"/>
      <c r="F5" s="145"/>
      <c r="G5" s="145"/>
      <c r="H5" s="145"/>
      <c r="I5" s="145"/>
      <c r="J5" s="145"/>
      <c r="K5" s="145"/>
      <c r="L5" s="145"/>
      <c r="M5" s="145"/>
      <c r="N5" s="145"/>
      <c r="O5" s="145"/>
    </row>
    <row r="6" spans="2:16" s="70" customFormat="1" ht="16.5" thickBot="1" x14ac:dyDescent="0.3">
      <c r="B6" s="72" t="s">
        <v>6</v>
      </c>
      <c r="C6" s="146" t="str">
        <f>VLOOKUP(B2,HOME!B:G,4,0)</f>
        <v>None</v>
      </c>
      <c r="D6" s="146"/>
      <c r="E6" s="146"/>
      <c r="F6" s="146"/>
      <c r="G6" s="146"/>
      <c r="H6" s="146"/>
      <c r="I6" s="146"/>
      <c r="J6" s="146"/>
      <c r="K6" s="146"/>
      <c r="L6" s="146"/>
      <c r="M6" s="146"/>
      <c r="N6" s="146"/>
      <c r="O6" s="146"/>
    </row>
    <row r="8" spans="2:16" ht="21.75" thickBot="1" x14ac:dyDescent="0.3">
      <c r="B8" s="73" t="s">
        <v>45</v>
      </c>
      <c r="C8" s="74"/>
      <c r="D8" s="74"/>
      <c r="E8" s="74"/>
      <c r="F8" s="74"/>
      <c r="G8" s="74"/>
      <c r="H8" s="74"/>
      <c r="I8" s="74"/>
      <c r="J8" s="74"/>
      <c r="K8" s="74"/>
      <c r="L8" s="74"/>
      <c r="M8" s="74"/>
      <c r="N8" s="74"/>
      <c r="O8" s="74"/>
      <c r="P8" s="74"/>
    </row>
    <row r="9" spans="2:16" x14ac:dyDescent="0.25">
      <c r="O9" s="76"/>
    </row>
    <row r="10" spans="2:16" ht="16.5" customHeight="1" x14ac:dyDescent="0.25">
      <c r="B10" s="165" t="s">
        <v>48</v>
      </c>
      <c r="C10" s="166"/>
      <c r="D10" s="166"/>
      <c r="E10" s="166"/>
      <c r="F10" s="166"/>
      <c r="G10" s="166"/>
      <c r="H10" s="166"/>
      <c r="I10" s="166"/>
      <c r="J10" s="166"/>
      <c r="K10" s="166"/>
      <c r="L10" s="166"/>
      <c r="M10" s="166"/>
      <c r="N10" s="167"/>
      <c r="O10" s="157" t="s">
        <v>49</v>
      </c>
      <c r="P10" s="159"/>
    </row>
    <row r="11" spans="2:16" ht="15.75" customHeight="1" x14ac:dyDescent="0.25">
      <c r="B11" s="168" t="s">
        <v>36</v>
      </c>
      <c r="C11" s="7"/>
      <c r="D11" s="7"/>
      <c r="E11" s="7"/>
      <c r="F11" s="7"/>
      <c r="G11" s="7"/>
      <c r="H11" s="7"/>
      <c r="I11" s="7"/>
      <c r="J11" s="7"/>
      <c r="K11" s="7"/>
      <c r="L11" s="7"/>
      <c r="M11" s="7"/>
      <c r="N11" s="8"/>
      <c r="O11" s="107" t="s">
        <v>34</v>
      </c>
      <c r="P11" s="163" t="s">
        <v>93</v>
      </c>
    </row>
    <row r="12" spans="2:16" ht="45.75" thickBot="1" x14ac:dyDescent="0.3">
      <c r="B12" s="169"/>
      <c r="C12" s="77" t="s">
        <v>37</v>
      </c>
      <c r="D12" s="22" t="s">
        <v>77</v>
      </c>
      <c r="E12" s="77" t="s">
        <v>31</v>
      </c>
      <c r="F12" s="22"/>
      <c r="G12" s="77" t="s">
        <v>32</v>
      </c>
      <c r="H12" s="22"/>
      <c r="I12" s="77" t="s">
        <v>204</v>
      </c>
      <c r="J12" s="22"/>
      <c r="K12" s="77" t="s">
        <v>33</v>
      </c>
      <c r="L12" s="22"/>
      <c r="M12" s="77" t="s">
        <v>35</v>
      </c>
      <c r="N12" s="22"/>
      <c r="O12" s="12" t="s">
        <v>264</v>
      </c>
      <c r="P12" s="164"/>
    </row>
    <row r="13" spans="2:16" x14ac:dyDescent="0.25">
      <c r="B13" s="78" t="s">
        <v>139</v>
      </c>
      <c r="C13" s="79"/>
      <c r="D13" s="80"/>
      <c r="E13" s="80"/>
      <c r="F13" s="80"/>
      <c r="G13" s="80"/>
      <c r="H13" s="80"/>
      <c r="I13" s="80"/>
      <c r="J13" s="80"/>
      <c r="K13" s="80"/>
      <c r="L13" s="80"/>
      <c r="M13" s="80"/>
      <c r="N13" s="80"/>
      <c r="O13" s="80"/>
      <c r="P13" s="81"/>
    </row>
    <row r="14" spans="2:16" x14ac:dyDescent="0.25">
      <c r="B14" s="82" t="s">
        <v>136</v>
      </c>
      <c r="C14" s="83" t="s">
        <v>40</v>
      </c>
      <c r="D14" s="84">
        <v>2</v>
      </c>
      <c r="E14" s="83" t="s">
        <v>38</v>
      </c>
      <c r="F14" s="84">
        <v>1</v>
      </c>
      <c r="G14" s="83" t="s">
        <v>39</v>
      </c>
      <c r="H14" s="85"/>
      <c r="I14" s="83" t="s">
        <v>40</v>
      </c>
      <c r="J14" s="84">
        <v>3</v>
      </c>
      <c r="K14" s="83" t="s">
        <v>38</v>
      </c>
      <c r="L14" s="84">
        <v>1</v>
      </c>
      <c r="M14" s="83" t="s">
        <v>38</v>
      </c>
      <c r="N14" s="85"/>
      <c r="O14" s="86" t="s">
        <v>129</v>
      </c>
      <c r="P14" s="95" t="s">
        <v>263</v>
      </c>
    </row>
    <row r="15" spans="2:16" x14ac:dyDescent="0.25">
      <c r="B15" s="88" t="s">
        <v>128</v>
      </c>
      <c r="C15" s="89"/>
      <c r="D15" s="10"/>
      <c r="E15" s="89"/>
      <c r="F15" s="10"/>
      <c r="G15" s="89"/>
      <c r="H15" s="89"/>
      <c r="I15" s="89"/>
      <c r="J15" s="10"/>
      <c r="K15" s="89"/>
      <c r="L15" s="10"/>
      <c r="M15" s="89"/>
      <c r="N15" s="89"/>
      <c r="O15" s="89"/>
      <c r="P15" s="96"/>
    </row>
    <row r="16" spans="2:16" x14ac:dyDescent="0.25">
      <c r="B16" s="82" t="s">
        <v>136</v>
      </c>
      <c r="C16" s="83" t="s">
        <v>40</v>
      </c>
      <c r="D16" s="84">
        <v>2</v>
      </c>
      <c r="E16" s="83" t="s">
        <v>38</v>
      </c>
      <c r="F16" s="84">
        <v>1</v>
      </c>
      <c r="G16" s="83" t="s">
        <v>39</v>
      </c>
      <c r="H16" s="85"/>
      <c r="I16" s="83" t="s">
        <v>40</v>
      </c>
      <c r="J16" s="84">
        <v>3</v>
      </c>
      <c r="K16" s="83" t="s">
        <v>38</v>
      </c>
      <c r="L16" s="84">
        <v>1</v>
      </c>
      <c r="M16" s="83" t="s">
        <v>38</v>
      </c>
      <c r="N16" s="85"/>
      <c r="O16" s="90" t="s">
        <v>130</v>
      </c>
      <c r="P16" s="95" t="s">
        <v>263</v>
      </c>
    </row>
    <row r="17" spans="2:16" x14ac:dyDescent="0.25">
      <c r="B17" s="88" t="s">
        <v>89</v>
      </c>
      <c r="C17" s="89"/>
      <c r="D17" s="10"/>
      <c r="E17" s="89"/>
      <c r="F17" s="10"/>
      <c r="G17" s="89"/>
      <c r="H17" s="89"/>
      <c r="I17" s="89"/>
      <c r="J17" s="10"/>
      <c r="K17" s="89"/>
      <c r="L17" s="10"/>
      <c r="M17" s="89"/>
      <c r="N17" s="89"/>
      <c r="O17" s="89"/>
      <c r="P17" s="96"/>
    </row>
    <row r="18" spans="2:16" x14ac:dyDescent="0.25">
      <c r="B18" s="82" t="s">
        <v>136</v>
      </c>
      <c r="C18" s="83" t="s">
        <v>40</v>
      </c>
      <c r="D18" s="84">
        <v>2</v>
      </c>
      <c r="E18" s="83" t="s">
        <v>38</v>
      </c>
      <c r="F18" s="84">
        <v>1</v>
      </c>
      <c r="G18" s="83" t="s">
        <v>39</v>
      </c>
      <c r="H18" s="85"/>
      <c r="I18" s="83" t="s">
        <v>40</v>
      </c>
      <c r="J18" s="84">
        <v>3</v>
      </c>
      <c r="K18" s="83" t="s">
        <v>38</v>
      </c>
      <c r="L18" s="84">
        <v>1</v>
      </c>
      <c r="M18" s="83" t="s">
        <v>38</v>
      </c>
      <c r="N18" s="85"/>
      <c r="O18" s="90" t="s">
        <v>131</v>
      </c>
      <c r="P18" s="95" t="s">
        <v>263</v>
      </c>
    </row>
    <row r="19" spans="2:16" x14ac:dyDescent="0.25">
      <c r="B19" s="88" t="s">
        <v>142</v>
      </c>
      <c r="C19" s="89"/>
      <c r="D19" s="10"/>
      <c r="E19" s="89"/>
      <c r="F19" s="10"/>
      <c r="G19" s="89"/>
      <c r="H19" s="89"/>
      <c r="I19" s="89"/>
      <c r="J19" s="10"/>
      <c r="K19" s="89"/>
      <c r="L19" s="10"/>
      <c r="M19" s="89"/>
      <c r="N19" s="89"/>
      <c r="O19" s="89"/>
      <c r="P19" s="96"/>
    </row>
    <row r="20" spans="2:16" x14ac:dyDescent="0.25">
      <c r="B20" s="108" t="s">
        <v>136</v>
      </c>
      <c r="C20" s="91" t="s">
        <v>40</v>
      </c>
      <c r="D20" s="92">
        <v>2</v>
      </c>
      <c r="E20" s="91" t="s">
        <v>38</v>
      </c>
      <c r="F20" s="92">
        <v>1</v>
      </c>
      <c r="G20" s="91" t="s">
        <v>39</v>
      </c>
      <c r="H20" s="109"/>
      <c r="I20" s="91" t="s">
        <v>40</v>
      </c>
      <c r="J20" s="92">
        <v>3</v>
      </c>
      <c r="K20" s="91" t="s">
        <v>38</v>
      </c>
      <c r="L20" s="92">
        <v>1</v>
      </c>
      <c r="M20" s="91" t="s">
        <v>38</v>
      </c>
      <c r="N20" s="109"/>
      <c r="O20" s="110" t="s">
        <v>143</v>
      </c>
      <c r="P20" s="98" t="s">
        <v>263</v>
      </c>
    </row>
    <row r="21" spans="2:16" x14ac:dyDescent="0.25">
      <c r="B21" s="142" t="s">
        <v>256</v>
      </c>
      <c r="C21" s="142"/>
      <c r="D21" s="142"/>
      <c r="E21" s="142"/>
      <c r="F21" s="142"/>
      <c r="G21" s="142"/>
      <c r="H21" s="142"/>
      <c r="I21" s="142"/>
      <c r="J21" s="142"/>
      <c r="K21" s="142"/>
      <c r="L21" s="142"/>
      <c r="M21" s="142"/>
      <c r="N21" s="142"/>
      <c r="O21" s="142"/>
    </row>
    <row r="22" spans="2:16" ht="31.5" customHeight="1" x14ac:dyDescent="0.25">
      <c r="B22" s="143" t="s">
        <v>257</v>
      </c>
      <c r="C22" s="143"/>
      <c r="D22" s="143"/>
      <c r="E22" s="143"/>
      <c r="F22" s="143"/>
      <c r="G22" s="143"/>
      <c r="H22" s="143"/>
      <c r="I22" s="143"/>
      <c r="J22" s="143"/>
      <c r="K22" s="143"/>
      <c r="L22" s="143"/>
      <c r="M22" s="143"/>
      <c r="N22" s="143"/>
      <c r="O22" s="143"/>
    </row>
    <row r="23" spans="2:16" x14ac:dyDescent="0.25">
      <c r="B23" s="138" t="s">
        <v>237</v>
      </c>
      <c r="C23" s="138"/>
      <c r="D23" s="138"/>
      <c r="E23" s="138"/>
      <c r="F23" s="138"/>
      <c r="G23" s="138"/>
      <c r="H23" s="138"/>
      <c r="I23" s="138"/>
      <c r="J23" s="138"/>
      <c r="K23" s="138"/>
      <c r="L23" s="138"/>
      <c r="M23" s="138"/>
      <c r="N23" s="138"/>
      <c r="O23" s="138"/>
      <c r="P23" s="138"/>
    </row>
    <row r="24" spans="2:16" x14ac:dyDescent="0.25">
      <c r="B24" s="143" t="s">
        <v>239</v>
      </c>
      <c r="C24" s="143"/>
      <c r="D24" s="143"/>
      <c r="E24" s="143"/>
      <c r="F24" s="143"/>
      <c r="G24" s="143"/>
      <c r="H24" s="143"/>
      <c r="I24" s="143"/>
      <c r="J24" s="143"/>
      <c r="K24" s="143"/>
      <c r="L24" s="143"/>
      <c r="M24" s="143"/>
      <c r="N24" s="143"/>
      <c r="O24" s="143"/>
      <c r="P24" s="143"/>
    </row>
    <row r="25" spans="2:16" s="6" customFormat="1" x14ac:dyDescent="0.25">
      <c r="B25" s="54" t="s">
        <v>186</v>
      </c>
      <c r="I25" s="53"/>
      <c r="J25" s="53"/>
    </row>
    <row r="26" spans="2:16" x14ac:dyDescent="0.25">
      <c r="B26" s="143" t="s">
        <v>224</v>
      </c>
      <c r="C26" s="143"/>
      <c r="D26" s="143"/>
      <c r="E26" s="143"/>
      <c r="F26" s="143"/>
      <c r="G26" s="143"/>
      <c r="H26" s="143"/>
      <c r="I26" s="143"/>
      <c r="J26" s="143"/>
      <c r="K26" s="143"/>
      <c r="L26" s="143"/>
      <c r="M26" s="143"/>
      <c r="N26" s="143"/>
      <c r="O26" s="143"/>
    </row>
    <row r="27" spans="2:16" ht="30.75" customHeight="1" x14ac:dyDescent="0.25">
      <c r="B27" s="138" t="s">
        <v>258</v>
      </c>
      <c r="C27" s="138"/>
      <c r="D27" s="138"/>
      <c r="E27" s="138"/>
      <c r="F27" s="138"/>
      <c r="G27" s="138"/>
      <c r="H27" s="138"/>
      <c r="I27" s="138"/>
      <c r="J27" s="138"/>
      <c r="K27" s="138"/>
      <c r="L27" s="138"/>
      <c r="M27" s="138"/>
      <c r="N27" s="138"/>
      <c r="O27" s="138"/>
      <c r="P27" s="138"/>
    </row>
    <row r="28" spans="2:16" ht="15" customHeight="1" x14ac:dyDescent="0.25">
      <c r="B28" s="138" t="s">
        <v>226</v>
      </c>
      <c r="C28" s="138"/>
      <c r="D28" s="138"/>
      <c r="E28" s="138"/>
      <c r="F28" s="138"/>
      <c r="G28" s="138"/>
      <c r="H28" s="138"/>
      <c r="I28" s="138"/>
      <c r="J28" s="138"/>
      <c r="K28" s="138"/>
      <c r="L28" s="138"/>
      <c r="M28" s="138"/>
      <c r="N28" s="138"/>
      <c r="O28" s="138"/>
      <c r="P28" s="138"/>
    </row>
    <row r="29" spans="2:16" x14ac:dyDescent="0.25">
      <c r="B29" s="76" t="s">
        <v>90</v>
      </c>
      <c r="C29" s="139" t="str">
        <f>STUDIES!A6</f>
        <v>Kahn, 2013 (4)</v>
      </c>
      <c r="D29" s="139"/>
      <c r="E29" s="139"/>
      <c r="F29" s="139"/>
      <c r="G29" s="139"/>
      <c r="H29" s="139"/>
      <c r="I29" s="139"/>
      <c r="J29" s="139"/>
      <c r="K29" s="139"/>
      <c r="L29" s="139"/>
      <c r="M29" s="139"/>
      <c r="N29" s="139"/>
      <c r="O29" s="139"/>
    </row>
    <row r="31" spans="2:16" ht="21.75" thickBot="1" x14ac:dyDescent="0.3">
      <c r="B31" s="73" t="s">
        <v>46</v>
      </c>
      <c r="C31" s="74"/>
      <c r="D31" s="74"/>
      <c r="E31" s="74"/>
      <c r="F31" s="74"/>
      <c r="G31" s="74"/>
      <c r="H31" s="74"/>
      <c r="I31" s="74"/>
      <c r="J31" s="74"/>
      <c r="K31" s="74"/>
      <c r="L31" s="74"/>
      <c r="M31" s="74"/>
    </row>
    <row r="33" spans="2:16" s="76" customFormat="1" x14ac:dyDescent="0.25">
      <c r="B33" s="150" t="s">
        <v>50</v>
      </c>
      <c r="C33" s="151"/>
      <c r="D33" s="151"/>
      <c r="E33" s="149" t="s">
        <v>51</v>
      </c>
      <c r="F33" s="149"/>
      <c r="G33" s="20" t="s">
        <v>22</v>
      </c>
      <c r="H33" s="20"/>
      <c r="I33" s="147" t="s">
        <v>25</v>
      </c>
      <c r="J33" s="147"/>
      <c r="K33" s="147" t="s">
        <v>24</v>
      </c>
      <c r="L33" s="147"/>
      <c r="M33" s="147"/>
    </row>
    <row r="34" spans="2:16" s="76" customFormat="1" ht="47.25" customHeight="1" thickBot="1" x14ac:dyDescent="0.3">
      <c r="B34" s="152"/>
      <c r="C34" s="153"/>
      <c r="D34" s="153"/>
      <c r="E34" s="148" t="str">
        <f>O12</f>
        <v>Intervention group (2vHPV − HIV+ 16−26 years CD4&lt;500)</v>
      </c>
      <c r="F34" s="148"/>
      <c r="G34" s="23" t="s">
        <v>23</v>
      </c>
      <c r="H34" s="23"/>
      <c r="I34" s="148"/>
      <c r="J34" s="148"/>
      <c r="K34" s="148"/>
      <c r="L34" s="148"/>
      <c r="M34" s="148"/>
    </row>
    <row r="35" spans="2:16" ht="60.75" customHeight="1" x14ac:dyDescent="0.25">
      <c r="B35" s="195" t="str">
        <f>B13</f>
        <v>Injection site events</v>
      </c>
      <c r="C35" s="196"/>
      <c r="D35" s="196"/>
      <c r="E35" s="197" t="s">
        <v>260</v>
      </c>
      <c r="F35" s="197"/>
      <c r="G35" s="198" t="str">
        <f>B14</f>
        <v>99 (1NoRCT)</v>
      </c>
      <c r="H35" s="198"/>
      <c r="I35" s="115" t="str">
        <f>P14</f>
        <v>Very low</v>
      </c>
      <c r="J35" s="111" t="s">
        <v>134</v>
      </c>
      <c r="K35" s="189" t="s">
        <v>265</v>
      </c>
      <c r="L35" s="189"/>
      <c r="M35" s="190"/>
    </row>
    <row r="36" spans="2:16" ht="60.75" customHeight="1" x14ac:dyDescent="0.25">
      <c r="B36" s="140" t="str">
        <f>B15</f>
        <v>Fever</v>
      </c>
      <c r="C36" s="141"/>
      <c r="D36" s="141"/>
      <c r="E36" s="184" t="s">
        <v>261</v>
      </c>
      <c r="F36" s="184"/>
      <c r="G36" s="137" t="str">
        <f>B16</f>
        <v>99 (1NoRCT)</v>
      </c>
      <c r="H36" s="137"/>
      <c r="I36" s="116" t="str">
        <f>P16</f>
        <v>Very low</v>
      </c>
      <c r="J36" s="112" t="s">
        <v>134</v>
      </c>
      <c r="K36" s="191"/>
      <c r="L36" s="191"/>
      <c r="M36" s="192"/>
    </row>
    <row r="37" spans="2:16" ht="60.75" customHeight="1" x14ac:dyDescent="0.25">
      <c r="B37" s="140" t="str">
        <f>B17</f>
        <v>Systemic events</v>
      </c>
      <c r="C37" s="141"/>
      <c r="D37" s="141"/>
      <c r="E37" s="184" t="s">
        <v>262</v>
      </c>
      <c r="F37" s="184"/>
      <c r="G37" s="137" t="str">
        <f>B18</f>
        <v>99 (1NoRCT)</v>
      </c>
      <c r="H37" s="137"/>
      <c r="I37" s="116" t="str">
        <f>P18</f>
        <v>Very low</v>
      </c>
      <c r="J37" s="112" t="s">
        <v>134</v>
      </c>
      <c r="K37" s="191"/>
      <c r="L37" s="191"/>
      <c r="M37" s="192"/>
    </row>
    <row r="38" spans="2:16" ht="60.75" customHeight="1" x14ac:dyDescent="0.25">
      <c r="B38" s="185" t="str">
        <f>B19</f>
        <v>SAEs</v>
      </c>
      <c r="C38" s="186"/>
      <c r="D38" s="186"/>
      <c r="E38" s="187" t="s">
        <v>214</v>
      </c>
      <c r="F38" s="187"/>
      <c r="G38" s="188" t="str">
        <f>B20</f>
        <v>99 (1NoRCT)</v>
      </c>
      <c r="H38" s="188"/>
      <c r="I38" s="117" t="s">
        <v>263</v>
      </c>
      <c r="J38" s="113" t="s">
        <v>134</v>
      </c>
      <c r="K38" s="193"/>
      <c r="L38" s="193"/>
      <c r="M38" s="194"/>
      <c r="N38" s="94"/>
      <c r="O38" s="94"/>
    </row>
    <row r="39" spans="2:16" ht="15" customHeight="1" x14ac:dyDescent="0.25">
      <c r="B39" s="181" t="s">
        <v>256</v>
      </c>
      <c r="C39" s="181"/>
      <c r="D39" s="181"/>
      <c r="E39" s="181"/>
      <c r="F39" s="181"/>
      <c r="G39" s="181"/>
      <c r="H39" s="181"/>
      <c r="I39" s="181"/>
      <c r="J39" s="181"/>
      <c r="K39" s="181"/>
      <c r="L39" s="181"/>
      <c r="M39" s="181"/>
      <c r="N39" s="114"/>
      <c r="O39" s="114"/>
    </row>
    <row r="40" spans="2:16" ht="31.5" customHeight="1" x14ac:dyDescent="0.25">
      <c r="B40" s="143" t="s">
        <v>257</v>
      </c>
      <c r="C40" s="143"/>
      <c r="D40" s="143"/>
      <c r="E40" s="143"/>
      <c r="F40" s="143"/>
      <c r="G40" s="143"/>
      <c r="H40" s="143"/>
      <c r="I40" s="143"/>
      <c r="J40" s="143"/>
      <c r="K40" s="143"/>
      <c r="L40" s="143"/>
      <c r="M40" s="143"/>
      <c r="N40" s="183"/>
      <c r="O40" s="183"/>
    </row>
    <row r="41" spans="2:16" s="6" customFormat="1" x14ac:dyDescent="0.25">
      <c r="B41" s="143" t="s">
        <v>186</v>
      </c>
      <c r="C41" s="143"/>
      <c r="D41" s="143"/>
      <c r="E41" s="143"/>
      <c r="F41" s="143"/>
      <c r="G41" s="143"/>
      <c r="H41" s="143"/>
      <c r="I41" s="143"/>
      <c r="J41" s="143"/>
      <c r="K41" s="143"/>
      <c r="L41" s="143"/>
      <c r="M41" s="143"/>
    </row>
    <row r="42" spans="2:16" ht="15" customHeight="1" x14ac:dyDescent="0.25">
      <c r="B42" s="138" t="s">
        <v>237</v>
      </c>
      <c r="C42" s="138"/>
      <c r="D42" s="138"/>
      <c r="E42" s="138"/>
      <c r="F42" s="138"/>
      <c r="G42" s="138"/>
      <c r="H42" s="138"/>
      <c r="I42" s="138"/>
      <c r="J42" s="138"/>
      <c r="K42" s="138"/>
      <c r="L42" s="138"/>
      <c r="M42" s="138"/>
      <c r="N42" s="138"/>
      <c r="O42" s="138"/>
      <c r="P42" s="138"/>
    </row>
    <row r="43" spans="2:16" ht="29.25" customHeight="1" x14ac:dyDescent="0.25">
      <c r="B43" s="143" t="s">
        <v>258</v>
      </c>
      <c r="C43" s="143"/>
      <c r="D43" s="143"/>
      <c r="E43" s="143"/>
      <c r="F43" s="143"/>
      <c r="G43" s="143"/>
      <c r="H43" s="143"/>
      <c r="I43" s="143"/>
      <c r="J43" s="143"/>
      <c r="K43" s="143"/>
      <c r="L43" s="143"/>
      <c r="M43" s="143"/>
      <c r="N43" s="143"/>
      <c r="O43" s="143"/>
      <c r="P43" s="143"/>
    </row>
    <row r="44" spans="2:16" ht="15" customHeight="1" x14ac:dyDescent="0.25">
      <c r="B44" s="143" t="s">
        <v>226</v>
      </c>
      <c r="C44" s="143"/>
      <c r="D44" s="143"/>
      <c r="E44" s="143"/>
      <c r="F44" s="143"/>
      <c r="G44" s="143"/>
      <c r="H44" s="143"/>
      <c r="I44" s="143"/>
      <c r="J44" s="143"/>
      <c r="K44" s="143"/>
      <c r="L44" s="143"/>
      <c r="M44" s="143"/>
      <c r="N44" s="143"/>
      <c r="O44" s="143"/>
      <c r="P44" s="143"/>
    </row>
    <row r="45" spans="2:16" x14ac:dyDescent="0.25">
      <c r="B45" s="76" t="s">
        <v>90</v>
      </c>
      <c r="C45" s="139" t="str">
        <f>C29</f>
        <v>Kahn, 2013 (4)</v>
      </c>
      <c r="D45" s="139"/>
      <c r="E45" s="139"/>
      <c r="F45" s="139"/>
      <c r="G45" s="139"/>
      <c r="H45" s="139"/>
      <c r="I45" s="139"/>
      <c r="J45" s="139"/>
      <c r="K45" s="139"/>
      <c r="L45" s="139"/>
      <c r="M45" s="139"/>
      <c r="N45" s="139"/>
      <c r="O45" s="139"/>
    </row>
    <row r="47" spans="2:16" x14ac:dyDescent="0.25">
      <c r="B47" s="75"/>
    </row>
    <row r="49" spans="2:2" x14ac:dyDescent="0.25">
      <c r="B49" s="75"/>
    </row>
    <row r="51" spans="2:2" x14ac:dyDescent="0.25">
      <c r="B51" s="75"/>
    </row>
    <row r="65" spans="2:2" x14ac:dyDescent="0.25">
      <c r="B65" s="75"/>
    </row>
    <row r="67" spans="2:2" x14ac:dyDescent="0.25">
      <c r="B67" s="75"/>
    </row>
    <row r="69" spans="2:2" x14ac:dyDescent="0.25">
      <c r="B69" s="75"/>
    </row>
  </sheetData>
  <mergeCells count="44">
    <mergeCell ref="N40:O40"/>
    <mergeCell ref="B36:D36"/>
    <mergeCell ref="E36:F36"/>
    <mergeCell ref="G36:H36"/>
    <mergeCell ref="B37:D37"/>
    <mergeCell ref="E37:F37"/>
    <mergeCell ref="G37:H37"/>
    <mergeCell ref="B38:D38"/>
    <mergeCell ref="E38:F38"/>
    <mergeCell ref="G38:H38"/>
    <mergeCell ref="K35:M38"/>
    <mergeCell ref="B35:D35"/>
    <mergeCell ref="E35:F35"/>
    <mergeCell ref="G35:H35"/>
    <mergeCell ref="C45:O45"/>
    <mergeCell ref="B43:M43"/>
    <mergeCell ref="N43:P43"/>
    <mergeCell ref="B44:M44"/>
    <mergeCell ref="N44:P44"/>
    <mergeCell ref="B21:O21"/>
    <mergeCell ref="P11:P12"/>
    <mergeCell ref="C3:O3"/>
    <mergeCell ref="C4:O4"/>
    <mergeCell ref="C5:O5"/>
    <mergeCell ref="C6:O6"/>
    <mergeCell ref="B10:N10"/>
    <mergeCell ref="O10:P10"/>
    <mergeCell ref="B11:B12"/>
    <mergeCell ref="B42:P42"/>
    <mergeCell ref="B22:O22"/>
    <mergeCell ref="B26:O26"/>
    <mergeCell ref="B33:D34"/>
    <mergeCell ref="E33:F33"/>
    <mergeCell ref="I33:J34"/>
    <mergeCell ref="K33:M34"/>
    <mergeCell ref="E34:F34"/>
    <mergeCell ref="C29:O29"/>
    <mergeCell ref="B27:P27"/>
    <mergeCell ref="B28:P28"/>
    <mergeCell ref="B23:P23"/>
    <mergeCell ref="B24:P24"/>
    <mergeCell ref="B41:M41"/>
    <mergeCell ref="B39:M39"/>
    <mergeCell ref="B40:M40"/>
  </mergeCells>
  <conditionalFormatting sqref="K16">
    <cfRule type="cellIs" dxfId="63" priority="27" operator="equal">
      <formula>"Very serious"</formula>
    </cfRule>
    <cfRule type="cellIs" dxfId="62" priority="28" operator="equal">
      <formula>"Serious"</formula>
    </cfRule>
  </conditionalFormatting>
  <conditionalFormatting sqref="K14">
    <cfRule type="cellIs" dxfId="61" priority="17" operator="equal">
      <formula>"Very serious"</formula>
    </cfRule>
    <cfRule type="cellIs" dxfId="60" priority="18" operator="equal">
      <formula>"Serious"</formula>
    </cfRule>
  </conditionalFormatting>
  <conditionalFormatting sqref="E15 K15 C15 G15 I15 I17 G17 K17 E17 C17">
    <cfRule type="cellIs" dxfId="59" priority="83" operator="equal">
      <formula>"Very serious"</formula>
    </cfRule>
    <cfRule type="cellIs" dxfId="58" priority="84" operator="equal">
      <formula>"Serious"</formula>
    </cfRule>
  </conditionalFormatting>
  <conditionalFormatting sqref="M15 M17">
    <cfRule type="cellIs" dxfId="57" priority="81" operator="equal">
      <formula>"Very large"</formula>
    </cfRule>
    <cfRule type="cellIs" dxfId="56" priority="82" operator="equal">
      <formula>"Large"</formula>
    </cfRule>
  </conditionalFormatting>
  <conditionalFormatting sqref="O15">
    <cfRule type="cellIs" dxfId="55" priority="77" operator="equal">
      <formula>"Very large"</formula>
    </cfRule>
    <cfRule type="cellIs" dxfId="54" priority="78" operator="equal">
      <formula>"Large"</formula>
    </cfRule>
  </conditionalFormatting>
  <conditionalFormatting sqref="O17">
    <cfRule type="cellIs" dxfId="53" priority="75" operator="equal">
      <formula>"Very large"</formula>
    </cfRule>
    <cfRule type="cellIs" dxfId="52" priority="76" operator="equal">
      <formula>"Large"</formula>
    </cfRule>
  </conditionalFormatting>
  <conditionalFormatting sqref="C18">
    <cfRule type="cellIs" dxfId="51" priority="45" operator="equal">
      <formula>"Very serious"</formula>
    </cfRule>
    <cfRule type="cellIs" dxfId="50" priority="46" operator="equal">
      <formula>"Serious"</formula>
    </cfRule>
  </conditionalFormatting>
  <conditionalFormatting sqref="E18">
    <cfRule type="cellIs" dxfId="49" priority="39" operator="equal">
      <formula>"Very serious"</formula>
    </cfRule>
    <cfRule type="cellIs" dxfId="48" priority="40" operator="equal">
      <formula>"Serious"</formula>
    </cfRule>
  </conditionalFormatting>
  <conditionalFormatting sqref="G14 I14">
    <cfRule type="cellIs" dxfId="47" priority="23" operator="equal">
      <formula>"Very serious"</formula>
    </cfRule>
    <cfRule type="cellIs" dxfId="46" priority="24" operator="equal">
      <formula>"Serious"</formula>
    </cfRule>
  </conditionalFormatting>
  <conditionalFormatting sqref="E16">
    <cfRule type="cellIs" dxfId="45" priority="29" operator="equal">
      <formula>"Very serious"</formula>
    </cfRule>
    <cfRule type="cellIs" dxfId="44" priority="30" operator="equal">
      <formula>"Serious"</formula>
    </cfRule>
  </conditionalFormatting>
  <conditionalFormatting sqref="G18 I18">
    <cfRule type="cellIs" dxfId="43" priority="43" operator="equal">
      <formula>"Very serious"</formula>
    </cfRule>
    <cfRule type="cellIs" dxfId="42" priority="44" operator="equal">
      <formula>"Serious"</formula>
    </cfRule>
  </conditionalFormatting>
  <conditionalFormatting sqref="K18">
    <cfRule type="cellIs" dxfId="41" priority="37" operator="equal">
      <formula>"Very serious"</formula>
    </cfRule>
    <cfRule type="cellIs" dxfId="40" priority="38" operator="equal">
      <formula>"Serious"</formula>
    </cfRule>
  </conditionalFormatting>
  <conditionalFormatting sqref="M18">
    <cfRule type="cellIs" dxfId="39" priority="41" operator="equal">
      <formula>"Very large"</formula>
    </cfRule>
    <cfRule type="cellIs" dxfId="38" priority="42" operator="equal">
      <formula>"Large"</formula>
    </cfRule>
  </conditionalFormatting>
  <conditionalFormatting sqref="C16">
    <cfRule type="cellIs" dxfId="37" priority="35" operator="equal">
      <formula>"Very serious"</formula>
    </cfRule>
    <cfRule type="cellIs" dxfId="36" priority="36" operator="equal">
      <formula>"Serious"</formula>
    </cfRule>
  </conditionalFormatting>
  <conditionalFormatting sqref="G16 I16">
    <cfRule type="cellIs" dxfId="35" priority="33" operator="equal">
      <formula>"Very serious"</formula>
    </cfRule>
    <cfRule type="cellIs" dxfId="34" priority="34" operator="equal">
      <formula>"Serious"</formula>
    </cfRule>
  </conditionalFormatting>
  <conditionalFormatting sqref="M16">
    <cfRule type="cellIs" dxfId="33" priority="31" operator="equal">
      <formula>"Very large"</formula>
    </cfRule>
    <cfRule type="cellIs" dxfId="32" priority="32" operator="equal">
      <formula>"Large"</formula>
    </cfRule>
  </conditionalFormatting>
  <conditionalFormatting sqref="C14">
    <cfRule type="cellIs" dxfId="31" priority="25" operator="equal">
      <formula>"Very serious"</formula>
    </cfRule>
    <cfRule type="cellIs" dxfId="30" priority="26" operator="equal">
      <formula>"Serious"</formula>
    </cfRule>
  </conditionalFormatting>
  <conditionalFormatting sqref="E14">
    <cfRule type="cellIs" dxfId="29" priority="19" operator="equal">
      <formula>"Very serious"</formula>
    </cfRule>
    <cfRule type="cellIs" dxfId="28" priority="20" operator="equal">
      <formula>"Serious"</formula>
    </cfRule>
  </conditionalFormatting>
  <conditionalFormatting sqref="M14">
    <cfRule type="cellIs" dxfId="27" priority="21" operator="equal">
      <formula>"Very large"</formula>
    </cfRule>
    <cfRule type="cellIs" dxfId="26" priority="22" operator="equal">
      <formula>"Large"</formula>
    </cfRule>
  </conditionalFormatting>
  <conditionalFormatting sqref="I19 G19 K19 E19 C19">
    <cfRule type="cellIs" dxfId="25" priority="15" operator="equal">
      <formula>"Very serious"</formula>
    </cfRule>
    <cfRule type="cellIs" dxfId="24" priority="16" operator="equal">
      <formula>"Serious"</formula>
    </cfRule>
  </conditionalFormatting>
  <conditionalFormatting sqref="M19">
    <cfRule type="cellIs" dxfId="23" priority="13" operator="equal">
      <formula>"Very large"</formula>
    </cfRule>
    <cfRule type="cellIs" dxfId="22" priority="14" operator="equal">
      <formula>"Large"</formula>
    </cfRule>
  </conditionalFormatting>
  <conditionalFormatting sqref="O19">
    <cfRule type="cellIs" dxfId="21" priority="11" operator="equal">
      <formula>"Very large"</formula>
    </cfRule>
    <cfRule type="cellIs" dxfId="20" priority="12" operator="equal">
      <formula>"Large"</formula>
    </cfRule>
  </conditionalFormatting>
  <conditionalFormatting sqref="C20">
    <cfRule type="cellIs" dxfId="19" priority="9" operator="equal">
      <formula>"Very serious"</formula>
    </cfRule>
    <cfRule type="cellIs" dxfId="18" priority="10" operator="equal">
      <formula>"Serious"</formula>
    </cfRule>
  </conditionalFormatting>
  <conditionalFormatting sqref="E20">
    <cfRule type="cellIs" dxfId="17" priority="3" operator="equal">
      <formula>"Very serious"</formula>
    </cfRule>
    <cfRule type="cellIs" dxfId="16" priority="4" operator="equal">
      <formula>"Serious"</formula>
    </cfRule>
  </conditionalFormatting>
  <conditionalFormatting sqref="G20 I20">
    <cfRule type="cellIs" dxfId="15" priority="7" operator="equal">
      <formula>"Very serious"</formula>
    </cfRule>
    <cfRule type="cellIs" dxfId="14" priority="8" operator="equal">
      <formula>"Serious"</formula>
    </cfRule>
  </conditionalFormatting>
  <conditionalFormatting sqref="K20">
    <cfRule type="cellIs" dxfId="13" priority="1" operator="equal">
      <formula>"Very serious"</formula>
    </cfRule>
    <cfRule type="cellIs" dxfId="12" priority="2" operator="equal">
      <formula>"Serious"</formula>
    </cfRule>
  </conditionalFormatting>
  <conditionalFormatting sqref="M20">
    <cfRule type="cellIs" dxfId="11" priority="5" operator="equal">
      <formula>"Very large"</formula>
    </cfRule>
    <cfRule type="cellIs" dxfId="10" priority="6" operator="equal">
      <formula>"Large"</formula>
    </cfRule>
  </conditionalFormatting>
  <dataValidations count="3">
    <dataValidation type="list" allowBlank="1" showInputMessage="1" showErrorMessage="1" sqref="M14:M20">
      <formula1>up</formula1>
    </dataValidation>
    <dataValidation type="list" errorStyle="warning" allowBlank="1" showInputMessage="1" showErrorMessage="1" sqref="E17 G14:G20 I14:I20 E15 K15 K17 C14:C20">
      <formula1>Down</formula1>
    </dataValidation>
    <dataValidation type="list" errorStyle="warning" allowBlank="1" showInputMessage="1" showErrorMessage="1" sqref="K18:K20 K14 E16 K16 E14 E18:E20">
      <formula1>DOWN_N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P14:P20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4"/>
  <sheetViews>
    <sheetView topLeftCell="A12" workbookViewId="0">
      <selection activeCell="C20" sqref="C20:O20"/>
    </sheetView>
  </sheetViews>
  <sheetFormatPr defaultColWidth="11.42578125" defaultRowHeight="15" x14ac:dyDescent="0.25"/>
  <cols>
    <col min="1" max="1" width="6.28515625" style="75" customWidth="1"/>
    <col min="2" max="2" width="17.5703125" style="76" customWidth="1"/>
    <col min="3" max="3" width="18.28515625" style="75" customWidth="1"/>
    <col min="4" max="4" width="3.85546875" style="75" customWidth="1"/>
    <col min="5" max="5" width="18.28515625" style="75" customWidth="1"/>
    <col min="6" max="6" width="4.5703125" style="75" customWidth="1"/>
    <col min="7" max="7" width="20.7109375" style="75" customWidth="1"/>
    <col min="8" max="8" width="5.28515625" style="75" customWidth="1"/>
    <col min="9" max="9" width="18.7109375" style="75" customWidth="1"/>
    <col min="10" max="10" width="4.5703125" style="75" customWidth="1"/>
    <col min="11" max="11" width="18" style="75" customWidth="1"/>
    <col min="12" max="12" width="4.7109375" style="75" customWidth="1"/>
    <col min="13" max="13" width="19.28515625" style="75" customWidth="1"/>
    <col min="14" max="14" width="4.85546875" style="75" customWidth="1"/>
    <col min="15" max="15" width="25.140625" style="75" customWidth="1"/>
    <col min="16" max="16" width="24.140625" style="75" customWidth="1"/>
    <col min="17" max="17" width="27" style="75" customWidth="1"/>
    <col min="18" max="18" width="11.85546875" style="75" customWidth="1"/>
    <col min="19" max="21" width="11.42578125" style="75" customWidth="1"/>
    <col min="22" max="22" width="11.42578125" style="75"/>
    <col min="23" max="23" width="27.5703125" style="75" customWidth="1"/>
    <col min="24" max="24" width="19.7109375" style="75" customWidth="1"/>
    <col min="25" max="25" width="11.42578125" style="75"/>
    <col min="26" max="26" width="15.28515625" style="75" customWidth="1"/>
    <col min="27" max="27" width="19.7109375" style="75" bestFit="1" customWidth="1"/>
    <col min="28" max="31" width="11.42578125" style="75"/>
    <col min="32" max="32" width="11.42578125" style="75" customWidth="1"/>
    <col min="33" max="16384" width="11.42578125" style="75"/>
  </cols>
  <sheetData>
    <row r="2" spans="2:16" s="70" customFormat="1" ht="16.5" thickBot="1" x14ac:dyDescent="0.3">
      <c r="B2" s="69" t="str">
        <f>HOME!B13</f>
        <v>PICO5</v>
      </c>
      <c r="C2" s="69" t="str">
        <f>VLOOKUP(B2,HOME!B:G,6,0)</f>
        <v>Three doses of 4-valent HPV vaccine in HIV infected males &gt;18 years old – safety outcomes</v>
      </c>
      <c r="D2" s="69"/>
      <c r="E2" s="69"/>
      <c r="F2" s="69"/>
      <c r="G2" s="69"/>
      <c r="H2" s="69"/>
      <c r="I2" s="69"/>
      <c r="J2" s="69"/>
      <c r="K2" s="69"/>
      <c r="L2" s="69"/>
      <c r="M2" s="69"/>
      <c r="N2" s="69"/>
      <c r="O2" s="69"/>
    </row>
    <row r="3" spans="2:16" s="70" customFormat="1" ht="15.75" x14ac:dyDescent="0.25">
      <c r="B3" s="71" t="s">
        <v>4</v>
      </c>
      <c r="C3" s="145" t="str">
        <f>VLOOKUP(B2,HOME!B:G,2,0)</f>
        <v>HIV-infected males &gt;18 years old</v>
      </c>
      <c r="D3" s="145"/>
      <c r="E3" s="145"/>
      <c r="F3" s="145"/>
      <c r="G3" s="145"/>
      <c r="H3" s="145"/>
      <c r="I3" s="145"/>
      <c r="J3" s="145"/>
      <c r="K3" s="145"/>
      <c r="L3" s="145"/>
      <c r="M3" s="145"/>
      <c r="N3" s="145"/>
      <c r="O3" s="145"/>
    </row>
    <row r="4" spans="2:16" s="70" customFormat="1" ht="15.75" x14ac:dyDescent="0.25">
      <c r="B4" s="71" t="s">
        <v>20</v>
      </c>
      <c r="C4" s="145" t="str">
        <f>STUDIES!D7</f>
        <v>US, 8 study sites</v>
      </c>
      <c r="D4" s="145"/>
      <c r="E4" s="145"/>
      <c r="F4" s="145"/>
      <c r="G4" s="145"/>
      <c r="H4" s="145"/>
      <c r="I4" s="145"/>
      <c r="J4" s="145"/>
      <c r="K4" s="145"/>
      <c r="L4" s="145"/>
      <c r="M4" s="145"/>
      <c r="N4" s="145"/>
      <c r="O4" s="145"/>
    </row>
    <row r="5" spans="2:16" s="70" customFormat="1" ht="15.75" x14ac:dyDescent="0.25">
      <c r="B5" s="71" t="s">
        <v>5</v>
      </c>
      <c r="C5" s="145" t="str">
        <f>VLOOKUP(B2,HOME!B:G,3,0)</f>
        <v>4-valent HPV (3 doses)</v>
      </c>
      <c r="D5" s="145"/>
      <c r="E5" s="145"/>
      <c r="F5" s="145"/>
      <c r="G5" s="145"/>
      <c r="H5" s="145"/>
      <c r="I5" s="145"/>
      <c r="J5" s="145"/>
      <c r="K5" s="145"/>
      <c r="L5" s="145"/>
      <c r="M5" s="145"/>
      <c r="N5" s="145"/>
      <c r="O5" s="145"/>
    </row>
    <row r="6" spans="2:16" s="70" customFormat="1" ht="16.5" thickBot="1" x14ac:dyDescent="0.3">
      <c r="B6" s="72" t="s">
        <v>6</v>
      </c>
      <c r="C6" s="146" t="str">
        <f>VLOOKUP(B2,HOME!B:G,4,0)</f>
        <v>None</v>
      </c>
      <c r="D6" s="146"/>
      <c r="E6" s="146"/>
      <c r="F6" s="146"/>
      <c r="G6" s="146"/>
      <c r="H6" s="146"/>
      <c r="I6" s="146"/>
      <c r="J6" s="146"/>
      <c r="K6" s="146"/>
      <c r="L6" s="146"/>
      <c r="M6" s="146"/>
      <c r="N6" s="146"/>
      <c r="O6" s="146"/>
    </row>
    <row r="8" spans="2:16" ht="21.75" thickBot="1" x14ac:dyDescent="0.3">
      <c r="B8" s="73" t="s">
        <v>45</v>
      </c>
      <c r="C8" s="74"/>
      <c r="D8" s="74"/>
      <c r="E8" s="74"/>
      <c r="F8" s="74"/>
      <c r="G8" s="74"/>
      <c r="H8" s="74"/>
      <c r="I8" s="74"/>
      <c r="J8" s="74"/>
      <c r="K8" s="74"/>
      <c r="L8" s="74"/>
      <c r="M8" s="74"/>
      <c r="N8" s="74"/>
      <c r="O8" s="74"/>
      <c r="P8" s="74"/>
    </row>
    <row r="10" spans="2:16" ht="16.5" customHeight="1" x14ac:dyDescent="0.25">
      <c r="B10" s="165" t="s">
        <v>48</v>
      </c>
      <c r="C10" s="166"/>
      <c r="D10" s="166"/>
      <c r="E10" s="166"/>
      <c r="F10" s="166"/>
      <c r="G10" s="166"/>
      <c r="H10" s="166"/>
      <c r="I10" s="166"/>
      <c r="J10" s="166"/>
      <c r="K10" s="166"/>
      <c r="L10" s="166"/>
      <c r="M10" s="166"/>
      <c r="N10" s="166"/>
      <c r="O10" s="157"/>
      <c r="P10" s="159"/>
    </row>
    <row r="11" spans="2:16" ht="15.75" customHeight="1" x14ac:dyDescent="0.25">
      <c r="B11" s="168" t="s">
        <v>36</v>
      </c>
      <c r="C11" s="7"/>
      <c r="D11" s="7"/>
      <c r="E11" s="7"/>
      <c r="F11" s="7"/>
      <c r="G11" s="7"/>
      <c r="H11" s="7"/>
      <c r="I11" s="7"/>
      <c r="J11" s="7"/>
      <c r="K11" s="7"/>
      <c r="L11" s="7"/>
      <c r="M11" s="7"/>
      <c r="N11" s="7"/>
      <c r="O11" s="118" t="s">
        <v>78</v>
      </c>
      <c r="P11" s="163" t="s">
        <v>93</v>
      </c>
    </row>
    <row r="12" spans="2:16" ht="30.75" thickBot="1" x14ac:dyDescent="0.3">
      <c r="B12" s="169"/>
      <c r="C12" s="77" t="s">
        <v>37</v>
      </c>
      <c r="D12" s="22" t="s">
        <v>77</v>
      </c>
      <c r="E12" s="77" t="s">
        <v>31</v>
      </c>
      <c r="F12" s="22"/>
      <c r="G12" s="77" t="s">
        <v>32</v>
      </c>
      <c r="H12" s="22"/>
      <c r="I12" s="77" t="s">
        <v>204</v>
      </c>
      <c r="J12" s="22"/>
      <c r="K12" s="77" t="s">
        <v>33</v>
      </c>
      <c r="L12" s="22"/>
      <c r="M12" s="77" t="s">
        <v>35</v>
      </c>
      <c r="N12" s="22"/>
      <c r="O12" s="14" t="s">
        <v>266</v>
      </c>
      <c r="P12" s="164"/>
    </row>
    <row r="13" spans="2:16" x14ac:dyDescent="0.25">
      <c r="B13" s="78" t="s">
        <v>102</v>
      </c>
      <c r="C13" s="79"/>
      <c r="D13" s="80"/>
      <c r="E13" s="80"/>
      <c r="F13" s="80"/>
      <c r="G13" s="80"/>
      <c r="H13" s="80"/>
      <c r="I13" s="80"/>
      <c r="J13" s="80"/>
      <c r="K13" s="80"/>
      <c r="L13" s="80"/>
      <c r="M13" s="80"/>
      <c r="N13" s="80"/>
      <c r="O13" s="80"/>
      <c r="P13" s="81"/>
    </row>
    <row r="14" spans="2:16" x14ac:dyDescent="0.25">
      <c r="B14" s="119" t="s">
        <v>135</v>
      </c>
      <c r="C14" s="91" t="s">
        <v>39</v>
      </c>
      <c r="D14" s="109"/>
      <c r="E14" s="83" t="s">
        <v>38</v>
      </c>
      <c r="F14" s="84">
        <v>1</v>
      </c>
      <c r="G14" s="83" t="s">
        <v>39</v>
      </c>
      <c r="H14" s="85"/>
      <c r="I14" s="83" t="s">
        <v>40</v>
      </c>
      <c r="J14" s="84">
        <v>2</v>
      </c>
      <c r="K14" s="83" t="s">
        <v>38</v>
      </c>
      <c r="L14" s="84">
        <v>1</v>
      </c>
      <c r="M14" s="83" t="s">
        <v>38</v>
      </c>
      <c r="N14" s="109"/>
      <c r="O14" s="17" t="s">
        <v>104</v>
      </c>
      <c r="P14" s="98" t="s">
        <v>263</v>
      </c>
    </row>
    <row r="15" spans="2:16" x14ac:dyDescent="0.25">
      <c r="B15" s="142" t="s">
        <v>267</v>
      </c>
      <c r="C15" s="142"/>
      <c r="D15" s="142"/>
      <c r="E15" s="142"/>
      <c r="F15" s="142"/>
      <c r="G15" s="142"/>
      <c r="H15" s="142"/>
      <c r="I15" s="142"/>
      <c r="J15" s="142"/>
      <c r="K15" s="142"/>
      <c r="L15" s="142"/>
      <c r="M15" s="142"/>
      <c r="N15" s="142"/>
      <c r="O15" s="142"/>
    </row>
    <row r="16" spans="2:16" x14ac:dyDescent="0.25">
      <c r="B16" s="143" t="s">
        <v>103</v>
      </c>
      <c r="C16" s="143"/>
      <c r="D16" s="143"/>
      <c r="E16" s="143"/>
      <c r="F16" s="143"/>
      <c r="G16" s="143"/>
      <c r="H16" s="143"/>
      <c r="I16" s="143"/>
      <c r="J16" s="143"/>
      <c r="K16" s="143"/>
      <c r="L16" s="143"/>
      <c r="M16" s="143"/>
      <c r="N16" s="143"/>
      <c r="O16" s="143"/>
    </row>
    <row r="17" spans="2:16" x14ac:dyDescent="0.25">
      <c r="B17" s="143" t="s">
        <v>247</v>
      </c>
      <c r="C17" s="143"/>
      <c r="D17" s="143"/>
      <c r="E17" s="143"/>
      <c r="F17" s="143"/>
      <c r="G17" s="143"/>
      <c r="H17" s="143"/>
      <c r="I17" s="143"/>
      <c r="J17" s="143"/>
      <c r="K17" s="143"/>
      <c r="L17" s="143"/>
      <c r="M17" s="143"/>
      <c r="N17" s="143"/>
      <c r="O17" s="143"/>
      <c r="P17" s="143"/>
    </row>
    <row r="18" spans="2:16" x14ac:dyDescent="0.25">
      <c r="B18" s="143" t="s">
        <v>225</v>
      </c>
      <c r="C18" s="143"/>
      <c r="D18" s="143"/>
      <c r="E18" s="143"/>
      <c r="F18" s="143"/>
      <c r="G18" s="143"/>
      <c r="H18" s="143"/>
      <c r="I18" s="143"/>
      <c r="J18" s="143"/>
      <c r="K18" s="143"/>
      <c r="L18" s="143"/>
      <c r="M18" s="143"/>
      <c r="N18" s="143"/>
      <c r="O18" s="143"/>
    </row>
    <row r="19" spans="2:16" ht="15" customHeight="1" x14ac:dyDescent="0.25">
      <c r="B19" s="138" t="s">
        <v>238</v>
      </c>
      <c r="C19" s="138"/>
      <c r="D19" s="138"/>
      <c r="E19" s="138"/>
      <c r="F19" s="138"/>
      <c r="G19" s="138"/>
      <c r="H19" s="138"/>
      <c r="I19" s="138"/>
      <c r="J19" s="138"/>
      <c r="K19" s="138"/>
      <c r="L19" s="138"/>
      <c r="M19" s="138"/>
      <c r="N19" s="138"/>
      <c r="O19" s="138"/>
    </row>
    <row r="20" spans="2:16" x14ac:dyDescent="0.25">
      <c r="B20" s="76" t="s">
        <v>90</v>
      </c>
      <c r="C20" s="139" t="str">
        <f>STUDIES!A7</f>
        <v>Wilkin, 2010 (5)</v>
      </c>
      <c r="D20" s="139"/>
      <c r="E20" s="139"/>
      <c r="F20" s="139"/>
      <c r="G20" s="139"/>
      <c r="H20" s="139"/>
      <c r="I20" s="139"/>
      <c r="J20" s="139"/>
      <c r="K20" s="139"/>
      <c r="L20" s="139"/>
      <c r="M20" s="139"/>
      <c r="N20" s="139"/>
      <c r="O20" s="139"/>
    </row>
    <row r="22" spans="2:16" ht="21.75" thickBot="1" x14ac:dyDescent="0.3">
      <c r="B22" s="73" t="s">
        <v>46</v>
      </c>
      <c r="C22" s="74"/>
      <c r="D22" s="74"/>
      <c r="E22" s="74"/>
      <c r="F22" s="74"/>
      <c r="G22" s="74"/>
      <c r="H22" s="74"/>
      <c r="I22" s="74"/>
      <c r="J22" s="74"/>
      <c r="K22" s="74"/>
      <c r="L22" s="74"/>
      <c r="M22" s="74"/>
    </row>
    <row r="24" spans="2:16" s="76" customFormat="1" x14ac:dyDescent="0.25">
      <c r="B24" s="150" t="s">
        <v>50</v>
      </c>
      <c r="C24" s="151"/>
      <c r="D24" s="151"/>
      <c r="E24" s="149" t="s">
        <v>51</v>
      </c>
      <c r="F24" s="149"/>
      <c r="G24" s="20" t="s">
        <v>22</v>
      </c>
      <c r="H24" s="20"/>
      <c r="I24" s="147" t="s">
        <v>25</v>
      </c>
      <c r="J24" s="147"/>
      <c r="K24" s="147" t="s">
        <v>24</v>
      </c>
      <c r="L24" s="147"/>
      <c r="M24" s="147"/>
    </row>
    <row r="25" spans="2:16" s="76" customFormat="1" ht="33.75" customHeight="1" thickBot="1" x14ac:dyDescent="0.3">
      <c r="B25" s="152"/>
      <c r="C25" s="153"/>
      <c r="D25" s="153"/>
      <c r="E25" s="148" t="str">
        <f>O12</f>
        <v>Intervention group (4vHPV − HIV+ &gt;18 years)</v>
      </c>
      <c r="F25" s="148"/>
      <c r="G25" s="23" t="s">
        <v>23</v>
      </c>
      <c r="H25" s="23"/>
      <c r="I25" s="148"/>
      <c r="J25" s="148"/>
      <c r="K25" s="148"/>
      <c r="L25" s="148"/>
      <c r="M25" s="148"/>
    </row>
    <row r="26" spans="2:16" ht="321" customHeight="1" x14ac:dyDescent="0.25">
      <c r="B26" s="140" t="str">
        <f>B13</f>
        <v>One or more AEs</v>
      </c>
      <c r="C26" s="141"/>
      <c r="D26" s="141"/>
      <c r="E26" s="200" t="s">
        <v>269</v>
      </c>
      <c r="F26" s="200"/>
      <c r="G26" s="201" t="str">
        <f>B14</f>
        <v>109 (NoRCT)</v>
      </c>
      <c r="H26" s="201"/>
      <c r="I26" s="120" t="str">
        <f>P14</f>
        <v>Very low</v>
      </c>
      <c r="J26" s="120">
        <v>2</v>
      </c>
      <c r="K26" s="199" t="s">
        <v>268</v>
      </c>
      <c r="L26" s="199"/>
      <c r="M26" s="199"/>
    </row>
    <row r="27" spans="2:16" ht="15" customHeight="1" x14ac:dyDescent="0.25">
      <c r="B27" s="142" t="s">
        <v>267</v>
      </c>
      <c r="C27" s="142"/>
      <c r="D27" s="142"/>
      <c r="E27" s="142"/>
      <c r="F27" s="142"/>
      <c r="G27" s="142"/>
      <c r="H27" s="142"/>
      <c r="I27" s="142"/>
      <c r="J27" s="142"/>
      <c r="K27" s="142"/>
      <c r="L27" s="142"/>
      <c r="M27" s="142"/>
      <c r="N27" s="142"/>
      <c r="O27" s="142"/>
    </row>
    <row r="28" spans="2:16" ht="15" customHeight="1" x14ac:dyDescent="0.25">
      <c r="B28" s="143" t="s">
        <v>103</v>
      </c>
      <c r="C28" s="143"/>
      <c r="D28" s="143"/>
      <c r="E28" s="143"/>
      <c r="F28" s="143"/>
      <c r="G28" s="143"/>
      <c r="H28" s="143"/>
      <c r="I28" s="143"/>
      <c r="J28" s="143"/>
      <c r="K28" s="143"/>
      <c r="L28" s="143"/>
      <c r="M28" s="143"/>
      <c r="N28" s="143"/>
      <c r="O28" s="143"/>
    </row>
    <row r="29" spans="2:16" ht="15" customHeight="1" x14ac:dyDescent="0.25">
      <c r="B29" s="138" t="s">
        <v>238</v>
      </c>
      <c r="C29" s="138"/>
      <c r="D29" s="138"/>
      <c r="E29" s="138"/>
      <c r="F29" s="138"/>
      <c r="G29" s="138"/>
      <c r="H29" s="138"/>
      <c r="I29" s="138"/>
      <c r="J29" s="138"/>
      <c r="K29" s="138"/>
      <c r="L29" s="138"/>
      <c r="M29" s="138"/>
      <c r="N29" s="138"/>
      <c r="O29" s="138"/>
    </row>
    <row r="30" spans="2:16" x14ac:dyDescent="0.25">
      <c r="B30" s="76" t="s">
        <v>90</v>
      </c>
      <c r="C30" s="139" t="str">
        <f>C20</f>
        <v>Wilkin, 2010 (5)</v>
      </c>
      <c r="D30" s="139"/>
      <c r="E30" s="139"/>
      <c r="F30" s="139"/>
      <c r="G30" s="139"/>
      <c r="H30" s="139"/>
      <c r="I30" s="139"/>
      <c r="J30" s="139"/>
      <c r="K30" s="139"/>
      <c r="L30" s="139"/>
      <c r="M30" s="139"/>
      <c r="N30" s="139"/>
      <c r="O30" s="139"/>
    </row>
    <row r="32" spans="2:16" x14ac:dyDescent="0.25">
      <c r="B32" s="75"/>
    </row>
    <row r="34" spans="2:2" x14ac:dyDescent="0.25">
      <c r="B34" s="75"/>
    </row>
    <row r="36" spans="2:2" x14ac:dyDescent="0.25">
      <c r="B36" s="75"/>
    </row>
    <row r="50" spans="2:2" x14ac:dyDescent="0.25">
      <c r="B50" s="75"/>
    </row>
    <row r="52" spans="2:2" x14ac:dyDescent="0.25">
      <c r="B52" s="75"/>
    </row>
    <row r="54" spans="2:2" x14ac:dyDescent="0.25">
      <c r="B54" s="75"/>
    </row>
  </sheetData>
  <mergeCells count="27">
    <mergeCell ref="K24:M25"/>
    <mergeCell ref="C20:O20"/>
    <mergeCell ref="B26:D26"/>
    <mergeCell ref="E26:F26"/>
    <mergeCell ref="G26:H26"/>
    <mergeCell ref="C3:O3"/>
    <mergeCell ref="C4:O4"/>
    <mergeCell ref="C5:O5"/>
    <mergeCell ref="C6:O6"/>
    <mergeCell ref="B10:N10"/>
    <mergeCell ref="O10:P10"/>
    <mergeCell ref="C30:O30"/>
    <mergeCell ref="P11:P12"/>
    <mergeCell ref="B15:O15"/>
    <mergeCell ref="B24:D25"/>
    <mergeCell ref="I24:J25"/>
    <mergeCell ref="E25:F25"/>
    <mergeCell ref="B11:B12"/>
    <mergeCell ref="E24:F24"/>
    <mergeCell ref="B27:O27"/>
    <mergeCell ref="B28:O28"/>
    <mergeCell ref="B29:O29"/>
    <mergeCell ref="K26:M26"/>
    <mergeCell ref="B16:O16"/>
    <mergeCell ref="B18:O18"/>
    <mergeCell ref="B19:O19"/>
    <mergeCell ref="B17:P17"/>
  </mergeCells>
  <conditionalFormatting sqref="C14">
    <cfRule type="cellIs" dxfId="9" priority="29" operator="equal">
      <formula>"Very serious"</formula>
    </cfRule>
    <cfRule type="cellIs" dxfId="8" priority="30" operator="equal">
      <formula>"Serious"</formula>
    </cfRule>
  </conditionalFormatting>
  <conditionalFormatting sqref="G14 I14">
    <cfRule type="cellIs" dxfId="7" priority="7" operator="equal">
      <formula>"Very serious"</formula>
    </cfRule>
    <cfRule type="cellIs" dxfId="6" priority="8" operator="equal">
      <formula>"Serious"</formula>
    </cfRule>
  </conditionalFormatting>
  <conditionalFormatting sqref="E14">
    <cfRule type="cellIs" dxfId="5" priority="3" operator="equal">
      <formula>"Very serious"</formula>
    </cfRule>
    <cfRule type="cellIs" dxfId="4" priority="4" operator="equal">
      <formula>"Serious"</formula>
    </cfRule>
  </conditionalFormatting>
  <conditionalFormatting sqref="K14">
    <cfRule type="cellIs" dxfId="3" priority="1" operator="equal">
      <formula>"Very serious"</formula>
    </cfRule>
    <cfRule type="cellIs" dxfId="2" priority="2" operator="equal">
      <formula>"Serious"</formula>
    </cfRule>
  </conditionalFormatting>
  <conditionalFormatting sqref="M14">
    <cfRule type="cellIs" dxfId="1" priority="5" operator="equal">
      <formula>"Very large"</formula>
    </cfRule>
    <cfRule type="cellIs" dxfId="0" priority="6" operator="equal">
      <formula>"Large"</formula>
    </cfRule>
  </conditionalFormatting>
  <dataValidations count="3">
    <dataValidation type="list" errorStyle="warning" allowBlank="1" showInputMessage="1" showErrorMessage="1" sqref="C14 G14 I14">
      <formula1>Down</formula1>
    </dataValidation>
    <dataValidation type="list" allowBlank="1" showInputMessage="1" showErrorMessage="1" sqref="M14">
      <formula1>up</formula1>
    </dataValidation>
    <dataValidation type="list" errorStyle="warning" allowBlank="1" showInputMessage="1" showErrorMessage="1" sqref="E14 K14">
      <formula1>DOWN_N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P14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27" sqref="C27"/>
    </sheetView>
  </sheetViews>
  <sheetFormatPr defaultColWidth="11.42578125" defaultRowHeight="15" x14ac:dyDescent="0.25"/>
  <cols>
    <col min="1" max="1" width="22.42578125" style="63" bestFit="1" customWidth="1"/>
    <col min="2" max="2" width="21.85546875" style="63" customWidth="1"/>
    <col min="3" max="3" width="162.42578125" style="6" customWidth="1"/>
    <col min="4" max="16384" width="11.42578125" style="6"/>
  </cols>
  <sheetData>
    <row r="1" spans="1:3" ht="15.75" thickBot="1" x14ac:dyDescent="0.3">
      <c r="A1" s="55" t="s">
        <v>28</v>
      </c>
      <c r="B1" s="56" t="s">
        <v>26</v>
      </c>
      <c r="C1" s="57" t="s">
        <v>27</v>
      </c>
    </row>
    <row r="2" spans="1:3" ht="30" x14ac:dyDescent="0.25">
      <c r="A2" s="58">
        <v>1</v>
      </c>
      <c r="B2" s="59" t="s">
        <v>158</v>
      </c>
      <c r="C2" s="60" t="s">
        <v>151</v>
      </c>
    </row>
    <row r="3" spans="1:3" ht="30" x14ac:dyDescent="0.25">
      <c r="A3" s="58">
        <v>2</v>
      </c>
      <c r="B3" s="59" t="s">
        <v>159</v>
      </c>
      <c r="C3" s="60" t="s">
        <v>152</v>
      </c>
    </row>
    <row r="4" spans="1:3" ht="30" x14ac:dyDescent="0.25">
      <c r="A4" s="58">
        <v>3</v>
      </c>
      <c r="B4" s="61" t="s">
        <v>160</v>
      </c>
      <c r="C4" s="62" t="s">
        <v>153</v>
      </c>
    </row>
    <row r="5" spans="1:3" ht="30" x14ac:dyDescent="0.25">
      <c r="A5" s="58">
        <v>4</v>
      </c>
      <c r="B5" s="59" t="s">
        <v>161</v>
      </c>
      <c r="C5" s="60" t="s">
        <v>154</v>
      </c>
    </row>
    <row r="6" spans="1:3" ht="30" x14ac:dyDescent="0.25">
      <c r="A6" s="58">
        <v>5</v>
      </c>
      <c r="B6" s="61" t="s">
        <v>162</v>
      </c>
      <c r="C6" s="62"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cientific Output Document" ma:contentTypeID="0x01010033C6D12616634881B00942D2FCD0A93B00E44FF68AA2AB4E9DA1C9CE14CB96806400D74377E944699149A26D84D03429E547" ma:contentTypeVersion="0" ma:contentTypeDescription="Sicientific Output Document Content Type" ma:contentTypeScope="" ma:versionID="6f1e5a044cf0377404e443092c6d8c03">
  <xsd:schema xmlns:xsd="http://www.w3.org/2001/XMLSchema" xmlns:xs="http://www.w3.org/2001/XMLSchema" xmlns:p="http://schemas.microsoft.com/office/2006/metadata/properties" xmlns:ns2="B023F832-6B08-46A5-9C00-D48C4BE1B8FA" targetNamespace="http://schemas.microsoft.com/office/2006/metadata/properties" ma:root="true" ma:fieldsID="69762e2df7a82522207cbec42bb8f2d1" ns2:_="">
    <xsd:import namespace="B023F832-6B08-46A5-9C00-D48C4BE1B8FA"/>
    <xsd:element name="properties">
      <xsd:complexType>
        <xsd:sequence>
          <xsd:element name="documentManagement">
            <xsd:complexType>
              <xsd:all>
                <xsd:element ref="ns2:ECDC_SARMS_Identifier" minOccurs="0"/>
                <xsd:element ref="ns2:ECDC_SARMS_Description_Doc" minOccurs="0"/>
                <xsd:element ref="ns2:ECDC_SARMS_Doc_Contributor" minOccurs="0"/>
                <xsd:element ref="ns2:ECDC_SARMS_Format"/>
                <xsd:element ref="ns2:ECDC_SARMS_Publisher"/>
                <xsd:element ref="ns2:ECDC_SARMS_Relation" minOccurs="0"/>
                <xsd:element ref="ns2:ECDC_SARMS_Clearance" minOccurs="0"/>
                <xsd:element ref="ns2:ECDC_SARMS_Rights" minOccurs="0"/>
                <xsd:element ref="ns2:ECDC_SARMS_Effective_Date"/>
                <xsd:element ref="ns2:ECDC_SARMS_Coverage"/>
                <xsd:element ref="ns2:ECDC_SARMS_Syn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3F832-6B08-46A5-9C00-D48C4BE1B8FA" elementFormDefault="qualified">
    <xsd:import namespace="http://schemas.microsoft.com/office/2006/documentManagement/types"/>
    <xsd:import namespace="http://schemas.microsoft.com/office/infopath/2007/PartnerControls"/>
    <xsd:element name="ECDC_SARMS_Identifier" ma:index="8" nillable="true" ma:displayName="Identifier" ma:internalName="ECDC_SARMS_Identifier">
      <xsd:simpleType>
        <xsd:restriction base="dms:Text"/>
      </xsd:simpleType>
    </xsd:element>
    <xsd:element name="ECDC_SARMS_Description_Doc" ma:index="9" nillable="true" ma:displayName="Description" ma:internalName="ECDC_SARMS_Description_Doc">
      <xsd:simpleType>
        <xsd:restriction base="dms:Text"/>
      </xsd:simpleType>
    </xsd:element>
    <xsd:element name="ECDC_SARMS_Doc_Contributor" ma:index="16" nillable="true" ma:displayName="Contributors" ma:internalName="ECDC_SARMS_Doc_Contributor">
      <xsd:simpleType>
        <xsd:restriction base="dms:Note">
          <xsd:maxLength value="255"/>
        </xsd:restriction>
      </xsd:simpleType>
    </xsd:element>
    <xsd:element name="ECDC_SARMS_Format" ma:index="17" ma:displayName="Format" ma:default="Supporting Document" ma:format="Dropdown" ma:internalName="ECDC_SARMS_Format">
      <xsd:simpleType>
        <xsd:restriction base="dms:Choice">
          <xsd:enumeration value="Main Output"/>
          <xsd:enumeration value="Supporting Document"/>
          <xsd:enumeration value="Publication"/>
        </xsd:restriction>
      </xsd:simpleType>
    </xsd:element>
    <xsd:element name="ECDC_SARMS_Publisher" ma:index="18" ma:displayName="Publisher" ma:default="ECDC" ma:internalName="ECDC_SARMS_Publisher">
      <xsd:simpleType>
        <xsd:restriction base="dms:Text"/>
      </xsd:simpleType>
    </xsd:element>
    <xsd:element name="ECDC_SARMS_Relation" ma:index="19" nillable="true" ma:displayName="Relation" ma:internalName="ECDC_SARMS_Relation">
      <xsd:simpleType>
        <xsd:restriction base="dms:Text"/>
      </xsd:simpleType>
    </xsd:element>
    <xsd:element name="ECDC_SARMS_Clearance" ma:index="20" nillable="true" ma:displayName="Clearance" ma:format="Dropdown" ma:internalName="ECDC_SARMS_Clearance">
      <xsd:simpleType>
        <xsd:restriction base="dms:Choice">
          <xsd:enumeration value="Internal Access Only: Not disseminated externally"/>
          <xsd:enumeration value="Restricted External Access: Restricted external dissemination only"/>
          <xsd:enumeration value="Public Access: Disseminate to all"/>
        </xsd:restriction>
      </xsd:simpleType>
    </xsd:element>
    <xsd:element name="ECDC_SARMS_Rights" ma:index="21" nillable="true" ma:displayName="Rights" ma:internalName="ECDC_SARMS_Rights">
      <xsd:simpleType>
        <xsd:restriction base="dms:Text"/>
      </xsd:simpleType>
    </xsd:element>
    <xsd:element name="ECDC_SARMS_Effective_Date" ma:index="22" ma:displayName="Effective Date" ma:default="2018-04-16T00:00:00Z" ma:format="DateOnly" ma:internalName="ECDC_SARMS_Effective_Date">
      <xsd:simpleType>
        <xsd:restriction base="dms:DateTime"/>
      </xsd:simpleType>
    </xsd:element>
    <xsd:element name="ECDC_SARMS_Coverage" ma:index="23" ma:displayName="Coverage" ma:default="None" ma:internalName="ECDC_SARMS_Coverage">
      <xsd:simpleType>
        <xsd:restriction base="dms:Text"/>
      </xsd:simpleType>
    </xsd:element>
    <xsd:element name="ECDC_SARMS_Sync" ma:index="24" nillable="true" ma:displayName="Sync" ma:default="0" ma:internalName="ECDC_SARMS_Syn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DC_SARMS_Sync xmlns="B023F832-6B08-46A5-9C00-D48C4BE1B8FA">false</ECDC_SARMS_Sync>
    <ECDC_SARMS_Identifier xmlns="B023F832-6B08-46A5-9C00-D48C4BE1B8FA" xsi:nil="true"/>
    <ECDC_SARMS_Publisher xmlns="B023F832-6B08-46A5-9C00-D48C4BE1B8FA">ECDC</ECDC_SARMS_Publisher>
    <ECDC_SARMS_Effective_Date xmlns="B023F832-6B08-46A5-9C00-D48C4BE1B8FA">2018-04-16T10:48:11+00:00</ECDC_SARMS_Effective_Date>
    <ECDC_SARMS_Doc_Contributor xmlns="B023F832-6B08-46A5-9C00-D48C4BE1B8FA" xsi:nil="true"/>
    <ECDC_SARMS_Rights xmlns="B023F832-6B08-46A5-9C00-D48C4BE1B8FA" xsi:nil="true"/>
    <ECDC_SARMS_Relation xmlns="B023F832-6B08-46A5-9C00-D48C4BE1B8FA" xsi:nil="true"/>
    <ECDC_SARMS_Format xmlns="B023F832-6B08-46A5-9C00-D48C4BE1B8FA">Supporting Document</ECDC_SARMS_Format>
    <ECDC_SARMS_Description_Doc xmlns="B023F832-6B08-46A5-9C00-D48C4BE1B8FA" xsi:nil="true"/>
    <ECDC_SARMS_Clearance xmlns="B023F832-6B08-46A5-9C00-D48C4BE1B8FA" xsi:nil="true"/>
    <ECDC_SARMS_Coverage xmlns="B023F832-6B08-46A5-9C00-D48C4BE1B8FA">None</ECDC_SARMS_Cover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BB4F68-1D2C-4B27-8C4E-98B798AFE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3F832-6B08-46A5-9C00-D48C4BE1B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6E89BB-BEA4-4D37-BFBD-632E5BEEB4A9}">
  <ds:schemaRefs>
    <ds:schemaRef ds:uri="http://purl.org/dc/terms/"/>
    <ds:schemaRef ds:uri="http://schemas.openxmlformats.org/package/2006/metadata/core-properties"/>
    <ds:schemaRef ds:uri="http://schemas.microsoft.com/office/2006/documentManagement/types"/>
    <ds:schemaRef ds:uri="B023F832-6B08-46A5-9C00-D48C4BE1B8FA"/>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77C0DF-D343-4EB9-9EA7-99B9C7655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HOME</vt:lpstr>
      <vt:lpstr>STUDIES</vt:lpstr>
      <vt:lpstr>PICO1</vt:lpstr>
      <vt:lpstr>PICO2</vt:lpstr>
      <vt:lpstr>PICO3</vt:lpstr>
      <vt:lpstr>PICO4</vt:lpstr>
      <vt:lpstr>PICO5</vt:lpstr>
      <vt:lpstr>REFERENCES</vt:lpstr>
      <vt:lpstr>Hoja1</vt:lpstr>
      <vt:lpstr>Hoja2</vt:lpstr>
      <vt:lpstr>Down</vt:lpstr>
      <vt:lpstr>up</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Efficacy, immunogenicity, safety and tolerability in other populations not previously targeted by immunisation programmes: HIV-infected men and women</dc:title>
  <dc:creator>ECDC</dc:creator>
  <cp:lastModifiedBy>Harry Gosling</cp:lastModifiedBy>
  <dcterms:created xsi:type="dcterms:W3CDTF">2018-01-29T14:11:55Z</dcterms:created>
  <dcterms:modified xsi:type="dcterms:W3CDTF">2020-03-30T09:30:16Z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0x01010033C6D12616634881B00942D2FCD0A93B00E44FF68AA2AB4E9DA1C9CE14CB96806400D74377E944699149A26D84D03429E547</vt:lpwstr>
  </property>
</Properties>
</file>