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Projects\eCdT_jobs\post-processing\Cherazade\2019\ECDC 8664\"/>
    </mc:Choice>
  </mc:AlternateContent>
  <bookViews>
    <workbookView xWindow="2295" yWindow="135" windowWidth="10545" windowHeight="7725" tabRatio="781" firstSheet="4" activeTab="13"/>
  </bookViews>
  <sheets>
    <sheet name="11" sheetId="18" state="hidden" r:id="rId1"/>
    <sheet name="1" sheetId="14" state="hidden" r:id="rId2"/>
    <sheet name="2" sheetId="15" state="hidden" r:id="rId3"/>
    <sheet name="3" sheetId="17" state="hidden" r:id="rId4"/>
    <sheet name="Uvod" sheetId="79" r:id="rId5"/>
    <sheet name="Okvir" sheetId="81" r:id="rId6"/>
    <sheet name="D1" sheetId="73" r:id="rId7"/>
    <sheet name="D2" sheetId="74" r:id="rId8"/>
    <sheet name="D3" sheetId="75" r:id="rId9"/>
    <sheet name="D4" sheetId="70" r:id="rId10"/>
    <sheet name="D5" sheetId="76" r:id="rId11"/>
    <sheet name="D6" sheetId="78" r:id="rId12"/>
    <sheet name="D7" sheetId="77" r:id="rId13"/>
    <sheet name="Povzetek" sheetId="27" r:id="rId14"/>
    <sheet name="Pregled BSI in CSI" sheetId="85" r:id="rId15"/>
    <sheet name="Figures" sheetId="56" state="hidden" r:id="rId16"/>
    <sheet name="Okvir SZO" sheetId="84" r:id="rId17"/>
  </sheets>
  <definedNames>
    <definedName name="_xlnm.Print_Area" localSheetId="6">'D1'!$A$1:$AF$52</definedName>
    <definedName name="_xlnm.Print_Area" localSheetId="7">'D2'!$A$1:$AG$27</definedName>
    <definedName name="_xlnm.Print_Area" localSheetId="8">'D3'!$A$1:$AE$33</definedName>
    <definedName name="_xlnm.Print_Area" localSheetId="9">'D4'!$A$1:$AG$31</definedName>
    <definedName name="_xlnm.Print_Area" localSheetId="10">'D5'!$A$1:$AG$65</definedName>
    <definedName name="_xlnm.Print_Area" localSheetId="11">'D6'!$A$1:$AF$22</definedName>
    <definedName name="_xlnm.Print_Area" localSheetId="12">'D7'!$A$1:$AF$19</definedName>
    <definedName name="_xlnm.Print_Area" localSheetId="5">Okvir!$A$1:$G$24</definedName>
    <definedName name="_xlnm.Print_Area" localSheetId="16">'Okvir SZO'!$A$1:$J$56</definedName>
    <definedName name="_xlnm.Print_Area" localSheetId="13">Povzetek!$A$1:$J$135</definedName>
    <definedName name="_xlnm.Print_Area" localSheetId="14">'Pregled BSI in CSI'!$A$1:$E$140</definedName>
    <definedName name="_xlnm.Print_Area" localSheetId="4">Uvod!$A$1:$D$18</definedName>
    <definedName name="s">#REF!</definedName>
  </definedNames>
  <calcPr calcId="162913"/>
</workbook>
</file>

<file path=xl/calcChain.xml><?xml version="1.0" encoding="utf-8"?>
<calcChain xmlns="http://schemas.openxmlformats.org/spreadsheetml/2006/main">
  <c r="G19" i="81" l="1"/>
  <c r="I131" i="27"/>
  <c r="I128" i="27"/>
  <c r="I125" i="27"/>
  <c r="I117" i="27"/>
  <c r="I106" i="27"/>
  <c r="I98" i="27"/>
  <c r="I81" i="27"/>
  <c r="H33" i="27"/>
  <c r="H32" i="27"/>
  <c r="U19" i="77"/>
  <c r="U18" i="77"/>
  <c r="I16" i="77"/>
  <c r="T10" i="77" s="1"/>
  <c r="V10" i="77" s="1"/>
  <c r="V16" i="77" s="1"/>
  <c r="S14" i="77"/>
  <c r="J14" i="77"/>
  <c r="S13" i="77"/>
  <c r="J13" i="77"/>
  <c r="S12" i="77"/>
  <c r="J12" i="77"/>
  <c r="J16" i="77" s="1"/>
  <c r="I12" i="77"/>
  <c r="S11" i="77"/>
  <c r="J11" i="77"/>
  <c r="I11" i="77"/>
  <c r="S10" i="77"/>
  <c r="J10" i="77"/>
  <c r="I10" i="77"/>
  <c r="V22" i="78"/>
  <c r="V21" i="78"/>
  <c r="S17" i="78"/>
  <c r="J17" i="78"/>
  <c r="I17" i="78"/>
  <c r="S16" i="78"/>
  <c r="J16" i="78"/>
  <c r="S15" i="78"/>
  <c r="J15" i="78"/>
  <c r="S14" i="78"/>
  <c r="J14" i="78"/>
  <c r="S13" i="78"/>
  <c r="J13" i="78"/>
  <c r="S12" i="78"/>
  <c r="J12" i="78"/>
  <c r="I12" i="78"/>
  <c r="S11" i="78"/>
  <c r="J11" i="78"/>
  <c r="S10" i="78"/>
  <c r="J10" i="78"/>
  <c r="J19" i="78" s="1"/>
  <c r="I10" i="78"/>
  <c r="I19" i="78" s="1"/>
  <c r="W65" i="76"/>
  <c r="T63" i="76" s="1"/>
  <c r="G22" i="27" s="1"/>
  <c r="G50" i="27" s="1"/>
  <c r="W64" i="76"/>
  <c r="T60" i="76"/>
  <c r="K60" i="76"/>
  <c r="T59" i="76"/>
  <c r="K59" i="76"/>
  <c r="T58" i="76"/>
  <c r="K58" i="76"/>
  <c r="T57" i="76"/>
  <c r="K57" i="76"/>
  <c r="T56" i="76"/>
  <c r="I126" i="27" s="1"/>
  <c r="K56" i="76"/>
  <c r="T55" i="76"/>
  <c r="K55" i="76"/>
  <c r="T54" i="76"/>
  <c r="K54" i="76"/>
  <c r="J54" i="76"/>
  <c r="T53" i="76"/>
  <c r="I130" i="27" s="1"/>
  <c r="K53" i="76"/>
  <c r="T52" i="76"/>
  <c r="K52" i="76"/>
  <c r="T51" i="76"/>
  <c r="K51" i="76"/>
  <c r="J51" i="76"/>
  <c r="T50" i="76"/>
  <c r="K50" i="76"/>
  <c r="T49" i="76"/>
  <c r="K49" i="76"/>
  <c r="T48" i="76"/>
  <c r="K48" i="76"/>
  <c r="J48" i="76"/>
  <c r="T47" i="76"/>
  <c r="K47" i="76"/>
  <c r="T46" i="76"/>
  <c r="K46" i="76"/>
  <c r="T45" i="76"/>
  <c r="K45" i="76"/>
  <c r="T44" i="76"/>
  <c r="K44" i="76"/>
  <c r="T43" i="76"/>
  <c r="K43" i="76"/>
  <c r="T42" i="76"/>
  <c r="I105" i="27" s="1"/>
  <c r="K42" i="76"/>
  <c r="T41" i="76"/>
  <c r="K41" i="76"/>
  <c r="J41" i="76"/>
  <c r="T40" i="76"/>
  <c r="K40" i="76"/>
  <c r="T39" i="76"/>
  <c r="K39" i="76"/>
  <c r="T38" i="76"/>
  <c r="K38" i="76"/>
  <c r="T37" i="76"/>
  <c r="K37" i="76"/>
  <c r="T36" i="76"/>
  <c r="K36" i="76"/>
  <c r="T35" i="76"/>
  <c r="K35" i="76"/>
  <c r="T34" i="76"/>
  <c r="K34" i="76"/>
  <c r="J34" i="76"/>
  <c r="T33" i="76"/>
  <c r="I120" i="27" s="1"/>
  <c r="K33" i="76"/>
  <c r="T32" i="76"/>
  <c r="K32" i="76"/>
  <c r="T31" i="76"/>
  <c r="K31" i="76"/>
  <c r="T30" i="76"/>
  <c r="I85" i="27" s="1"/>
  <c r="K30" i="76"/>
  <c r="T29" i="76"/>
  <c r="K29" i="76"/>
  <c r="T28" i="76"/>
  <c r="K28" i="76"/>
  <c r="T27" i="76"/>
  <c r="K27" i="76"/>
  <c r="T26" i="76"/>
  <c r="K26" i="76"/>
  <c r="J26" i="76"/>
  <c r="T25" i="76"/>
  <c r="K25" i="76"/>
  <c r="J25" i="76"/>
  <c r="T24" i="76"/>
  <c r="K24" i="76"/>
  <c r="T23" i="76"/>
  <c r="K23" i="76"/>
  <c r="T22" i="76"/>
  <c r="I124" i="27" s="1"/>
  <c r="K22" i="76"/>
  <c r="T21" i="76"/>
  <c r="K21" i="76"/>
  <c r="T20" i="76"/>
  <c r="I123" i="27" s="1"/>
  <c r="K20" i="76"/>
  <c r="T19" i="76"/>
  <c r="K19" i="76"/>
  <c r="I10" i="76" s="1"/>
  <c r="T18" i="76"/>
  <c r="K18" i="76"/>
  <c r="T17" i="76"/>
  <c r="K17" i="76"/>
  <c r="J17" i="76"/>
  <c r="T16" i="76"/>
  <c r="I114" i="27" s="1"/>
  <c r="K16" i="76"/>
  <c r="J16" i="76"/>
  <c r="T15" i="76"/>
  <c r="K15" i="76"/>
  <c r="T14" i="76"/>
  <c r="K14" i="76"/>
  <c r="J14" i="76"/>
  <c r="T13" i="76"/>
  <c r="K13" i="76"/>
  <c r="T12" i="76"/>
  <c r="K12" i="76"/>
  <c r="J12" i="76"/>
  <c r="T11" i="76"/>
  <c r="K11" i="76"/>
  <c r="T10" i="76"/>
  <c r="K10" i="76"/>
  <c r="K62" i="76" s="1"/>
  <c r="J10" i="76"/>
  <c r="J62" i="76" s="1"/>
  <c r="W32" i="70"/>
  <c r="T29" i="70" s="1"/>
  <c r="G18" i="27" s="1"/>
  <c r="G49" i="27" s="1"/>
  <c r="W31" i="70"/>
  <c r="T26" i="70"/>
  <c r="K26" i="70"/>
  <c r="T25" i="70"/>
  <c r="K25" i="70"/>
  <c r="T24" i="70"/>
  <c r="K24" i="70"/>
  <c r="T23" i="70"/>
  <c r="K23" i="70"/>
  <c r="T22" i="70"/>
  <c r="K22" i="70"/>
  <c r="T21" i="70"/>
  <c r="K21" i="70"/>
  <c r="T20" i="70"/>
  <c r="K20" i="70"/>
  <c r="T19" i="70"/>
  <c r="K19" i="70"/>
  <c r="J19" i="70"/>
  <c r="T18" i="70"/>
  <c r="K18" i="70"/>
  <c r="T17" i="70"/>
  <c r="K17" i="70"/>
  <c r="T16" i="70"/>
  <c r="K16" i="70"/>
  <c r="T15" i="70"/>
  <c r="K15" i="70"/>
  <c r="T14" i="70"/>
  <c r="K14" i="70"/>
  <c r="T13" i="70"/>
  <c r="K13" i="70"/>
  <c r="T12" i="70"/>
  <c r="K12" i="70"/>
  <c r="T11" i="70"/>
  <c r="K11" i="70"/>
  <c r="J11" i="70"/>
  <c r="T10" i="70"/>
  <c r="K10" i="70"/>
  <c r="K28" i="70" s="1"/>
  <c r="J10" i="70"/>
  <c r="J28" i="70" s="1"/>
  <c r="V33" i="75"/>
  <c r="V32" i="75"/>
  <c r="S28" i="75"/>
  <c r="I103" i="27" s="1"/>
  <c r="J28" i="75"/>
  <c r="S27" i="75"/>
  <c r="J27" i="75"/>
  <c r="S26" i="75"/>
  <c r="J26" i="75"/>
  <c r="S25" i="75"/>
  <c r="J25" i="75"/>
  <c r="I25" i="75"/>
  <c r="S24" i="75"/>
  <c r="J24" i="75"/>
  <c r="I24" i="75"/>
  <c r="S23" i="75"/>
  <c r="I102" i="27" s="1"/>
  <c r="J23" i="75"/>
  <c r="I23" i="75"/>
  <c r="S22" i="75"/>
  <c r="J22" i="75"/>
  <c r="I22" i="75"/>
  <c r="S21" i="75"/>
  <c r="J21" i="75"/>
  <c r="S20" i="75"/>
  <c r="J20" i="75"/>
  <c r="S19" i="75"/>
  <c r="J19" i="75"/>
  <c r="S18" i="75"/>
  <c r="J18" i="75"/>
  <c r="S17" i="75"/>
  <c r="J17" i="75"/>
  <c r="S16" i="75"/>
  <c r="J16" i="75"/>
  <c r="S15" i="75"/>
  <c r="J15" i="75"/>
  <c r="S14" i="75"/>
  <c r="J14" i="75"/>
  <c r="S13" i="75"/>
  <c r="J13" i="75"/>
  <c r="S12" i="75"/>
  <c r="I97" i="27" s="1"/>
  <c r="J12" i="75"/>
  <c r="I12" i="75"/>
  <c r="S11" i="75"/>
  <c r="J11" i="75"/>
  <c r="S10" i="75"/>
  <c r="J10" i="75"/>
  <c r="I10" i="75"/>
  <c r="I29" i="75" s="1"/>
  <c r="W28" i="74"/>
  <c r="T25" i="74" s="1"/>
  <c r="G10" i="27" s="1"/>
  <c r="G47" i="27" s="1"/>
  <c r="W27" i="74"/>
  <c r="T22" i="74"/>
  <c r="K22" i="74"/>
  <c r="J22" i="74"/>
  <c r="T21" i="74"/>
  <c r="K21" i="74"/>
  <c r="J21" i="74"/>
  <c r="T20" i="74"/>
  <c r="K20" i="74"/>
  <c r="T19" i="74"/>
  <c r="K19" i="74"/>
  <c r="T18" i="74"/>
  <c r="K18" i="74"/>
  <c r="T17" i="74"/>
  <c r="K17" i="74"/>
  <c r="J17" i="74"/>
  <c r="T16" i="74"/>
  <c r="K16" i="74"/>
  <c r="T15" i="74"/>
  <c r="K15" i="74"/>
  <c r="J15" i="74"/>
  <c r="T14" i="74"/>
  <c r="K14" i="74"/>
  <c r="T13" i="74"/>
  <c r="K13" i="74"/>
  <c r="J13" i="74"/>
  <c r="T12" i="74"/>
  <c r="K12" i="74"/>
  <c r="J12" i="74"/>
  <c r="T11" i="74"/>
  <c r="I108" i="27" s="1"/>
  <c r="K11" i="74"/>
  <c r="I10" i="74" s="1"/>
  <c r="J11" i="74"/>
  <c r="T10" i="74"/>
  <c r="K10" i="74"/>
  <c r="K27" i="74" s="1"/>
  <c r="V14" i="74" s="1"/>
  <c r="X14" i="74" s="1"/>
  <c r="J10" i="74"/>
  <c r="J27" i="74" s="1"/>
  <c r="X52" i="73"/>
  <c r="X51" i="73"/>
  <c r="T47" i="73"/>
  <c r="K47" i="73"/>
  <c r="T46" i="73"/>
  <c r="K46" i="73"/>
  <c r="T45" i="73"/>
  <c r="K45" i="73"/>
  <c r="T44" i="73"/>
  <c r="K44" i="73"/>
  <c r="T43" i="73"/>
  <c r="K43" i="73"/>
  <c r="T42" i="73"/>
  <c r="K42" i="73"/>
  <c r="T41" i="73"/>
  <c r="K41" i="73"/>
  <c r="T40" i="73"/>
  <c r="K40" i="73"/>
  <c r="T39" i="73"/>
  <c r="K39" i="73"/>
  <c r="T38" i="73"/>
  <c r="K38" i="73"/>
  <c r="J38" i="73"/>
  <c r="T37" i="73"/>
  <c r="K37" i="73"/>
  <c r="J37" i="73"/>
  <c r="T36" i="73"/>
  <c r="K36" i="73"/>
  <c r="J36" i="73"/>
  <c r="T35" i="73"/>
  <c r="K35" i="73"/>
  <c r="J35" i="73"/>
  <c r="T34" i="73"/>
  <c r="K34" i="73"/>
  <c r="T33" i="73"/>
  <c r="I132" i="27" s="1"/>
  <c r="K33" i="73"/>
  <c r="T32" i="73"/>
  <c r="K32" i="73"/>
  <c r="J32" i="73"/>
  <c r="T31" i="73"/>
  <c r="K31" i="73"/>
  <c r="T30" i="73"/>
  <c r="I82" i="27" s="1"/>
  <c r="K30" i="73"/>
  <c r="T29" i="73"/>
  <c r="I113" i="27" s="1"/>
  <c r="K29" i="73"/>
  <c r="J29" i="73"/>
  <c r="T28" i="73"/>
  <c r="K28" i="73"/>
  <c r="T27" i="73"/>
  <c r="K27" i="73"/>
  <c r="T26" i="73"/>
  <c r="K26" i="73"/>
  <c r="T25" i="73"/>
  <c r="I87" i="27" s="1"/>
  <c r="K25" i="73"/>
  <c r="T24" i="73"/>
  <c r="I118" i="27" s="1"/>
  <c r="K24" i="73"/>
  <c r="J24" i="73"/>
  <c r="T23" i="73"/>
  <c r="K23" i="73"/>
  <c r="T22" i="73"/>
  <c r="K22" i="73"/>
  <c r="J22" i="73"/>
  <c r="T21" i="73"/>
  <c r="K21" i="73"/>
  <c r="T20" i="73"/>
  <c r="K20" i="73"/>
  <c r="T19" i="73"/>
  <c r="K19" i="73"/>
  <c r="T18" i="73"/>
  <c r="K18" i="73"/>
  <c r="J18" i="73"/>
  <c r="T17" i="73"/>
  <c r="K17" i="73"/>
  <c r="T16" i="73"/>
  <c r="K16" i="73"/>
  <c r="J16" i="73"/>
  <c r="T15" i="73"/>
  <c r="K15" i="73"/>
  <c r="T14" i="73"/>
  <c r="K14" i="73"/>
  <c r="T13" i="73"/>
  <c r="K13" i="73"/>
  <c r="T12" i="73"/>
  <c r="K12" i="73"/>
  <c r="J12" i="73"/>
  <c r="T11" i="73"/>
  <c r="K11" i="73"/>
  <c r="J11" i="73"/>
  <c r="T10" i="73"/>
  <c r="K10" i="73"/>
  <c r="J10" i="73"/>
  <c r="J48" i="73" s="1"/>
  <c r="F19" i="81"/>
  <c r="I122" i="27" l="1"/>
  <c r="I121" i="27"/>
  <c r="X28" i="76"/>
  <c r="T17" i="78"/>
  <c r="V17" i="78" s="1"/>
  <c r="S19" i="78"/>
  <c r="G25" i="27" s="1"/>
  <c r="G39" i="27" s="1"/>
  <c r="T10" i="78"/>
  <c r="V10" i="78" s="1"/>
  <c r="V19" i="78" s="1"/>
  <c r="T12" i="78"/>
  <c r="V12" i="78" s="1"/>
  <c r="X16" i="74"/>
  <c r="X25" i="70"/>
  <c r="W16" i="78"/>
  <c r="U24" i="73"/>
  <c r="W24" i="73" s="1"/>
  <c r="U29" i="73"/>
  <c r="W29" i="73" s="1"/>
  <c r="U16" i="73"/>
  <c r="W16" i="73" s="1"/>
  <c r="U10" i="73"/>
  <c r="T49" i="73"/>
  <c r="G5" i="27" s="1"/>
  <c r="U32" i="73"/>
  <c r="U35" i="73"/>
  <c r="W35" i="73" s="1"/>
  <c r="U22" i="73"/>
  <c r="W22" i="73" s="1"/>
  <c r="U11" i="73"/>
  <c r="W11" i="73" s="1"/>
  <c r="U36" i="73"/>
  <c r="W36" i="73" s="1"/>
  <c r="U12" i="73"/>
  <c r="W12" i="73" s="1"/>
  <c r="U37" i="73"/>
  <c r="U38" i="73"/>
  <c r="W38" i="73" s="1"/>
  <c r="U18" i="73"/>
  <c r="W18" i="73" s="1"/>
  <c r="X20" i="74"/>
  <c r="T24" i="74"/>
  <c r="G9" i="27" s="1"/>
  <c r="G35" i="27" s="1"/>
  <c r="X25" i="76"/>
  <c r="X54" i="76"/>
  <c r="U15" i="78"/>
  <c r="U13" i="78"/>
  <c r="U10" i="78"/>
  <c r="W10" i="78" s="1"/>
  <c r="W19" i="78" s="1"/>
  <c r="U17" i="78"/>
  <c r="W17" i="78" s="1"/>
  <c r="U11" i="78"/>
  <c r="U16" i="78"/>
  <c r="U14" i="78"/>
  <c r="W14" i="78" s="1"/>
  <c r="U12" i="78"/>
  <c r="W12" i="78" s="1"/>
  <c r="S20" i="78"/>
  <c r="G26" i="27" s="1"/>
  <c r="G51" i="27" s="1"/>
  <c r="W13" i="78"/>
  <c r="W14" i="77"/>
  <c r="U10" i="74"/>
  <c r="U15" i="74"/>
  <c r="U11" i="74"/>
  <c r="W11" i="74" s="1"/>
  <c r="U13" i="74"/>
  <c r="U21" i="74"/>
  <c r="W21" i="74" s="1"/>
  <c r="U12" i="74"/>
  <c r="W12" i="74" s="1"/>
  <c r="U22" i="74"/>
  <c r="W22" i="74" s="1"/>
  <c r="W10" i="73"/>
  <c r="W48" i="73" s="1"/>
  <c r="U17" i="74"/>
  <c r="W17" i="74" s="1"/>
  <c r="I112" i="27"/>
  <c r="W10" i="74"/>
  <c r="W24" i="74" s="1"/>
  <c r="W15" i="74"/>
  <c r="U51" i="76"/>
  <c r="W51" i="76" s="1"/>
  <c r="U26" i="76"/>
  <c r="W26" i="76" s="1"/>
  <c r="U17" i="76"/>
  <c r="W17" i="76" s="1"/>
  <c r="U54" i="76"/>
  <c r="W54" i="76" s="1"/>
  <c r="U16" i="76"/>
  <c r="W16" i="76" s="1"/>
  <c r="U10" i="76"/>
  <c r="U48" i="76"/>
  <c r="W48" i="76" s="1"/>
  <c r="U25" i="76"/>
  <c r="W25" i="76" s="1"/>
  <c r="U14" i="76"/>
  <c r="U34" i="76"/>
  <c r="U41" i="76"/>
  <c r="U12" i="76"/>
  <c r="W12" i="76" s="1"/>
  <c r="X41" i="76"/>
  <c r="W11" i="78"/>
  <c r="U10" i="77"/>
  <c r="W10" i="77" s="1"/>
  <c r="W16" i="77" s="1"/>
  <c r="U14" i="77"/>
  <c r="U11" i="77"/>
  <c r="W11" i="77" s="1"/>
  <c r="S17" i="77"/>
  <c r="G30" i="27" s="1"/>
  <c r="G52" i="27" s="1"/>
  <c r="U12" i="77"/>
  <c r="W12" i="77" s="1"/>
  <c r="U13" i="77"/>
  <c r="W13" i="77" s="1"/>
  <c r="V20" i="74"/>
  <c r="V18" i="74"/>
  <c r="V15" i="74"/>
  <c r="X15" i="74" s="1"/>
  <c r="V10" i="74"/>
  <c r="X10" i="74" s="1"/>
  <c r="X24" i="74" s="1"/>
  <c r="V11" i="74"/>
  <c r="X11" i="74" s="1"/>
  <c r="V21" i="74"/>
  <c r="X21" i="74" s="1"/>
  <c r="V12" i="74"/>
  <c r="V22" i="74"/>
  <c r="X22" i="74" s="1"/>
  <c r="V16" i="74"/>
  <c r="V13" i="74"/>
  <c r="X13" i="74" s="1"/>
  <c r="V19" i="74"/>
  <c r="X19" i="74" s="1"/>
  <c r="V17" i="74"/>
  <c r="X17" i="74" s="1"/>
  <c r="X23" i="70"/>
  <c r="X18" i="74"/>
  <c r="I96" i="27"/>
  <c r="U10" i="70"/>
  <c r="W10" i="70" s="1"/>
  <c r="W27" i="70" s="1"/>
  <c r="U11" i="70"/>
  <c r="W11" i="70" s="1"/>
  <c r="T28" i="70"/>
  <c r="G17" i="27" s="1"/>
  <c r="G37" i="27" s="1"/>
  <c r="U19" i="70"/>
  <c r="V54" i="76"/>
  <c r="V46" i="76"/>
  <c r="X46" i="76" s="1"/>
  <c r="V44" i="76"/>
  <c r="X44" i="76" s="1"/>
  <c r="V42" i="76"/>
  <c r="X42" i="76" s="1"/>
  <c r="V23" i="76"/>
  <c r="X23" i="76" s="1"/>
  <c r="V21" i="76"/>
  <c r="X21" i="76" s="1"/>
  <c r="V19" i="76"/>
  <c r="X19" i="76" s="1"/>
  <c r="V16" i="76"/>
  <c r="V49" i="76"/>
  <c r="V17" i="76"/>
  <c r="X17" i="76" s="1"/>
  <c r="V13" i="76"/>
  <c r="X13" i="76" s="1"/>
  <c r="V10" i="76"/>
  <c r="X10" i="76" s="1"/>
  <c r="X62" i="76" s="1"/>
  <c r="V51" i="76"/>
  <c r="X51" i="76" s="1"/>
  <c r="V39" i="76"/>
  <c r="X39" i="76" s="1"/>
  <c r="V52" i="76"/>
  <c r="X52" i="76" s="1"/>
  <c r="V33" i="76"/>
  <c r="X33" i="76" s="1"/>
  <c r="V31" i="76"/>
  <c r="V29" i="76"/>
  <c r="X29" i="76" s="1"/>
  <c r="V27" i="76"/>
  <c r="X27" i="76" s="1"/>
  <c r="V59" i="76"/>
  <c r="X59" i="76" s="1"/>
  <c r="V57" i="76"/>
  <c r="X57" i="76" s="1"/>
  <c r="V55" i="76"/>
  <c r="X55" i="76" s="1"/>
  <c r="V40" i="76"/>
  <c r="X40" i="76" s="1"/>
  <c r="V38" i="76"/>
  <c r="X38" i="76" s="1"/>
  <c r="V36" i="76"/>
  <c r="X36" i="76" s="1"/>
  <c r="V14" i="76"/>
  <c r="X14" i="76" s="1"/>
  <c r="V41" i="76"/>
  <c r="V56" i="76"/>
  <c r="X56" i="76" s="1"/>
  <c r="V47" i="76"/>
  <c r="X47" i="76" s="1"/>
  <c r="V45" i="76"/>
  <c r="X45" i="76" s="1"/>
  <c r="V43" i="76"/>
  <c r="X43" i="76" s="1"/>
  <c r="V34" i="76"/>
  <c r="X34" i="76" s="1"/>
  <c r="V24" i="76"/>
  <c r="V22" i="76"/>
  <c r="X22" i="76" s="1"/>
  <c r="V20" i="76"/>
  <c r="X20" i="76" s="1"/>
  <c r="V18" i="76"/>
  <c r="X18" i="76" s="1"/>
  <c r="V11" i="76"/>
  <c r="X11" i="76" s="1"/>
  <c r="V58" i="76"/>
  <c r="X58" i="76" s="1"/>
  <c r="V50" i="76"/>
  <c r="X50" i="76" s="1"/>
  <c r="V60" i="76"/>
  <c r="X60" i="76" s="1"/>
  <c r="V37" i="76"/>
  <c r="X37" i="76" s="1"/>
  <c r="V26" i="76"/>
  <c r="X26" i="76" s="1"/>
  <c r="V53" i="76"/>
  <c r="V48" i="76"/>
  <c r="X48" i="76" s="1"/>
  <c r="V32" i="76"/>
  <c r="X32" i="76" s="1"/>
  <c r="V30" i="76"/>
  <c r="X30" i="76" s="1"/>
  <c r="V28" i="76"/>
  <c r="V25" i="76"/>
  <c r="V15" i="76"/>
  <c r="X15" i="76" s="1"/>
  <c r="V12" i="76"/>
  <c r="X12" i="76" s="1"/>
  <c r="V35" i="76"/>
  <c r="X35" i="76" s="1"/>
  <c r="W34" i="76"/>
  <c r="X49" i="76"/>
  <c r="W15" i="78"/>
  <c r="X12" i="74"/>
  <c r="T22" i="75"/>
  <c r="V22" i="75" s="1"/>
  <c r="T23" i="75"/>
  <c r="V23" i="75" s="1"/>
  <c r="T24" i="75"/>
  <c r="V24" i="75" s="1"/>
  <c r="T25" i="75"/>
  <c r="T12" i="75"/>
  <c r="V12" i="75" s="1"/>
  <c r="S30" i="75"/>
  <c r="G13" i="27" s="1"/>
  <c r="G36" i="27" s="1"/>
  <c r="T10" i="75"/>
  <c r="V10" i="75" s="1"/>
  <c r="V29" i="75" s="1"/>
  <c r="X19" i="70"/>
  <c r="W37" i="73"/>
  <c r="K48" i="73"/>
  <c r="T50" i="73" s="1"/>
  <c r="G6" i="27" s="1"/>
  <c r="W32" i="73"/>
  <c r="W13" i="74"/>
  <c r="J29" i="75"/>
  <c r="V26" i="70"/>
  <c r="X26" i="70" s="1"/>
  <c r="V24" i="70"/>
  <c r="X24" i="70" s="1"/>
  <c r="V22" i="70"/>
  <c r="X22" i="70" s="1"/>
  <c r="V20" i="70"/>
  <c r="X20" i="70" s="1"/>
  <c r="V11" i="70"/>
  <c r="X11" i="70" s="1"/>
  <c r="V15" i="70"/>
  <c r="X15" i="70" s="1"/>
  <c r="V18" i="70"/>
  <c r="X18" i="70" s="1"/>
  <c r="V16" i="70"/>
  <c r="X16" i="70" s="1"/>
  <c r="V14" i="70"/>
  <c r="X14" i="70" s="1"/>
  <c r="V12" i="70"/>
  <c r="X12" i="70" s="1"/>
  <c r="V25" i="70"/>
  <c r="V23" i="70"/>
  <c r="V21" i="70"/>
  <c r="X21" i="70" s="1"/>
  <c r="V17" i="70"/>
  <c r="X17" i="70" s="1"/>
  <c r="V19" i="70"/>
  <c r="V13" i="70"/>
  <c r="X13" i="70" s="1"/>
  <c r="V10" i="70"/>
  <c r="X10" i="70" s="1"/>
  <c r="X27" i="70" s="1"/>
  <c r="W10" i="76"/>
  <c r="W62" i="76" s="1"/>
  <c r="X24" i="76"/>
  <c r="X31" i="76"/>
  <c r="T62" i="76"/>
  <c r="G21" i="27" s="1"/>
  <c r="G38" i="27" s="1"/>
  <c r="I10" i="73"/>
  <c r="X16" i="76"/>
  <c r="I99" i="27"/>
  <c r="I107" i="27"/>
  <c r="X53" i="76"/>
  <c r="S16" i="77"/>
  <c r="G29" i="27" s="1"/>
  <c r="G40" i="27" s="1"/>
  <c r="I100" i="27"/>
  <c r="I119" i="27"/>
  <c r="W19" i="70"/>
  <c r="W41" i="76"/>
  <c r="I86" i="27"/>
  <c r="I101" i="27"/>
  <c r="I110" i="27"/>
  <c r="I129" i="27"/>
  <c r="T12" i="77"/>
  <c r="V12" i="77" s="1"/>
  <c r="I111" i="27"/>
  <c r="T11" i="77"/>
  <c r="V11" i="77" s="1"/>
  <c r="I92" i="27"/>
  <c r="W14" i="76"/>
  <c r="V25" i="75"/>
  <c r="I104" i="27"/>
  <c r="G46" i="27" l="1"/>
  <c r="U23" i="75"/>
  <c r="W23" i="75" s="1"/>
  <c r="U11" i="75"/>
  <c r="W11" i="75" s="1"/>
  <c r="U25" i="75"/>
  <c r="W25" i="75" s="1"/>
  <c r="U27" i="75"/>
  <c r="W27" i="75" s="1"/>
  <c r="U24" i="75"/>
  <c r="W24" i="75" s="1"/>
  <c r="U20" i="75"/>
  <c r="W20" i="75" s="1"/>
  <c r="U18" i="75"/>
  <c r="W18" i="75" s="1"/>
  <c r="U16" i="75"/>
  <c r="W16" i="75" s="1"/>
  <c r="U14" i="75"/>
  <c r="W14" i="75" s="1"/>
  <c r="U12" i="75"/>
  <c r="W12" i="75" s="1"/>
  <c r="U19" i="75"/>
  <c r="W19" i="75" s="1"/>
  <c r="U10" i="75"/>
  <c r="W10" i="75" s="1"/>
  <c r="W29" i="75" s="1"/>
  <c r="U28" i="75"/>
  <c r="W28" i="75" s="1"/>
  <c r="U21" i="75"/>
  <c r="W21" i="75" s="1"/>
  <c r="U17" i="75"/>
  <c r="W17" i="75" s="1"/>
  <c r="U15" i="75"/>
  <c r="W15" i="75" s="1"/>
  <c r="U26" i="75"/>
  <c r="W26" i="75" s="1"/>
  <c r="U13" i="75"/>
  <c r="W13" i="75" s="1"/>
  <c r="S31" i="75"/>
  <c r="G14" i="27" s="1"/>
  <c r="G48" i="27" s="1"/>
  <c r="U22" i="75"/>
  <c r="W22" i="75" s="1"/>
  <c r="V47" i="73"/>
  <c r="X47" i="73" s="1"/>
  <c r="V45" i="73"/>
  <c r="X45" i="73" s="1"/>
  <c r="V43" i="73"/>
  <c r="X43" i="73" s="1"/>
  <c r="V41" i="73"/>
  <c r="X41" i="73" s="1"/>
  <c r="V39" i="73"/>
  <c r="X39" i="73" s="1"/>
  <c r="V34" i="73"/>
  <c r="X34" i="73" s="1"/>
  <c r="V29" i="73"/>
  <c r="X29" i="73" s="1"/>
  <c r="V21" i="73"/>
  <c r="X21" i="73" s="1"/>
  <c r="V19" i="73"/>
  <c r="X19" i="73" s="1"/>
  <c r="V16" i="73"/>
  <c r="X16" i="73" s="1"/>
  <c r="V10" i="73"/>
  <c r="X10" i="73" s="1"/>
  <c r="X48" i="73" s="1"/>
  <c r="V32" i="73"/>
  <c r="X32" i="73" s="1"/>
  <c r="V35" i="73"/>
  <c r="X35" i="73" s="1"/>
  <c r="V14" i="73"/>
  <c r="X14" i="73" s="1"/>
  <c r="V11" i="73"/>
  <c r="X11" i="73" s="1"/>
  <c r="V27" i="73"/>
  <c r="X27" i="73" s="1"/>
  <c r="V25" i="73"/>
  <c r="X25" i="73" s="1"/>
  <c r="V22" i="73"/>
  <c r="X22" i="73" s="1"/>
  <c r="V36" i="73"/>
  <c r="X36" i="73" s="1"/>
  <c r="V30" i="73"/>
  <c r="X30" i="73" s="1"/>
  <c r="V17" i="73"/>
  <c r="X17" i="73" s="1"/>
  <c r="V12" i="73"/>
  <c r="X12" i="73" s="1"/>
  <c r="V23" i="73"/>
  <c r="X23" i="73" s="1"/>
  <c r="V46" i="73"/>
  <c r="X46" i="73" s="1"/>
  <c r="V44" i="73"/>
  <c r="X44" i="73" s="1"/>
  <c r="V42" i="73"/>
  <c r="X42" i="73" s="1"/>
  <c r="V40" i="73"/>
  <c r="X40" i="73" s="1"/>
  <c r="V37" i="73"/>
  <c r="X37" i="73" s="1"/>
  <c r="V33" i="73"/>
  <c r="X33" i="73" s="1"/>
  <c r="V20" i="73"/>
  <c r="X20" i="73" s="1"/>
  <c r="V38" i="73"/>
  <c r="X38" i="73" s="1"/>
  <c r="V18" i="73"/>
  <c r="X18" i="73" s="1"/>
  <c r="V28" i="73"/>
  <c r="X28" i="73" s="1"/>
  <c r="V26" i="73"/>
  <c r="X26" i="73" s="1"/>
  <c r="V15" i="73"/>
  <c r="X15" i="73" s="1"/>
  <c r="V13" i="73"/>
  <c r="X13" i="73" s="1"/>
  <c r="V31" i="73"/>
  <c r="X31" i="73" s="1"/>
  <c r="V24" i="73"/>
  <c r="X24" i="73" s="1"/>
  <c r="E32" i="27"/>
  <c r="G34" i="27"/>
  <c r="E44" i="27" l="1"/>
</calcChain>
</file>

<file path=xl/sharedStrings.xml><?xml version="1.0" encoding="utf-8"?>
<sst xmlns="http://schemas.openxmlformats.org/spreadsheetml/2006/main" count="1701" uniqueCount="1695">
  <si>
    <r>
      <rPr>
        <b/>
        <sz val="20"/>
        <color rgb="FFFFFFFF"/>
        <rFont val="Tahoma"/>
        <family val="2"/>
      </rPr>
      <t>HEPSA: orodje za samoocenjevanje pripravljenosti na izredne razmere na področju zdravja</t>
    </r>
  </si>
  <si>
    <r>
      <rPr>
        <b/>
        <sz val="14"/>
        <color rgb="FF65B32E"/>
        <rFont val="Tahoma"/>
        <family val="2"/>
      </rPr>
      <t>Uvod</t>
    </r>
  </si>
  <si>
    <r>
      <rPr>
        <sz val="11"/>
        <color rgb="FF000000"/>
        <rFont val="Calibri"/>
        <family val="2"/>
      </rPr>
      <t>Namen orodja HEPSA je oceniti stopnjo pripravljenosti države na izredne razmere na področju zdravja. Orodje je sestavljeno iz delovnih listov, s katerimi opredelite področja za izboljšanje. Orodje je sestavljeno iz sedmih področij (</t>
    </r>
    <r>
      <rPr>
        <sz val="11"/>
        <color rgb="FF000000"/>
        <rFont val="Calibri"/>
        <family val="2"/>
      </rPr>
      <t>D1–D7),</t>
    </r>
    <r>
      <rPr>
        <sz val="11"/>
        <color rgb="FF000000"/>
        <rFont val="Calibri"/>
        <family val="2"/>
      </rPr>
      <t>ki skupaj zajemajo vsa področja pripravljenosti in odzivanja na področju javnega zdravja. Za dodatne informacije o področjih si oglejte delovni list „Okvir“.</t>
    </r>
  </si>
  <si>
    <r>
      <rPr>
        <sz val="11"/>
        <color rgb="FF000000"/>
        <rFont val="Calibri"/>
        <family val="2"/>
      </rPr>
      <t xml:space="preserve">Vsako področje vsebuje niz dodeljenih kazalnikov, s katerimi merite in spremljate raven pripravljenosti. Če delovne liste izpolnjujete vsako leto, lahko z rezultati spremljate stopnjo pripravljenosti (za evidentiranje napredka). Druga možnost uporabe je spodbujanje strukturirane razprave na osnovi rezultatov samoocene. </t>
    </r>
  </si>
  <si>
    <r>
      <rPr>
        <sz val="11"/>
        <color rgb="FF000000"/>
        <rFont val="Calibri"/>
        <family val="2"/>
      </rPr>
      <t>Orodje HEPSA lahko olajša strateško načrtovanje pripravljenosti na izredne razmere na področju javnega zdravja: odkriva vrzeli</t>
    </r>
    <r>
      <rPr>
        <sz val="11"/>
        <color rgb="FF000000"/>
        <rFont val="Calibri"/>
        <family val="2"/>
      </rPr>
      <t xml:space="preserve"> in usmerja k uvajanju izboljšav.</t>
    </r>
  </si>
  <si>
    <r>
      <rPr>
        <b/>
        <sz val="14"/>
        <color rgb="FF65B32E"/>
        <rFont val="Tahoma"/>
        <family val="2"/>
      </rPr>
      <t>Navodilo</t>
    </r>
  </si>
  <si>
    <r>
      <rPr>
        <sz val="11"/>
        <color rgb="FF000000"/>
        <rFont val="Calibri"/>
        <family val="2"/>
      </rPr>
      <t xml:space="preserve">Dodatna navodila lahko najdete v publikaciji ECDC: </t>
    </r>
    <r>
      <rPr>
        <sz val="11"/>
        <color rgb="FF000000"/>
        <rFont val="Calibri"/>
        <family val="2"/>
      </rPr>
      <t xml:space="preserve"> „HEPSA – orodje za samoocenjevanje pripravljenosti na izredne razmere na področju zdravja – navodilo za uporabo“. Stockholm: ECDC; 2018.</t>
    </r>
  </si>
  <si>
    <r>
      <rPr>
        <sz val="11"/>
        <color rgb="FF000000"/>
        <rFont val="Calibri"/>
        <family val="2"/>
      </rPr>
      <t xml:space="preserve">V primeru vprašanj o orodju HEPSA se obrnite na </t>
    </r>
    <r>
      <rPr>
        <b/>
        <sz val="11"/>
        <color rgb="FF000000"/>
        <rFont val="Calibri"/>
        <family val="2"/>
      </rPr>
      <t>preparedness@ecdc.europe.eu</t>
    </r>
    <r>
      <rPr>
        <sz val="11"/>
        <color rgb="FF000000"/>
        <rFont val="Calibri"/>
        <family val="2"/>
      </rPr>
      <t>.</t>
    </r>
  </si>
  <si>
    <r>
      <rPr>
        <sz val="11"/>
        <color rgb="FF000000"/>
        <rFont val="Calibri"/>
        <family val="2"/>
      </rPr>
      <t xml:space="preserve">Na voljo je obrazec za ocenjevanje orodja kot ločena datoteka za prenos. Vaših povratnih informacij bomo zelo veseli, da bomo orodje lahko izboljšali. </t>
    </r>
  </si>
  <si>
    <r>
      <rPr>
        <b/>
        <sz val="14"/>
        <color rgb="FFFFFFFF"/>
        <rFont val="Calibri"/>
        <family val="2"/>
      </rPr>
      <t xml:space="preserve">PROCES PRIPRAVLJENOSTI NA IZREDNE RAZMERE NA PODROČJU JAVNEGA ZDRAVJA </t>
    </r>
  </si>
  <si>
    <r>
      <rPr>
        <sz val="11"/>
        <color rgb="FF000000"/>
        <rFont val="Calibri"/>
        <family val="2"/>
      </rPr>
      <t>Proces pripravljenosti na izredne razmere na področju javnega zdravja (PHEP) zajema sedem splošnih področij: 1. Priprave in upravljanje pred dogodkom, 2. Viri: usposobljena delovna sila, 3. Podporne zmogljivosti: spremljanje, 4. Podporne zmogljivosti: ocena tveganja, 5. Upravljanje odziva na dogodek, 6. Pregled po dogodku, in 7. Uporaba pridobljenih spoznanj. V okviru procesa PHEP prepoznamo tri ključne faze sistema pripravljenosti in odzivanja na izredne razmere na področju javnega zdravja (pred dogodkom, dogodek in po dogodku).</t>
    </r>
  </si>
  <si>
    <r>
      <rPr>
        <sz val="11"/>
        <color rgb="FF000000"/>
        <rFont val="Calibri"/>
        <family val="2"/>
      </rPr>
      <t>Faza pred dogodkom obsega področja in dejavnosti, povezane z načrtovanjem in predvidevanjem PHEP, medtem ko se faza dogodka osredotoča na izvajanje obstoječih načrtov in struktur za pripravljenost kot odziv na (potencialno) nevarnost za javno zdravje. Faza po dogodku predstavlja vzpostavitev prvotnega stanja po nevarnosti za javno zdravje in se osredotoča na stalno izboljševanje vseh področij in elementov v krogu PHEP.</t>
    </r>
  </si>
  <si>
    <r>
      <rPr>
        <b/>
        <sz val="14"/>
        <color rgb="FFFFFFFF"/>
        <rFont val="Calibri"/>
        <family val="2"/>
      </rPr>
      <t>Področje</t>
    </r>
  </si>
  <si>
    <r>
      <rPr>
        <b/>
        <sz val="14"/>
        <color rgb="FFFFFFFF"/>
        <rFont val="Calibri"/>
        <family val="2"/>
      </rPr>
      <t>Razlaga</t>
    </r>
  </si>
  <si>
    <r>
      <rPr>
        <b/>
        <sz val="14"/>
        <color rgb="FFFFFFFF"/>
        <rFont val="Calibri"/>
        <family val="2"/>
      </rPr>
      <t xml:space="preserve">Število kazalnikov               </t>
    </r>
    <r>
      <rPr>
        <sz val="9"/>
        <color rgb="FFFFFFFF"/>
        <rFont val="Calibri"/>
        <family val="2"/>
      </rPr>
      <t>BSI                                    CSI</t>
    </r>
  </si>
  <si>
    <r>
      <rPr>
        <b/>
        <sz val="12"/>
        <rFont val="Calibri"/>
        <family val="2"/>
      </rPr>
      <t>Pred dogodkom</t>
    </r>
  </si>
  <si>
    <r>
      <rPr>
        <b/>
        <sz val="12"/>
        <rFont val="Calibri"/>
        <family val="2"/>
      </rPr>
      <t>Priprave in upravljanje pred dogodkom</t>
    </r>
  </si>
  <si>
    <r>
      <rPr>
        <sz val="12"/>
        <rFont val="Calibri"/>
        <family val="2"/>
      </rPr>
      <t>To so strukture in procesi, v katerih zainteresirane strani komunicirajo in sodelujejo pri odločanju v zvezi s PHEP. Obsegajo na primer vzpostavitev nacionalnih politik in zakonodaje, ki združujejo pripravljenost na izredne razmere, načrte za pripravljenost na izredne razmere, ukrepe za odzivanje in vzpostavitev prvotnega stanja, mehanizme usklajevanja ter njihovo izvajanje in spremljanje.</t>
    </r>
  </si>
  <si>
    <r>
      <rPr>
        <b/>
        <sz val="12"/>
        <rFont val="Calibri"/>
        <family val="2"/>
      </rPr>
      <t>Viri: usposobljena delovna sila</t>
    </r>
  </si>
  <si>
    <r>
      <rPr>
        <sz val="12"/>
        <rFont val="Calibri"/>
        <family val="2"/>
      </rPr>
      <t>Pri načrtovanju za PHEP ima pomembno vlogo delovna sila, usposobljena za človeške vire in organizacijo. Pripravljenost organizacije za izredne razmere je odvisna od usposobljenega in izkušenega osebja ter učinkovitih postopkov, da se lahko organizacija učinkovito odzove na izredne razmere na področju javnega zdravja. Izobraževanje, usposabljanje in vaje pomagajo razviti, oceniti in izboljšati funkcionalne zmogljivosti in postopke, kar omogoča učinkovito odzivanje organizacije na izbruh ali izredne razmere na področju javnega zdravja.</t>
    </r>
  </si>
  <si>
    <r>
      <rPr>
        <b/>
        <sz val="12"/>
        <rFont val="Calibri"/>
        <family val="2"/>
      </rPr>
      <t>Podporne zmogljivosti: spremljanje</t>
    </r>
  </si>
  <si>
    <r>
      <rPr>
        <sz val="12"/>
        <rFont val="Calibri"/>
        <family val="2"/>
      </rPr>
      <t>Spremljanje, vključno z zgodnjim opozarjanjem in epidemiološkimi podatki, je bistven element za hitro odkrivanje tveganj za javno zdravje ter začetek ocenjevanja in obvladovanja teh tveganj. Je tudi ena od osnovnih zmogljivosti, ki so navedene v okviru Mednarodnega zdravstvenega pravilnika (MZP) za spremljanje osnovnih zmogljivosti. Spremljanje bolezni obsega sistematično, sprotno zbiranje, razvrščanje in analizo podatkov za namene javnega zdravja ter pravočasnega razširjanja javnozdravstvenih informacij.</t>
    </r>
  </si>
  <si>
    <r>
      <rPr>
        <b/>
        <sz val="12"/>
        <rFont val="Calibri"/>
        <family val="2"/>
      </rPr>
      <t>Dogodek</t>
    </r>
  </si>
  <si>
    <r>
      <rPr>
        <b/>
        <sz val="12"/>
        <rFont val="Calibri"/>
        <family val="2"/>
      </rPr>
      <t>Podporne zmogljivosti: ocena tveganja</t>
    </r>
  </si>
  <si>
    <r>
      <rPr>
        <sz val="12"/>
        <rFont val="Calibri"/>
        <family val="2"/>
      </rPr>
      <t>Ocena tveganja je opredeljena kot sistematičen proces, v katerem je stopnja tveganja dodeljena (potencialni) nevarnosti za javno zdravje, ki izhaja iz opozoril in zgodnjih opozoril iz sistemov spremljanja v državi. Skladno s tem ocena tveganja obsega zbiranje, vrednotenje in evidentiranje ustreznih informacij v podporo odločanju pri odzivu na nevarnost.</t>
    </r>
  </si>
  <si>
    <r>
      <rPr>
        <b/>
        <sz val="12"/>
        <rFont val="Calibri"/>
        <family val="2"/>
      </rPr>
      <t>Upravljanje odziva na dogodek</t>
    </r>
  </si>
  <si>
    <r>
      <rPr>
        <sz val="12"/>
        <rFont val="Calibri"/>
        <family val="2"/>
      </rPr>
      <t>V upravljanje odziva na dogodek spadajo vse strategije in ukrepi, ki državam pomagajo pri reševanju nenadnih in pomembnih izrednih razmer na področju javnega zdravja. Dogodki na področju javnega zdravja kažejo, ali lahko organizacija pravočasno sprejme ustrezne in skrbne odločitve, ki temeljijo na ustrezni oceni stanja in najboljšem razpoložljivem znanju. Cilj upravljanja odziva na dogodek je omejiti negativne učinke dogodkov na področju javnega zdravja in povrniti normalno stanje. Za vzpostavitev funkcionalnega sistema sodelovanja na regionalni, nacionalni in mednarodni ravni so odgovorni načrtovalci javnega zdravja. Postavljene so visoke zahteve za medsebojno obveščanje, izmenjavo informacij in pregledno odločanje. Pravni temelji za te ukrepe so na voljo v nacionalni zakonodaji, Sklepu št. 1082/2013/EU o čezmejnih nevarnostih za zdravje in MZP.</t>
    </r>
  </si>
  <si>
    <r>
      <rPr>
        <b/>
        <sz val="12"/>
        <color rgb="FFFFFFFF"/>
        <rFont val="Calibri"/>
        <family val="2"/>
      </rPr>
      <t>Po dogodku</t>
    </r>
  </si>
  <si>
    <r>
      <rPr>
        <b/>
        <sz val="12"/>
        <color rgb="FFFFFFFF"/>
        <rFont val="Calibri"/>
        <family val="2"/>
      </rPr>
      <t>Pregled po dogodku</t>
    </r>
  </si>
  <si>
    <r>
      <rPr>
        <sz val="12"/>
        <color rgb="FFFFFFFF"/>
        <rFont val="Calibri"/>
        <family val="2"/>
      </rPr>
      <t>Pomembno je, da se po izrednih razmerah na področju javnega zdravja opravi pregled po dogodku. Z ocenjevanjem dogodka se zagotovi priložnost, da država ali regija oceni raven pripravljenosti, in se tako pomagajo določiti morebitne vrzeli in področja za izboljšanje.</t>
    </r>
  </si>
  <si>
    <r>
      <rPr>
        <b/>
        <sz val="12"/>
        <color rgb="FFFFFFFF"/>
        <rFont val="Calibri"/>
        <family val="2"/>
      </rPr>
      <t>Uporaba pridobljenih spoznanj</t>
    </r>
  </si>
  <si>
    <r>
      <rPr>
        <sz val="12"/>
        <color rgb="FFFFFFFF"/>
        <rFont val="Calibri"/>
        <family val="2"/>
      </rPr>
      <t>Ugotovitve iz ocene prednosti in slabosti v sistemu PHEP pri ocenjevanju po dogodku je treba pretvoriti v ukrepe, zlasti je treba uporabiti pridobljena spoznanja.</t>
    </r>
  </si>
  <si>
    <r>
      <rPr>
        <b/>
        <sz val="18"/>
        <rFont val="Calibri"/>
        <family val="2"/>
      </rPr>
      <t>Priprave in upravljanje pred dogodkom</t>
    </r>
  </si>
  <si>
    <r>
      <rPr>
        <b/>
        <sz val="16"/>
        <color rgb="FFFFFFFF"/>
        <rFont val="Calibri"/>
        <family val="2"/>
      </rPr>
      <t>Merilo učinkovitosti</t>
    </r>
  </si>
  <si>
    <r>
      <rPr>
        <b/>
        <sz val="11"/>
        <color rgb="FFFFFFFF"/>
        <rFont val="Calibri"/>
        <family val="2"/>
      </rPr>
      <t>SZO</t>
    </r>
  </si>
  <si>
    <r>
      <rPr>
        <b/>
        <sz val="11"/>
        <color rgb="FFFFFFFF"/>
        <rFont val="Calibri"/>
        <family val="2"/>
      </rPr>
      <t xml:space="preserve">JEE </t>
    </r>
  </si>
  <si>
    <r>
      <rPr>
        <b/>
        <sz val="14"/>
        <rFont val="Calibri"/>
        <family val="2"/>
      </rPr>
      <t>Število točk</t>
    </r>
  </si>
  <si>
    <r>
      <rPr>
        <b/>
        <sz val="16"/>
        <color rgb="FFFFFFFF"/>
        <rFont val="Calibri"/>
        <family val="2"/>
      </rPr>
      <t>Viri</t>
    </r>
  </si>
  <si>
    <r>
      <rPr>
        <b/>
        <sz val="12"/>
        <rFont val="Calibri"/>
        <family val="2"/>
      </rPr>
      <t>NA/NK</t>
    </r>
  </si>
  <si>
    <r>
      <rPr>
        <b/>
        <sz val="11"/>
        <color rgb="FF000000"/>
        <rFont val="Calibri"/>
        <family val="2"/>
      </rPr>
      <t>Pripombe</t>
    </r>
  </si>
  <si>
    <r>
      <rPr>
        <sz val="11"/>
        <color rgb="FF000000"/>
        <rFont val="Calibri"/>
        <family val="2"/>
      </rPr>
      <t>Pripravljenost na izredne razmere je vključena v nacionalne zdravstvene strategije, financiranje in načrte.</t>
    </r>
  </si>
  <si>
    <r>
      <rPr>
        <sz val="11"/>
        <color theme="1" tint="0.34998626667073579"/>
        <rFont val="Calibri"/>
        <family val="2"/>
      </rPr>
      <t>G.1
R.1</t>
    </r>
  </si>
  <si>
    <r>
      <rPr>
        <sz val="11"/>
        <color rgb="FF000000"/>
        <rFont val="Calibri"/>
        <family val="2"/>
      </rPr>
      <t>Večsektorske politike in zakonodaja v zvezi z obvladovanjem izrednih razmer vključujejo nevarnosti za javno zdravje.</t>
    </r>
  </si>
  <si>
    <r>
      <rPr>
        <sz val="11"/>
        <color theme="1" tint="0.34998626667073579"/>
        <rFont val="Calibri"/>
        <family val="2"/>
      </rPr>
      <t>G.1</t>
    </r>
  </si>
  <si>
    <r>
      <rPr>
        <sz val="11"/>
        <color rgb="FF000000"/>
        <rFont val="Calibri"/>
        <family val="2"/>
      </rPr>
      <t>Nacionalni načrt za pripravljenost na izredne razmere na področju javnega zdravja je pripravljen, se posodablja ali ga je odobril npr. nacionalni pristojni organ.</t>
    </r>
  </si>
  <si>
    <r>
      <rPr>
        <sz val="11"/>
        <color theme="1" tint="0.34998626667073579"/>
        <rFont val="Calibri"/>
        <family val="2"/>
      </rPr>
      <t>G.2</t>
    </r>
  </si>
  <si>
    <r>
      <rPr>
        <sz val="11"/>
        <color theme="1" tint="0.34998626667073579"/>
        <rFont val="Calibri"/>
        <family val="2"/>
      </rPr>
      <t>R.1.1</t>
    </r>
  </si>
  <si>
    <r>
      <rPr>
        <sz val="11"/>
        <color rgb="FF000000"/>
        <rFont val="Calibri"/>
        <family val="2"/>
      </rPr>
      <t>3.1</t>
    </r>
  </si>
  <si>
    <r>
      <rPr>
        <sz val="11"/>
        <color rgb="FF000000"/>
        <rFont val="Calibri"/>
        <family val="2"/>
      </rPr>
      <t>Izvaja se nacionalni načrt za pripravljenost na izredne razmere na področju javnega zdravja.</t>
    </r>
  </si>
  <si>
    <r>
      <rPr>
        <sz val="11"/>
        <color theme="1" tint="0.34998626667073579"/>
        <rFont val="Calibri"/>
        <family val="2"/>
      </rPr>
      <t>G.2</t>
    </r>
  </si>
  <si>
    <r>
      <rPr>
        <sz val="11"/>
        <color theme="1" tint="0.34998626667073579"/>
        <rFont val="Calibri"/>
        <family val="2"/>
      </rPr>
      <t>R.1.1</t>
    </r>
  </si>
  <si>
    <r>
      <rPr>
        <sz val="11"/>
        <color rgb="FF000000"/>
        <rFont val="Calibri"/>
        <family val="2"/>
      </rPr>
      <t>3.2</t>
    </r>
  </si>
  <si>
    <r>
      <rPr>
        <sz val="11"/>
        <color rgb="FF000000"/>
        <rFont val="Calibri"/>
        <family val="2"/>
      </rPr>
      <t>Načrti za pripravljenost so prožni in enostavno prilagodljivi.</t>
    </r>
  </si>
  <si>
    <r>
      <rPr>
        <sz val="11"/>
        <color theme="1" tint="0.34998626667073579"/>
        <rFont val="Calibri"/>
        <family val="2"/>
      </rPr>
      <t>G.2</t>
    </r>
  </si>
  <si>
    <r>
      <rPr>
        <sz val="11"/>
        <color rgb="FF000000"/>
        <rFont val="Calibri"/>
        <family val="2"/>
      </rPr>
      <t>3.3</t>
    </r>
  </si>
  <si>
    <r>
      <rPr>
        <sz val="11"/>
        <color rgb="FF000000"/>
        <rFont val="Calibri"/>
        <family val="2"/>
      </rPr>
      <t>Načrtovanje pripravljenosti vključuje pripravljenost skupnosti za pripravo na izredne razmere na področju javnega zdravja, njihovo premagovanje in vzpostavitev prvotnega stanja po njih.</t>
    </r>
  </si>
  <si>
    <r>
      <rPr>
        <sz val="11"/>
        <color theme="1" tint="0.34998626667073579"/>
        <rFont val="Calibri"/>
        <family val="2"/>
      </rPr>
      <t>G.2</t>
    </r>
  </si>
  <si>
    <r>
      <rPr>
        <sz val="11"/>
        <color rgb="FF000000"/>
        <rFont val="Calibri"/>
        <family val="2"/>
      </rPr>
      <t>Načrtovanje pripravljenosti vključuje samooceno, ki zajema prepoznavanje vrzeli in možnih rešitev, zmogljivosti človeških virov in zadevnih nacionalnih zainteresiranih strani.</t>
    </r>
  </si>
  <si>
    <r>
      <rPr>
        <sz val="11"/>
        <color theme="1" tint="0.34998626667073579"/>
        <rFont val="Calibri"/>
        <family val="2"/>
      </rPr>
      <t>C.1</t>
    </r>
  </si>
  <si>
    <r>
      <rPr>
        <sz val="11"/>
        <color rgb="FF000000"/>
        <rFont val="Calibri"/>
        <family val="2"/>
      </rPr>
      <t>4.1</t>
    </r>
  </si>
  <si>
    <r>
      <rPr>
        <sz val="11"/>
        <color rgb="FF000000"/>
        <rFont val="Calibri"/>
        <family val="2"/>
      </rPr>
      <t xml:space="preserve">To samoocenjevanje je vključeno v obstoječi strateški, načrtovalni in finančni mehanizem. </t>
    </r>
  </si>
  <si>
    <r>
      <rPr>
        <sz val="11"/>
        <color theme="1" tint="0.34998626667073579"/>
        <rFont val="Calibri"/>
        <family val="2"/>
      </rPr>
      <t>C.1</t>
    </r>
  </si>
  <si>
    <r>
      <rPr>
        <sz val="11"/>
        <color rgb="FF000000"/>
        <rFont val="Calibri"/>
        <family val="2"/>
      </rPr>
      <t>Načrtovanje pripravljenosti vključuje ocenjevanje in krepitev obstoječih zmogljivosti (struktur/storitev, opremljenosti kadrov, pisne načrte za pripravljenost, standardne operativne postopke).</t>
    </r>
  </si>
  <si>
    <r>
      <rPr>
        <sz val="11"/>
        <color theme="1" tint="0.34998626667073579"/>
        <rFont val="Calibri"/>
        <family val="2"/>
      </rPr>
      <t>C.1–6</t>
    </r>
  </si>
  <si>
    <r>
      <rPr>
        <sz val="11"/>
        <color rgb="FF000000"/>
        <rFont val="Calibri"/>
        <family val="2"/>
      </rPr>
      <t>5.1</t>
    </r>
  </si>
  <si>
    <r>
      <rPr>
        <sz val="11"/>
        <color rgb="FF000000"/>
        <rFont val="Calibri"/>
        <family val="2"/>
      </rPr>
      <t>Načrti pripravljenosti vključujejo strategijo krepitve zmogljivosti.</t>
    </r>
  </si>
  <si>
    <r>
      <rPr>
        <sz val="11"/>
        <color theme="1" tint="0.34998626667073579"/>
        <rFont val="Calibri"/>
        <family val="2"/>
      </rPr>
      <t>C.1–6</t>
    </r>
  </si>
  <si>
    <r>
      <rPr>
        <sz val="11"/>
        <color rgb="FF000000"/>
        <rFont val="Calibri"/>
        <family val="2"/>
      </rPr>
      <t>5.2</t>
    </r>
  </si>
  <si>
    <r>
      <rPr>
        <sz val="11"/>
        <color rgb="FF000000"/>
        <rFont val="Calibri"/>
        <family val="2"/>
      </rPr>
      <t>Sistem pripravljenosti in odzivanja na izredne dogodke v zvezi z javnim zdravjem (vključno z nalezljivimi boleznimi) ustreza najboljšim praksam v EU.</t>
    </r>
  </si>
  <si>
    <r>
      <rPr>
        <sz val="11"/>
        <color theme="1" tint="0.34998626667073579"/>
        <rFont val="Calibri"/>
        <family val="2"/>
      </rPr>
      <t>C.6</t>
    </r>
  </si>
  <si>
    <r>
      <rPr>
        <sz val="11"/>
        <color rgb="FF000000"/>
        <rFont val="Calibri"/>
        <family val="2"/>
      </rPr>
      <t>5.3</t>
    </r>
  </si>
  <si>
    <r>
      <rPr>
        <sz val="11"/>
        <color rgb="FF000000"/>
        <rFont val="Calibri"/>
        <family val="2"/>
      </rPr>
      <t>Načrti v zvezi s pandemijo so v skladu z razpoložljivimi mednarodnimi smernicami (npr. SZO in EU).</t>
    </r>
  </si>
  <si>
    <r>
      <rPr>
        <sz val="11"/>
        <color theme="1" tint="0.34998626667073579"/>
        <rFont val="Calibri"/>
        <family val="2"/>
      </rPr>
      <t>G.2</t>
    </r>
  </si>
  <si>
    <r>
      <rPr>
        <sz val="11"/>
        <color rgb="FF000000"/>
        <rFont val="Calibri"/>
        <family val="2"/>
      </rPr>
      <t>Načrtovanje pripravljenosti vključuje ustrezne zdravstvene protiukrepe za zaščito zdravja prebivalstva držav članic.</t>
    </r>
  </si>
  <si>
    <r>
      <rPr>
        <sz val="11"/>
        <color theme="1" tint="0.34998626667073579"/>
        <rFont val="Calibri"/>
        <family val="2"/>
      </rPr>
      <t>G.5</t>
    </r>
  </si>
  <si>
    <r>
      <rPr>
        <sz val="11"/>
        <color rgb="FF000000"/>
        <rFont val="Calibri"/>
        <family val="2"/>
      </rPr>
      <t>6.1</t>
    </r>
  </si>
  <si>
    <r>
      <rPr>
        <sz val="11"/>
        <color rgb="FF000000"/>
        <rFont val="Calibri"/>
        <family val="2"/>
      </rPr>
      <t>Načrtovanje pripravljenosti vključuje prepoznavanje izvajalcev za zdravstvene protiukrepe, vključno z zmogljivostjo in trajanjem dobave.</t>
    </r>
  </si>
  <si>
    <r>
      <rPr>
        <sz val="11"/>
        <color theme="1" tint="0.34998626667073579"/>
        <rFont val="Calibri"/>
        <family val="2"/>
      </rPr>
      <t>G.5</t>
    </r>
  </si>
  <si>
    <r>
      <rPr>
        <sz val="11"/>
        <color rgb="FF000000"/>
        <rFont val="Calibri"/>
        <family val="2"/>
      </rPr>
      <t>Z načrtovanjem pripravljenosti omogočite medsektorsko sodelovanje ter jasno opredeljene vloge in odgovornosti vseh zainteresiranih strani.</t>
    </r>
  </si>
  <si>
    <r>
      <rPr>
        <sz val="11"/>
        <color theme="1" tint="0.34998626667073579"/>
        <rFont val="Calibri"/>
        <family val="2"/>
      </rPr>
      <t xml:space="preserve">R.3 </t>
    </r>
  </si>
  <si>
    <r>
      <rPr>
        <sz val="11"/>
        <color theme="1" tint="0.34998626667073579"/>
        <rFont val="Calibri"/>
        <family val="2"/>
      </rPr>
      <t>R.3.1</t>
    </r>
  </si>
  <si>
    <r>
      <rPr>
        <sz val="11"/>
        <color rgb="FF000000"/>
        <rFont val="Calibri"/>
        <family val="2"/>
      </rPr>
      <t>7.1</t>
    </r>
  </si>
  <si>
    <r>
      <rPr>
        <sz val="11"/>
        <color rgb="FF000000"/>
        <rFont val="Calibri"/>
        <family val="2"/>
      </rPr>
      <t>Vzpostavljen je sistem celovitega upravljanja (tj. formalne in neformalne mreže) biološke varnosti in biološke zaščite za človeške, živalske in kmetijske objekte.</t>
    </r>
  </si>
  <si>
    <r>
      <rPr>
        <sz val="11"/>
        <color theme="1" tint="0.34998626667073579"/>
        <rFont val="Calibri"/>
        <family val="2"/>
      </rPr>
      <t xml:space="preserve">G.3 </t>
    </r>
  </si>
  <si>
    <r>
      <rPr>
        <sz val="11"/>
        <color theme="1" tint="0.34998626667073579"/>
        <rFont val="Calibri"/>
        <family val="2"/>
      </rPr>
      <t>P.6.1</t>
    </r>
  </si>
  <si>
    <r>
      <rPr>
        <sz val="11"/>
        <color rgb="FF000000"/>
        <rFont val="Calibri"/>
        <family val="2"/>
      </rPr>
      <t>7.2</t>
    </r>
  </si>
  <si>
    <r>
      <rPr>
        <sz val="11"/>
        <color rgb="FF000000"/>
        <rFont val="Calibri"/>
        <family val="2"/>
      </rPr>
      <t>Večsektorsko in večstransko usklajevanje, poveljevanje in nadzor temeljijo na vzpostavljeni infrastrukturi.</t>
    </r>
  </si>
  <si>
    <r>
      <rPr>
        <sz val="11"/>
        <color theme="1" tint="0.34998626667073579"/>
        <rFont val="Calibri"/>
        <family val="2"/>
      </rPr>
      <t xml:space="preserve">G.3 </t>
    </r>
  </si>
  <si>
    <r>
      <rPr>
        <sz val="11"/>
        <color rgb="FF000000"/>
        <rFont val="Calibri"/>
        <family val="2"/>
      </rPr>
      <t>7.3</t>
    </r>
  </si>
  <si>
    <r>
      <rPr>
        <sz val="11"/>
        <color rgb="FF000000"/>
        <rFont val="Calibri"/>
        <family val="2"/>
      </rPr>
      <t xml:space="preserve">Večsektorsko in večstransko usklajevanje, poveljevanje in nadzor se med procesom načrtovanja stalno krepijo.
</t>
    </r>
  </si>
  <si>
    <r>
      <rPr>
        <sz val="11"/>
        <color theme="1" tint="0.34998626667073579"/>
        <rFont val="Calibri"/>
        <family val="2"/>
      </rPr>
      <t xml:space="preserve">G.3 </t>
    </r>
  </si>
  <si>
    <r>
      <rPr>
        <sz val="11"/>
        <color rgb="FF000000"/>
        <rFont val="Calibri"/>
        <family val="2"/>
      </rPr>
      <t>7.4</t>
    </r>
  </si>
  <si>
    <r>
      <rPr>
        <sz val="11"/>
        <color rgb="FF000000"/>
        <rFont val="Calibri"/>
        <family val="2"/>
      </rPr>
      <t>Načrtovanje pripravljenosti vključuje zmogljivosti za podporo operacijam na vmesni ravni in primarni/skupnostni ravni odzivanja med izrednimi razmerami na področju javnega zdravja.</t>
    </r>
  </si>
  <si>
    <r>
      <rPr>
        <sz val="11"/>
        <color theme="1" tint="0.34998626667073579"/>
        <rFont val="Calibri"/>
        <family val="2"/>
      </rPr>
      <t xml:space="preserve">G.3 </t>
    </r>
  </si>
  <si>
    <r>
      <rPr>
        <sz val="11"/>
        <color rgb="FF000000"/>
        <rFont val="Calibri"/>
        <family val="2"/>
      </rPr>
      <t>Prednostna tveganja in viri na področju javnega zdravja so razporejeni in uporabljeni.</t>
    </r>
  </si>
  <si>
    <r>
      <rPr>
        <sz val="11"/>
        <color theme="1" tint="0.34998626667073579"/>
        <rFont val="Calibri"/>
        <family val="2"/>
      </rPr>
      <t xml:space="preserve">C.1 </t>
    </r>
  </si>
  <si>
    <r>
      <rPr>
        <sz val="11"/>
        <color theme="1" tint="0.34998626667073579"/>
        <rFont val="Calibri"/>
        <family val="2"/>
      </rPr>
      <t>R.1.2</t>
    </r>
  </si>
  <si>
    <r>
      <rPr>
        <sz val="11"/>
        <color rgb="FF000000"/>
        <rFont val="Calibri"/>
        <family val="2"/>
      </rPr>
      <t>8.1</t>
    </r>
  </si>
  <si>
    <r>
      <rPr>
        <sz val="11"/>
        <color rgb="FF000000"/>
        <rFont val="Calibri"/>
        <family val="2"/>
      </rPr>
      <t>Izvaja se usmerjanje rabe protimikrobnih zdravil (sklop usklajenih strategij za izboljšanje uporabe protimikrobnih zdravil).</t>
    </r>
  </si>
  <si>
    <r>
      <rPr>
        <sz val="11"/>
        <color theme="1" tint="0.34998626667073579"/>
        <rFont val="Calibri"/>
        <family val="2"/>
      </rPr>
      <t>C.4</t>
    </r>
  </si>
  <si>
    <r>
      <rPr>
        <sz val="11"/>
        <color theme="1" tint="0.34998626667073579"/>
        <rFont val="Calibri"/>
        <family val="2"/>
      </rPr>
      <t>P.3.4</t>
    </r>
  </si>
  <si>
    <r>
      <rPr>
        <sz val="11"/>
        <color rgb="FF000000"/>
        <rFont val="Calibri"/>
        <family val="2"/>
      </rPr>
      <t>8.2</t>
    </r>
  </si>
  <si>
    <r>
      <rPr>
        <sz val="11"/>
        <color rgb="FF000000"/>
        <rFont val="Calibri"/>
        <family val="2"/>
      </rPr>
      <t xml:space="preserve">Pripravljenost vključuje: zmogljivosti za preprečevanje, odkrivanje in obvladovanje izbruhov med velikim, nenadnim prihodom migrantov. </t>
    </r>
  </si>
  <si>
    <r>
      <rPr>
        <sz val="11"/>
        <color theme="1" tint="0.34998626667073579"/>
        <rFont val="Calibri"/>
        <family val="2"/>
      </rPr>
      <t>G.2</t>
    </r>
  </si>
  <si>
    <r>
      <rPr>
        <sz val="11"/>
        <color rgb="FF000000"/>
        <rFont val="Calibri"/>
        <family val="2"/>
      </rPr>
      <t>V vseh sektorjih je vzpostavljen poseben nacionalni okvir za prednostne nevarnosti (kot je pandemska gripa).</t>
    </r>
  </si>
  <si>
    <r>
      <rPr>
        <sz val="11"/>
        <color theme="1" tint="0.34998626667073579"/>
        <rFont val="Calibri"/>
        <family val="2"/>
      </rPr>
      <t>G.2</t>
    </r>
  </si>
  <si>
    <r>
      <rPr>
        <sz val="11"/>
        <color rgb="FF000000"/>
        <rFont val="Calibri"/>
        <family val="2"/>
      </rPr>
      <t>9.1</t>
    </r>
  </si>
  <si>
    <r>
      <rPr>
        <sz val="11"/>
        <color rgb="FF000000"/>
        <rFont val="Calibri"/>
        <family val="2"/>
      </rPr>
      <t>Vzpostavljeni so načrti za pripravljenost na dogodke v povezavi z biološko nevarnostjo, ki so jih skupaj razvili sektor za javno zdravje in nezdravstveni sektorji, kot so civilna zaščita, nadzor meje in carina.</t>
    </r>
  </si>
  <si>
    <r>
      <rPr>
        <sz val="11"/>
        <color theme="1" tint="0.34998626667073579"/>
        <rFont val="Calibri"/>
        <family val="2"/>
      </rPr>
      <t>G.2</t>
    </r>
  </si>
  <si>
    <r>
      <rPr>
        <sz val="11"/>
        <color theme="1" tint="0.34998626667073579"/>
        <rFont val="Calibri"/>
        <family val="2"/>
      </rPr>
      <t>CE.1</t>
    </r>
  </si>
  <si>
    <r>
      <rPr>
        <sz val="11"/>
        <color rgb="FF000000"/>
        <rFont val="Calibri"/>
        <family val="2"/>
      </rPr>
      <t>9.2</t>
    </r>
  </si>
  <si>
    <r>
      <rPr>
        <sz val="11"/>
        <color rgb="FF000000"/>
        <rFont val="Calibri"/>
        <family val="2"/>
      </rPr>
      <t>Za pripravljenost na pandemijo ostaja ključno natančno načrtovanje, ki vključuje različne organe vlade in ga vodi ministrstvo za zdravje.</t>
    </r>
  </si>
  <si>
    <r>
      <rPr>
        <sz val="11"/>
        <color theme="1" tint="0.34998626667073579"/>
        <rFont val="Calibri"/>
        <family val="2"/>
      </rPr>
      <t>G.2</t>
    </r>
  </si>
  <si>
    <r>
      <rPr>
        <sz val="11"/>
        <color rgb="FF000000"/>
        <rFont val="Calibri"/>
        <family val="2"/>
      </rPr>
      <t xml:space="preserve">Pripravljenost je vzpostavljena v nacionalnih in regionalnih omrežjih. </t>
    </r>
  </si>
  <si>
    <r>
      <rPr>
        <sz val="11"/>
        <color theme="1" tint="0.34998626667073579"/>
        <rFont val="Calibri"/>
        <family val="2"/>
      </rPr>
      <t xml:space="preserve">G.3 </t>
    </r>
  </si>
  <si>
    <r>
      <rPr>
        <sz val="11"/>
        <color rgb="FF000000"/>
        <rFont val="Calibri"/>
        <family val="2"/>
      </rPr>
      <t>Vzpostavljeno je sodelovanje med državami za ohranjanje visoke ravni pripravljenosti.</t>
    </r>
  </si>
  <si>
    <r>
      <rPr>
        <sz val="11"/>
        <color rgb="FF000000"/>
        <rFont val="Calibri"/>
        <family val="2"/>
      </rPr>
      <t>Vzpostavljene so funkcije in delo nacionalnih informacijskih točk MZP skladu z MZP (2005).</t>
    </r>
  </si>
  <si>
    <r>
      <rPr>
        <sz val="11"/>
        <color theme="1" tint="0.34998626667073579"/>
        <rFont val="Calibri"/>
        <family val="2"/>
      </rPr>
      <t>D.3.2</t>
    </r>
  </si>
  <si>
    <r>
      <rPr>
        <sz val="11"/>
        <color rgb="FF000000"/>
        <rFont val="Calibri"/>
        <family val="2"/>
      </rPr>
      <t>Vzpostavljene so politike in postopki obveščanja za razvoj, usklajevanje in razširjanje informacij v zvezi z izrednim dogodkom na področju javnega zdravja.</t>
    </r>
  </si>
  <si>
    <r>
      <rPr>
        <sz val="11"/>
        <color theme="1" tint="0.34998626667073579"/>
        <rFont val="Calibri"/>
        <family val="2"/>
      </rPr>
      <t>C.5</t>
    </r>
  </si>
  <si>
    <r>
      <rPr>
        <sz val="11"/>
        <color theme="1" tint="0.34998626667073579"/>
        <rFont val="Calibri"/>
        <family val="2"/>
      </rPr>
      <t>R.5.1 R.5.2</t>
    </r>
  </si>
  <si>
    <r>
      <rPr>
        <sz val="11"/>
        <color rgb="FF000000"/>
        <rFont val="Calibri"/>
        <family val="2"/>
      </rPr>
      <t>13.1</t>
    </r>
  </si>
  <si>
    <r>
      <rPr>
        <sz val="11"/>
        <color rgb="FF000000"/>
        <rFont val="Calibri"/>
        <family val="2"/>
      </rPr>
      <t>Strategija obveščanja zagotavlja pravočasno in učinkovito obveščanje pred dogodkom in med njim.</t>
    </r>
  </si>
  <si>
    <r>
      <rPr>
        <sz val="11"/>
        <color theme="1" tint="0.34998626667073579"/>
        <rFont val="Calibri"/>
        <family val="2"/>
      </rPr>
      <t>C.5</t>
    </r>
  </si>
  <si>
    <r>
      <rPr>
        <sz val="11"/>
        <color rgb="FF000000"/>
        <rFont val="Calibri"/>
        <family val="2"/>
      </rPr>
      <t>13.2</t>
    </r>
  </si>
  <si>
    <r>
      <rPr>
        <sz val="11"/>
        <color rgb="FF000000"/>
        <rFont val="Calibri"/>
        <family val="2"/>
      </rPr>
      <t>Strategija obveščanja vsebuje pristop za povečanja obsega.</t>
    </r>
  </si>
  <si>
    <r>
      <rPr>
        <sz val="11"/>
        <color theme="1" tint="0.34998626667073579"/>
        <rFont val="Calibri"/>
        <family val="2"/>
      </rPr>
      <t>C.5</t>
    </r>
  </si>
  <si>
    <r>
      <rPr>
        <sz val="11"/>
        <color rgb="FF000000"/>
        <rFont val="Calibri"/>
        <family val="2"/>
      </rPr>
      <t>13.3</t>
    </r>
  </si>
  <si>
    <r>
      <rPr>
        <sz val="11"/>
        <color rgb="FF000000"/>
        <rFont val="Calibri"/>
        <family val="2"/>
      </rPr>
      <t>Načrti za obveščanje o izrednih razmerah ostajajo prilagodljivi in se po potrebi posodobijo.</t>
    </r>
  </si>
  <si>
    <r>
      <rPr>
        <sz val="11"/>
        <color theme="1" tint="0.34998626667073579"/>
        <rFont val="Calibri"/>
        <family val="2"/>
      </rPr>
      <t>C.5</t>
    </r>
  </si>
  <si>
    <r>
      <rPr>
        <sz val="11"/>
        <color rgb="FF000000"/>
        <rFont val="Calibri"/>
        <family val="2"/>
      </rPr>
      <t>13.4</t>
    </r>
  </si>
  <si>
    <r>
      <rPr>
        <sz val="11"/>
        <color rgb="FF000000"/>
        <rFont val="Calibri"/>
        <family val="2"/>
      </rPr>
      <t>Načrti za obveščanje o izrednih razmerah so pragmatični in enostavni za izvajanje.</t>
    </r>
  </si>
  <si>
    <r>
      <rPr>
        <sz val="11"/>
        <color theme="1" tint="0.34998626667073579"/>
        <rFont val="Calibri"/>
        <family val="2"/>
      </rPr>
      <t>C.5</t>
    </r>
  </si>
  <si>
    <r>
      <rPr>
        <sz val="11"/>
        <color rgb="FF000000"/>
        <rFont val="Calibri"/>
        <family val="2"/>
      </rPr>
      <t>13.5</t>
    </r>
  </si>
  <si>
    <r>
      <rPr>
        <sz val="11"/>
        <color rgb="FF000000"/>
        <rFont val="Calibri"/>
        <family val="2"/>
      </rPr>
      <t>Načrti za obveščanje o izrednih razmerah so preverjeni.</t>
    </r>
  </si>
  <si>
    <r>
      <rPr>
        <sz val="11"/>
        <color theme="1" tint="0.34998626667073579"/>
        <rFont val="Calibri"/>
        <family val="2"/>
      </rPr>
      <t>C.5</t>
    </r>
  </si>
  <si>
    <r>
      <rPr>
        <sz val="11"/>
        <color rgb="FF000000"/>
        <rFont val="Calibri"/>
        <family val="2"/>
      </rPr>
      <t>13.6</t>
    </r>
  </si>
  <si>
    <r>
      <rPr>
        <sz val="11"/>
        <color rgb="FF000000"/>
        <rFont val="Calibri"/>
        <family val="2"/>
      </rPr>
      <t>Načrti za obveščanje o izrednih razmerah zajemajo možnost, da nekateri dogodki prejmejo večjo pozornost občil.</t>
    </r>
  </si>
  <si>
    <r>
      <rPr>
        <sz val="11"/>
        <color theme="1" tint="0.34998626667073579"/>
        <rFont val="Calibri"/>
        <family val="2"/>
      </rPr>
      <t>C.5</t>
    </r>
  </si>
  <si>
    <r>
      <rPr>
        <sz val="11"/>
        <color rgb="FF000000"/>
        <rFont val="Calibri"/>
        <family val="2"/>
      </rPr>
      <t>13.7</t>
    </r>
  </si>
  <si>
    <r>
      <rPr>
        <sz val="11"/>
        <color rgb="FF000000"/>
        <rFont val="Calibri"/>
        <family val="2"/>
      </rPr>
      <t>Načrti za obveščanje o izrednih razmerah obsegajo možnost, da nekateri dogodki privedejo do večjega povpraševanja javnosti po informacijah.</t>
    </r>
  </si>
  <si>
    <r>
      <rPr>
        <sz val="11"/>
        <color theme="1" tint="0.34998626667073579"/>
        <rFont val="Calibri"/>
        <family val="2"/>
      </rPr>
      <t>C.5</t>
    </r>
  </si>
  <si>
    <r>
      <rPr>
        <sz val="11"/>
        <color rgb="FF000000"/>
        <rFont val="Calibri"/>
        <family val="2"/>
      </rPr>
      <t>13.8</t>
    </r>
  </si>
  <si>
    <r>
      <rPr>
        <sz val="11"/>
        <color rgb="FF000000"/>
        <rFont val="Calibri"/>
        <family val="2"/>
      </rPr>
      <t>Vzpostavljenih je več kanalov obveščanja o tveganju (npr. spletna stran, elektronska pošta, telefonske linije za posamezne zadeve).</t>
    </r>
  </si>
  <si>
    <r>
      <rPr>
        <sz val="11"/>
        <color theme="1" tint="0.34998626667073579"/>
        <rFont val="Calibri"/>
        <family val="2"/>
      </rPr>
      <t>C.5</t>
    </r>
  </si>
  <si>
    <r>
      <rPr>
        <sz val="11"/>
        <color rgb="FF000000"/>
        <rFont val="Calibri"/>
        <family val="2"/>
      </rPr>
      <t>13.9</t>
    </r>
  </si>
  <si>
    <r>
      <rPr>
        <sz val="11"/>
        <color rgb="FF000000"/>
        <rFont val="Calibri"/>
        <family val="2"/>
      </rPr>
      <t>Zdravstveni delavci in drugi strokovnjaki so pravočasno obveščeni in prejmejo navodila o dogodku, da se lahko ustrezno odzovejo na vprašanja javnosti.</t>
    </r>
  </si>
  <si>
    <r>
      <rPr>
        <sz val="11"/>
        <color theme="1" tint="0.34998626667073579"/>
        <rFont val="Calibri"/>
        <family val="2"/>
      </rPr>
      <t>C.5</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</si>
  <si>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</si>
  <si>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</si>
  <si>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</si>
  <si>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</si>
  <si>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</si>
  <si>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</si>
  <si>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</si>
  <si>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</si>
  <si>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</si>
  <si>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</si>
  <si>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Viri: usposobljena delovna sila</t>
    </r>
  </si>
  <si>
    <r>
      <rPr>
        <b/>
        <sz val="16"/>
        <color rgb="FFFFFFFF"/>
        <rFont val="Calibri"/>
        <family val="2"/>
      </rPr>
      <t>Merilo učinkovitosti</t>
    </r>
  </si>
  <si>
    <r>
      <rPr>
        <b/>
        <sz val="11"/>
        <color rgb="FFFFFFFF"/>
        <rFont val="Calibri"/>
        <family val="2"/>
      </rPr>
      <t>SZO</t>
    </r>
  </si>
  <si>
    <r>
      <rPr>
        <b/>
        <sz val="11"/>
        <color rgb="FFFFFFFF"/>
        <rFont val="Calibri"/>
        <family val="2"/>
      </rPr>
      <t xml:space="preserve">JEE </t>
    </r>
  </si>
  <si>
    <r>
      <rPr>
        <b/>
        <sz val="14"/>
        <rFont val="Calibri"/>
        <family val="2"/>
      </rPr>
      <t>Število točk</t>
    </r>
  </si>
  <si>
    <r>
      <rPr>
        <b/>
        <sz val="16"/>
        <color rgb="FFFFFFFF"/>
        <rFont val="Calibri"/>
        <family val="2"/>
      </rPr>
      <t>Viri</t>
    </r>
  </si>
  <si>
    <r>
      <rPr>
        <b/>
        <sz val="12"/>
        <rFont val="Calibri"/>
        <family val="2"/>
      </rPr>
      <t>NA/NK</t>
    </r>
  </si>
  <si>
    <r>
      <rPr>
        <b/>
        <sz val="11"/>
        <color rgb="FF000000"/>
        <rFont val="Calibri"/>
        <family val="2"/>
      </rPr>
      <t>Pripombe</t>
    </r>
  </si>
  <si>
    <r>
      <rPr>
        <sz val="11"/>
        <color rgb="FF000000"/>
        <rFont val="Calibri"/>
        <family val="2"/>
      </rPr>
      <t>Spretnosti in kompetence strokovnjakov na področju javnega zdravja zadostujejo za ohranjanje spremljanja in odzivanja na področju javnega zdravja na vseh ravneh zdravstvenega sistema.</t>
    </r>
  </si>
  <si>
    <r>
      <rPr>
        <sz val="11"/>
        <color theme="1" tint="0.34998626667073579"/>
        <rFont val="Calibri"/>
        <family val="2"/>
      </rPr>
      <t>R.2</t>
    </r>
  </si>
  <si>
    <r>
      <rPr>
        <sz val="11"/>
        <color theme="1" tint="0.34998626667073579"/>
        <rFont val="Calibri"/>
        <family val="2"/>
      </rPr>
      <t>D.4.3</t>
    </r>
  </si>
  <si>
    <r>
      <rPr>
        <sz val="11"/>
        <color rgb="FF000000"/>
        <rFont val="Calibri"/>
        <family val="2"/>
      </rPr>
      <t xml:space="preserve">Na voljo so človeški viri za izvajanje zahtev po osnovnih zmogljivostih iz MZP.
</t>
    </r>
  </si>
  <si>
    <r>
      <rPr>
        <sz val="11"/>
        <color theme="1" tint="0.34998626667073579"/>
        <rFont val="Calibri"/>
        <family val="2"/>
      </rPr>
      <t>R.2</t>
    </r>
  </si>
  <si>
    <r>
      <rPr>
        <sz val="11"/>
        <color theme="1" tint="0.34998626667073579"/>
        <rFont val="Calibri"/>
        <family val="2"/>
      </rPr>
      <t>D.4.1</t>
    </r>
  </si>
  <si>
    <r>
      <rPr>
        <sz val="11"/>
        <color rgb="FF000000"/>
        <rFont val="Calibri"/>
        <family val="2"/>
      </rPr>
      <t>Na voljo je usposobljena delovna sila strokovnjakov javnega zdravja, da se zagotovi neprekinjeno delovanje zdravstvenih storitev.</t>
    </r>
  </si>
  <si>
    <r>
      <rPr>
        <sz val="11"/>
        <color theme="1" tint="0.34998626667073579"/>
        <rFont val="Calibri"/>
        <family val="2"/>
      </rPr>
      <t>R.2</t>
    </r>
  </si>
  <si>
    <r>
      <rPr>
        <sz val="11"/>
        <color rgb="FF000000"/>
        <rFont val="Calibri"/>
        <family val="2"/>
      </rPr>
      <t>Izobraževanje, usposabljanje in vaje so podprte na strateški in operativni ravni organizacije.</t>
    </r>
  </si>
  <si>
    <r>
      <rPr>
        <sz val="11"/>
        <color theme="1" tint="0.34998626667073579"/>
        <rFont val="Calibri"/>
        <family val="2"/>
      </rPr>
      <t>R.2</t>
    </r>
  </si>
  <si>
    <r>
      <rPr>
        <sz val="11"/>
        <color rgb="FF000000"/>
        <rFont val="Calibri"/>
        <family val="2"/>
      </rPr>
      <t>4.1</t>
    </r>
  </si>
  <si>
    <r>
      <rPr>
        <sz val="11"/>
        <color rgb="FF000000"/>
        <rFont val="Calibri"/>
        <family val="2"/>
      </rPr>
      <t>Izobraževanje, usposabljanje in vaje so del dejavnosti organizacije za načrtovanje pripravljenosti.</t>
    </r>
  </si>
  <si>
    <r>
      <rPr>
        <sz val="11"/>
        <color theme="1" tint="0.34998626667073579"/>
        <rFont val="Calibri"/>
        <family val="2"/>
      </rPr>
      <t>R.2</t>
    </r>
  </si>
  <si>
    <r>
      <rPr>
        <sz val="11"/>
        <color rgb="FF000000"/>
        <rFont val="Calibri"/>
        <family val="2"/>
      </rPr>
      <t>Raven pripravljenosti se ocenjuje s pomočjo simulacijskih vaj.</t>
    </r>
  </si>
  <si>
    <r>
      <rPr>
        <sz val="11"/>
        <color rgb="FF000000"/>
        <rFont val="Calibri"/>
        <family val="2"/>
      </rPr>
      <t>5.1</t>
    </r>
  </si>
  <si>
    <r>
      <rPr>
        <sz val="11"/>
        <color rgb="FF000000"/>
        <rFont val="Calibri"/>
        <family val="2"/>
      </rPr>
      <t>V vaje so vključene zadevne partnerske organizacije, da se izboljša razumevanje načrtov odzivanja posameznih organizacij.</t>
    </r>
  </si>
  <si>
    <r>
      <rPr>
        <sz val="11"/>
        <color theme="1" tint="0.34998626667073579"/>
        <rFont val="Calibri"/>
        <family val="2"/>
      </rPr>
      <t>R.2</t>
    </r>
  </si>
  <si>
    <r>
      <rPr>
        <sz val="11"/>
        <color rgb="FF000000"/>
        <rFont val="Calibri"/>
        <family val="2"/>
      </rPr>
      <t>Izobraževanje, vaje in pregledi dogodkov se uporabljajo za razumevanje in izboljšanje postopkov obvladovanja tveganj ter krepitev zmogljivosti.</t>
    </r>
  </si>
  <si>
    <r>
      <rPr>
        <sz val="11"/>
        <color theme="1" tint="0.34998626667073579"/>
        <rFont val="Calibri"/>
        <family val="2"/>
      </rPr>
      <t>R.2</t>
    </r>
  </si>
  <si>
    <r>
      <rPr>
        <sz val="11"/>
        <color rgb="FF000000"/>
        <rFont val="Calibri"/>
        <family val="2"/>
      </rPr>
      <t>6.1</t>
    </r>
  </si>
  <si>
    <r>
      <rPr>
        <sz val="11"/>
        <color rgb="FF000000"/>
        <rFont val="Calibri"/>
        <family val="2"/>
      </rPr>
      <t>Vaje temeljijo na scenariju in so prilagojene okolju (npr. lokalno, regionalno, nacionalno in mednarodno).</t>
    </r>
  </si>
  <si>
    <r>
      <rPr>
        <sz val="11"/>
        <color theme="1" tint="0.34998626667073579"/>
        <rFont val="Calibri"/>
        <family val="2"/>
      </rPr>
      <t>R.2</t>
    </r>
  </si>
  <si>
    <r>
      <rPr>
        <sz val="11"/>
        <color rgb="FF000000"/>
        <rFont val="Calibri"/>
        <family val="2"/>
      </rPr>
      <t>6.2</t>
    </r>
  </si>
  <si>
    <r>
      <rPr>
        <sz val="11"/>
        <color rgb="FF000000"/>
        <rFont val="Calibri"/>
        <family val="2"/>
      </rPr>
      <t>Za izvedbo uspešne simulacije je načrtovalni skupini dodeljen jasen mandat in pooblastilo za načrtovanje, izvajanje in ocenjevanje vaje.</t>
    </r>
  </si>
  <si>
    <r>
      <rPr>
        <sz val="11"/>
        <color theme="1" tint="0.34998626667073579"/>
        <rFont val="Calibri"/>
        <family val="2"/>
      </rPr>
      <t>R.2</t>
    </r>
  </si>
  <si>
    <r>
      <rPr>
        <sz val="11"/>
        <color rgb="FF000000"/>
        <rFont val="Calibri"/>
        <family val="2"/>
      </rPr>
      <t>6.3</t>
    </r>
  </si>
  <si>
    <r>
      <rPr>
        <sz val="11"/>
        <color rgb="FF000000"/>
        <rFont val="Calibri"/>
        <family val="2"/>
      </rPr>
      <t>Namen simulacije je prepoznati področja za izboljšanje.</t>
    </r>
  </si>
  <si>
    <r>
      <rPr>
        <sz val="11"/>
        <color theme="1" tint="0.34998626667073579"/>
        <rFont val="Calibri"/>
        <family val="2"/>
      </rPr>
      <t>R.2</t>
    </r>
  </si>
  <si>
    <r>
      <rPr>
        <sz val="11"/>
        <color rgb="FF000000"/>
        <rFont val="Calibri"/>
        <family val="2"/>
      </rPr>
      <t>Vaje se izvajajo za preverjanje dejanske funkcionalnosti osnovnih zmogljivosti iz MZP.</t>
    </r>
  </si>
  <si>
    <r>
      <rPr>
        <sz val="11"/>
        <color theme="1" tint="0.34998626667073579"/>
        <rFont val="Calibri"/>
        <family val="2"/>
      </rPr>
      <t>R.2</t>
    </r>
  </si>
  <si>
    <r>
      <rPr>
        <sz val="11"/>
        <color rgb="FF000000"/>
        <rFont val="Calibri"/>
        <family val="2"/>
      </rPr>
      <t xml:space="preserve">V poročilu so ocenjeni začetni cilji, cilji izobraževanja, usposabljanja in simulacij in pridobljena spoznanja.
</t>
    </r>
  </si>
  <si>
    <r>
      <rPr>
        <sz val="11"/>
        <color theme="1" tint="0.34998626667073579"/>
        <rFont val="Calibri"/>
        <family val="2"/>
      </rPr>
      <t>R.2</t>
    </r>
  </si>
  <si>
    <r>
      <rPr>
        <b/>
        <sz val="11"/>
        <color rgb="FF000000"/>
        <rFont val="Calibri"/>
        <family val="2"/>
      </rPr>
      <t>BSI</t>
    </r>
  </si>
  <si>
    <r>
      <rPr>
        <b/>
        <sz val="11"/>
        <color rgb="FF000000"/>
        <rFont val="Calibri"/>
        <family val="2"/>
      </rPr>
      <t>CSI</t>
    </r>
  </si>
  <si>
    <t>Complete the yellow section by putting a '1' in the relevant percentage box, or N/A if the measure isn't applicable to your country</t>
  </si>
  <si>
    <t>CHECK BSI</t>
  </si>
  <si>
    <t>CHECK CSI</t>
  </si>
  <si>
    <t>Weighted BSI</t>
  </si>
  <si>
    <t>Weighted ratio CSI</t>
  </si>
  <si>
    <t>score BSI</t>
  </si>
  <si>
    <t>score CSI</t>
  </si>
  <si>
    <t>BSI NA</t>
  </si>
  <si>
    <t>CSI NA</t>
  </si>
  <si>
    <r>
      <rPr>
        <b/>
        <sz val="18"/>
        <rFont val="Calibri"/>
        <family val="2"/>
      </rPr>
      <t>Podporne zmogljivosti: spremljanje</t>
    </r>
  </si>
  <si>
    <r>
      <rPr>
        <b/>
        <sz val="16"/>
        <color rgb="FFFFFFFF"/>
        <rFont val="Calibri"/>
        <family val="2"/>
      </rPr>
      <t>Merilo učinkovitosti</t>
    </r>
  </si>
  <si>
    <r>
      <rPr>
        <b/>
        <sz val="11"/>
        <color rgb="FFFFFFFF"/>
        <rFont val="Calibri"/>
        <family val="2"/>
      </rPr>
      <t>SZO</t>
    </r>
  </si>
  <si>
    <r>
      <rPr>
        <b/>
        <sz val="11"/>
        <color rgb="FFFFFFFF"/>
        <rFont val="Calibri"/>
        <family val="2"/>
      </rPr>
      <t xml:space="preserve">JEE </t>
    </r>
  </si>
  <si>
    <r>
      <rPr>
        <b/>
        <sz val="14"/>
        <rFont val="Calibri"/>
        <family val="2"/>
      </rPr>
      <t>Število točk</t>
    </r>
  </si>
  <si>
    <r>
      <rPr>
        <b/>
        <sz val="16"/>
        <color rgb="FFFFFFFF"/>
        <rFont val="Calibri"/>
        <family val="2"/>
      </rPr>
      <t>Viri</t>
    </r>
  </si>
  <si>
    <r>
      <rPr>
        <b/>
        <sz val="12"/>
        <rFont val="Calibri"/>
        <family val="2"/>
      </rPr>
      <t>NA/NK</t>
    </r>
  </si>
  <si>
    <r>
      <rPr>
        <b/>
        <sz val="11"/>
        <color rgb="FF000000"/>
        <rFont val="Calibri"/>
        <family val="2"/>
      </rPr>
      <t>Pripombe</t>
    </r>
  </si>
  <si>
    <r>
      <rPr>
        <sz val="11"/>
        <color rgb="FF000000"/>
        <rFont val="Calibri"/>
        <family val="2"/>
      </rPr>
      <t xml:space="preserve"> </t>
    </r>
  </si>
  <si>
    <r>
      <rPr>
        <sz val="11"/>
        <color rgb="FF000000"/>
        <rFont val="Calibri"/>
        <family val="2"/>
      </rPr>
      <t>Vzpostavljen je sistem spremljanja, ki temelji na kazalnikih.</t>
    </r>
  </si>
  <si>
    <r>
      <rPr>
        <sz val="11"/>
        <color theme="1" tint="0.34998626667073579"/>
        <rFont val="Calibri"/>
        <family val="2"/>
      </rPr>
      <t>C.2</t>
    </r>
  </si>
  <si>
    <r>
      <rPr>
        <sz val="11"/>
        <color rgb="FF9BBB59" tint="-0.49989318521683401"/>
        <rFont val="Calibri"/>
        <family val="2"/>
      </rPr>
      <t>D.2.1</t>
    </r>
  </si>
  <si>
    <r>
      <rPr>
        <sz val="11"/>
        <color rgb="FF000000"/>
        <rFont val="Calibri"/>
        <family val="2"/>
      </rPr>
      <t>1.1</t>
    </r>
  </si>
  <si>
    <r>
      <rPr>
        <sz val="11"/>
        <color rgb="FF000000"/>
        <rFont val="Calibri"/>
        <family val="2"/>
      </rPr>
      <t>Ti kazalniki so opredeljeni v protokolih, ki omogočajo pravočasno spremljanje.</t>
    </r>
  </si>
  <si>
    <r>
      <rPr>
        <sz val="11"/>
        <color theme="1" tint="0.34998626667073579"/>
        <rFont val="Calibri"/>
        <family val="2"/>
      </rPr>
      <t>C.2</t>
    </r>
  </si>
  <si>
    <r>
      <rPr>
        <sz val="11"/>
        <color rgb="FF000000"/>
        <rFont val="Calibri"/>
        <family val="2"/>
      </rPr>
      <t>Vzpostavljen je sistem spremljanja epidemioloških podatkov.</t>
    </r>
  </si>
  <si>
    <r>
      <rPr>
        <sz val="11"/>
        <color theme="1" tint="0.34998626667073579"/>
        <rFont val="Calibri"/>
        <family val="2"/>
      </rPr>
      <t>C.2</t>
    </r>
  </si>
  <si>
    <r>
      <rPr>
        <sz val="11"/>
        <color rgb="FF9BBB59" tint="-0.49989318521683401"/>
        <rFont val="Calibri"/>
        <family val="2"/>
      </rPr>
      <t>D.2.1 D.2.4</t>
    </r>
  </si>
  <si>
    <r>
      <rPr>
        <sz val="11"/>
        <color rgb="FF000000"/>
        <rFont val="Calibri"/>
        <family val="2"/>
      </rPr>
      <t>2.1</t>
    </r>
  </si>
  <si>
    <r>
      <rPr>
        <sz val="11"/>
        <color rgb="FF000000"/>
        <rFont val="Calibri"/>
        <family val="2"/>
      </rPr>
      <t>Izredni dogodki na področju javnega zdravja so opredeljeni v protokolih, kar omogoča pravočasno spremljanje.</t>
    </r>
  </si>
  <si>
    <r>
      <rPr>
        <sz val="11"/>
        <color theme="1" tint="0.34998626667073579"/>
        <rFont val="Calibri"/>
        <family val="2"/>
      </rPr>
      <t>C.2</t>
    </r>
  </si>
  <si>
    <r>
      <rPr>
        <sz val="11"/>
        <color rgb="FF000000"/>
        <rFont val="Calibri"/>
        <family val="2"/>
      </rPr>
      <t>2.3</t>
    </r>
  </si>
  <si>
    <r>
      <rPr>
        <sz val="11"/>
        <color rgb="FF000000"/>
        <rFont val="Calibri"/>
        <family val="2"/>
      </rPr>
      <t>Sistem spremljanja zagotavlja sporočanje podatkov spremljanja v realnem času.</t>
    </r>
  </si>
  <si>
    <r>
      <rPr>
        <sz val="11"/>
        <color theme="1" tint="0.34998626667073579"/>
        <rFont val="Calibri"/>
        <family val="2"/>
      </rPr>
      <t>C.2</t>
    </r>
  </si>
  <si>
    <r>
      <rPr>
        <sz val="11"/>
        <color rgb="FF9BBB59" tint="-0.49989318521683401"/>
        <rFont val="Calibri"/>
        <family val="2"/>
      </rPr>
      <t>D.2.2</t>
    </r>
  </si>
  <si>
    <r>
      <rPr>
        <sz val="11"/>
        <color rgb="FF000000"/>
        <rFont val="Calibri"/>
        <family val="2"/>
      </rPr>
      <t>2.4</t>
    </r>
  </si>
  <si>
    <r>
      <rPr>
        <sz val="11"/>
        <color rgb="FF000000"/>
        <rFont val="Calibri"/>
        <family val="2"/>
      </rPr>
      <t>Sistem spremljanja je občutljiv in prožen, da se lahko odkrijejo začetni primeri ali dogodki.</t>
    </r>
  </si>
  <si>
    <r>
      <rPr>
        <sz val="11"/>
        <color theme="1" tint="0.34998626667073579"/>
        <rFont val="Calibri"/>
        <family val="2"/>
      </rPr>
      <t>C.2</t>
    </r>
  </si>
  <si>
    <r>
      <rPr>
        <sz val="11"/>
        <color rgb="FF000000"/>
        <rFont val="Calibri"/>
        <family val="2"/>
      </rPr>
      <t>2.5</t>
    </r>
  </si>
  <si>
    <r>
      <rPr>
        <sz val="11"/>
        <color rgb="FF000000"/>
        <rFont val="Calibri"/>
        <family val="2"/>
      </rPr>
      <t xml:space="preserve">Pri sistemu spremljanja se informacije pridobivajo iz širokega nabora različnih in zanesljivih virov. </t>
    </r>
  </si>
  <si>
    <r>
      <rPr>
        <sz val="11"/>
        <color theme="1" tint="0.34998626667073579"/>
        <rFont val="Calibri"/>
        <family val="2"/>
      </rPr>
      <t>C.2</t>
    </r>
  </si>
  <si>
    <r>
      <rPr>
        <sz val="11"/>
        <color rgb="FF000000"/>
        <rFont val="Calibri"/>
        <family val="2"/>
      </rPr>
      <t>2.6</t>
    </r>
  </si>
  <si>
    <r>
      <rPr>
        <sz val="11"/>
        <color rgb="FF000000"/>
        <rFont val="Calibri"/>
        <family val="2"/>
      </rPr>
      <t>V mrežo spremljanja so zajete informacije iz veterinarskih sistemov spremljanja.</t>
    </r>
  </si>
  <si>
    <r>
      <rPr>
        <sz val="11"/>
        <color theme="1" tint="0.34998626667073579"/>
        <rFont val="Calibri"/>
        <family val="2"/>
      </rPr>
      <t>C.2</t>
    </r>
  </si>
  <si>
    <r>
      <rPr>
        <sz val="11"/>
        <color rgb="FF000000"/>
        <rFont val="Calibri"/>
        <family val="2"/>
      </rPr>
      <t>2.7</t>
    </r>
  </si>
  <si>
    <r>
      <rPr>
        <sz val="11"/>
        <color rgb="FF000000"/>
        <rFont val="Calibri"/>
        <family val="2"/>
      </rPr>
      <t>V mrežo spremljanja so zajete informacije iz entomoloških sistemov spremljanja.</t>
    </r>
  </si>
  <si>
    <r>
      <rPr>
        <sz val="11"/>
        <color theme="1" tint="0.34998626667073579"/>
        <rFont val="Calibri"/>
        <family val="2"/>
      </rPr>
      <t>C.2</t>
    </r>
  </si>
  <si>
    <r>
      <rPr>
        <sz val="11"/>
        <color rgb="FF000000"/>
        <rFont val="Calibri"/>
        <family val="2"/>
      </rPr>
      <t>2.8</t>
    </r>
  </si>
  <si>
    <r>
      <rPr>
        <sz val="11"/>
        <color rgb="FF000000"/>
        <rFont val="Calibri"/>
        <family val="2"/>
      </rPr>
      <t>V mrežo spremljanja so zajete informacije iz okoljskih sistemov spremljanja.</t>
    </r>
  </si>
  <si>
    <r>
      <rPr>
        <sz val="11"/>
        <color theme="1" tint="0.34998626667073579"/>
        <rFont val="Calibri"/>
        <family val="2"/>
      </rPr>
      <t>C.2</t>
    </r>
  </si>
  <si>
    <r>
      <rPr>
        <sz val="11"/>
        <color rgb="FF000000"/>
        <rFont val="Calibri"/>
        <family val="2"/>
      </rPr>
      <t>2.9</t>
    </r>
  </si>
  <si>
    <r>
      <rPr>
        <sz val="11"/>
        <color rgb="FF000000"/>
        <rFont val="Calibri"/>
        <family val="2"/>
      </rPr>
      <t>V mrežo spremljanja so zajete informacije iz meteoroloških sistemov spremljanja.</t>
    </r>
  </si>
  <si>
    <r>
      <rPr>
        <sz val="11"/>
        <color theme="1" tint="0.34998626667073579"/>
        <rFont val="Calibri"/>
        <family val="2"/>
      </rPr>
      <t>C.2</t>
    </r>
  </si>
  <si>
    <r>
      <rPr>
        <sz val="11"/>
        <color rgb="FF000000"/>
        <rFont val="Calibri"/>
        <family val="2"/>
      </rPr>
      <t>2.10</t>
    </r>
  </si>
  <si>
    <r>
      <rPr>
        <sz val="11"/>
        <color rgb="FF000000"/>
        <rFont val="Calibri"/>
        <family val="2"/>
      </rPr>
      <t>V mrežo spremljanja so zajete informacije iz mikrobioloških sistemov spremljanja.</t>
    </r>
  </si>
  <si>
    <r>
      <rPr>
        <sz val="11"/>
        <color theme="1" tint="0.34998626667073579"/>
        <rFont val="Calibri"/>
        <family val="2"/>
      </rPr>
      <t>C.2</t>
    </r>
  </si>
  <si>
    <r>
      <rPr>
        <sz val="11"/>
        <color rgb="FF000000"/>
        <rFont val="Calibri"/>
        <family val="2"/>
      </rPr>
      <t>Sistem spremljanja sproži zgodnji opozorilni signal o možnem izrednem dogodku na področju javnega zdravja.</t>
    </r>
  </si>
  <si>
    <r>
      <rPr>
        <sz val="11"/>
        <color theme="1" tint="0.34998626667073579"/>
        <rFont val="Calibri"/>
        <family val="2"/>
      </rPr>
      <t>C.2</t>
    </r>
  </si>
  <si>
    <r>
      <rPr>
        <sz val="11"/>
        <color rgb="FF000000"/>
        <rFont val="Calibri"/>
        <family val="2"/>
      </rPr>
      <t>Vzpostavljeno je sodelovanje v mrežah spremljanja v EU.</t>
    </r>
  </si>
  <si>
    <r>
      <rPr>
        <sz val="11"/>
        <color theme="1" tint="0.34998626667073579"/>
        <rFont val="Calibri"/>
        <family val="2"/>
      </rPr>
      <t>C.2</t>
    </r>
  </si>
  <si>
    <r>
      <rPr>
        <sz val="11"/>
        <color rgb="FF9BBB59" tint="-0.49989318521683401"/>
        <rFont val="Calibri"/>
        <family val="2"/>
      </rPr>
      <t>D.2.2</t>
    </r>
  </si>
  <si>
    <r>
      <rPr>
        <sz val="11"/>
        <color rgb="FF000000"/>
        <rFont val="Calibri"/>
        <family val="2"/>
      </rPr>
      <t>Sistem spremljanja ustreza standardom EU in SZO glede epidemioloških podatkov o vseh boleznih, ki se spremljajo v EU, njihovih opredelitvah primerov in protokolov poročanja.</t>
    </r>
  </si>
  <si>
    <r>
      <rPr>
        <sz val="11"/>
        <color theme="1" tint="0.34998626667073579"/>
        <rFont val="Calibri"/>
        <family val="2"/>
      </rPr>
      <t>C.2</t>
    </r>
  </si>
  <si>
    <r>
      <rPr>
        <sz val="11"/>
        <color rgb="FF9BBB59" tint="-0.49989318521683401"/>
        <rFont val="Calibri"/>
        <family val="2"/>
      </rPr>
      <t>D.2.2</t>
    </r>
  </si>
  <si>
    <r>
      <rPr>
        <sz val="11"/>
        <color rgb="FF000000"/>
        <rFont val="Calibri"/>
        <family val="2"/>
      </rPr>
      <t>Podatki spremljanja se sistematično in redno sporočajo ustreznim sektorjem in zainteresiranim stranem.</t>
    </r>
  </si>
  <si>
    <r>
      <rPr>
        <sz val="11"/>
        <color theme="1" tint="0.34998626667073579"/>
        <rFont val="Calibri"/>
        <family val="2"/>
      </rPr>
      <t>C.2</t>
    </r>
  </si>
  <si>
    <r>
      <rPr>
        <sz val="11"/>
        <color rgb="FF000000"/>
        <rFont val="Calibri"/>
        <family val="2"/>
      </rPr>
      <t>6.1</t>
    </r>
  </si>
  <si>
    <r>
      <rPr>
        <sz val="11"/>
        <color rgb="FF000000"/>
        <rFont val="Calibri"/>
        <family val="2"/>
      </rPr>
      <t>Vsi zadevni sistemi spremljanja so vključeni v mrežo, ki dosledno izmenjuje informacije.</t>
    </r>
  </si>
  <si>
    <r>
      <rPr>
        <sz val="11"/>
        <color theme="1" tint="0.34998626667073579"/>
        <rFont val="Calibri"/>
        <family val="2"/>
      </rPr>
      <t>C.2</t>
    </r>
  </si>
  <si>
    <r>
      <rPr>
        <sz val="11"/>
        <color rgb="FF9BBB59" tint="-0.49989318521683401"/>
        <rFont val="Calibri"/>
        <family val="2"/>
      </rPr>
      <t>D.2.2</t>
    </r>
  </si>
  <si>
    <r>
      <rPr>
        <sz val="11"/>
        <color rgb="FF000000"/>
        <rFont val="Calibri"/>
        <family val="2"/>
      </rPr>
      <t>6.2</t>
    </r>
  </si>
  <si>
    <r>
      <rPr>
        <sz val="11"/>
        <color rgb="FF000000"/>
        <rFont val="Calibri"/>
        <family val="2"/>
      </rPr>
      <t>Vzpostavljene so mreže in protokoli poročanja.</t>
    </r>
  </si>
  <si>
    <r>
      <rPr>
        <sz val="11"/>
        <color theme="1" tint="0.34998626667073579"/>
        <rFont val="Calibri"/>
        <family val="2"/>
      </rPr>
      <t>C.2</t>
    </r>
  </si>
  <si>
    <r>
      <rPr>
        <sz val="11"/>
        <color rgb="FF9BBB59" tint="-0.49989318521683401"/>
        <rFont val="Calibri"/>
        <family val="2"/>
      </rPr>
      <t>D.2.2 D.3.2</t>
    </r>
  </si>
  <si>
    <r>
      <rPr>
        <sz val="11"/>
        <color rgb="FF000000"/>
        <rFont val="Calibri"/>
        <family val="2"/>
      </rPr>
      <t>6.3</t>
    </r>
  </si>
  <si>
    <r>
      <rPr>
        <sz val="11"/>
        <color rgb="FF000000"/>
        <rFont val="Calibri"/>
        <family val="2"/>
      </rPr>
      <t xml:space="preserve">S sistemom spremljanja se lahko zagotovijo informacije, potrebne za obveščanje in svetovanje glede odzivanja.
</t>
    </r>
  </si>
  <si>
    <r>
      <rPr>
        <sz val="11"/>
        <color theme="1" tint="0.34998626667073579"/>
        <rFont val="Calibri"/>
        <family val="2"/>
      </rPr>
      <t>C.2</t>
    </r>
  </si>
  <si>
    <r>
      <rPr>
        <sz val="11"/>
        <color rgb="FF9BBB59" tint="-0.49989318521683401"/>
        <rFont val="Calibri"/>
        <family val="2"/>
      </rPr>
      <t>D.2.3</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</si>
  <si>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</si>
  <si>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</si>
  <si>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</si>
  <si>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</si>
  <si>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</si>
  <si>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</si>
  <si>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</si>
  <si>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</si>
  <si>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</si>
  <si>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</si>
  <si>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Podporne zmogljivosti: ocena tveganja</t>
    </r>
  </si>
  <si>
    <r>
      <rPr>
        <b/>
        <sz val="16"/>
        <color rgb="FFFFFFFF"/>
        <rFont val="Calibri"/>
        <family val="2"/>
      </rPr>
      <t>Merilo učinkovitosti</t>
    </r>
  </si>
  <si>
    <r>
      <rPr>
        <b/>
        <sz val="11"/>
        <color rgb="FFFFFFFF"/>
        <rFont val="Calibri"/>
        <family val="2"/>
      </rPr>
      <t>SZO</t>
    </r>
  </si>
  <si>
    <r>
      <rPr>
        <b/>
        <sz val="11"/>
        <color rgb="FFFFFFFF"/>
        <rFont val="Calibri"/>
        <family val="2"/>
      </rPr>
      <t xml:space="preserve">JEE </t>
    </r>
  </si>
  <si>
    <r>
      <rPr>
        <b/>
        <sz val="14"/>
        <rFont val="Calibri"/>
        <family val="2"/>
      </rPr>
      <t>Število točk</t>
    </r>
  </si>
  <si>
    <r>
      <rPr>
        <b/>
        <sz val="16"/>
        <color rgb="FFFFFFFF"/>
        <rFont val="Calibri"/>
        <family val="2"/>
      </rPr>
      <t>Viri</t>
    </r>
  </si>
  <si>
    <r>
      <rPr>
        <b/>
        <sz val="12"/>
        <rFont val="Calibri"/>
        <family val="2"/>
      </rPr>
      <t>NA/NK</t>
    </r>
  </si>
  <si>
    <r>
      <rPr>
        <b/>
        <sz val="11"/>
        <color rgb="FF000000"/>
        <rFont val="Calibri"/>
        <family val="2"/>
      </rPr>
      <t>Pripombe</t>
    </r>
  </si>
  <si>
    <r>
      <rPr>
        <sz val="11"/>
        <color rgb="FF000000"/>
        <rFont val="Calibri"/>
        <family val="2"/>
      </rPr>
      <t>Opozorila in zgodnja opozorila se ocenjujejo na podlagi skupne analize podatkov spremljanja in drugih razpoložljivih podatkov.</t>
    </r>
  </si>
  <si>
    <r>
      <rPr>
        <sz val="11"/>
        <color theme="1" tint="0.34998626667073579"/>
        <rFont val="Calibri"/>
        <family val="2"/>
      </rPr>
      <t>C.1</t>
    </r>
  </si>
  <si>
    <r>
      <rPr>
        <sz val="11"/>
        <color rgb="FF000000"/>
        <rFont val="Calibri"/>
        <family val="2"/>
      </rPr>
      <t>Sestavi se skupina za oceno tveganja, ki oceni tveganje (možnega) izrednega dogodka na področju javnega zdravja.</t>
    </r>
  </si>
  <si>
    <r>
      <rPr>
        <sz val="11"/>
        <color theme="1" tint="0.34998626667073579"/>
        <rFont val="Calibri"/>
        <family val="2"/>
      </rPr>
      <t>C.1</t>
    </r>
  </si>
  <si>
    <r>
      <rPr>
        <sz val="11"/>
        <color rgb="FF000000"/>
        <rFont val="Calibri"/>
        <family val="2"/>
      </rPr>
      <t>2.2</t>
    </r>
  </si>
  <si>
    <r>
      <rPr>
        <sz val="11"/>
        <color rgb="FF000000"/>
        <rFont val="Calibri"/>
        <family val="2"/>
      </rPr>
      <t>Skupina za oceno tveganja vključuje dodatno strokovno znanje (npr. toksikologijo, zdravje živali, varnost hrane itd.).</t>
    </r>
  </si>
  <si>
    <r>
      <rPr>
        <sz val="11"/>
        <color theme="1" tint="0.34998626667073579"/>
        <rFont val="Calibri"/>
        <family val="2"/>
      </rPr>
      <t>C.1</t>
    </r>
  </si>
  <si>
    <r>
      <rPr>
        <sz val="11"/>
        <color rgb="FF000000"/>
        <rFont val="Calibri"/>
        <family val="2"/>
      </rPr>
      <t>2.3</t>
    </r>
  </si>
  <si>
    <r>
      <rPr>
        <sz val="11"/>
        <color rgb="FF000000"/>
        <rFont val="Calibri"/>
        <family val="2"/>
      </rPr>
      <t>Skupina za oceno tveganja na podlagi značilnosti bolezni oceni, kako pogosto je treba posodobiti oceno tveganja.</t>
    </r>
  </si>
  <si>
    <r>
      <rPr>
        <sz val="11"/>
        <color theme="1" tint="0.34998626667073579"/>
        <rFont val="Calibri"/>
        <family val="2"/>
      </rPr>
      <t>C.1</t>
    </r>
  </si>
  <si>
    <r>
      <rPr>
        <sz val="11"/>
        <color rgb="FF000000"/>
        <rFont val="Calibri"/>
        <family val="2"/>
      </rPr>
      <t>2.4</t>
    </r>
  </si>
  <si>
    <r>
      <rPr>
        <sz val="11"/>
        <color rgb="FF000000"/>
        <rFont val="Calibri"/>
        <family val="2"/>
      </rPr>
      <t>Stopnja tveganja, dodeljena dogodku, temelji na sumu (ali znani) nevarnosti.</t>
    </r>
  </si>
  <si>
    <r>
      <rPr>
        <sz val="11"/>
        <color theme="1" tint="0.34998626667073579"/>
        <rFont val="Calibri"/>
        <family val="2"/>
      </rPr>
      <t>C.1</t>
    </r>
  </si>
  <si>
    <r>
      <rPr>
        <sz val="11"/>
        <color rgb="FF000000"/>
        <rFont val="Calibri"/>
        <family val="2"/>
      </rPr>
      <t>2.5</t>
    </r>
  </si>
  <si>
    <r>
      <rPr>
        <sz val="11"/>
        <color rgb="FF000000"/>
        <rFont val="Calibri"/>
        <family val="2"/>
      </rPr>
      <t>Stopnja tveganja, dodeljena dogodku, temelji na morebitni izpostavljenosti nevarnosti.</t>
    </r>
  </si>
  <si>
    <r>
      <rPr>
        <sz val="11"/>
        <color theme="1" tint="0.34998626667073579"/>
        <rFont val="Calibri"/>
        <family val="2"/>
      </rPr>
      <t>C.1</t>
    </r>
  </si>
  <si>
    <r>
      <rPr>
        <sz val="11"/>
        <color rgb="FF000000"/>
        <rFont val="Calibri"/>
        <family val="2"/>
      </rPr>
      <t>2.6</t>
    </r>
  </si>
  <si>
    <r>
      <rPr>
        <sz val="11"/>
        <color rgb="FF000000"/>
        <rFont val="Calibri"/>
        <family val="2"/>
      </rPr>
      <t>Stopnja tveganja, dodeljena dogodku, temelji na okoliščinah, v katerih dogodek poteka.</t>
    </r>
  </si>
  <si>
    <r>
      <rPr>
        <sz val="11"/>
        <color theme="1" tint="0.34998626667073579"/>
        <rFont val="Calibri"/>
        <family val="2"/>
      </rPr>
      <t>C.1</t>
    </r>
  </si>
  <si>
    <r>
      <rPr>
        <sz val="11"/>
        <color rgb="FF000000"/>
        <rFont val="Calibri"/>
        <family val="2"/>
      </rPr>
      <t>2.7</t>
    </r>
  </si>
  <si>
    <r>
      <rPr>
        <sz val="11"/>
        <color rgb="FF000000"/>
        <rFont val="Calibri"/>
        <family val="2"/>
      </rPr>
      <t>Stopnja dodeljenega tveganja temelji na značilnostih bolezni (kot so število primerov/smrti, delež hudih primerov v populaciji, najbolj prizadete klinične skupine itd.).</t>
    </r>
  </si>
  <si>
    <r>
      <rPr>
        <sz val="11"/>
        <color theme="1" tint="0.34998626667073579"/>
        <rFont val="Calibri"/>
        <family val="2"/>
      </rPr>
      <t>C.1</t>
    </r>
  </si>
  <si>
    <r>
      <rPr>
        <sz val="11"/>
        <color rgb="FF000000"/>
        <rFont val="Calibri"/>
        <family val="2"/>
      </rPr>
      <t>2.8</t>
    </r>
  </si>
  <si>
    <r>
      <rPr>
        <sz val="11"/>
        <color rgb="FF000000"/>
        <rFont val="Calibri"/>
        <family val="2"/>
      </rPr>
      <t>Raven dodeljenega tveganja temelji na zmogljivosti storitev (npr. število bolnikov, ki so pregledani na primarni ravni/sprejeti v bolnišnično in specialistično intenzivno oskrbo).</t>
    </r>
  </si>
  <si>
    <r>
      <rPr>
        <sz val="11"/>
        <color theme="1" tint="0.34998626667073579"/>
        <rFont val="Calibri"/>
        <family val="2"/>
      </rPr>
      <t>C.1</t>
    </r>
  </si>
  <si>
    <r>
      <rPr>
        <sz val="11"/>
        <color rgb="FF000000"/>
        <rFont val="Calibri"/>
        <family val="2"/>
      </rPr>
      <t>Ocene tveganja se uporabljajo za pomoč pri načrtovanju pripravljenosti in dejavnostih odzivanja.</t>
    </r>
  </si>
  <si>
    <r>
      <rPr>
        <sz val="11"/>
        <color theme="1" tint="0.34998626667073579"/>
        <rFont val="Calibri"/>
        <family val="2"/>
      </rPr>
      <t>C.1</t>
    </r>
  </si>
  <si>
    <r>
      <rPr>
        <sz val="11"/>
        <color rgb="FF000000"/>
        <rFont val="Calibri"/>
        <family val="2"/>
      </rPr>
      <t>3.1</t>
    </r>
  </si>
  <si>
    <r>
      <rPr>
        <sz val="11"/>
        <color rgb="FF000000"/>
        <rFont val="Calibri"/>
        <family val="2"/>
      </rPr>
      <t>Kot del ocene tveganja se uporabljajo jasno opredeljena vprašanja, ki olajšajo prepoznavanje prednostnih dejavnosti.</t>
    </r>
  </si>
  <si>
    <r>
      <rPr>
        <sz val="11"/>
        <color theme="1" tint="0.34998626667073579"/>
        <rFont val="Calibri"/>
        <family val="2"/>
      </rPr>
      <t>C.1</t>
    </r>
  </si>
  <si>
    <r>
      <rPr>
        <sz val="11"/>
        <color rgb="FF000000"/>
        <rFont val="Calibri"/>
        <family val="2"/>
      </rPr>
      <t>3.2</t>
    </r>
  </si>
  <si>
    <r>
      <rPr>
        <sz val="11"/>
        <color rgb="FF000000"/>
        <rFont val="Calibri"/>
        <family val="2"/>
      </rPr>
      <t>Ocena tveganja se uporablja za prepoznavanje območij tveganja.</t>
    </r>
  </si>
  <si>
    <r>
      <rPr>
        <sz val="11"/>
        <color theme="1" tint="0.34998626667073579"/>
        <rFont val="Calibri"/>
        <family val="2"/>
      </rPr>
      <t>C.1</t>
    </r>
  </si>
  <si>
    <r>
      <rPr>
        <sz val="11"/>
        <color rgb="FF000000"/>
        <rFont val="Calibri"/>
        <family val="2"/>
      </rPr>
      <t>3.3</t>
    </r>
  </si>
  <si>
    <r>
      <rPr>
        <sz val="11"/>
        <color rgb="FF000000"/>
        <rFont val="Calibri"/>
        <family val="2"/>
      </rPr>
      <t>Ocene tveganja se uporabljajo za prepoznavanje populacij s tveganjem.</t>
    </r>
  </si>
  <si>
    <r>
      <rPr>
        <sz val="11"/>
        <color theme="1" tint="0.34998626667073579"/>
        <rFont val="Calibri"/>
        <family val="2"/>
      </rPr>
      <t>C.1</t>
    </r>
  </si>
  <si>
    <r>
      <rPr>
        <sz val="11"/>
        <color rgb="FF000000"/>
        <rFont val="Calibri"/>
        <family val="2"/>
      </rPr>
      <t>3.4</t>
    </r>
  </si>
  <si>
    <r>
      <rPr>
        <sz val="11"/>
        <color rgb="FF000000"/>
        <rFont val="Calibri"/>
        <family val="2"/>
      </rPr>
      <t>Ocene tveganja se uporabljajo za prepoznavanje in vključevanje operativnih partnerjev.</t>
    </r>
  </si>
  <si>
    <r>
      <rPr>
        <sz val="11"/>
        <color theme="1" tint="0.34998626667073579"/>
        <rFont val="Calibri"/>
        <family val="2"/>
      </rPr>
      <t>C.1</t>
    </r>
  </si>
  <si>
    <r>
      <rPr>
        <sz val="11"/>
        <color rgb="FF000000"/>
        <rFont val="Calibri"/>
        <family val="2"/>
      </rPr>
      <t>3.5</t>
    </r>
  </si>
  <si>
    <r>
      <rPr>
        <sz val="11"/>
        <color rgb="FF000000"/>
        <rFont val="Calibri"/>
        <family val="2"/>
      </rPr>
      <t>Ocene tveganja se uporabljajo za prepoznavanje in vključevanje ključnih partnerjev politike.</t>
    </r>
  </si>
  <si>
    <r>
      <rPr>
        <sz val="11"/>
        <color theme="1" tint="0.34998626667073579"/>
        <rFont val="Calibri"/>
        <family val="2"/>
      </rPr>
      <t>C.1</t>
    </r>
  </si>
  <si>
    <r>
      <rPr>
        <sz val="11"/>
        <color rgb="FF000000"/>
        <rFont val="Calibri"/>
        <family val="2"/>
      </rPr>
      <t>3.6</t>
    </r>
  </si>
  <si>
    <r>
      <rPr>
        <sz val="11"/>
        <color rgb="FF000000"/>
        <rFont val="Calibri"/>
        <family val="2"/>
      </rPr>
      <t>Opis tveganja vsebuje informacije iz kvantitativnih modelov, če so na voljo in razpoložljivi.</t>
    </r>
  </si>
  <si>
    <r>
      <rPr>
        <sz val="11"/>
        <color theme="1" tint="0.34998626667073579"/>
        <rFont val="Calibri"/>
        <family val="2"/>
      </rPr>
      <t>C.1</t>
    </r>
  </si>
  <si>
    <r>
      <rPr>
        <sz val="11"/>
        <color rgb="FF000000"/>
        <rFont val="Calibri"/>
        <family val="2"/>
      </rPr>
      <t>3.7</t>
    </r>
  </si>
  <si>
    <r>
      <rPr>
        <sz val="11"/>
        <color rgb="FF000000"/>
        <rFont val="Calibri"/>
        <family val="2"/>
      </rPr>
      <t>Opis tveganja vsebuje strokovna mnenja.</t>
    </r>
  </si>
  <si>
    <r>
      <rPr>
        <sz val="11"/>
        <color theme="1" tint="0.34998626667073579"/>
        <rFont val="Calibri"/>
        <family val="2"/>
      </rPr>
      <t>C.1</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</si>
  <si>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</si>
  <si>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</si>
  <si>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</si>
  <si>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</si>
  <si>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</si>
  <si>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</si>
  <si>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</si>
  <si>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</si>
  <si>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</si>
  <si>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</si>
  <si>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Upravljanje odziva na dogodek</t>
    </r>
  </si>
  <si>
    <r>
      <rPr>
        <b/>
        <sz val="16"/>
        <color rgb="FFFFFFFF"/>
        <rFont val="Calibri"/>
        <family val="2"/>
      </rPr>
      <t>Merilo učinkovitosti</t>
    </r>
  </si>
  <si>
    <r>
      <rPr>
        <b/>
        <sz val="11"/>
        <color rgb="FFFFFFFF"/>
        <rFont val="Calibri"/>
        <family val="2"/>
      </rPr>
      <t>SZO</t>
    </r>
  </si>
  <si>
    <r>
      <rPr>
        <b/>
        <sz val="11"/>
        <color rgb="FFFFFFFF"/>
        <rFont val="Calibri"/>
        <family val="2"/>
      </rPr>
      <t>JEE</t>
    </r>
  </si>
  <si>
    <r>
      <rPr>
        <b/>
        <sz val="14"/>
        <rFont val="Calibri"/>
        <family val="2"/>
      </rPr>
      <t>Število točk</t>
    </r>
  </si>
  <si>
    <r>
      <rPr>
        <b/>
        <sz val="16"/>
        <color rgb="FFFFFFFF"/>
        <rFont val="Calibri"/>
        <family val="2"/>
      </rPr>
      <t>Viri</t>
    </r>
  </si>
  <si>
    <r>
      <rPr>
        <b/>
        <sz val="12"/>
        <rFont val="Calibri"/>
        <family val="2"/>
      </rPr>
      <t>NA/NK</t>
    </r>
  </si>
  <si>
    <r>
      <rPr>
        <b/>
        <sz val="11"/>
        <color rgb="FF000000"/>
        <rFont val="Calibri"/>
        <family val="2"/>
      </rPr>
      <t>Pripombe</t>
    </r>
  </si>
  <si>
    <r>
      <rPr>
        <sz val="11"/>
        <color rgb="FF000000"/>
        <rFont val="Calibri"/>
        <family val="2"/>
      </rPr>
      <t>Vzpostavljeni so posebni postopki za aktiviranje in deaktiviranje (prenehanje) odziva na izredno stanje na področju zdravja.</t>
    </r>
  </si>
  <si>
    <r>
      <rPr>
        <sz val="11"/>
        <color theme="1" tint="0.34998626667073579"/>
        <rFont val="Calibri"/>
        <family val="2"/>
      </rPr>
      <t>G.3</t>
    </r>
  </si>
  <si>
    <r>
      <rPr>
        <sz val="11"/>
        <color rgb="FF000000"/>
        <rFont val="Calibri"/>
        <family val="2"/>
      </rPr>
      <t>1.1</t>
    </r>
  </si>
  <si>
    <r>
      <rPr>
        <sz val="11"/>
        <color rgb="FF000000"/>
        <rFont val="Calibri"/>
        <family val="2"/>
      </rPr>
      <t>Odločitve o odzivanju upoštevajo naslednja načela: previdnost, sorazmernost in prožnost.</t>
    </r>
  </si>
  <si>
    <r>
      <rPr>
        <sz val="11"/>
        <color theme="1" tint="0.34998626667073579"/>
        <rFont val="Calibri"/>
        <family val="2"/>
      </rPr>
      <t>G.3</t>
    </r>
  </si>
  <si>
    <r>
      <rPr>
        <sz val="11"/>
        <color rgb="FF000000"/>
        <rFont val="Calibri"/>
        <family val="2"/>
      </rPr>
      <t>Vzpostavljeni so standardi za preprečevanje in obvladovanje okužb in se izvajajo na ravni države in bolnišnic.</t>
    </r>
  </si>
  <si>
    <r>
      <rPr>
        <sz val="11"/>
        <color theme="1" tint="0.34998626667073579"/>
        <rFont val="Calibri"/>
        <family val="2"/>
      </rPr>
      <t>C.4</t>
    </r>
  </si>
  <si>
    <r>
      <rPr>
        <sz val="11"/>
        <color theme="1" tint="0.34998626667073579"/>
        <rFont val="Calibri"/>
        <family val="2"/>
      </rPr>
      <t>P.3.3</t>
    </r>
  </si>
  <si>
    <r>
      <rPr>
        <sz val="11"/>
        <color rgb="FF000000"/>
        <rFont val="Calibri"/>
        <family val="2"/>
      </rPr>
      <t>2.1</t>
    </r>
  </si>
  <si>
    <r>
      <rPr>
        <sz val="11"/>
        <color rgb="FF000000"/>
        <rFont val="Calibri"/>
        <family val="2"/>
      </rPr>
      <t>Varnostni ukrepi za ravnanje s patogenimi agensi so vzpostavljeni in zdravstveni delavci jih poznajo.</t>
    </r>
  </si>
  <si>
    <r>
      <rPr>
        <sz val="11"/>
        <color theme="1" tint="0.34998626667073579"/>
        <rFont val="Calibri"/>
        <family val="2"/>
      </rPr>
      <t>C.4</t>
    </r>
  </si>
  <si>
    <r>
      <rPr>
        <sz val="11"/>
        <color rgb="FF000000"/>
        <rFont val="Calibri"/>
        <family val="2"/>
      </rPr>
      <t>Na voljo so laboratorijske storitve za testiranje prednostnih nevarnosti za zdravje.</t>
    </r>
  </si>
  <si>
    <r>
      <rPr>
        <sz val="11"/>
        <color theme="1" tint="0.34998626667073579"/>
        <rFont val="Calibri"/>
        <family val="2"/>
      </rPr>
      <t>C.3</t>
    </r>
  </si>
  <si>
    <r>
      <rPr>
        <sz val="11"/>
        <color theme="1" tint="0.34998626667073579"/>
        <rFont val="Calibri"/>
        <family val="2"/>
      </rPr>
      <t>D.1.1</t>
    </r>
  </si>
  <si>
    <r>
      <rPr>
        <sz val="11"/>
        <color rgb="FF000000"/>
        <rFont val="Calibri"/>
        <family val="2"/>
      </rPr>
      <t>3.1</t>
    </r>
  </si>
  <si>
    <r>
      <rPr>
        <sz val="11"/>
        <color rgb="FF000000"/>
        <rFont val="Calibri"/>
        <family val="2"/>
      </rPr>
      <t>Prakse laboratorijske biološke varnosti in biološke zaščite (obvladovanja bioloških tveganj) so vzpostavljene in se izvajajo.</t>
    </r>
  </si>
  <si>
    <r>
      <rPr>
        <sz val="11"/>
        <color theme="1" tint="0.34998626667073579"/>
        <rFont val="Calibri"/>
        <family val="2"/>
      </rPr>
      <t>C.4</t>
    </r>
  </si>
  <si>
    <r>
      <rPr>
        <sz val="11"/>
        <color rgb="FF000000"/>
        <rFont val="Calibri"/>
        <family val="2"/>
      </rPr>
      <t>Vzpostavljen je operativni program za izredne razmere, ki vključuje center za ukrepanje v izrednih razmerah, operativne postopke in načrte ter zmogljivost za aktiviranje ukrepov v izrednih razmerah.</t>
    </r>
  </si>
  <si>
    <r>
      <rPr>
        <sz val="11"/>
        <color theme="1" tint="0.34998626667073579"/>
        <rFont val="Calibri"/>
        <family val="2"/>
      </rPr>
      <t>G.3</t>
    </r>
  </si>
  <si>
    <r>
      <rPr>
        <sz val="11"/>
        <color theme="1" tint="0.34998626667073579"/>
        <rFont val="Calibri"/>
        <family val="2"/>
      </rPr>
      <t>R.2.1 R.2.2 R.2.3</t>
    </r>
  </si>
  <si>
    <r>
      <rPr>
        <sz val="11"/>
        <color rgb="FF000000"/>
        <rFont val="Calibri"/>
        <family val="2"/>
      </rPr>
      <t>Vzpostavljena je preizkušena struktura poveljevanja in nadzora z jasnimi vlogami in odgovornostmi.</t>
    </r>
  </si>
  <si>
    <r>
      <rPr>
        <sz val="11"/>
        <color theme="1" tint="0.34998626667073579"/>
        <rFont val="Calibri"/>
        <family val="2"/>
      </rPr>
      <t>G.3</t>
    </r>
  </si>
  <si>
    <r>
      <rPr>
        <sz val="11"/>
        <color rgb="FF000000"/>
        <rFont val="Calibri"/>
        <family val="2"/>
      </rPr>
      <t>5.1</t>
    </r>
  </si>
  <si>
    <r>
      <rPr>
        <sz val="11"/>
        <color rgb="FF000000"/>
        <rFont val="Calibri"/>
        <family val="2"/>
      </rPr>
      <t>Usklajevanje, upravljanje in nadzor temeljijo na vzpostavljeni infrastrukturi.</t>
    </r>
  </si>
  <si>
    <r>
      <rPr>
        <sz val="11"/>
        <color theme="1" tint="0.34998626667073579"/>
        <rFont val="Calibri"/>
        <family val="2"/>
      </rPr>
      <t>G.3</t>
    </r>
  </si>
  <si>
    <r>
      <rPr>
        <sz val="11"/>
        <color rgb="FF000000"/>
        <rFont val="Calibri"/>
        <family val="2"/>
      </rPr>
      <t>5.2</t>
    </r>
  </si>
  <si>
    <r>
      <rPr>
        <sz val="11"/>
        <color rgb="FF000000"/>
        <rFont val="Calibri"/>
        <family val="2"/>
      </rPr>
      <t>Usklajevanje, poveljevanje in nadzor se nenehno krepijo.</t>
    </r>
  </si>
  <si>
    <r>
      <rPr>
        <sz val="11"/>
        <color theme="1" tint="0.34998626667073579"/>
        <rFont val="Calibri"/>
        <family val="2"/>
      </rPr>
      <t>G.3</t>
    </r>
  </si>
  <si>
    <r>
      <rPr>
        <sz val="11"/>
        <color rgb="FF000000"/>
        <rFont val="Calibri"/>
        <family val="2"/>
      </rPr>
      <t>5.3</t>
    </r>
  </si>
  <si>
    <r>
      <rPr>
        <sz val="11"/>
        <color rgb="FF000000"/>
        <rFont val="Calibri"/>
        <family val="2"/>
      </rPr>
      <t>Vzpostavljeni so postopki za usklajevanje vseh zadevnih partnerjev v zdravstvenem sistemu, npr. javnozdravstvene storitve, zdravstvene storitve ter storitve duševnega zdravja/storitve obravnave vedenjskih motenj.</t>
    </r>
  </si>
  <si>
    <r>
      <rPr>
        <sz val="11"/>
        <color theme="1" tint="0.34998626667073579"/>
        <rFont val="Calibri"/>
        <family val="2"/>
      </rPr>
      <t>G.3</t>
    </r>
  </si>
  <si>
    <r>
      <rPr>
        <sz val="11"/>
        <color theme="1" tint="0.34998626667073579"/>
        <rFont val="Calibri"/>
        <family val="2"/>
      </rPr>
      <t>R.5.2</t>
    </r>
  </si>
  <si>
    <r>
      <rPr>
        <sz val="11"/>
        <color rgb="FF000000"/>
        <rFont val="Calibri"/>
        <family val="2"/>
      </rPr>
      <t>5.4</t>
    </r>
  </si>
  <si>
    <r>
      <rPr>
        <sz val="11"/>
        <color rgb="FF000000"/>
        <rFont val="Calibri"/>
        <family val="2"/>
      </rPr>
      <t>Usklajevanje vključuje oskrbo prebivalstva in sprostitev virov.</t>
    </r>
  </si>
  <si>
    <r>
      <rPr>
        <sz val="11"/>
        <color theme="1" tint="0.34998626667073579"/>
        <rFont val="Calibri"/>
        <family val="2"/>
      </rPr>
      <t>G.3</t>
    </r>
  </si>
  <si>
    <r>
      <rPr>
        <sz val="11"/>
        <color rgb="FF000000"/>
        <rFont val="Calibri"/>
        <family val="2"/>
      </rPr>
      <t>5.5</t>
    </r>
  </si>
  <si>
    <r>
      <rPr>
        <sz val="11"/>
        <color rgb="FF000000"/>
        <rFont val="Calibri"/>
        <family val="2"/>
      </rPr>
      <t>Usklajevanje vključuje aktiviranje podpornih mrež, svetovalnih skupin, partnerskih mrež in obveščanje.</t>
    </r>
  </si>
  <si>
    <r>
      <rPr>
        <sz val="11"/>
        <color theme="1" tint="0.34998626667073579"/>
        <rFont val="Calibri"/>
        <family val="2"/>
      </rPr>
      <t>G.3</t>
    </r>
  </si>
  <si>
    <r>
      <rPr>
        <sz val="11"/>
        <color theme="1" tint="0.34998626667073579"/>
        <rFont val="Calibri"/>
        <family val="2"/>
      </rPr>
      <t>R.5.2</t>
    </r>
  </si>
  <si>
    <r>
      <rPr>
        <sz val="11"/>
        <color rgb="FF000000"/>
        <rFont val="Calibri"/>
        <family val="2"/>
      </rPr>
      <t>5.6</t>
    </r>
  </si>
  <si>
    <r>
      <rPr>
        <sz val="11"/>
        <color rgb="FF000000"/>
        <rFont val="Calibri"/>
        <family val="2"/>
      </rPr>
      <t>Javnozdravstveni sistem podpirajo skupine za obvladovanje krize na vseh ravneh.</t>
    </r>
  </si>
  <si>
    <r>
      <rPr>
        <sz val="11"/>
        <color theme="1" tint="0.34998626667073579"/>
        <rFont val="Calibri"/>
        <family val="2"/>
      </rPr>
      <t>G.3</t>
    </r>
  </si>
  <si>
    <r>
      <rPr>
        <sz val="11"/>
        <color rgb="FF000000"/>
        <rFont val="Calibri"/>
        <family val="2"/>
      </rPr>
      <t>5.7</t>
    </r>
  </si>
  <si>
    <r>
      <rPr>
        <sz val="11"/>
        <color rgb="FF000000"/>
        <rFont val="Calibri"/>
        <family val="2"/>
      </rPr>
      <t>V postopku odločanja se upošteva pričakovani vedenjski odziv (npr. stopnje zaskrbljenosti, ki jo doživlja prebivalstvo).</t>
    </r>
  </si>
  <si>
    <r>
      <rPr>
        <sz val="11"/>
        <color theme="1" tint="0.34998626667073579"/>
        <rFont val="Calibri"/>
        <family val="2"/>
      </rPr>
      <t>G.3</t>
    </r>
  </si>
  <si>
    <r>
      <rPr>
        <sz val="11"/>
        <color theme="1" tint="0.34998626667073579"/>
        <rFont val="Calibri"/>
        <family val="2"/>
      </rPr>
      <t>R.5.5</t>
    </r>
  </si>
  <si>
    <r>
      <rPr>
        <sz val="11"/>
        <color rgb="FF000000"/>
        <rFont val="Calibri"/>
        <family val="2"/>
      </rPr>
      <t>Vzpostavljeni so postopki za usklajevanje večsektorskih dejavnosti med ministrstvi in sektorji.</t>
    </r>
  </si>
  <si>
    <r>
      <rPr>
        <sz val="11"/>
        <color theme="1" tint="0.34998626667073579"/>
        <rFont val="Calibri"/>
        <family val="2"/>
      </rPr>
      <t>G.3</t>
    </r>
  </si>
  <si>
    <r>
      <rPr>
        <sz val="11"/>
        <color rgb="FF000000"/>
        <rFont val="Calibri"/>
        <family val="2"/>
      </rPr>
      <t xml:space="preserve">Vzpostavljeno je multidisciplinarno in večsektorsko hitro odzivanje ter je na voljo 24 ur na dan, 7 dni v tednu. </t>
    </r>
  </si>
  <si>
    <r>
      <rPr>
        <sz val="11"/>
        <color theme="1" tint="0.34998626667073579"/>
        <rFont val="Calibri"/>
        <family val="2"/>
      </rPr>
      <t>G.3</t>
    </r>
  </si>
  <si>
    <r>
      <rPr>
        <sz val="11"/>
        <color rgb="FF000000"/>
        <rFont val="Calibri"/>
        <family val="2"/>
      </rPr>
      <t>7.1</t>
    </r>
  </si>
  <si>
    <r>
      <rPr>
        <sz val="11"/>
        <color rgb="FF000000"/>
        <rFont val="Calibri"/>
        <family val="2"/>
      </rPr>
      <t>Vzpostavljeni so postopki za zdravstvene protiukrepe, vključno z izvajanjem in izdajanjem.</t>
    </r>
  </si>
  <si>
    <r>
      <rPr>
        <sz val="11"/>
        <color theme="1" tint="0.34998626667073579"/>
        <rFont val="Calibri"/>
        <family val="2"/>
      </rPr>
      <t>R.3</t>
    </r>
  </si>
  <si>
    <r>
      <rPr>
        <sz val="11"/>
        <color rgb="FF000000"/>
        <rFont val="Calibri"/>
        <family val="2"/>
      </rPr>
      <t>7.2</t>
    </r>
  </si>
  <si>
    <r>
      <rPr>
        <sz val="11"/>
        <color rgb="FF000000"/>
        <rFont val="Calibri"/>
        <family val="2"/>
      </rPr>
      <t>V izrednih razmerah na področju javnega zdravja so vzpostavljeni postopki za pošiljanje in prejemanje zdravstvenih protiukrepov.</t>
    </r>
  </si>
  <si>
    <r>
      <rPr>
        <sz val="11"/>
        <color theme="1" tint="0.34998626667073579"/>
        <rFont val="Calibri"/>
        <family val="2"/>
      </rPr>
      <t>R.3</t>
    </r>
  </si>
  <si>
    <r>
      <rPr>
        <sz val="11"/>
        <color theme="1" tint="0.34998626667073579"/>
        <rFont val="Calibri"/>
        <family val="2"/>
      </rPr>
      <t>R.4.1</t>
    </r>
  </si>
  <si>
    <r>
      <rPr>
        <sz val="11"/>
        <color rgb="FF000000"/>
        <rFont val="Calibri"/>
        <family val="2"/>
      </rPr>
      <t>7.3</t>
    </r>
  </si>
  <si>
    <r>
      <rPr>
        <sz val="11"/>
        <color rgb="FF000000"/>
        <rFont val="Calibri"/>
        <family val="2"/>
      </rPr>
      <t>Postopki za odzivanje na bolezni, ki se prenašajo s hrano, in kontaminacijo hrane so vzpostavljeni in delujejo.</t>
    </r>
  </si>
  <si>
    <r>
      <rPr>
        <sz val="10"/>
        <color theme="1" tint="0.34998626667073579"/>
        <rFont val="Verdana"/>
        <family val="2"/>
      </rPr>
      <t>G.2</t>
    </r>
  </si>
  <si>
    <r>
      <rPr>
        <sz val="11"/>
        <color theme="1" tint="0.34998626667073579"/>
        <rFont val="Calibri"/>
        <family val="2"/>
      </rPr>
      <t>P.5.1</t>
    </r>
  </si>
  <si>
    <r>
      <rPr>
        <sz val="11"/>
        <color rgb="FF000000"/>
        <rFont val="Calibri"/>
        <family val="2"/>
      </rPr>
      <t>7.4</t>
    </r>
  </si>
  <si>
    <r>
      <rPr>
        <sz val="11"/>
        <color rgb="FF000000"/>
        <rFont val="Calibri"/>
        <family val="2"/>
      </rPr>
      <t>Postopki za odzivanje na zoonoze in potencialne zoonoze so vzpostavljeni in delujejo.</t>
    </r>
  </si>
  <si>
    <r>
      <rPr>
        <sz val="10"/>
        <color theme="1" tint="0.34998626667073579"/>
        <rFont val="Verdana"/>
        <family val="2"/>
      </rPr>
      <t>G.2</t>
    </r>
  </si>
  <si>
    <r>
      <rPr>
        <sz val="11"/>
        <color theme="1" tint="0.34998626667073579"/>
        <rFont val="Calibri"/>
        <family val="2"/>
      </rPr>
      <t>P.4.3</t>
    </r>
  </si>
  <si>
    <r>
      <rPr>
        <sz val="11"/>
        <color rgb="FF000000"/>
        <rFont val="Calibri"/>
        <family val="2"/>
      </rPr>
      <t>7.5</t>
    </r>
  </si>
  <si>
    <r>
      <rPr>
        <sz val="11"/>
        <color rgb="FF000000"/>
        <rFont val="Calibri"/>
        <family val="2"/>
      </rPr>
      <t>Na območjih, ki so dovzetna za prenos arbovirusov, so pripravljeni standardni postopki za terenske raziskave in ukrepi za hitro obvladovanje vektorjev.</t>
    </r>
  </si>
  <si>
    <r>
      <rPr>
        <sz val="10"/>
        <color theme="1" tint="0.34998626667073579"/>
        <rFont val="Verdana"/>
        <family val="2"/>
      </rPr>
      <t>G.2</t>
    </r>
  </si>
  <si>
    <r>
      <rPr>
        <sz val="11"/>
        <color rgb="FF000000"/>
        <rFont val="Calibri"/>
        <family val="2"/>
      </rPr>
      <t>7.6</t>
    </r>
  </si>
  <si>
    <r>
      <rPr>
        <sz val="11"/>
        <color rgb="FF000000"/>
        <rFont val="Calibri"/>
        <family val="2"/>
      </rPr>
      <t>Vzpostavljeni so javnozdravstveni sistemi, zdravstveni sistemi in sistemi za duševno zdravje/obravnavo vedenjskih motenj, ki pomagajo vzpostaviti prvotno stanje.</t>
    </r>
  </si>
  <si>
    <r>
      <rPr>
        <sz val="10"/>
        <color theme="1" tint="0.34998626667073579"/>
        <rFont val="Verdana"/>
        <family val="2"/>
      </rPr>
      <t>G.2</t>
    </r>
  </si>
  <si>
    <r>
      <rPr>
        <sz val="11"/>
        <color rgb="FF000000"/>
        <rFont val="Calibri"/>
        <family val="2"/>
      </rPr>
      <t>7.7</t>
    </r>
  </si>
  <si>
    <r>
      <rPr>
        <sz val="11"/>
        <color rgb="FF000000"/>
        <rFont val="Calibri"/>
        <family val="2"/>
      </rPr>
      <t>Za osebje, ki pomaga v izrednih razmerah na področju javnega zdravja v tujini, je vzpostavljen protokol za zdravstveno evakuacijo.</t>
    </r>
  </si>
  <si>
    <r>
      <rPr>
        <sz val="10"/>
        <color theme="1" tint="0.34998626667073579"/>
        <rFont val="Verdana"/>
        <family val="2"/>
      </rPr>
      <t>G.2</t>
    </r>
  </si>
  <si>
    <r>
      <rPr>
        <sz val="11"/>
        <color theme="1" tint="0.34998626667073579"/>
        <rFont val="Calibri"/>
        <family val="2"/>
      </rPr>
      <t>R.4.2</t>
    </r>
  </si>
  <si>
    <r>
      <rPr>
        <sz val="11"/>
        <color rgb="FF000000"/>
        <rFont val="Calibri"/>
        <family val="2"/>
      </rPr>
      <t>Učinkovitost dejavnosti odzivanja se pogosto ocenjuje na podlagi zbranih podatkov spremljanja.</t>
    </r>
  </si>
  <si>
    <r>
      <rPr>
        <sz val="11"/>
        <color rgb="FF000000"/>
        <rFont val="Calibri"/>
        <family val="2"/>
      </rPr>
      <t>8.1</t>
    </r>
  </si>
  <si>
    <r>
      <rPr>
        <sz val="11"/>
        <color rgb="FF000000"/>
        <rFont val="Calibri"/>
        <family val="2"/>
      </rPr>
      <t>Dejavnosti odzivanja se stalno prilagajajo novim razmeram.</t>
    </r>
  </si>
  <si>
    <r>
      <rPr>
        <sz val="11"/>
        <color rgb="FF000000"/>
        <rFont val="Calibri"/>
        <family val="2"/>
      </rPr>
      <t>8.2</t>
    </r>
  </si>
  <si>
    <r>
      <rPr>
        <sz val="11"/>
        <color rgb="FF000000"/>
        <rFont val="Calibri"/>
        <family val="2"/>
      </rPr>
      <t xml:space="preserve">Sistemi spremljanja zdravja se med dogodkom okrepijo. </t>
    </r>
  </si>
  <si>
    <r>
      <rPr>
        <sz val="11"/>
        <color rgb="FF000000"/>
        <rFont val="Calibri"/>
        <family val="2"/>
      </rPr>
      <t>8.3</t>
    </r>
  </si>
  <si>
    <r>
      <rPr>
        <sz val="11"/>
        <color rgb="FF000000"/>
        <rFont val="Calibri"/>
        <family val="2"/>
      </rPr>
      <t>Podatki o spremljanju zdravja, povezani z dogodkom, se med dogodkom pogosto ocenjujejo.</t>
    </r>
  </si>
  <si>
    <r>
      <rPr>
        <sz val="11"/>
        <color rgb="FF000000"/>
        <rFont val="Calibri"/>
        <family val="2"/>
      </rPr>
      <t>8.4</t>
    </r>
  </si>
  <si>
    <r>
      <rPr>
        <sz val="11"/>
        <color rgb="FF000000"/>
        <rFont val="Calibri"/>
        <family val="2"/>
      </rPr>
      <t>Sistemi spremljanja zdravja spremljajo razvoj dogodka (npr. geografska in/ali časovna razporeditev).</t>
    </r>
  </si>
  <si>
    <r>
      <rPr>
        <sz val="11"/>
        <color rgb="FF000000"/>
        <rFont val="Calibri"/>
        <family val="2"/>
      </rPr>
      <t>8.5</t>
    </r>
  </si>
  <si>
    <r>
      <rPr>
        <sz val="11"/>
        <color rgb="FF000000"/>
        <rFont val="Calibri"/>
        <family val="2"/>
      </rPr>
      <t>Sistemi spremljanja zdravja spremljajo delovanje ključnih storitev.</t>
    </r>
  </si>
  <si>
    <r>
      <rPr>
        <sz val="11"/>
        <color rgb="FF000000"/>
        <rFont val="Calibri"/>
        <family val="2"/>
      </rPr>
      <t>8.6</t>
    </r>
  </si>
  <si>
    <r>
      <rPr>
        <sz val="11"/>
        <color rgb="FF000000"/>
        <rFont val="Calibri"/>
        <family val="2"/>
      </rPr>
      <t>Sistemi spremljanja zdravja so povezani z laboratoriji in zdravstvenimi ustanovami.</t>
    </r>
  </si>
  <si>
    <r>
      <rPr>
        <sz val="11"/>
        <color rgb="FF000000"/>
        <rFont val="Calibri"/>
        <family val="2"/>
      </rPr>
      <t>Razvita je celovita strategija obveščanja za sodelovanje z vsemi zadevnimi zainteresiranimi stranmi, kot so javnozdravstveni delavci, občila in javnost, nezdravstveni sektorji itd.</t>
    </r>
  </si>
  <si>
    <r>
      <rPr>
        <sz val="10"/>
        <color theme="1" tint="0.34998626667073579"/>
        <rFont val="Verdana"/>
        <family val="2"/>
      </rPr>
      <t>C.5</t>
    </r>
  </si>
  <si>
    <r>
      <rPr>
        <sz val="11"/>
        <color rgb="FF000000"/>
        <rFont val="Calibri"/>
        <family val="2"/>
      </rPr>
      <t>9.1</t>
    </r>
  </si>
  <si>
    <r>
      <rPr>
        <sz val="11"/>
        <color rgb="FF000000"/>
        <rFont val="Calibri"/>
        <family val="2"/>
      </rPr>
      <t>Verige odgovornosti so jasno opredeljene, da se zagotovi učinkovito obveščanje na nacionalni in mednarodni ravni.</t>
    </r>
  </si>
  <si>
    <r>
      <rPr>
        <sz val="10"/>
        <color theme="1" tint="0.34998626667073579"/>
        <rFont val="Verdana"/>
        <family val="2"/>
      </rPr>
      <t>C.5</t>
    </r>
  </si>
  <si>
    <r>
      <rPr>
        <sz val="11"/>
        <color theme="1" tint="0.34998626667073579"/>
        <rFont val="Calibri"/>
        <family val="2"/>
      </rPr>
      <t>D.3.1</t>
    </r>
  </si>
  <si>
    <r>
      <rPr>
        <sz val="11"/>
        <color rgb="FF000000"/>
        <rFont val="Calibri"/>
        <family val="2"/>
      </rPr>
      <t>9.2</t>
    </r>
  </si>
  <si>
    <r>
      <rPr>
        <sz val="11"/>
        <color rgb="FF000000"/>
        <rFont val="Calibri"/>
        <family val="2"/>
      </rPr>
      <t>Vse zadevne zainteresirane strani so vključene in obveščene vnaprej, ves čas dogodka in po njem.</t>
    </r>
  </si>
  <si>
    <r>
      <rPr>
        <sz val="10"/>
        <color theme="1" tint="0.34998626667073579"/>
        <rFont val="Verdana"/>
        <family val="2"/>
      </rPr>
      <t>C.5</t>
    </r>
  </si>
  <si>
    <r>
      <rPr>
        <sz val="11"/>
        <color rgb="FF000000"/>
        <rFont val="Calibri"/>
        <family val="2"/>
      </rPr>
      <t>9.3</t>
    </r>
  </si>
  <si>
    <r>
      <rPr>
        <sz val="11"/>
        <color rgb="FF000000"/>
        <rFont val="Calibri"/>
        <family val="2"/>
      </rPr>
      <t>Med dogodkom so osrednja sporočila različnih organov usklajena in standardizirana.</t>
    </r>
  </si>
  <si>
    <r>
      <rPr>
        <sz val="10"/>
        <color theme="1" tint="0.34998626667073579"/>
        <rFont val="Verdana"/>
        <family val="2"/>
      </rPr>
      <t>C.5</t>
    </r>
  </si>
  <si>
    <r>
      <rPr>
        <sz val="11"/>
        <color rgb="FF000000"/>
        <rFont val="Calibri"/>
        <family val="2"/>
      </rPr>
      <t>9.4</t>
    </r>
  </si>
  <si>
    <r>
      <rPr>
        <sz val="11"/>
        <color rgb="FF000000"/>
        <rFont val="Calibri"/>
        <family val="2"/>
      </rPr>
      <t>Informacije o razvoju dogodka se sporočajo zadevnim zainteresiranim stranem in javnosti.</t>
    </r>
  </si>
  <si>
    <r>
      <rPr>
        <sz val="10"/>
        <color theme="1" tint="0.34998626667073579"/>
        <rFont val="Verdana"/>
        <family val="2"/>
      </rPr>
      <t>C.5</t>
    </r>
  </si>
  <si>
    <r>
      <rPr>
        <sz val="11"/>
        <color rgb="FF000000"/>
        <rFont val="Calibri"/>
        <family val="2"/>
      </rPr>
      <t>9.5</t>
    </r>
  </si>
  <si>
    <r>
      <rPr>
        <sz val="11"/>
        <color rgb="FF000000"/>
        <rFont val="Calibri"/>
        <family val="2"/>
      </rPr>
      <t>Kritična omrežja obveščanja so prepoznana, razporejena in spremljana.</t>
    </r>
  </si>
  <si>
    <r>
      <rPr>
        <sz val="10"/>
        <color theme="1" tint="0.34998626667073579"/>
        <rFont val="Verdana"/>
        <family val="2"/>
      </rPr>
      <t>C.5</t>
    </r>
  </si>
  <si>
    <r>
      <rPr>
        <sz val="11"/>
        <color rgb="FF000000"/>
        <rFont val="Calibri"/>
        <family val="2"/>
      </rPr>
      <t>9.6</t>
    </r>
  </si>
  <si>
    <r>
      <rPr>
        <sz val="11"/>
        <color rgb="FF000000"/>
        <rFont val="Calibri"/>
        <family val="2"/>
      </rPr>
      <t>Pripravi se ad hoc gradivo za obveščanje za različne zainteresirane strani (npr. poenostavljene opredelitve primerov za uporabo v skupnosti).</t>
    </r>
  </si>
  <si>
    <r>
      <rPr>
        <sz val="11"/>
        <color theme="1" tint="0.34998626667073579"/>
        <rFont val="Calibri"/>
        <family val="2"/>
      </rPr>
      <t>C.5</t>
    </r>
  </si>
  <si>
    <r>
      <rPr>
        <sz val="11"/>
        <color rgb="FF000000"/>
        <rFont val="Calibri"/>
        <family val="2"/>
      </rPr>
      <t>Med dogodkom zaupanja vreden uradni organ razširja dosledna sporočila.</t>
    </r>
  </si>
  <si>
    <r>
      <rPr>
        <sz val="10"/>
        <color theme="1" tint="0.34998626667073579"/>
        <rFont val="Verdana"/>
        <family val="2"/>
      </rPr>
      <t>C.5</t>
    </r>
  </si>
  <si>
    <r>
      <rPr>
        <sz val="11"/>
        <color rgb="FF000000"/>
        <rFont val="Calibri"/>
        <family val="2"/>
      </rPr>
      <t>10.1</t>
    </r>
  </si>
  <si>
    <r>
      <rPr>
        <sz val="11"/>
        <color rgb="FF000000"/>
        <rFont val="Calibri"/>
        <family val="2"/>
      </rPr>
      <t>Informacije o dogodku se sporočajo vsem pomembnim zainteresiranim stranem v zdravstvenem sektorju.</t>
    </r>
  </si>
  <si>
    <r>
      <rPr>
        <sz val="10"/>
        <color theme="1" tint="0.34998626667073579"/>
        <rFont val="Verdana"/>
        <family val="2"/>
      </rPr>
      <t>C.5</t>
    </r>
  </si>
  <si>
    <r>
      <rPr>
        <sz val="11"/>
        <color rgb="FF000000"/>
        <rFont val="Calibri"/>
        <family val="2"/>
      </rPr>
      <t>10.2</t>
    </r>
  </si>
  <si>
    <r>
      <rPr>
        <sz val="11"/>
        <color rgb="FF000000"/>
        <rFont val="Calibri"/>
        <family val="2"/>
      </rPr>
      <t xml:space="preserve">Informacije o dogodku se sporočajo vsem pomembnim zainteresiranim stranem v nezdravstvenem sektorju.
</t>
    </r>
  </si>
  <si>
    <r>
      <rPr>
        <sz val="10"/>
        <color theme="1" tint="0.34998626667073579"/>
        <rFont val="Verdana"/>
        <family val="2"/>
      </rPr>
      <t>C.5</t>
    </r>
  </si>
  <si>
    <r>
      <rPr>
        <sz val="11"/>
        <color rgb="FF000000"/>
        <rFont val="Calibri"/>
        <family val="2"/>
      </rPr>
      <t>Učinkovit javnozdravstveni odziv na vstopnih točkah je vzpostavljen v skladu z MZP.</t>
    </r>
  </si>
  <si>
    <r>
      <rPr>
        <sz val="11"/>
        <color theme="1" tint="0.34998626667073579"/>
        <rFont val="Calibri"/>
        <family val="2"/>
      </rPr>
      <t>PoE.2</t>
    </r>
  </si>
  <si>
    <r>
      <rPr>
        <sz val="11"/>
        <color rgb="FF000000"/>
        <rFont val="Calibri"/>
        <family val="2"/>
      </rPr>
      <t>11.1</t>
    </r>
  </si>
  <si>
    <r>
      <rPr>
        <sz val="11"/>
        <color rgb="FF000000"/>
        <rFont val="Calibri"/>
        <family val="2"/>
      </rPr>
      <t>Postopki celostne obravnave primera se izvajajo za nevarnosti, določene v MZP.</t>
    </r>
  </si>
  <si>
    <r>
      <rPr>
        <sz val="11"/>
        <color theme="1" tint="0.34998626667073579"/>
        <rFont val="Calibri"/>
        <family val="2"/>
      </rPr>
      <t>R.2.4</t>
    </r>
  </si>
  <si>
    <r>
      <rPr>
        <sz val="11"/>
        <color rgb="FF000000"/>
        <rFont val="Calibri"/>
        <family val="2"/>
      </rPr>
      <t>11.2</t>
    </r>
  </si>
  <si>
    <r>
      <rPr>
        <sz val="11"/>
        <color rgb="FF000000"/>
        <rFont val="Calibri"/>
        <family val="2"/>
      </rPr>
      <t>Obveznosti iz MZP glede vstopnih točk so izpolnjene.</t>
    </r>
  </si>
  <si>
    <r>
      <rPr>
        <sz val="11"/>
        <color theme="1" tint="0.34998626667073579"/>
        <rFont val="Calibri"/>
        <family val="2"/>
      </rPr>
      <t>PoE.1</t>
    </r>
  </si>
  <si>
    <r>
      <rPr>
        <sz val="11"/>
        <color rgb="FF000000"/>
        <rFont val="Calibri"/>
        <family val="2"/>
      </rPr>
      <t>Informacije, povezane z dogodkom, se sporočajo javnosti, da bi ji razložili izbruh, vzpostavili zaupanje in zmanjšali tveganje za okužbo.</t>
    </r>
  </si>
  <si>
    <r>
      <rPr>
        <sz val="11"/>
        <color theme="1" tint="0.34998626667073579"/>
        <rFont val="Calibri"/>
        <family val="2"/>
      </rPr>
      <t>C.5</t>
    </r>
  </si>
  <si>
    <r>
      <rPr>
        <sz val="11"/>
        <color theme="1" tint="0.34998626667073579"/>
        <rFont val="Calibri"/>
        <family val="2"/>
      </rPr>
      <t>R.5.3</t>
    </r>
  </si>
  <si>
    <r>
      <rPr>
        <sz val="11"/>
        <color rgb="FF000000"/>
        <rFont val="Calibri"/>
        <family val="2"/>
      </rPr>
      <t>12.1</t>
    </r>
  </si>
  <si>
    <r>
      <rPr>
        <sz val="11"/>
        <color rgb="FF000000"/>
        <rFont val="Calibri"/>
        <family val="2"/>
      </rPr>
      <t>Obveščanje javnosti je usklajeno z drugimi nacionalnimi in mednarodnimi organizacijami.</t>
    </r>
  </si>
  <si>
    <r>
      <rPr>
        <sz val="11"/>
        <color theme="1" tint="0.34998626667073579"/>
        <rFont val="Calibri"/>
        <family val="2"/>
      </rPr>
      <t>C.5</t>
    </r>
  </si>
  <si>
    <r>
      <rPr>
        <sz val="11"/>
        <color rgb="FF000000"/>
        <rFont val="Calibri"/>
        <family val="2"/>
      </rPr>
      <t>12.2</t>
    </r>
  </si>
  <si>
    <r>
      <rPr>
        <sz val="11"/>
        <color rgb="FF000000"/>
        <rFont val="Calibri"/>
        <family val="2"/>
      </rPr>
      <t>Ustvarijo se ključna sporočila za obveščanje javnosti.</t>
    </r>
  </si>
  <si>
    <r>
      <rPr>
        <sz val="11"/>
        <color theme="1" tint="0.34998626667073579"/>
        <rFont val="Calibri"/>
        <family val="2"/>
      </rPr>
      <t>C.5</t>
    </r>
  </si>
  <si>
    <r>
      <rPr>
        <sz val="11"/>
        <color theme="1" tint="0.34998626667073579"/>
        <rFont val="Calibri"/>
        <family val="2"/>
      </rPr>
      <t>R.5.3</t>
    </r>
  </si>
  <si>
    <r>
      <rPr>
        <sz val="11"/>
        <color rgb="FF000000"/>
        <rFont val="Calibri"/>
        <family val="2"/>
      </rPr>
      <t>12.3</t>
    </r>
  </si>
  <si>
    <r>
      <rPr>
        <sz val="11"/>
        <color rgb="FF000000"/>
        <rFont val="Calibri"/>
        <family val="2"/>
      </rPr>
      <t>Informacije za javnost so smiselne, pomembne in pravočasne.</t>
    </r>
  </si>
  <si>
    <r>
      <rPr>
        <sz val="11"/>
        <color theme="1" tint="0.34998626667073579"/>
        <rFont val="Calibri"/>
        <family val="2"/>
      </rPr>
      <t>C.5</t>
    </r>
  </si>
  <si>
    <r>
      <rPr>
        <sz val="11"/>
        <color rgb="FF000000"/>
        <rFont val="Calibri"/>
        <family val="2"/>
      </rPr>
      <t>12.4</t>
    </r>
  </si>
  <si>
    <r>
      <rPr>
        <sz val="11"/>
        <color rgb="FF000000"/>
        <rFont val="Calibri"/>
        <family val="2"/>
      </rPr>
      <t xml:space="preserve">Informacije za javnost so odprte in pregledne. </t>
    </r>
  </si>
  <si>
    <r>
      <rPr>
        <sz val="11"/>
        <color theme="1" tint="0.34998626667073579"/>
        <rFont val="Calibri"/>
        <family val="2"/>
      </rPr>
      <t>C.5</t>
    </r>
  </si>
  <si>
    <r>
      <rPr>
        <sz val="11"/>
        <color rgb="FF000000"/>
        <rFont val="Calibri"/>
        <family val="2"/>
      </rPr>
      <t>12.5</t>
    </r>
  </si>
  <si>
    <r>
      <rPr>
        <sz val="11"/>
        <color rgb="FF000000"/>
        <rFont val="Calibri"/>
        <family val="2"/>
      </rPr>
      <t>Pri dajanju informacij v javnost se upošteva, kako javnost dojema nevarnost.</t>
    </r>
  </si>
  <si>
    <r>
      <rPr>
        <sz val="11"/>
        <color theme="1" tint="0.34998626667073579"/>
        <rFont val="Calibri"/>
        <family val="2"/>
      </rPr>
      <t>C.5</t>
    </r>
  </si>
  <si>
    <r>
      <rPr>
        <sz val="11"/>
        <color theme="1" tint="0.34998626667073579"/>
        <rFont val="Calibri"/>
        <family val="2"/>
      </rPr>
      <t>R.5.5</t>
    </r>
  </si>
  <si>
    <r>
      <rPr>
        <sz val="11"/>
        <color rgb="FF000000"/>
        <rFont val="Calibri"/>
        <family val="2"/>
      </rPr>
      <t>12.6</t>
    </r>
  </si>
  <si>
    <r>
      <rPr>
        <sz val="11"/>
        <color rgb="FF000000"/>
        <rFont val="Calibri"/>
        <family val="2"/>
      </rPr>
      <t>Pri obveščanju javnosti je treba upoštevati značilnosti prebivalstva, kot so jezikovni, družbeni, verski, kulturni, politični in/ali gospodarski vidiki.</t>
    </r>
  </si>
  <si>
    <r>
      <rPr>
        <sz val="11"/>
        <color theme="1" tint="0.34998626667073579"/>
        <rFont val="Calibri"/>
        <family val="2"/>
      </rPr>
      <t>C.5</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</si>
  <si>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</si>
  <si>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</si>
  <si>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</si>
  <si>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</si>
  <si>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</si>
  <si>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</si>
  <si>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</si>
  <si>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</si>
  <si>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</si>
  <si>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</si>
  <si>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Pregled po dogodku</t>
    </r>
  </si>
  <si>
    <r>
      <rPr>
        <b/>
        <sz val="16"/>
        <color rgb="FFFFFFFF"/>
        <rFont val="Calibri"/>
        <family val="2"/>
      </rPr>
      <t>Merilo učinkovitosti</t>
    </r>
  </si>
  <si>
    <r>
      <rPr>
        <b/>
        <sz val="11"/>
        <color rgb="FFFFFFFF"/>
        <rFont val="Calibri"/>
        <family val="2"/>
      </rPr>
      <t>SZO</t>
    </r>
  </si>
  <si>
    <r>
      <rPr>
        <b/>
        <sz val="11"/>
        <color rgb="FFFFFFFF"/>
        <rFont val="Calibri"/>
        <family val="2"/>
      </rPr>
      <t xml:space="preserve">JEE </t>
    </r>
  </si>
  <si>
    <r>
      <rPr>
        <b/>
        <sz val="14"/>
        <rFont val="Calibri"/>
        <family val="2"/>
      </rPr>
      <t>Število točk</t>
    </r>
  </si>
  <si>
    <r>
      <rPr>
        <b/>
        <sz val="16"/>
        <color rgb="FFFFFFFF"/>
        <rFont val="Calibri"/>
        <family val="2"/>
      </rPr>
      <t>Viri</t>
    </r>
  </si>
  <si>
    <r>
      <rPr>
        <b/>
        <sz val="12"/>
        <rFont val="Calibri"/>
        <family val="2"/>
      </rPr>
      <t>NA/NK</t>
    </r>
  </si>
  <si>
    <r>
      <rPr>
        <b/>
        <sz val="11"/>
        <color rgb="FF000000"/>
        <rFont val="Calibri"/>
        <family val="2"/>
      </rPr>
      <t>Pripombe</t>
    </r>
  </si>
  <si>
    <r>
      <rPr>
        <sz val="11"/>
        <color rgb="FF000000"/>
        <rFont val="Calibri"/>
        <family val="2"/>
      </rPr>
      <t>Raven pripravljenosti se vrednoti z ocenjevanjem izrednih dogodkov na področju javnega zdravja.</t>
    </r>
  </si>
  <si>
    <r>
      <rPr>
        <sz val="11"/>
        <color theme="1" tint="0.34998626667073579"/>
        <rFont val="Calibri"/>
        <family val="2"/>
      </rPr>
      <t>C.6</t>
    </r>
  </si>
  <si>
    <r>
      <rPr>
        <sz val="11"/>
        <color rgb="FF000000"/>
        <rFont val="Calibri"/>
        <family val="2"/>
      </rPr>
      <t>1.1</t>
    </r>
  </si>
  <si>
    <r>
      <rPr>
        <sz val="11"/>
        <color rgb="FF000000"/>
        <rFont val="Calibri"/>
        <family val="2"/>
      </rPr>
      <t>Pripravljenost je neodvisno ocenjena.</t>
    </r>
  </si>
  <si>
    <r>
      <rPr>
        <sz val="11"/>
        <color theme="1" tint="0.34998626667073579"/>
        <rFont val="Calibri"/>
        <family val="2"/>
      </rPr>
      <t>C.4</t>
    </r>
  </si>
  <si>
    <r>
      <rPr>
        <sz val="11"/>
        <color rgb="FF000000"/>
        <rFont val="Calibri"/>
        <family val="2"/>
      </rPr>
      <t>Pregledi po dogodku so del dejavnosti organizacije za načrtovanje pripravljenosti.</t>
    </r>
  </si>
  <si>
    <r>
      <rPr>
        <sz val="11"/>
        <color theme="1" tint="0.34998626667073579"/>
        <rFont val="Calibri"/>
        <family val="2"/>
      </rPr>
      <t>C.6</t>
    </r>
  </si>
  <si>
    <r>
      <rPr>
        <sz val="11"/>
        <color rgb="FF000000"/>
        <rFont val="Calibri"/>
        <family val="2"/>
      </rPr>
      <t>2.1</t>
    </r>
  </si>
  <si>
    <r>
      <rPr>
        <sz val="11"/>
        <color rgb="FF000000"/>
        <rFont val="Calibri"/>
        <family val="2"/>
      </rPr>
      <t>Pregledi po dogodku se izvajajo čim prej po dogodku.</t>
    </r>
  </si>
  <si>
    <r>
      <rPr>
        <sz val="11"/>
        <color theme="1" tint="0.34998626667073579"/>
        <rFont val="Calibri"/>
        <family val="2"/>
      </rPr>
      <t>C.6</t>
    </r>
  </si>
  <si>
    <r>
      <rPr>
        <sz val="11"/>
        <color rgb="FF000000"/>
        <rFont val="Calibri"/>
        <family val="2"/>
      </rPr>
      <t>2.2</t>
    </r>
  </si>
  <si>
    <r>
      <rPr>
        <sz val="11"/>
        <color rgb="FF000000"/>
        <rFont val="Calibri"/>
        <family val="2"/>
      </rPr>
      <t>Pregledi po dogodku so kvalitativne narave.</t>
    </r>
  </si>
  <si>
    <r>
      <rPr>
        <sz val="11"/>
        <color theme="1" tint="0.34998626667073579"/>
        <rFont val="Calibri"/>
        <family val="2"/>
      </rPr>
      <t>C.6</t>
    </r>
  </si>
  <si>
    <r>
      <rPr>
        <sz val="11"/>
        <color rgb="FF000000"/>
        <rFont val="Calibri"/>
        <family val="2"/>
      </rPr>
      <t>2.3</t>
    </r>
  </si>
  <si>
    <r>
      <rPr>
        <sz val="11"/>
        <color rgb="FF000000"/>
        <rFont val="Calibri"/>
        <family val="2"/>
      </rPr>
      <t>Pregledi po dogodku obsegajo notranjo presojo, ki vključuje vse nacionalne zainteresirane strani, odgovorne za bistvene funkcije na področju javnega zdravja.</t>
    </r>
  </si>
  <si>
    <r>
      <rPr>
        <sz val="11"/>
        <color theme="1" tint="0.34998626667073579"/>
        <rFont val="Calibri"/>
        <family val="2"/>
      </rPr>
      <t>C.6</t>
    </r>
  </si>
  <si>
    <r>
      <rPr>
        <sz val="11"/>
        <color rgb="FF000000"/>
        <rFont val="Calibri"/>
        <family val="2"/>
      </rPr>
      <t>2.4</t>
    </r>
  </si>
  <si>
    <r>
      <rPr>
        <sz val="11"/>
        <color rgb="FF000000"/>
        <rFont val="Calibri"/>
        <family val="2"/>
      </rPr>
      <t>Pregledi po dogodku obsegajo zunanji strokovni pregled, pri katerem so k sodelovanju povabljeni še ena država pogodbenica MZP, sekretariat SZO in ustrezne agencije EU.</t>
    </r>
  </si>
  <si>
    <r>
      <rPr>
        <sz val="11"/>
        <color theme="1" tint="0.34998626667073579"/>
        <rFont val="Calibri"/>
        <family val="2"/>
      </rPr>
      <t>C.6</t>
    </r>
  </si>
  <si>
    <r>
      <rPr>
        <sz val="11"/>
        <color rgb="FF000000"/>
        <rFont val="Calibri"/>
        <family val="2"/>
      </rPr>
      <t>Pridobljena spoznanja iz vseh zadevnih sektorjev se sistematično zabeležijo v poročilih po dogodku.</t>
    </r>
  </si>
  <si>
    <r>
      <rPr>
        <sz val="11"/>
        <color theme="1" tint="0.34998626667073579"/>
        <rFont val="Calibri"/>
        <family val="2"/>
      </rPr>
      <t>C.6</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</si>
  <si>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</si>
  <si>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</si>
  <si>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</si>
  <si>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</si>
  <si>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</si>
  <si>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</si>
  <si>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</si>
  <si>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</si>
  <si>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</si>
  <si>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</si>
  <si>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Uporaba pridobljenih spoznanj</t>
    </r>
  </si>
  <si>
    <r>
      <rPr>
        <b/>
        <sz val="16"/>
        <color rgb="FFFFFFFF"/>
        <rFont val="Calibri"/>
        <family val="2"/>
      </rPr>
      <t>Merilo učinkovitosti</t>
    </r>
  </si>
  <si>
    <r>
      <rPr>
        <b/>
        <sz val="11"/>
        <color rgb="FFFFFFFF"/>
        <rFont val="Calibri"/>
        <family val="2"/>
      </rPr>
      <t>SZO</t>
    </r>
  </si>
  <si>
    <r>
      <rPr>
        <b/>
        <sz val="11"/>
        <color rgb="FFFFFFFF"/>
        <rFont val="Calibri"/>
        <family val="2"/>
      </rPr>
      <t xml:space="preserve">JEE </t>
    </r>
  </si>
  <si>
    <r>
      <rPr>
        <b/>
        <sz val="14"/>
        <rFont val="Calibri"/>
        <family val="2"/>
      </rPr>
      <t>Število točk</t>
    </r>
  </si>
  <si>
    <r>
      <rPr>
        <b/>
        <sz val="16"/>
        <color rgb="FFFFFFFF"/>
        <rFont val="Calibri"/>
        <family val="2"/>
      </rPr>
      <t>Viri</t>
    </r>
  </si>
  <si>
    <r>
      <rPr>
        <b/>
        <sz val="12"/>
        <rFont val="Calibri"/>
        <family val="2"/>
      </rPr>
      <t>NA/NK</t>
    </r>
  </si>
  <si>
    <r>
      <rPr>
        <b/>
        <sz val="11"/>
        <color rgb="FF000000"/>
        <rFont val="Calibri"/>
        <family val="2"/>
      </rPr>
      <t>Pripombe</t>
    </r>
  </si>
  <si>
    <r>
      <rPr>
        <sz val="11"/>
        <color rgb="FF000000"/>
        <rFont val="Calibri"/>
        <family val="2"/>
      </rPr>
      <t>Izkušnje in pridobljena spoznanja iz pregledov ali vaj po dogodku se uporabljajo za izboljšanje pripravljenosti in dejavnosti odzivanja.</t>
    </r>
  </si>
  <si>
    <r>
      <rPr>
        <sz val="11"/>
        <color rgb="FF000000"/>
        <rFont val="Calibri"/>
        <family val="2"/>
      </rPr>
      <t>C.6</t>
    </r>
  </si>
  <si>
    <r>
      <rPr>
        <sz val="11"/>
        <color rgb="FF000000"/>
        <rFont val="Calibri"/>
        <family val="2"/>
      </rPr>
      <t>Izkušnje in pridobljena spoznanja iz pregledov ali vaj po dogodku se uporabljajo v vseh zadevnih sektorjih.</t>
    </r>
  </si>
  <si>
    <r>
      <rPr>
        <sz val="11"/>
        <color rgb="FF000000"/>
        <rFont val="Calibri"/>
        <family val="2"/>
      </rPr>
      <t>C.6</t>
    </r>
  </si>
  <si>
    <r>
      <rPr>
        <sz val="11"/>
        <color rgb="FF000000"/>
        <rFont val="Calibri"/>
        <family val="2"/>
      </rPr>
      <t>Izkušnje in pridobljena spoznanja iz pregledov ali vaj po dogodku se uporabljajo za izboljšanje politik in praks.</t>
    </r>
  </si>
  <si>
    <r>
      <rPr>
        <sz val="11"/>
        <color rgb="FF000000"/>
        <rFont val="Calibri"/>
        <family val="2"/>
      </rPr>
      <t>C.6</t>
    </r>
  </si>
  <si>
    <r>
      <rPr>
        <sz val="11"/>
        <color rgb="FF000000"/>
        <rFont val="Calibri"/>
        <family val="2"/>
      </rPr>
      <t>3.1</t>
    </r>
  </si>
  <si>
    <r>
      <rPr>
        <sz val="11"/>
        <color rgb="FF000000"/>
        <rFont val="Calibri"/>
        <family val="2"/>
      </rPr>
      <t>Izkušnje in pridobljena spoznanja iz pregledov ali vaj po dogodku se izmenjujejo z mednarodno skupnostjo.</t>
    </r>
  </si>
  <si>
    <r>
      <rPr>
        <sz val="11"/>
        <color rgb="FF000000"/>
        <rFont val="Calibri"/>
        <family val="2"/>
      </rPr>
      <t>C.6</t>
    </r>
  </si>
  <si>
    <r>
      <rPr>
        <sz val="11"/>
        <color rgb="FF000000"/>
        <rFont val="Calibri"/>
        <family val="2"/>
      </rPr>
      <t>3.2</t>
    </r>
  </si>
  <si>
    <r>
      <rPr>
        <sz val="11"/>
        <color rgb="FF000000"/>
        <rFont val="Calibri"/>
        <family val="2"/>
      </rPr>
      <t>Osebje se spodbuja, da napiše povzetek poročila o oceni v angleščini, da se omogoči nadaljnje širjenje v mednarodno skupnost.</t>
    </r>
  </si>
  <si>
    <r>
      <rPr>
        <sz val="11"/>
        <color rgb="FF000000"/>
        <rFont val="Calibri"/>
        <family val="2"/>
      </rPr>
      <t>C.6</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</si>
  <si>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</si>
  <si>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</si>
  <si>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</si>
  <si>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</si>
  <si>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</si>
  <si>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</si>
  <si>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</si>
  <si>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</si>
  <si>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</si>
  <si>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</si>
  <si>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color rgb="FFFFFFFF"/>
        <rFont val="Calibri"/>
        <family val="2"/>
      </rPr>
      <t>POVZETEK REZULTATOV</t>
    </r>
  </si>
  <si>
    <r>
      <rPr>
        <b/>
        <sz val="14"/>
        <color rgb="FFFFFFFF"/>
        <rFont val="Calibri"/>
        <family val="2"/>
      </rPr>
      <t>Priprave in upravljanje pred dogodkom</t>
    </r>
  </si>
  <si>
    <r>
      <rPr>
        <b/>
        <sz val="10"/>
        <color rgb="FFFFFFFF"/>
        <rFont val="Calibri"/>
        <family val="2"/>
      </rPr>
      <t>Ponderirano število točk</t>
    </r>
  </si>
  <si>
    <r>
      <rPr>
        <b/>
        <sz val="11"/>
        <rFont val="Calibri"/>
        <family val="2"/>
      </rPr>
      <t>BSI</t>
    </r>
  </si>
  <si>
    <r>
      <rPr>
        <sz val="11"/>
        <rFont val="Calibri"/>
        <family val="2"/>
      </rPr>
      <t>raven javnozdravstvene pripravljenosti, ki jo strokovnjaki štejejo za minimalno</t>
    </r>
  </si>
  <si>
    <r>
      <rPr>
        <b/>
        <sz val="11"/>
        <rFont val="Calibri"/>
        <family val="2"/>
      </rPr>
      <t>CSI</t>
    </r>
  </si>
  <si>
    <r>
      <rPr>
        <sz val="11"/>
        <rFont val="Calibri"/>
        <family val="2"/>
      </rPr>
      <t>raven javnozdravstvene pripravljenosti, ki jo strokovnjaki štejejo za napredno</t>
    </r>
  </si>
  <si>
    <r>
      <rPr>
        <b/>
        <sz val="14"/>
        <color rgb="FFFFFFFF"/>
        <rFont val="Calibri"/>
        <family val="2"/>
      </rPr>
      <t>Viri: usposobljena delovna sila</t>
    </r>
  </si>
  <si>
    <r>
      <rPr>
        <b/>
        <sz val="10"/>
        <color rgb="FFFFFFFF"/>
        <rFont val="Calibri"/>
        <family val="2"/>
      </rPr>
      <t>Ponderirano število točk</t>
    </r>
  </si>
  <si>
    <r>
      <rPr>
        <b/>
        <sz val="11"/>
        <rFont val="Calibri"/>
        <family val="2"/>
      </rPr>
      <t>BSI</t>
    </r>
  </si>
  <si>
    <r>
      <rPr>
        <sz val="11"/>
        <rFont val="Calibri"/>
        <family val="2"/>
      </rPr>
      <t>raven javnozdravstvene pripravljenosti, ki jo strokovnjaki štejejo za minimalno</t>
    </r>
  </si>
  <si>
    <r>
      <rPr>
        <b/>
        <sz val="11"/>
        <rFont val="Calibri"/>
        <family val="2"/>
      </rPr>
      <t>CSI</t>
    </r>
  </si>
  <si>
    <r>
      <rPr>
        <sz val="11"/>
        <rFont val="Calibri"/>
        <family val="2"/>
      </rPr>
      <t>raven javnozdravstvene pripravljenosti, ki jo strokovnjaki štejejo za napredno</t>
    </r>
  </si>
  <si>
    <r>
      <rPr>
        <b/>
        <sz val="14"/>
        <color rgb="FFFFFFFF"/>
        <rFont val="Calibri"/>
        <family val="2"/>
      </rPr>
      <t>Podporne zmogljivosti: spremljanje</t>
    </r>
  </si>
  <si>
    <r>
      <rPr>
        <b/>
        <sz val="10"/>
        <color rgb="FFFFFFFF"/>
        <rFont val="Calibri"/>
        <family val="2"/>
      </rPr>
      <t>Ponderirano število točk</t>
    </r>
  </si>
  <si>
    <r>
      <rPr>
        <b/>
        <sz val="11"/>
        <rFont val="Calibri"/>
        <family val="2"/>
      </rPr>
      <t>BSI</t>
    </r>
  </si>
  <si>
    <r>
      <rPr>
        <sz val="11"/>
        <rFont val="Calibri"/>
        <family val="2"/>
      </rPr>
      <t>raven javnozdravstvene pripravljenosti, ki jo strokovnjaki štejejo za minimalno</t>
    </r>
  </si>
  <si>
    <r>
      <rPr>
        <b/>
        <sz val="11"/>
        <rFont val="Calibri"/>
        <family val="2"/>
      </rPr>
      <t>CSI</t>
    </r>
  </si>
  <si>
    <r>
      <rPr>
        <sz val="11"/>
        <rFont val="Calibri"/>
        <family val="2"/>
      </rPr>
      <t>raven javnozdravstvene pripravljenosti, ki jo strokovnjaki štejejo za napredno</t>
    </r>
  </si>
  <si>
    <r>
      <rPr>
        <b/>
        <sz val="14"/>
        <color rgb="FFFFFFFF"/>
        <rFont val="Calibri"/>
        <family val="2"/>
      </rPr>
      <t>Podporne zmogljivosti: ocena tveganja</t>
    </r>
  </si>
  <si>
    <r>
      <rPr>
        <b/>
        <sz val="10"/>
        <color rgb="FFFFFFFF"/>
        <rFont val="Calibri"/>
        <family val="2"/>
      </rPr>
      <t>Ponderirano število točk</t>
    </r>
  </si>
  <si>
    <r>
      <rPr>
        <b/>
        <sz val="11"/>
        <rFont val="Calibri"/>
        <family val="2"/>
      </rPr>
      <t>BSI</t>
    </r>
  </si>
  <si>
    <r>
      <rPr>
        <sz val="11"/>
        <rFont val="Calibri"/>
        <family val="2"/>
      </rPr>
      <t>raven javnozdravstvene pripravljenosti, ki jo strokovnjaki štejejo za minimalno</t>
    </r>
  </si>
  <si>
    <r>
      <rPr>
        <b/>
        <sz val="11"/>
        <rFont val="Calibri"/>
        <family val="2"/>
      </rPr>
      <t>CSI</t>
    </r>
  </si>
  <si>
    <r>
      <rPr>
        <sz val="11"/>
        <rFont val="Calibri"/>
        <family val="2"/>
      </rPr>
      <t>raven javnozdravstvene pripravljenosti, ki jo strokovnjaki štejejo za napredno</t>
    </r>
  </si>
  <si>
    <r>
      <rPr>
        <b/>
        <sz val="14"/>
        <color rgb="FFFFFFFF"/>
        <rFont val="Calibri"/>
        <family val="2"/>
      </rPr>
      <t>Upravljanje odziva na dogodek</t>
    </r>
  </si>
  <si>
    <r>
      <rPr>
        <b/>
        <sz val="10"/>
        <color rgb="FFFFFFFF"/>
        <rFont val="Calibri"/>
        <family val="2"/>
      </rPr>
      <t>Ponderirano število točk</t>
    </r>
  </si>
  <si>
    <r>
      <rPr>
        <b/>
        <sz val="11"/>
        <rFont val="Calibri"/>
        <family val="2"/>
      </rPr>
      <t>BSI</t>
    </r>
  </si>
  <si>
    <r>
      <rPr>
        <sz val="11"/>
        <rFont val="Calibri"/>
        <family val="2"/>
      </rPr>
      <t>raven javnozdravstvene pripravljenosti, ki jo strokovnjaki štejejo za minimalno</t>
    </r>
  </si>
  <si>
    <r>
      <rPr>
        <b/>
        <sz val="11"/>
        <rFont val="Calibri"/>
        <family val="2"/>
      </rPr>
      <t>CSI</t>
    </r>
  </si>
  <si>
    <r>
      <rPr>
        <sz val="11"/>
        <rFont val="Calibri"/>
        <family val="2"/>
      </rPr>
      <t>raven javnozdravstvene pripravljenosti, ki jo strokovnjaki štejejo za napredno</t>
    </r>
  </si>
  <si>
    <r>
      <rPr>
        <b/>
        <sz val="14"/>
        <color rgb="FFFFFFFF"/>
        <rFont val="Calibri"/>
        <family val="2"/>
      </rPr>
      <t>Ocena po dogodku</t>
    </r>
  </si>
  <si>
    <r>
      <rPr>
        <b/>
        <sz val="10"/>
        <color rgb="FFFFFFFF"/>
        <rFont val="Calibri"/>
        <family val="2"/>
      </rPr>
      <t>Ponderirano število točk</t>
    </r>
  </si>
  <si>
    <r>
      <rPr>
        <b/>
        <sz val="11"/>
        <rFont val="Calibri"/>
        <family val="2"/>
      </rPr>
      <t>BSI</t>
    </r>
  </si>
  <si>
    <r>
      <rPr>
        <sz val="11"/>
        <rFont val="Calibri"/>
        <family val="2"/>
      </rPr>
      <t>raven javnozdravstvene pripravljenosti, ki jo strokovnjaki štejejo za minimalno</t>
    </r>
  </si>
  <si>
    <r>
      <rPr>
        <b/>
        <sz val="11"/>
        <rFont val="Calibri"/>
        <family val="2"/>
      </rPr>
      <t>CSI</t>
    </r>
  </si>
  <si>
    <r>
      <rPr>
        <sz val="11"/>
        <rFont val="Calibri"/>
        <family val="2"/>
      </rPr>
      <t>raven javnozdravstvene pripravljenosti, ki jo strokovnjaki štejejo za napredno</t>
    </r>
  </si>
  <si>
    <r>
      <rPr>
        <b/>
        <sz val="14"/>
        <color rgb="FFFFFFFF"/>
        <rFont val="Calibri"/>
        <family val="2"/>
      </rPr>
      <t>Uporaba pridobljenih spoznanj</t>
    </r>
  </si>
  <si>
    <r>
      <rPr>
        <b/>
        <sz val="10"/>
        <color rgb="FFFFFFFF"/>
        <rFont val="Calibri"/>
        <family val="2"/>
      </rPr>
      <t>Ponderirano število točk</t>
    </r>
  </si>
  <si>
    <r>
      <rPr>
        <b/>
        <sz val="11"/>
        <rFont val="Calibri"/>
        <family val="2"/>
      </rPr>
      <t>BSI</t>
    </r>
  </si>
  <si>
    <r>
      <rPr>
        <sz val="11"/>
        <rFont val="Calibri"/>
        <family val="2"/>
      </rPr>
      <t>raven javnozdravstvene pripravljenosti, ki jo strokovnjaki štejejo za minimalno</t>
    </r>
  </si>
  <si>
    <r>
      <rPr>
        <b/>
        <sz val="11"/>
        <rFont val="Calibri"/>
        <family val="2"/>
      </rPr>
      <t>CSI</t>
    </r>
  </si>
  <si>
    <r>
      <rPr>
        <sz val="11"/>
        <rFont val="Calibri"/>
        <family val="2"/>
      </rPr>
      <t>raven javnozdravstvene pripravljenosti, ki jo strokovnjaki štejejo za napredno</t>
    </r>
  </si>
  <si>
    <r>
      <rPr>
        <b/>
        <sz val="14"/>
        <color rgb="FFFFFFFF"/>
        <rFont val="Calibri"/>
        <family val="2"/>
      </rPr>
      <t>SKUPNO ŠTEVILO TOČK Z BSI</t>
    </r>
  </si>
  <si>
    <r>
      <rPr>
        <sz val="11"/>
        <color rgb="FF000000"/>
        <rFont val="Calibri"/>
        <family val="2"/>
      </rPr>
      <t>Priprave in upravljanje pred dogodkom</t>
    </r>
  </si>
  <si>
    <r>
      <rPr>
        <sz val="11"/>
        <color rgb="FF000000"/>
        <rFont val="Calibri"/>
        <family val="2"/>
      </rPr>
      <t>Viri: usposobljena delovna sila</t>
    </r>
  </si>
  <si>
    <r>
      <rPr>
        <sz val="11"/>
        <color rgb="FF000000"/>
        <rFont val="Calibri"/>
        <family val="2"/>
      </rPr>
      <t>Podporne zmogljivosti: spremljanje</t>
    </r>
  </si>
  <si>
    <r>
      <rPr>
        <sz val="11"/>
        <rFont val="Calibri"/>
        <family val="2"/>
      </rPr>
      <t>Podporne zmogljivosti: ocena tveganja</t>
    </r>
  </si>
  <si>
    <r>
      <rPr>
        <sz val="11"/>
        <color rgb="FF000000"/>
        <rFont val="Calibri"/>
        <family val="2"/>
      </rPr>
      <t>Upravljanje odziva na dogodek</t>
    </r>
  </si>
  <si>
    <r>
      <rPr>
        <sz val="11"/>
        <color rgb="FF000000"/>
        <rFont val="Calibri"/>
        <family val="2"/>
      </rPr>
      <t>Pregled po dogodku</t>
    </r>
  </si>
  <si>
    <r>
      <rPr>
        <sz val="11"/>
        <color rgb="FF000000"/>
        <rFont val="Calibri"/>
        <family val="2"/>
      </rPr>
      <t>Uporaba pridobljenih spoznanj</t>
    </r>
  </si>
  <si>
    <r>
      <rPr>
        <b/>
        <sz val="14"/>
        <color rgb="FFFFFFFF"/>
        <rFont val="Calibri"/>
        <family val="2"/>
      </rPr>
      <t>SKUPNO ŠTEVILO TOČK S CSI</t>
    </r>
  </si>
  <si>
    <r>
      <rPr>
        <sz val="11"/>
        <color rgb="FF000000"/>
        <rFont val="Calibri"/>
        <family val="2"/>
      </rPr>
      <t>Priprave in upravljanje pred dogodkom</t>
    </r>
  </si>
  <si>
    <r>
      <rPr>
        <sz val="11"/>
        <color rgb="FF000000"/>
        <rFont val="Calibri"/>
        <family val="2"/>
      </rPr>
      <t>Viri: usposobljena delovna sila</t>
    </r>
  </si>
  <si>
    <r>
      <rPr>
        <sz val="11"/>
        <color rgb="FF000000"/>
        <rFont val="Calibri"/>
        <family val="2"/>
      </rPr>
      <t>Podporne zmogljivosti: spremljanje</t>
    </r>
  </si>
  <si>
    <r>
      <rPr>
        <sz val="11"/>
        <rFont val="Calibri"/>
        <family val="2"/>
      </rPr>
      <t>Podporne zmogljivosti: ocena tveganja</t>
    </r>
  </si>
  <si>
    <r>
      <rPr>
        <sz val="11"/>
        <color rgb="FF000000"/>
        <rFont val="Calibri"/>
        <family val="2"/>
      </rPr>
      <t>Upravljanje odziva na dogodek</t>
    </r>
  </si>
  <si>
    <r>
      <rPr>
        <sz val="11"/>
        <color rgb="FF000000"/>
        <rFont val="Calibri"/>
        <family val="2"/>
      </rPr>
      <t>Pregled po dogodku</t>
    </r>
  </si>
  <si>
    <r>
      <rPr>
        <sz val="11"/>
        <color rgb="FF000000"/>
        <rFont val="Calibri"/>
        <family val="2"/>
      </rPr>
      <t>Uporaba pridobljenih spoznanj</t>
    </r>
  </si>
  <si>
    <r>
      <rPr>
        <b/>
        <sz val="18"/>
        <color rgb="FFFFFFFF"/>
        <rFont val="Calibri"/>
        <family val="2"/>
      </rPr>
      <t>Kazalniki JEE, ki ustrezajo kazalnikom HEPSA</t>
    </r>
  </si>
  <si>
    <r>
      <rPr>
        <sz val="12"/>
        <color rgb="FF000000"/>
        <rFont val="Calibri"/>
        <family val="2"/>
      </rPr>
      <t>V nadaljevanju so kazalniki JEE prikazani skupaj z ustreznimi kazalniki HEPSA. Kazalniki JEE, prikazani v sivi barvi, niso zajeti v orodju HEPSA. Za lažjo razlago rezultatov je v nadaljevanju prikazan tudi sistem točkovanja.</t>
    </r>
  </si>
  <si>
    <r>
      <rPr>
        <b/>
        <sz val="16"/>
        <color rgb="FFFFFFFF"/>
        <rFont val="Calibri"/>
        <family val="2"/>
      </rPr>
      <t>Kazalnik JEE</t>
    </r>
  </si>
  <si>
    <r>
      <rPr>
        <b/>
        <sz val="16"/>
        <color rgb="FFFFFFFF"/>
        <rFont val="Calibri"/>
        <family val="2"/>
      </rPr>
      <t>Kazalnik HEPSA</t>
    </r>
  </si>
  <si>
    <r>
      <rPr>
        <b/>
        <sz val="16"/>
        <color rgb="FFFFFFFF"/>
        <rFont val="Calibri"/>
        <family val="2"/>
      </rPr>
      <t>Število točk</t>
    </r>
  </si>
  <si>
    <r>
      <rPr>
        <b/>
        <sz val="16"/>
        <color rgb="FF000000"/>
        <rFont val="Calibri"/>
        <family val="2"/>
      </rPr>
      <t>Preprečevanje</t>
    </r>
  </si>
  <si>
    <r>
      <rPr>
        <sz val="11"/>
        <color theme="1" tint="0.49989318521683401"/>
        <rFont val="Calibri"/>
        <family val="2"/>
      </rPr>
      <t>P.1.1 Vzpostavljena zakonodaja, zakoni, predpisi, upravne zahteve, politike ali drugi vladni instrumenti zadostujejo za izvajanje MZP.</t>
    </r>
  </si>
  <si>
    <r>
      <rPr>
        <sz val="11"/>
        <color theme="1" tint="0.49989318521683401"/>
        <rFont val="Calibri"/>
        <family val="2"/>
      </rPr>
      <t>P.1.2 Država lahko dokaže, da je prilagodila in uskladila svojo notranjo zakonodajo, politike in upravne dogovore, da omogoči skladnost z MZP (2005)</t>
    </r>
  </si>
  <si>
    <r>
      <rPr>
        <sz val="11"/>
        <color theme="1" tint="0.49989318521683401"/>
        <rFont val="Calibri"/>
        <family val="2"/>
      </rPr>
      <t>P.2.1 Uveljavljen je funkcionalen mehanizem za usklajevanje in vključevanje zadevnih sektorjev v izvajanje MZP.</t>
    </r>
  </si>
  <si>
    <r>
      <rPr>
        <sz val="11"/>
        <color theme="1" tint="0.49989318521683401"/>
        <rFont val="Calibri"/>
        <family val="2"/>
      </rPr>
      <t>P.3.1 Odkrivanje odpornosti proti protimikrobnim zdravilom</t>
    </r>
  </si>
  <si>
    <r>
      <rPr>
        <sz val="11"/>
        <color theme="1" tint="0.49989318521683401"/>
        <rFont val="Calibri"/>
        <family val="2"/>
      </rPr>
      <t>P.3.2 Spremljanje okužb, ki jih povzročajo odporni mikroorganizmi</t>
    </r>
  </si>
  <si>
    <r>
      <rPr>
        <sz val="11"/>
        <color rgb="FF000000"/>
        <rFont val="Calibri"/>
        <family val="2"/>
      </rPr>
      <t>P.3.3 Programi za preprečevanje in obvladovanje okužb, povezanih z zdravstvom</t>
    </r>
  </si>
  <si>
    <r>
      <rPr>
        <sz val="11"/>
        <color rgb="FF000000"/>
        <rFont val="Calibri"/>
        <family val="2"/>
      </rPr>
      <t>Vzpostavljeni so standardi za preprečevanje in obvladovanje okužb in se izvajajo na ravni države in bolnišnic.</t>
    </r>
  </si>
  <si>
    <r>
      <rPr>
        <sz val="11"/>
        <color rgb="FF000000"/>
        <rFont val="Calibri"/>
        <family val="2"/>
      </rPr>
      <t>P.3.4 Usmerjanje rabe protimikrobnih zdravil</t>
    </r>
  </si>
  <si>
    <r>
      <rPr>
        <sz val="11"/>
        <color rgb="FF000000"/>
        <rFont val="Calibri"/>
        <family val="2"/>
      </rPr>
      <t>Izvaja se usmerjanje rabe protimikrobnih zdravil (sklop usklajenih strategij za izboljšanje uporabe protimikrobnih zdravil).</t>
    </r>
  </si>
  <si>
    <r>
      <rPr>
        <sz val="11"/>
        <color theme="1" tint="0.49989318521683401"/>
        <rFont val="Calibri"/>
        <family val="2"/>
      </rPr>
      <t>P.4.1 Vzpostavljeni so sistemi za spremljanje prednostnih zoonoz/povzročiteljev zoonoz</t>
    </r>
  </si>
  <si>
    <r>
      <rPr>
        <sz val="11"/>
        <color theme="1" tint="0.49989318521683401"/>
        <rFont val="Calibri"/>
        <family val="2"/>
      </rPr>
      <t>P.4.2 Delovna sila na področju veterine ali zdravja živali</t>
    </r>
  </si>
  <si>
    <r>
      <rPr>
        <sz val="11"/>
        <color rgb="FF000000"/>
        <rFont val="Calibri"/>
        <family val="2"/>
      </rPr>
      <t>P.4.3 Mehanizmi za odzivanje na zoonoze in potencialne zoonoze so vzpostavljeni in delujejo</t>
    </r>
  </si>
  <si>
    <r>
      <rPr>
        <sz val="11"/>
        <color rgb="FF000000"/>
        <rFont val="Calibri"/>
        <family val="2"/>
      </rPr>
      <t>Postopki za odzivanje na zoonoze in potencialne zoonoze so vzpostavljeni in delujejo.</t>
    </r>
  </si>
  <si>
    <r>
      <rPr>
        <sz val="11"/>
        <color rgb="FF000000"/>
        <rFont val="Calibri"/>
        <family val="2"/>
      </rPr>
      <t>P.5.1 Mehanizmi za odkrivanje bolezni, prenesene s hrano, in kontaminacijo hrane ter odzivanje nanje so vzpostavljeni in delujejo.</t>
    </r>
  </si>
  <si>
    <r>
      <rPr>
        <sz val="11"/>
        <color rgb="FF000000"/>
        <rFont val="Calibri"/>
        <family val="2"/>
      </rPr>
      <t>Postopki za odzivanje na bolezni, ki se prenašajo s hrano, in kontaminacijo hrane so vzpostavljeni in delujejo.</t>
    </r>
  </si>
  <si>
    <r>
      <rPr>
        <sz val="11"/>
        <color rgb="FF000000"/>
        <rFont val="Calibri"/>
        <family val="2"/>
      </rPr>
      <t>P.6.1 Vzpostavljen je sistem celovitega upravljanja biološke varnosti in biološke zaščite za človeške, živalske in kmetijske objekte</t>
    </r>
  </si>
  <si>
    <r>
      <rPr>
        <sz val="11"/>
        <color rgb="FF000000"/>
        <rFont val="Calibri"/>
        <family val="2"/>
      </rPr>
      <t>Vzpostavljen je sistem celovitega upravljanja (tj. formalne in neformalne mreže) biološke varnosti in biološke zaščite za človeške, živalske in kmetijske objekte.</t>
    </r>
  </si>
  <si>
    <r>
      <rPr>
        <sz val="11"/>
        <color theme="1" tint="0.49989318521683401"/>
        <rFont val="Calibri"/>
        <family val="2"/>
      </rPr>
      <t>P.6.2 Usposabljanje in prakse za biološko varnost in biološko zaščito</t>
    </r>
  </si>
  <si>
    <r>
      <rPr>
        <sz val="11"/>
        <color theme="1" tint="0.49989318521683401"/>
        <rFont val="Calibri"/>
        <family val="2"/>
      </rPr>
      <t>P.7.1 Cepljenje (ošpice) je del nacionalnega programa</t>
    </r>
  </si>
  <si>
    <r>
      <rPr>
        <sz val="11"/>
        <color theme="1" tint="0.49989318521683401"/>
        <rFont val="Calibri"/>
        <family val="2"/>
      </rPr>
      <t>P.7.2 Dostop do cepiv in cepljenje na ravni države</t>
    </r>
  </si>
  <si>
    <r>
      <rPr>
        <b/>
        <sz val="16"/>
        <color rgb="FF000000"/>
        <rFont val="Calibri"/>
        <family val="2"/>
      </rPr>
      <t>Odkrivanje</t>
    </r>
  </si>
  <si>
    <r>
      <rPr>
        <sz val="11"/>
        <color rgb="FF000000"/>
        <rFont val="Calibri"/>
        <family val="2"/>
      </rPr>
      <t>D.1.1 Laboratorijsko testiranje za odkrivanje prednostnih bolezni</t>
    </r>
  </si>
  <si>
    <r>
      <rPr>
        <sz val="11"/>
        <color rgb="FF000000"/>
        <rFont val="Calibri"/>
        <family val="2"/>
      </rPr>
      <t>Na voljo so laboratorijske storitve za testiranje prednostnih nevarnosti za zdravje.</t>
    </r>
  </si>
  <si>
    <r>
      <rPr>
        <sz val="11"/>
        <color theme="1" tint="0.49989318521683401"/>
        <rFont val="Calibri"/>
        <family val="2"/>
      </rPr>
      <t>D.1.2 Sistem napotitve in prevozov vzorcev</t>
    </r>
  </si>
  <si>
    <r>
      <rPr>
        <sz val="11"/>
        <color theme="1" tint="0.49989318521683401"/>
        <rFont val="Calibri"/>
        <family val="2"/>
      </rPr>
      <t>D.1.3 Učinkovita sodobna diagnostika za bolnika in v laboratorijih</t>
    </r>
  </si>
  <si>
    <r>
      <rPr>
        <sz val="11"/>
        <color theme="1" tint="0.49989318521683401"/>
        <rFont val="Calibri"/>
        <family val="2"/>
      </rPr>
      <t>D.1.4 Sistem kakovosti laboratorijev</t>
    </r>
  </si>
  <si>
    <r>
      <rPr>
        <sz val="11"/>
        <color rgb="FF000000"/>
        <rFont val="Calibri"/>
        <family val="2"/>
      </rPr>
      <t>D.2.1 Sistemi spremljanja, ki temeljijo na kazalnikih in dogodkih</t>
    </r>
  </si>
  <si>
    <r>
      <rPr>
        <sz val="11"/>
        <color rgb="FF000000"/>
        <rFont val="Calibri"/>
        <family val="2"/>
      </rPr>
      <t>Vzpostavljen je sistem spremljanja, ki temelji na kazalnikih.</t>
    </r>
  </si>
  <si>
    <r>
      <rPr>
        <sz val="11"/>
        <color rgb="FF000000"/>
        <rFont val="Calibri"/>
        <family val="2"/>
      </rPr>
      <t>Vzpostavljen je sistem spremljanja epidemioloških podatkov.</t>
    </r>
  </si>
  <si>
    <r>
      <rPr>
        <sz val="11"/>
        <color rgb="FF000000"/>
        <rFont val="Calibri"/>
        <family val="2"/>
      </rPr>
      <t>D.2.2 Interoperabilni, medsebojno povezani elektronski sistem poročanja v realnem času</t>
    </r>
  </si>
  <si>
    <r>
      <rPr>
        <sz val="11"/>
        <color rgb="FF000000"/>
        <rFont val="Calibri"/>
        <family val="2"/>
      </rPr>
      <t>Sistem spremljanja zagotavlja sporočanje podatkov spremljanja v realnem času.</t>
    </r>
  </si>
  <si>
    <r>
      <rPr>
        <sz val="11"/>
        <color rgb="FF000000"/>
        <rFont val="Calibri"/>
        <family val="2"/>
      </rPr>
      <t>Vsi zadevni sistemi spremljanja so vključeni v mrežo, ki dosledno izmenjuje informacije.</t>
    </r>
  </si>
  <si>
    <r>
      <rPr>
        <sz val="11"/>
        <color rgb="FF000000"/>
        <rFont val="Calibri"/>
        <family val="2"/>
      </rPr>
      <t>Vzpostavljene so mreže in protokoli poročanja.</t>
    </r>
  </si>
  <si>
    <r>
      <rPr>
        <sz val="11"/>
        <color rgb="FF000000"/>
        <rFont val="Calibri"/>
        <family val="2"/>
      </rPr>
      <t>Sistem spremljanja ustreza standardom EU in SZO glede epidemioloških podatkov o vseh boleznih, ki se spremljajo v EU, njihovih opredelitvah primerov in protokolov poročanja.</t>
    </r>
  </si>
  <si>
    <r>
      <rPr>
        <sz val="11"/>
        <color rgb="FF000000"/>
        <rFont val="Calibri"/>
        <family val="2"/>
      </rPr>
      <t>Vzpostavljeno je sodelovanje v mrežah spremljanja v EU.</t>
    </r>
  </si>
  <si>
    <r>
      <rPr>
        <sz val="11"/>
        <color rgb="FF000000"/>
        <rFont val="Calibri"/>
        <family val="2"/>
      </rPr>
      <t>D.2.3 Analiza podatkov spremljanja</t>
    </r>
  </si>
  <si>
    <r>
      <rPr>
        <sz val="11"/>
        <color rgb="FF000000"/>
        <rFont val="Calibri"/>
        <family val="2"/>
      </rPr>
      <t>S sistemom spremljanja se lahko zagotovijo informacije, potrebne za obveščanje in svetovanje glede odzivanja.</t>
    </r>
  </si>
  <si>
    <r>
      <rPr>
        <sz val="11"/>
        <color rgb="FF000000"/>
        <rFont val="Calibri"/>
        <family val="2"/>
      </rPr>
      <t>D.2.4 Sistemi spremljanja sindromov</t>
    </r>
  </si>
  <si>
    <r>
      <rPr>
        <sz val="11"/>
        <color rgb="FF000000"/>
        <rFont val="Calibri"/>
        <family val="2"/>
      </rPr>
      <t>Vzpostavljen je sistem spremljanja epidemioloških podatkov.</t>
    </r>
  </si>
  <si>
    <r>
      <rPr>
        <sz val="11"/>
        <color rgb="FF000000"/>
        <rFont val="Calibri"/>
        <family val="2"/>
      </rPr>
      <t>D.3.1 Sistem za učinkovito poročanje SZO, FAO in OIE</t>
    </r>
  </si>
  <si>
    <r>
      <rPr>
        <sz val="11"/>
        <color rgb="FF000000"/>
        <rFont val="Calibri"/>
        <family val="2"/>
      </rPr>
      <t>Verige odgovornosti so jasno opredeljene, da se zagotovi učinkovito obveščanje na nacionalni in mednarodni ravni.</t>
    </r>
  </si>
  <si>
    <r>
      <rPr>
        <sz val="11"/>
        <color rgb="FF000000"/>
        <rFont val="Calibri"/>
        <family val="2"/>
      </rPr>
      <t>D.3.2 Mreže in protokoli za poročanje v državi</t>
    </r>
  </si>
  <si>
    <r>
      <rPr>
        <sz val="11"/>
        <color rgb="FF000000"/>
        <rFont val="Calibri"/>
        <family val="2"/>
      </rPr>
      <t>Vzpostavljene so funkcije in delo nacionalnih informacijskih točk MZP skladu z MZP (2005).</t>
    </r>
  </si>
  <si>
    <r>
      <rPr>
        <sz val="11"/>
        <color rgb="FF000000"/>
        <rFont val="Calibri"/>
        <family val="2"/>
      </rPr>
      <t>Vzpostavljene so mreže in protokoli poročanja.</t>
    </r>
  </si>
  <si>
    <r>
      <rPr>
        <sz val="11"/>
        <color rgb="FF000000"/>
        <rFont val="Calibri"/>
        <family val="2"/>
      </rPr>
      <t>D.4.1 Na voljo so človeški viri za izvajanje zahtev po osnovnih zmogljivostih iz MZP</t>
    </r>
  </si>
  <si>
    <r>
      <rPr>
        <sz val="11"/>
        <color rgb="FF000000"/>
        <rFont val="Calibri"/>
        <family val="2"/>
      </rPr>
      <t>Na voljo so človeški viri za izvajanje zahtev po osnovnih zmogljivostih iz MZP.</t>
    </r>
  </si>
  <si>
    <r>
      <rPr>
        <sz val="11"/>
        <color theme="1" tint="0.49989318521683401"/>
        <rFont val="Calibri"/>
        <family val="2"/>
      </rPr>
      <t>D.4.2 Vzpostavljen je program usposabljanja o epidemiologiji, kot je FETP.</t>
    </r>
  </si>
  <si>
    <r>
      <rPr>
        <sz val="11"/>
        <color rgb="FF000000"/>
        <rFont val="Calibri"/>
        <family val="2"/>
      </rPr>
      <t>D.4.3 Strategija za delovno silo</t>
    </r>
  </si>
  <si>
    <r>
      <rPr>
        <sz val="11"/>
        <color rgb="FF000000"/>
        <rFont val="Calibri"/>
        <family val="2"/>
      </rPr>
      <t>Spretnosti in kompetence strokovnjakov na področju javnega zdravja se krepijo za ohranjanje spremljanja in odzivanja na področju javnega zdravja na vseh ravneh zdravstvenega sistema.</t>
    </r>
  </si>
  <si>
    <r>
      <rPr>
        <b/>
        <sz val="16"/>
        <color rgb="FF000000"/>
        <rFont val="Calibri"/>
        <family val="2"/>
      </rPr>
      <t>Odzivanje</t>
    </r>
  </si>
  <si>
    <r>
      <rPr>
        <sz val="11"/>
        <color rgb="FF000000"/>
        <rFont val="Calibri"/>
        <family val="2"/>
      </rPr>
      <t>R.1.1 Nacionalni načrt za pripravljenost in odzivanje na izredne razmere zaradi več nevarnosti na področju javnega zdravja je pripravljen in se izvaja</t>
    </r>
  </si>
  <si>
    <r>
      <rPr>
        <sz val="11"/>
        <color rgb="FF000000"/>
        <rFont val="Calibri"/>
        <family val="2"/>
      </rPr>
      <t>Nacionalni načrt za pripravljenost na izredne razmere na področju javnega zdravja je pripravljen, se posodablja ali ga je odobril npr. nacionalni pristojni organ.</t>
    </r>
  </si>
  <si>
    <r>
      <rPr>
        <sz val="11"/>
        <color rgb="FF000000"/>
        <rFont val="Calibri"/>
        <family val="2"/>
      </rPr>
      <t>Izvaja se nacionalni načrt za pripravljenost na izredne razmere na področju javnega zdravja.</t>
    </r>
  </si>
  <si>
    <r>
      <rPr>
        <sz val="11"/>
        <color rgb="FF000000"/>
        <rFont val="Calibri"/>
        <family val="2"/>
      </rPr>
      <t>R.1.2 Prednostna tveganja in viri na področju javnega zdravja so razporejeni in uporabljeni.</t>
    </r>
  </si>
  <si>
    <r>
      <rPr>
        <sz val="11"/>
        <color rgb="FF000000"/>
        <rFont val="Calibri"/>
        <family val="2"/>
      </rPr>
      <t>Prednostna tveganja in viri na področju javnega zdravja so razporejeni in uporabljeni.</t>
    </r>
  </si>
  <si>
    <r>
      <rPr>
        <sz val="11"/>
        <color rgb="FF000000"/>
        <rFont val="Calibri"/>
        <family val="2"/>
      </rPr>
      <t>R.2.1 Zmogljivost aktiviranja ukrepov v izrednih razmerah</t>
    </r>
  </si>
  <si>
    <r>
      <rPr>
        <sz val="11"/>
        <color rgb="FF000000"/>
        <rFont val="Calibri"/>
        <family val="2"/>
      </rPr>
      <t>Vzpostavljen je operativni program za izredne razmere, ki vključuje center za ukrepanje v izrednih razmerah, operativne postopke in načrte ter zmogljivost za aktiviranje ukrepov v izrednih razmerah.</t>
    </r>
  </si>
  <si>
    <r>
      <rPr>
        <sz val="11"/>
        <color rgb="FF000000"/>
        <rFont val="Calibri"/>
        <family val="2"/>
      </rPr>
      <t>R.2.2 Operativni postopki in načrti centra za ukrepanje v izrednih razmerah</t>
    </r>
  </si>
  <si>
    <r>
      <rPr>
        <sz val="11"/>
        <color rgb="FF000000"/>
        <rFont val="Calibri"/>
        <family val="2"/>
      </rPr>
      <t>R.2.3 Program za ukrepanje v izrednih razmerah</t>
    </r>
  </si>
  <si>
    <r>
      <rPr>
        <sz val="11"/>
        <color rgb="FF000000"/>
        <rFont val="Calibri"/>
        <family val="2"/>
      </rPr>
      <t>R.2.4 Postopki celostne obravnave primera se izvajajo za nevarnosti, določene v MZP.</t>
    </r>
  </si>
  <si>
    <r>
      <rPr>
        <sz val="11"/>
        <color rgb="FF000000"/>
        <rFont val="Calibri"/>
        <family val="2"/>
      </rPr>
      <t>Postopki celostne obravnave primera se izvajajo za nevarnosti, določene v MZP.</t>
    </r>
  </si>
  <si>
    <r>
      <rPr>
        <sz val="11"/>
        <color rgb="FF000000"/>
        <rFont val="Calibri"/>
        <family val="2"/>
      </rPr>
      <t>R.3.1 Javnozdravstveni in varnostni organi (npr. organi pregona, nadzor meje, carina) so med sumom na biološki dogodek ali potrjenim biološkim dogodkom povezani</t>
    </r>
  </si>
  <si>
    <r>
      <rPr>
        <sz val="11"/>
        <color rgb="FF000000"/>
        <rFont val="Calibri"/>
        <family val="2"/>
      </rPr>
      <t>Z načrtovanjem pripravljenosti omogočite medsektorsko sodelovanje ter jasno opredeljene vloge in odgovornosti vseh zainteresiranih strani.</t>
    </r>
  </si>
  <si>
    <r>
      <rPr>
        <sz val="11"/>
        <color rgb="FF000000"/>
        <rFont val="Calibri"/>
        <family val="2"/>
      </rPr>
      <t>R.4.1 V izrednih razmerah na področju javnega zdravja je vzpostavljen sistem za pošiljanje in prejemanje zdravstvenih protiukrepov.</t>
    </r>
  </si>
  <si>
    <r>
      <rPr>
        <sz val="11"/>
        <color rgb="FF000000"/>
        <rFont val="Calibri"/>
        <family val="2"/>
      </rPr>
      <t>V izrednih razmerah na področju javnega zdravja so vzpostavljeni postopki za pošiljanje in prejemanje zdravstvenih protiukrepov.</t>
    </r>
  </si>
  <si>
    <r>
      <rPr>
        <sz val="11"/>
        <color rgb="FF000000"/>
        <rFont val="Calibri"/>
        <family val="2"/>
      </rPr>
      <t>R.4.2 V izrednih razmerah na področju javnega zdravja je vzpostavljen sistem za pošiljanje in prejemanje zdravstvenega osebja</t>
    </r>
  </si>
  <si>
    <r>
      <rPr>
        <sz val="11"/>
        <color rgb="FF000000"/>
        <rFont val="Calibri"/>
        <family val="2"/>
      </rPr>
      <t>Za osebje, ki pomaga v izrednih razmerah na področju javnega zdravja v tujini, je vzpostavljen protokol za zdravstveno evakuacijo.</t>
    </r>
  </si>
  <si>
    <r>
      <rPr>
        <sz val="11"/>
        <color rgb="FF000000"/>
        <rFont val="Calibri"/>
        <family val="2"/>
      </rPr>
      <t>R.5.1 Sistemi za obveščanje o tveganju (načrti, mehanizmi itd.)</t>
    </r>
  </si>
  <si>
    <r>
      <rPr>
        <sz val="11"/>
        <color rgb="FF000000"/>
        <rFont val="Calibri"/>
        <family val="2"/>
      </rPr>
      <t>Vzpostavljene so politike in postopki obveščanja za razvoj, usklajevanje in razširjanje informacij v zvezi z izrednim dogodkom na področju javnega zdravja.</t>
    </r>
  </si>
  <si>
    <r>
      <rPr>
        <sz val="11"/>
        <color rgb="FF000000"/>
        <rFont val="Calibri"/>
        <family val="2"/>
      </rPr>
      <t>R.5.2 Notranje in partnersko obveščanje in usklajevanje</t>
    </r>
  </si>
  <si>
    <r>
      <rPr>
        <sz val="11"/>
        <color rgb="FF000000"/>
        <rFont val="Calibri"/>
        <family val="2"/>
      </rPr>
      <t>Vzpostavljene so politike in postopki obveščanja za razvoj, usklajevanje in razširjanje informacij v zvezi z izrednim dogodkom na področju javnega zdravja.</t>
    </r>
  </si>
  <si>
    <r>
      <rPr>
        <sz val="11"/>
        <color rgb="FF000000"/>
        <rFont val="Calibri"/>
        <family val="2"/>
      </rPr>
      <t>Vzpostavljeni so postopki za usklajevanje vseh zadevnih partnerjev v zdravstvenem sistemu, npr. javnozdravstvene storitve, zdravstvene storitve ter storitve duševnega zdravja/storitve obravnave vedenjskih motenj.</t>
    </r>
  </si>
  <si>
    <r>
      <rPr>
        <sz val="11"/>
        <color rgb="FF000000"/>
        <rFont val="Calibri"/>
        <family val="2"/>
      </rPr>
      <t>Usklajevanje vključuje aktiviranje podpornih mrež, svetovalnih skupin, partnerskih mrež.</t>
    </r>
  </si>
  <si>
    <r>
      <rPr>
        <sz val="11"/>
        <color rgb="FF000000"/>
        <rFont val="Calibri"/>
        <family val="2"/>
      </rPr>
      <t>R.5.3 Obveščanje javnosti</t>
    </r>
  </si>
  <si>
    <r>
      <rPr>
        <sz val="11"/>
        <color rgb="FF000000"/>
        <rFont val="Calibri"/>
        <family val="2"/>
      </rPr>
      <t>Informacije, povezane z dogodkom, se sporočajo javnosti, da bi ji razložili izbruh, vzpostavili zaupanje in zmanjšali tveganje za okužbo.</t>
    </r>
  </si>
  <si>
    <r>
      <rPr>
        <sz val="11"/>
        <color rgb="FF000000"/>
        <rFont val="Calibri"/>
        <family val="2"/>
      </rPr>
      <t>Ustvarijo se ključna sporočila za obveščanje javnosti.</t>
    </r>
  </si>
  <si>
    <r>
      <rPr>
        <sz val="11"/>
        <color theme="1" tint="0.49989318521683401"/>
        <rFont val="Calibri"/>
        <family val="2"/>
      </rPr>
      <t>R.5.4 Obveščanje prizadetih skupnosti</t>
    </r>
  </si>
  <si>
    <r>
      <rPr>
        <sz val="11"/>
        <color rgb="FF000000"/>
        <rFont val="Calibri"/>
        <family val="2"/>
      </rPr>
      <t>R.5.5 Dinamično poslušanje in obvladovanje govoric</t>
    </r>
  </si>
  <si>
    <r>
      <rPr>
        <sz val="11"/>
        <color rgb="FF000000"/>
        <rFont val="Calibri"/>
        <family val="2"/>
      </rPr>
      <t>Pri dajanju informacij v javnost se upošteva, kako javnost dojema nevarnost.</t>
    </r>
  </si>
  <si>
    <r>
      <rPr>
        <sz val="11"/>
        <color rgb="FF000000"/>
        <rFont val="Calibri"/>
        <family val="2"/>
      </rPr>
      <t>V postopku odločanja se upošteva pričakovani vedenjski odziv (npr. stopnje zaskrbljenosti, ki jo doživlja prebivalstvo).</t>
    </r>
  </si>
  <si>
    <r>
      <rPr>
        <b/>
        <sz val="16"/>
        <color rgb="FF000000"/>
        <rFont val="Calibri"/>
        <family val="2"/>
      </rPr>
      <t>Druge nevarnosti v zvezi z MZP in vstopne točke</t>
    </r>
  </si>
  <si>
    <r>
      <rPr>
        <sz val="11"/>
        <color rgb="FF000000"/>
        <rFont val="Calibri"/>
        <family val="2"/>
      </rPr>
      <t>PoE.1 Na vstopnih točkah so vzpostavljene rutinske zmogljivosti.</t>
    </r>
  </si>
  <si>
    <r>
      <rPr>
        <sz val="11"/>
        <color rgb="FF000000"/>
        <rFont val="Calibri"/>
        <family val="2"/>
      </rPr>
      <t>Obveznosti iz MZP glede vstopnih točk so izpolnjene.</t>
    </r>
  </si>
  <si>
    <r>
      <rPr>
        <sz val="11"/>
        <color rgb="FF000000"/>
        <rFont val="Calibri"/>
        <family val="2"/>
      </rPr>
      <t>PoE.2 Učinkovit javnozdravstveni odziv na vstopnih točkah</t>
    </r>
  </si>
  <si>
    <r>
      <rPr>
        <sz val="11"/>
        <color rgb="FF000000"/>
        <rFont val="Calibri"/>
        <family val="2"/>
      </rPr>
      <t>Učinkovit javnozdravstveni odziv na vstopnih točkah je vzpostavljen v skladu z MZP.</t>
    </r>
  </si>
  <si>
    <r>
      <rPr>
        <sz val="11"/>
        <color rgb="FF000000"/>
        <rFont val="Calibri"/>
        <family val="2"/>
      </rPr>
      <t>CE.1 Mehanizmi za odkrivanje kemičnih dogodkov ali izrednih razmer ter odzivanje nanje so vzpostavljeni in delujejo.</t>
    </r>
  </si>
  <si>
    <r>
      <rPr>
        <sz val="11"/>
        <color rgb="FF000000"/>
        <rFont val="Calibri"/>
        <family val="2"/>
      </rPr>
      <t>Vzpostavljeni so načrti za pripravljenost na dogodke v povezavi z biološko nevarnostjo, ki so jih skupaj razvili sektor za javno zdravje in nezdravstveni sektorji, kot so civilna zaščita, nadzor meje in carina.</t>
    </r>
  </si>
  <si>
    <r>
      <rPr>
        <sz val="11"/>
        <color theme="1" tint="0.49989318521683401"/>
        <rFont val="Calibri"/>
        <family val="2"/>
      </rPr>
      <t>CE.2 Vzpostavljeno je okolje, ki omogoča obvladovanje kemičnih dogodkov</t>
    </r>
  </si>
  <si>
    <r>
      <rPr>
        <sz val="11"/>
        <color theme="1" tint="0.49989318521683401"/>
        <rFont val="Calibri"/>
        <family val="2"/>
      </rPr>
      <t>CE.1 Mehanizmi za odkrivanje radioloških in jedrskih izrednih razmer ter odzivanje nanje so vzpostavljeni in delujejo.</t>
    </r>
  </si>
  <si>
    <r>
      <rPr>
        <sz val="11"/>
        <color theme="1" tint="0.49989318521683401"/>
        <rFont val="Calibri"/>
        <family val="2"/>
      </rPr>
      <t>RE.2 Vzpostavljeno je okolje, ki omogoča obvladovanje radioloških dogodkov</t>
    </r>
  </si>
  <si>
    <t>D1-36</t>
  </si>
  <si>
    <t>D1-31</t>
  </si>
  <si>
    <t>D5-28</t>
  </si>
  <si>
    <t>D5-27</t>
  </si>
  <si>
    <t>D1-26</t>
  </si>
  <si>
    <t>D1-38</t>
  </si>
  <si>
    <t>D3-12</t>
  </si>
  <si>
    <t>D3-14</t>
  </si>
  <si>
    <t>D3-16</t>
  </si>
  <si>
    <t>D3-29</t>
  </si>
  <si>
    <t>D3-30</t>
  </si>
  <si>
    <t>D3-26</t>
  </si>
  <si>
    <t>D3-25</t>
  </si>
  <si>
    <t>D3-31</t>
  </si>
  <si>
    <t>D3-14</t>
  </si>
  <si>
    <t>D5-40</t>
  </si>
  <si>
    <t>D3-30</t>
  </si>
  <si>
    <t>D1-63</t>
  </si>
  <si>
    <t>D2-12</t>
  </si>
  <si>
    <t>D1-14</t>
  </si>
  <si>
    <t>D1-15</t>
  </si>
  <si>
    <t>D1-30</t>
  </si>
  <si>
    <t>D5-14</t>
  </si>
  <si>
    <t>D5-50</t>
  </si>
  <si>
    <t>D1-25</t>
  </si>
  <si>
    <t>D5-26</t>
  </si>
  <si>
    <t>D5-31</t>
  </si>
  <si>
    <t>D1-43</t>
  </si>
  <si>
    <t>D1-43</t>
  </si>
  <si>
    <t>D5-19</t>
  </si>
  <si>
    <t>D5-21</t>
  </si>
  <si>
    <t>D1-54</t>
  </si>
  <si>
    <t>D1-56</t>
  </si>
  <si>
    <t>D1-59</t>
  </si>
  <si>
    <t>D5-23</t>
  </si>
  <si>
    <t>D1-64</t>
  </si>
  <si>
    <t>D5-49</t>
  </si>
  <si>
    <t>D1-34</t>
  </si>
  <si>
    <r>
      <rPr>
        <b/>
        <sz val="18"/>
        <color rgb="FFFFFFFF"/>
        <rFont val="Calibri"/>
        <family val="2"/>
      </rPr>
      <t>Pregled BSI in CSI</t>
    </r>
  </si>
  <si>
    <r>
      <rPr>
        <b/>
        <sz val="11"/>
        <color rgb="FFFFFFFF"/>
        <rFont val="Calibri"/>
        <family val="2"/>
      </rPr>
      <t>D1: Priprave in upravljanje pred dogodkom</t>
    </r>
  </si>
  <si>
    <r>
      <rPr>
        <b/>
        <sz val="11"/>
        <color rgb="FF000000"/>
        <rFont val="Calibri"/>
        <family val="2"/>
      </rPr>
      <t>BSI</t>
    </r>
  </si>
  <si>
    <r>
      <rPr>
        <b/>
        <sz val="11"/>
        <color rgb="FF000000"/>
        <rFont val="Calibri"/>
        <family val="2"/>
      </rPr>
      <t>CSI</t>
    </r>
  </si>
  <si>
    <r>
      <rPr>
        <sz val="11"/>
        <color rgb="FF000000"/>
        <rFont val="Calibri"/>
        <family val="2"/>
      </rPr>
      <t>1 Pripravljenost na izredne razmere je vključena v nacionalne zdravstvene strategije, financiranje in načrte.</t>
    </r>
  </si>
  <si>
    <r>
      <rPr>
        <sz val="11"/>
        <color rgb="FF000000"/>
        <rFont val="Calibri"/>
        <family val="2"/>
      </rPr>
      <t>2 Večsektorske politike in zakonodaja v zvezi z obvladovanjem izrednih razmer vključujejo nevarnosti za javno zdravje.</t>
    </r>
  </si>
  <si>
    <r>
      <rPr>
        <sz val="11"/>
        <color rgb="FF000000"/>
        <rFont val="Calibri"/>
        <family val="2"/>
      </rPr>
      <t>3 Nacionalni načrt za pripravljenost na izredne razmere na področju javnega zdravja je pripravljen, se posodablja ali ga je odobril npr. nacionalni pristojni organ.</t>
    </r>
  </si>
  <si>
    <r>
      <rPr>
        <sz val="11"/>
        <color rgb="FF000000"/>
        <rFont val="Calibri"/>
        <family val="2"/>
      </rPr>
      <t>3.1. Izvaja se nacionalni načrt za pripravljenost na izredne razmere na področju javnega zdravja.</t>
    </r>
  </si>
  <si>
    <r>
      <rPr>
        <sz val="11"/>
        <color rgb="FF000000"/>
        <rFont val="Calibri"/>
        <family val="2"/>
      </rPr>
      <t>3.2 Načrti za pripravljenost so prožni in enostavno prilagodljivi.</t>
    </r>
  </si>
  <si>
    <r>
      <rPr>
        <sz val="11"/>
        <color rgb="FF000000"/>
        <rFont val="Calibri"/>
        <family val="2"/>
      </rPr>
      <t>3.3 Načrtovanje pripravljenosti vključuje pripravljenost skupnosti, da se pripravi na izredne dogodke na področju javnega zdravja, da se jim zoperstavi in po njih vzpostavi prvotno stanje.</t>
    </r>
  </si>
  <si>
    <r>
      <rPr>
        <sz val="11"/>
        <color rgb="FF000000"/>
        <rFont val="Calibri"/>
        <family val="2"/>
      </rPr>
      <t>4 Načrtovanje pripravljenosti vključuje samooceno, ki zajema prepoznavanje vrzeli in možnih rešitev, zmogljivosti človeških virov in zadevnih nacionalnih zainteresiranih strani.</t>
    </r>
  </si>
  <si>
    <r>
      <rPr>
        <sz val="11"/>
        <color rgb="FF000000"/>
        <rFont val="Calibri"/>
        <family val="2"/>
      </rPr>
      <t xml:space="preserve">4.1 To samoocenjevanje je vključeno v obstoječi strateški, načrtovalni in finančni mehanizem. </t>
    </r>
  </si>
  <si>
    <r>
      <rPr>
        <sz val="11"/>
        <color rgb="FF000000"/>
        <rFont val="Calibri"/>
        <family val="2"/>
      </rPr>
      <t>5 Načrtovanje pripravljenosti vključuje ocenjevanje in krepitev obstoječih zmogljivosti (struktur/storitev, opremljenosti kadrov, pisne načrte za pripravljenost, standardne operativne postopke).</t>
    </r>
  </si>
  <si>
    <r>
      <rPr>
        <sz val="11"/>
        <color rgb="FF000000"/>
        <rFont val="Calibri"/>
        <family val="2"/>
      </rPr>
      <t>5.1 Načrti pripravljenosti vključujejo strategijo izgradnje zmogljivosti.</t>
    </r>
  </si>
  <si>
    <r>
      <rPr>
        <sz val="11"/>
        <color rgb="FF000000"/>
        <rFont val="Calibri"/>
        <family val="2"/>
      </rPr>
      <t>5.2 Sistem pripravljenosti in odzivanja na izredne dogodke v zvezi z javnim zdravjem (vključno z nalezljivimi boleznimi) ustreza najboljšim praksam v EU.</t>
    </r>
  </si>
  <si>
    <r>
      <rPr>
        <sz val="11"/>
        <color rgb="FF000000"/>
        <rFont val="Calibri"/>
        <family val="2"/>
      </rPr>
      <t>5.3 Načrti za pandemijo so v skladu z razpoložljivimi mednarodnimi smernicami (npr. SZO in EU).</t>
    </r>
  </si>
  <si>
    <r>
      <rPr>
        <sz val="11"/>
        <color rgb="FF000000"/>
        <rFont val="Calibri"/>
        <family val="2"/>
      </rPr>
      <t>6 Načrtovanje pripravljenosti vključuje ustrezne zdravstvene protiukrepe za zaščito zdravja prebivalstva držav članic.</t>
    </r>
  </si>
  <si>
    <r>
      <rPr>
        <sz val="11"/>
        <color rgb="FF000000"/>
        <rFont val="Calibri"/>
        <family val="2"/>
      </rPr>
      <t>6.1 Načrtovanje pripravljenosti vključuje prepoznavanje izvajalcev za zdravstvene protiukrepe, vključno z zmogljivostjo in trajanjem dobave.</t>
    </r>
  </si>
  <si>
    <r>
      <rPr>
        <sz val="11"/>
        <color rgb="FF000000"/>
        <rFont val="Calibri"/>
        <family val="2"/>
      </rPr>
      <t>7 Z načrtovanjem pripravljenosti omogočite medsektorsko sodelovanje ter jasno opredeljene vloge in odgovornosti vseh zainteresiranih strani.</t>
    </r>
  </si>
  <si>
    <r>
      <rPr>
        <sz val="11"/>
        <color rgb="FF000000"/>
        <rFont val="Calibri"/>
        <family val="2"/>
      </rPr>
      <t>7.1 Vzpostavljen je sistem celovitega upravljanja (tj. formalne in neformalne mreže) biološke varnosti in biološke zaščite za človeške, živalske in kmetijske objekte.</t>
    </r>
  </si>
  <si>
    <r>
      <rPr>
        <sz val="11"/>
        <color rgb="FF000000"/>
        <rFont val="Calibri"/>
        <family val="2"/>
      </rPr>
      <t>7.2 Večsektorsko in večstransko usklajevanje, poveljevanje in nadzor temeljijo na vzpostavljeni infrastrukturi.</t>
    </r>
  </si>
  <si>
    <r>
      <rPr>
        <sz val="11"/>
        <color rgb="FF000000"/>
        <rFont val="Calibri"/>
        <family val="2"/>
      </rPr>
      <t>7.3 Večsektorsko in večstransko usklajevanje, poveljevanje in nadzor se med procesom načrtovanja stalno krepijo.</t>
    </r>
  </si>
  <si>
    <r>
      <rPr>
        <sz val="11"/>
        <color rgb="FF000000"/>
        <rFont val="Calibri"/>
        <family val="2"/>
      </rPr>
      <t>7.4 Načrtovanje pripravljenosti vključuje zmogljivosti za podporo operacijam na vmesni ravni in primarni/skupnostni ravni odzivanja v izrednih razmerah na področju javnega zdravja.</t>
    </r>
  </si>
  <si>
    <r>
      <rPr>
        <sz val="11"/>
        <color rgb="FF000000"/>
        <rFont val="Calibri"/>
        <family val="2"/>
      </rPr>
      <t>8 Prednostna tveganja in viri na področju javnega zdravja so razporejeni in uporabljeni.</t>
    </r>
  </si>
  <si>
    <r>
      <rPr>
        <sz val="11"/>
        <color rgb="FF000000"/>
        <rFont val="Calibri"/>
        <family val="2"/>
      </rPr>
      <t>8.1 Izvaja se usmerjanje rabe protimikrobnih zdravil (sklop usklajenih strategij za izboljšanje uporabe protimikrobnih zdravil).</t>
    </r>
  </si>
  <si>
    <r>
      <rPr>
        <sz val="11"/>
        <color rgb="FF000000"/>
        <rFont val="Calibri"/>
        <family val="2"/>
      </rPr>
      <t xml:space="preserve">8.2 Pripravljenost vključuje: zmogljivosti za preprečevanje, odkrivanje in obvladovanje izbruhov med velikim, nenadnim prihodom migrantov. </t>
    </r>
  </si>
  <si>
    <r>
      <rPr>
        <sz val="11"/>
        <color rgb="FF000000"/>
        <rFont val="Calibri"/>
        <family val="2"/>
      </rPr>
      <t>9 V vseh sektorjih je vzpostavljen poseben nacionalni okvir za prednostne nevarnosti (kot je pandemska gripa).</t>
    </r>
  </si>
  <si>
    <r>
      <rPr>
        <sz val="11"/>
        <color rgb="FF000000"/>
        <rFont val="Calibri"/>
        <family val="2"/>
      </rPr>
      <t>9.1 Vzpostavljeni so načrti za pripravljenost na dogodke v povezavi z biološko nevarnostjo, ki so jih skupaj razvili sektor za javno zdravje in nezdravstveni sektorji, kot so civilna zaščita, nadzor meje in carina.</t>
    </r>
  </si>
  <si>
    <r>
      <rPr>
        <sz val="11"/>
        <color rgb="FF000000"/>
        <rFont val="Calibri"/>
        <family val="2"/>
      </rPr>
      <t>9.2 Za pripravljenost na pandemijo ostaja ključno natančno načrtovanje, ki vključuje različne organe vlade in ga vodi ministrstvo za zdravje.</t>
    </r>
  </si>
  <si>
    <r>
      <rPr>
        <sz val="11"/>
        <color rgb="FF000000"/>
        <rFont val="Calibri"/>
        <family val="2"/>
      </rPr>
      <t>10 Pripravljenost je vzpostavljena v nacionalnih in regionalnih omrežjih.</t>
    </r>
  </si>
  <si>
    <r>
      <rPr>
        <sz val="11"/>
        <color rgb="FF000000"/>
        <rFont val="Calibri"/>
        <family val="2"/>
      </rPr>
      <t>11 Vzpostavljeno je sodelovanje med državami za ohranjanje visoke ravni pripravljenosti.</t>
    </r>
  </si>
  <si>
    <r>
      <rPr>
        <sz val="11"/>
        <color rgb="FF000000"/>
        <rFont val="Calibri"/>
        <family val="2"/>
      </rPr>
      <t>12 Vzpostavljene so funkcije in delo nacionalnih informacijskih točk MZP skladu z MZP (2005).</t>
    </r>
  </si>
  <si>
    <r>
      <rPr>
        <sz val="11"/>
        <color rgb="FF000000"/>
        <rFont val="Calibri"/>
        <family val="2"/>
      </rPr>
      <t>13 Vzpostavljene so politike in postopki obveščanja za razvoj, usklajevanje in razširjanje informacij v zvezi z izrednim dogodkom na področju javnega zdravja.</t>
    </r>
  </si>
  <si>
    <r>
      <rPr>
        <sz val="11"/>
        <color rgb="FF000000"/>
        <rFont val="Calibri"/>
        <family val="2"/>
      </rPr>
      <t>13.1 Strategija obveščanja zagotavlja pravočasno in učinkovito obveščanje pred dogodkom in med njim.</t>
    </r>
  </si>
  <si>
    <r>
      <rPr>
        <sz val="11"/>
        <color rgb="FF000000"/>
        <rFont val="Calibri"/>
        <family val="2"/>
      </rPr>
      <t>13.2 Strategija obveščanja vsebuje pristop za povečanja obsega.</t>
    </r>
  </si>
  <si>
    <r>
      <rPr>
        <sz val="11"/>
        <color rgb="FF000000"/>
        <rFont val="Calibri"/>
        <family val="2"/>
      </rPr>
      <t>13.3 Načrti za obveščanje o izrednih razmerah ostajajo prilagodljivi in se po potrebi posodobijo.</t>
    </r>
  </si>
  <si>
    <r>
      <rPr>
        <sz val="11"/>
        <color rgb="FF000000"/>
        <rFont val="Calibri"/>
        <family val="2"/>
      </rPr>
      <t>13.4 Načrti za obveščanje o izrednih razmerah so pragmatični in enostavni za izvajanje.</t>
    </r>
  </si>
  <si>
    <r>
      <rPr>
        <sz val="11"/>
        <color rgb="FF000000"/>
        <rFont val="Calibri"/>
        <family val="2"/>
      </rPr>
      <t>13.5 Načrti za obveščanje o izrednih razmerah so preverjeni.</t>
    </r>
  </si>
  <si>
    <r>
      <rPr>
        <sz val="11"/>
        <color rgb="FF000000"/>
        <rFont val="Calibri"/>
        <family val="2"/>
      </rPr>
      <t>13.6 Načrti za obveščanje o izrednih razmerah vključujejo možnost, da nekateri dogodki prejmejo večjo pozornost občil.</t>
    </r>
  </si>
  <si>
    <r>
      <rPr>
        <sz val="11"/>
        <color rgb="FF000000"/>
        <rFont val="Calibri"/>
        <family val="2"/>
      </rPr>
      <t>13.7 Načrti za obveščanje o izrednih razmerah vključujejo možnost, da nekateri dogodki privedejo do večjega povpraševanja javnosti po informacijah.</t>
    </r>
  </si>
  <si>
    <r>
      <rPr>
        <sz val="11"/>
        <color rgb="FF000000"/>
        <rFont val="Calibri"/>
        <family val="2"/>
      </rPr>
      <t>13.8 Vzpostavljenih je več kanalov obveščanja o tveganju (npr. spletna stran, elektronska pošta, telefonske linije za posamezne zadeve).</t>
    </r>
  </si>
  <si>
    <r>
      <rPr>
        <sz val="11"/>
        <color rgb="FF000000"/>
        <rFont val="Calibri"/>
        <family val="2"/>
      </rPr>
      <t>13.9 Zdravstveni delavci in drugi strokovnjaki so pravočasno obveščeni in prejmejo navodila o dogodku, da se lahko ustrezno odzovejo na vprašanja javnosti.</t>
    </r>
  </si>
  <si>
    <r>
      <rPr>
        <b/>
        <sz val="11"/>
        <color rgb="FFFFFFFF"/>
        <rFont val="Calibri"/>
        <family val="2"/>
      </rPr>
      <t>D2: Viri: usposobljena delovna sila</t>
    </r>
  </si>
  <si>
    <r>
      <rPr>
        <b/>
        <sz val="11"/>
        <color rgb="FF000000"/>
        <rFont val="Calibri"/>
        <family val="2"/>
      </rPr>
      <t>BSI</t>
    </r>
  </si>
  <si>
    <r>
      <rPr>
        <b/>
        <sz val="11"/>
        <color rgb="FF000000"/>
        <rFont val="Calibri"/>
        <family val="2"/>
      </rPr>
      <t>CSI</t>
    </r>
  </si>
  <si>
    <r>
      <rPr>
        <sz val="11"/>
        <color rgb="FF000000"/>
        <rFont val="Calibri"/>
        <family val="2"/>
      </rPr>
      <t>1 Spretnosti in kompetence strokovnjakov na področju javnega zdravja zadostujejo za ohranjanje spremljanja in odzivanja na področju javnega zdravja na vseh ravneh zdravstvenega sistema.</t>
    </r>
  </si>
  <si>
    <r>
      <rPr>
        <sz val="11"/>
        <color rgb="FF000000"/>
        <rFont val="Calibri"/>
        <family val="2"/>
      </rPr>
      <t>2 Na voljo so človeški viri za izvajanje zahtev po osnovnih zmogljivostih iz MZP.</t>
    </r>
  </si>
  <si>
    <r>
      <rPr>
        <sz val="11"/>
        <color rgb="FF000000"/>
        <rFont val="Calibri"/>
        <family val="2"/>
      </rPr>
      <t>3 Zagotovljena je usposobljena delovna sila strokovnjakov javnega zdravja, da se zagotovi neprekinjeno delovanje zdravstvenih storitev.</t>
    </r>
  </si>
  <si>
    <r>
      <rPr>
        <sz val="11"/>
        <color rgb="FF000000"/>
        <rFont val="Calibri"/>
        <family val="2"/>
      </rPr>
      <t>4 Izobraževanje, usposabljanje in vaje so podprte na strateški in operativni ravni organizacije.</t>
    </r>
  </si>
  <si>
    <r>
      <rPr>
        <sz val="11"/>
        <color rgb="FF000000"/>
        <rFont val="Calibri"/>
        <family val="2"/>
      </rPr>
      <t>4.1 Izobraževanje, usposabljanje in vaje so del dejavnosti organizacije za načrtovanje pripravljenosti.</t>
    </r>
  </si>
  <si>
    <r>
      <rPr>
        <sz val="11"/>
        <color rgb="FF000000"/>
        <rFont val="Calibri"/>
        <family val="2"/>
      </rPr>
      <t>5 Raven pripravljenosti se ocenjuje s pomočjo simulacijskih vaj.</t>
    </r>
  </si>
  <si>
    <r>
      <rPr>
        <sz val="11"/>
        <color rgb="FF000000"/>
        <rFont val="Calibri"/>
        <family val="2"/>
      </rPr>
      <t>5.1 V vaje so vključene zadevne partnerske organizacije, da se izboljša razumevanje načrtov odzivanja posameznih organizacij.</t>
    </r>
  </si>
  <si>
    <r>
      <rPr>
        <sz val="11"/>
        <color rgb="FF000000"/>
        <rFont val="Calibri"/>
        <family val="2"/>
      </rPr>
      <t>6 Izobraževanje, vaje in pregledi dogodkov se uporabljajo za razumevanje in izboljšanje postopkov obvladovanja tveganj ter krepitev zmogljivosti.</t>
    </r>
  </si>
  <si>
    <r>
      <rPr>
        <sz val="11"/>
        <color rgb="FF000000"/>
        <rFont val="Calibri"/>
        <family val="2"/>
      </rPr>
      <t>6.1 Vaje temeljijo na scenariju in so prilagojene okolju (npr. lokalno, regionalno, nacionalno in mednarodno).</t>
    </r>
  </si>
  <si>
    <r>
      <rPr>
        <sz val="11"/>
        <color rgb="FF000000"/>
        <rFont val="Calibri"/>
        <family val="2"/>
      </rPr>
      <t>6.2 Za izvedbo uspešne simulacije je načrtovalni skupini dodeljen jasen mandat in pooblastilo za načrtovanje, izvajanje in ocenjevanje vaje.</t>
    </r>
  </si>
  <si>
    <r>
      <rPr>
        <sz val="11"/>
        <color rgb="FF000000"/>
        <rFont val="Calibri"/>
        <family val="2"/>
      </rPr>
      <t>6.3 Namen simulacije je prepoznati področja za izboljšanje.</t>
    </r>
  </si>
  <si>
    <r>
      <rPr>
        <sz val="11"/>
        <color rgb="FF000000"/>
        <rFont val="Calibri"/>
        <family val="2"/>
      </rPr>
      <t>7 Vaje se izvajajo za preverjanje dejanske funkcionalnosti osnovnih zmogljivosti iz MZP.</t>
    </r>
  </si>
  <si>
    <r>
      <rPr>
        <sz val="11"/>
        <color rgb="FF000000"/>
        <rFont val="Calibri"/>
        <family val="2"/>
      </rPr>
      <t>8 V poročilu so ocenjeni začetni cilji, cilji izobraževanja, usposabljanja in simulacij in pridobljena spoznanja.</t>
    </r>
  </si>
  <si>
    <r>
      <rPr>
        <b/>
        <sz val="11"/>
        <color rgb="FFFFFFFF"/>
        <rFont val="Calibri"/>
        <family val="2"/>
      </rPr>
      <t>D3: Podporne zmogljivosti: spremljanje</t>
    </r>
  </si>
  <si>
    <r>
      <rPr>
        <b/>
        <sz val="11"/>
        <color rgb="FF000000"/>
        <rFont val="Calibri"/>
        <family val="2"/>
      </rPr>
      <t>BSI</t>
    </r>
  </si>
  <si>
    <r>
      <rPr>
        <b/>
        <sz val="11"/>
        <color rgb="FF000000"/>
        <rFont val="Calibri"/>
        <family val="2"/>
      </rPr>
      <t>CSI</t>
    </r>
  </si>
  <si>
    <r>
      <rPr>
        <sz val="11"/>
        <color rgb="FF000000"/>
        <rFont val="Calibri"/>
        <family val="2"/>
      </rPr>
      <t>1 Vzpostavljen je sistem spremljanja, ki temelji na kazalnikih.</t>
    </r>
  </si>
  <si>
    <r>
      <rPr>
        <sz val="11"/>
        <color rgb="FF000000"/>
        <rFont val="Calibri"/>
        <family val="2"/>
      </rPr>
      <t>1.1 Ti kazalniki so opredeljeni v protokolih, ki omogočajo pravočasno spremljanje.</t>
    </r>
  </si>
  <si>
    <r>
      <rPr>
        <sz val="11"/>
        <color rgb="FF000000"/>
        <rFont val="Calibri"/>
        <family val="2"/>
      </rPr>
      <t>2 Vzpostavljen je sistem spremljanja epidemioloških podatkov.</t>
    </r>
  </si>
  <si>
    <r>
      <rPr>
        <sz val="11"/>
        <color rgb="FF000000"/>
        <rFont val="Calibri"/>
        <family val="2"/>
      </rPr>
      <t>2.1 Izredni dogodki na področju javnega zdravja so opredeljeni v protokolih, kar omogoča pravočasno spremljanje.</t>
    </r>
  </si>
  <si>
    <r>
      <rPr>
        <sz val="11"/>
        <color rgb="FF000000"/>
        <rFont val="Calibri"/>
        <family val="2"/>
      </rPr>
      <t>2.2 Sistem spremljanja zagotavlja sporočanje podatkov spremljanja v realnem času.</t>
    </r>
  </si>
  <si>
    <r>
      <rPr>
        <sz val="11"/>
        <color rgb="FF000000"/>
        <rFont val="Calibri"/>
        <family val="2"/>
      </rPr>
      <t>2.3 Sistem spremljanja je občutljiv in prožen, da lahko odkrije začetne primere ali dogodke.</t>
    </r>
  </si>
  <si>
    <r>
      <rPr>
        <sz val="11"/>
        <color rgb="FF000000"/>
        <rFont val="Calibri"/>
        <family val="2"/>
      </rPr>
      <t xml:space="preserve">2.4 Sistem spremljanja pridobiva informacije iz širokega nabora različnih in zanesljivih virov. </t>
    </r>
  </si>
  <si>
    <r>
      <rPr>
        <sz val="11"/>
        <color rgb="FF000000"/>
        <rFont val="Calibri"/>
        <family val="2"/>
      </rPr>
      <t>2.5 V mrežo spremljanja so zajete informacije iz veterinarskih sistemov spremljanja.</t>
    </r>
  </si>
  <si>
    <r>
      <rPr>
        <sz val="11"/>
        <color rgb="FF000000"/>
        <rFont val="Calibri"/>
        <family val="2"/>
      </rPr>
      <t>2.6 V mrežo spremljanja so zajete informacije iz entomoloških sistemov spremljanja.</t>
    </r>
  </si>
  <si>
    <r>
      <rPr>
        <sz val="11"/>
        <color rgb="FF000000"/>
        <rFont val="Calibri"/>
        <family val="2"/>
      </rPr>
      <t>2.7 V mrežo spremljanja so zajete informacije iz okoljskih sistemov spremljanja.</t>
    </r>
  </si>
  <si>
    <r>
      <rPr>
        <sz val="11"/>
        <color rgb="FF000000"/>
        <rFont val="Calibri"/>
        <family val="2"/>
      </rPr>
      <t>2.8 V mrežo spremljanja so zajete informacije iz meteoroloških sistemov spremljanja.</t>
    </r>
  </si>
  <si>
    <r>
      <rPr>
        <sz val="11"/>
        <color rgb="FF000000"/>
        <rFont val="Calibri"/>
        <family val="2"/>
      </rPr>
      <t>2.9 V mrežo spremljanja so zajete informacije iz mikrobioloških sistemov spremljanja.</t>
    </r>
  </si>
  <si>
    <r>
      <rPr>
        <sz val="11"/>
        <color rgb="FF000000"/>
        <rFont val="Calibri"/>
        <family val="2"/>
      </rPr>
      <t>3 Sistem spremljanja sproži zgodnji opozorilni signal o možnem izrednem dogodku na področju javnega zdravja.</t>
    </r>
  </si>
  <si>
    <r>
      <rPr>
        <sz val="11"/>
        <color rgb="FF000000"/>
        <rFont val="Calibri"/>
        <family val="2"/>
      </rPr>
      <t xml:space="preserve">4 Vzpostavljeno je sodelovanje v mrežah spremljanja v EU. </t>
    </r>
  </si>
  <si>
    <r>
      <rPr>
        <sz val="11"/>
        <color rgb="FF000000"/>
        <rFont val="Calibri"/>
        <family val="2"/>
      </rPr>
      <t>5 Sistem spremljanja ustreza standardom EU in SZO glede epidemioloških podatkov o vseh boleznih, ki se spremljajo v EU, njihovih opredelitvah primerov in protokolov poročanja.</t>
    </r>
  </si>
  <si>
    <r>
      <rPr>
        <sz val="11"/>
        <color rgb="FF000000"/>
        <rFont val="Calibri"/>
        <family val="2"/>
      </rPr>
      <t>6 Podatki spremljanja se sistematično in redno sporočajo ustreznim sektorjem in zainteresiranim stranem.</t>
    </r>
  </si>
  <si>
    <r>
      <rPr>
        <sz val="11"/>
        <color rgb="FF000000"/>
        <rFont val="Calibri"/>
        <family val="2"/>
      </rPr>
      <t>6.1 Vsi pomembni sistemi spremljanja so vključeni v mrežo, ki dosledno izmenjuje informacije.</t>
    </r>
  </si>
  <si>
    <r>
      <rPr>
        <sz val="11"/>
        <color rgb="FF000000"/>
        <rFont val="Calibri"/>
        <family val="2"/>
      </rPr>
      <t>6.2 Vzpostavljene so mreže in protokoli poročanja.</t>
    </r>
  </si>
  <si>
    <r>
      <rPr>
        <sz val="11"/>
        <color rgb="FF000000"/>
        <rFont val="Calibri"/>
        <family val="2"/>
      </rPr>
      <t>6.3 Sistem spremljanja lahko zagotovi informacije, potrebne za obveščanje in svetovanje glede odzivanja.</t>
    </r>
  </si>
  <si>
    <r>
      <rPr>
        <b/>
        <sz val="11"/>
        <color rgb="FFFFFFFF"/>
        <rFont val="Calibri"/>
        <family val="2"/>
      </rPr>
      <t>D4: Podporne zmogljivosti: ocena tveganja</t>
    </r>
  </si>
  <si>
    <r>
      <rPr>
        <b/>
        <sz val="11"/>
        <color rgb="FF000000"/>
        <rFont val="Calibri"/>
        <family val="2"/>
      </rPr>
      <t>BSI</t>
    </r>
  </si>
  <si>
    <r>
      <rPr>
        <b/>
        <sz val="11"/>
        <color rgb="FF000000"/>
        <rFont val="Calibri"/>
        <family val="2"/>
      </rPr>
      <t>CSI</t>
    </r>
  </si>
  <si>
    <r>
      <rPr>
        <sz val="11"/>
        <color rgb="FF000000"/>
        <rFont val="Calibri"/>
        <family val="2"/>
      </rPr>
      <t>1 Opozorila in zgodnja opozorila se ocenjujejo na podlagi skupne analize podatkov spremljanja in drugih razpoložljivih podatkov.</t>
    </r>
  </si>
  <si>
    <r>
      <rPr>
        <sz val="11"/>
        <color rgb="FF000000"/>
        <rFont val="Calibri"/>
        <family val="2"/>
      </rPr>
      <t>2 Sestavi se skupina za oceno tveganja, ki oceni tveganje (možnega) izrednega dogodka na področju javnega zdravja.</t>
    </r>
  </si>
  <si>
    <r>
      <rPr>
        <sz val="11"/>
        <color rgb="FF000000"/>
        <rFont val="Calibri"/>
        <family val="2"/>
      </rPr>
      <t>2.1 Skupina za oceno tveganja vključuje dodatno strokovno znanje (npr. toksikologijo, zdravje živali, varnost hrane itd.).</t>
    </r>
  </si>
  <si>
    <r>
      <rPr>
        <sz val="11"/>
        <color rgb="FF000000"/>
        <rFont val="Calibri"/>
        <family val="2"/>
      </rPr>
      <t>2.2 Skupina za oceno tveganja na podlagi značilnosti bolezni oceni, kako pogosto je treba posodobiti oceno tveganja.</t>
    </r>
  </si>
  <si>
    <r>
      <rPr>
        <sz val="11"/>
        <color rgb="FF000000"/>
        <rFont val="Calibri"/>
        <family val="2"/>
      </rPr>
      <t>2.3 Stopnja tveganja, dodeljena dogodku, temelji na sumu (ali znani) nevarnosti.</t>
    </r>
  </si>
  <si>
    <r>
      <rPr>
        <sz val="11"/>
        <color rgb="FF000000"/>
        <rFont val="Calibri"/>
        <family val="2"/>
      </rPr>
      <t>2.4 Stopnja tveganja, dodeljena dogodku, temelji na morebitni izpostavljenosti nevarnosti.</t>
    </r>
  </si>
  <si>
    <r>
      <rPr>
        <sz val="11"/>
        <color rgb="FF000000"/>
        <rFont val="Calibri"/>
        <family val="2"/>
      </rPr>
      <t>2.5 Stopnja tveganja, dodeljena dogodku, temelji na kontekstu, v katerem dogodek poteka.</t>
    </r>
  </si>
  <si>
    <r>
      <rPr>
        <sz val="11"/>
        <color rgb="FF000000"/>
        <rFont val="Calibri"/>
        <family val="2"/>
      </rPr>
      <t>2.6 Stopnja dodeljenega tveganja temelji na značilnostih bolezni (kot so število primerov/smrti, delež hudih primerov v populaciji, najbolj prizadete klinične skupine itd.).</t>
    </r>
  </si>
  <si>
    <r>
      <rPr>
        <sz val="11"/>
        <color rgb="FF000000"/>
        <rFont val="Calibri"/>
        <family val="2"/>
      </rPr>
      <t>2.7 Raven dodeljenega tveganja temelji na zmogljivosti storitev (npr. število bolnikov, ki so pregledani na primarni ravni/sprejeti v bolnišnično in specialistično intenzivno oskrbo).</t>
    </r>
  </si>
  <si>
    <r>
      <rPr>
        <sz val="11"/>
        <color rgb="FF000000"/>
        <rFont val="Calibri"/>
        <family val="2"/>
      </rPr>
      <t>3 Ocene tveganja se uporabljajo za pomoč pri načrtovanju pripravljenosti in dejavnostih odzivanja.</t>
    </r>
  </si>
  <si>
    <r>
      <rPr>
        <sz val="11"/>
        <color rgb="FF000000"/>
        <rFont val="Calibri"/>
        <family val="2"/>
      </rPr>
      <t>3.1 Kot del ocene tveganja se uporabljajo jasno opredeljena vprašanja, ki olajšajo prepoznavanje prednostnih dejavnosti.</t>
    </r>
  </si>
  <si>
    <r>
      <rPr>
        <sz val="11"/>
        <color rgb="FF000000"/>
        <rFont val="Calibri"/>
        <family val="2"/>
      </rPr>
      <t>3.2 Ocena tveganja se uporablja za prepoznavanje območij s tveganjem.</t>
    </r>
  </si>
  <si>
    <r>
      <rPr>
        <sz val="11"/>
        <color rgb="FF000000"/>
        <rFont val="Calibri"/>
        <family val="2"/>
      </rPr>
      <t>3.3 Ocene tveganja se uporabljajo za prepoznavanje populacij s tveganjem.</t>
    </r>
  </si>
  <si>
    <r>
      <rPr>
        <sz val="11"/>
        <color rgb="FF000000"/>
        <rFont val="Calibri"/>
        <family val="2"/>
      </rPr>
      <t>3.4 Ocene tveganja se uporabljajo za prepoznavanje in vključevanje operativnih partnerjev.</t>
    </r>
  </si>
  <si>
    <r>
      <rPr>
        <sz val="11"/>
        <color rgb="FF000000"/>
        <rFont val="Calibri"/>
        <family val="2"/>
      </rPr>
      <t>3.5 Ocene tveganja se uporabljajo za prepoznavanje in vključevanje ključnih partnerjev za politike.</t>
    </r>
  </si>
  <si>
    <r>
      <rPr>
        <sz val="11"/>
        <color rgb="FF000000"/>
        <rFont val="Calibri"/>
        <family val="2"/>
      </rPr>
      <t>3.6 Opis tveganja vsebuje informacije iz kvantitativnih modelov, če so na voljo in razpoložljivi.</t>
    </r>
  </si>
  <si>
    <r>
      <rPr>
        <sz val="11"/>
        <color rgb="FF000000"/>
        <rFont val="Calibri"/>
        <family val="2"/>
      </rPr>
      <t>3.7 Opis tveganja vsebuje strokovna mnenja.</t>
    </r>
  </si>
  <si>
    <r>
      <rPr>
        <b/>
        <sz val="11"/>
        <color rgb="FFFFFFFF"/>
        <rFont val="Calibri"/>
        <family val="2"/>
      </rPr>
      <t>D5: Upravljanje odziva na dogodek</t>
    </r>
  </si>
  <si>
    <r>
      <rPr>
        <b/>
        <sz val="11"/>
        <color rgb="FF000000"/>
        <rFont val="Calibri"/>
        <family val="2"/>
      </rPr>
      <t>BSI</t>
    </r>
  </si>
  <si>
    <r>
      <rPr>
        <b/>
        <sz val="11"/>
        <color rgb="FF000000"/>
        <rFont val="Calibri"/>
        <family val="2"/>
      </rPr>
      <t>CSI</t>
    </r>
  </si>
  <si>
    <r>
      <rPr>
        <sz val="11"/>
        <color rgb="FF000000"/>
        <rFont val="Calibri"/>
        <family val="2"/>
      </rPr>
      <t>1 Vzpostavljeni so posebni postopki za aktiviranje in deaktiviranje (prenehanje) odziva na izredno stanje na področju zdravja.</t>
    </r>
  </si>
  <si>
    <r>
      <rPr>
        <sz val="11"/>
        <color rgb="FF000000"/>
        <rFont val="Calibri"/>
        <family val="2"/>
      </rPr>
      <t>1.1 Odločitve o odzivanju upoštevajo naslednja načela: previdnost, sorazmernost in prožnost.</t>
    </r>
  </si>
  <si>
    <r>
      <rPr>
        <sz val="11"/>
        <color rgb="FF000000"/>
        <rFont val="Calibri"/>
        <family val="2"/>
      </rPr>
      <t>2 Vzpostavljeni so standardi za preprečevanje in obvladovanje okužb in se izvajajo na ravni države in bolnišnic.</t>
    </r>
  </si>
  <si>
    <r>
      <rPr>
        <sz val="11"/>
        <color rgb="FF000000"/>
        <rFont val="Calibri"/>
        <family val="2"/>
      </rPr>
      <t>2.1 Varnostni ukrepi za ravnanje s patogenimi agensi so vzpostavljeni in zdravstveni delavci jih poznajo.</t>
    </r>
  </si>
  <si>
    <r>
      <rPr>
        <sz val="11"/>
        <color rgb="FF000000"/>
        <rFont val="Calibri"/>
        <family val="2"/>
      </rPr>
      <t>3 Na voljo so laboratorijske storitve za testiranje prednostnih nevarnosti za zdravje.</t>
    </r>
  </si>
  <si>
    <r>
      <rPr>
        <sz val="11"/>
        <color rgb="FF000000"/>
        <rFont val="Calibri"/>
        <family val="2"/>
      </rPr>
      <t>3.1 Prakse laboratorijske biološke varnosti in biološke zaščite (obvladovanja bioloških tveganj) so vzpostavljene in se izvajajo.</t>
    </r>
  </si>
  <si>
    <r>
      <rPr>
        <sz val="11"/>
        <color rgb="FF000000"/>
        <rFont val="Calibri"/>
        <family val="2"/>
      </rPr>
      <t>4 Vzpostavljen je operativni program za izredne razmere, ki vključuje center za ukrepanje v izrednih razmerah, operativne postopke in načrte ter zmogljivost za aktiviranje ukrepov v izrednih razmerah.</t>
    </r>
  </si>
  <si>
    <r>
      <rPr>
        <sz val="11"/>
        <color rgb="FF000000"/>
        <rFont val="Calibri"/>
        <family val="2"/>
      </rPr>
      <t>5 Vzpostavljena je preskušena struktura poveljevanja in nadzora z jasnimi vlogami in odgovornostmi.</t>
    </r>
  </si>
  <si>
    <r>
      <rPr>
        <sz val="11"/>
        <color rgb="FF000000"/>
        <rFont val="Calibri"/>
        <family val="2"/>
      </rPr>
      <t>5.1 Usklajevanje, upravljanje in nadzor temeljijo na vzpostavljeni infrastrukturi.</t>
    </r>
  </si>
  <si>
    <r>
      <rPr>
        <sz val="11"/>
        <color rgb="FF000000"/>
        <rFont val="Calibri"/>
        <family val="2"/>
      </rPr>
      <t>5.2 Usklajevanje, poveljevanje in nadzor se nenehno krepijo.</t>
    </r>
  </si>
  <si>
    <r>
      <rPr>
        <sz val="11"/>
        <color rgb="FF000000"/>
        <rFont val="Calibri"/>
        <family val="2"/>
      </rPr>
      <t>5.3 Vzpostavljeni so postopki za usklajevanje vseh zadevnih partnerjev v zdravstvenem sistemu, npr. javnozdravstvene storitve, zdravstvene storitve ter storitve duševnega zdravja/storitve obravnave vedenjskih motenj.</t>
    </r>
  </si>
  <si>
    <r>
      <rPr>
        <sz val="11"/>
        <color rgb="FF000000"/>
        <rFont val="Calibri"/>
        <family val="2"/>
      </rPr>
      <t>5.4 Usklajevanje vključuje oskrbo prebivalstva in sprostitev virov.</t>
    </r>
  </si>
  <si>
    <r>
      <rPr>
        <sz val="11"/>
        <color rgb="FF000000"/>
        <rFont val="Calibri"/>
        <family val="2"/>
      </rPr>
      <t>5.5 Usklajevanje vključuje aktiviranje podpornih mrež, svetovalnih skupin, partnerskih mrež in obveščanje.</t>
    </r>
  </si>
  <si>
    <r>
      <rPr>
        <sz val="11"/>
        <color rgb="FF000000"/>
        <rFont val="Calibri"/>
        <family val="2"/>
      </rPr>
      <t>5.6 Javnozdravstveni sistem podpirajo skupine za obvladovanje krize na vseh ravneh.</t>
    </r>
  </si>
  <si>
    <r>
      <rPr>
        <sz val="11"/>
        <color rgb="FF000000"/>
        <rFont val="Calibri"/>
        <family val="2"/>
      </rPr>
      <t>5.7 V postopku odločanja se upošteva pričakovani vedenjski odziv (npr. stopnje zaskrbljenosti, ki jo doživlja prebivalstvo).</t>
    </r>
  </si>
  <si>
    <r>
      <rPr>
        <sz val="11"/>
        <color rgb="FF000000"/>
        <rFont val="Calibri"/>
        <family val="2"/>
      </rPr>
      <t>6 Vzpostavljeni so postopki za usklajevanje večsektorskih dejavnosti med ministrstvi in sektorji.</t>
    </r>
  </si>
  <si>
    <r>
      <rPr>
        <sz val="11"/>
        <color rgb="FF000000"/>
        <rFont val="Calibri"/>
        <family val="2"/>
      </rPr>
      <t>7 Vzpostavljeno je multidisciplinarno in večsektorsko hitro odzivanje ter je na voljo 24 ur na dan, 7 dni v tednu.</t>
    </r>
    <r>
      <rPr>
        <sz val="11"/>
        <color rgb="FF000000"/>
        <rFont val="Calibri"/>
        <family val="2"/>
      </rPr>
      <t> </t>
    </r>
  </si>
  <si>
    <r>
      <rPr>
        <sz val="11"/>
        <color rgb="FF000000"/>
        <rFont val="Calibri"/>
        <family val="2"/>
      </rPr>
      <t>7.1 Vzpostavljeni so postopki za zdravstvene protiukrepe, vključno z izvajanjem in izdajanjem.</t>
    </r>
  </si>
  <si>
    <r>
      <rPr>
        <sz val="11"/>
        <color rgb="FF000000"/>
        <rFont val="Calibri"/>
        <family val="2"/>
      </rPr>
      <t>7.2 V izrednih razmerah na področju javnega zdravja so vzpostavljeni postopki za pošiljanje in prejemanje zdravstvenih protiukrepov.</t>
    </r>
  </si>
  <si>
    <r>
      <rPr>
        <sz val="11"/>
        <color rgb="FF000000"/>
        <rFont val="Calibri"/>
        <family val="2"/>
      </rPr>
      <t>7.3 Postopki za odzivanje na bolezni, prenesene s hrano, in kontaminacijo hrane so vzpostavljeni in delujejo.</t>
    </r>
  </si>
  <si>
    <r>
      <rPr>
        <sz val="11"/>
        <color rgb="FF000000"/>
        <rFont val="Calibri"/>
        <family val="2"/>
      </rPr>
      <t>7.4 Postopki za odzivanje na zoonoze in potencialne zoonoze so vzpostavljeni in delujejo.</t>
    </r>
  </si>
  <si>
    <r>
      <rPr>
        <sz val="11"/>
        <color rgb="FF000000"/>
        <rFont val="Calibri"/>
        <family val="2"/>
      </rPr>
      <t>7.5 Na območjih, ki so dovzetna za prenos arbovirusov, so pripravljeni standardni postopki za terenske raziskave in ukrepi za hitro obvladovanje vektorjev.</t>
    </r>
  </si>
  <si>
    <r>
      <rPr>
        <sz val="11"/>
        <color rgb="FF000000"/>
        <rFont val="Calibri"/>
        <family val="2"/>
      </rPr>
      <t>7.6 Vzpostavljeni so javnozdravstveni sistemi, zdravstveni sistemi in sistemi za duševno zdravje/obravnavo vedenjskih motenj, ki pomagajo vzpostaviti prvotno stanje.</t>
    </r>
  </si>
  <si>
    <r>
      <rPr>
        <sz val="11"/>
        <color rgb="FF000000"/>
        <rFont val="Calibri"/>
        <family val="2"/>
      </rPr>
      <t>7.7 Za osebje, ki pomaga v izrednih razmerah na področju javnega zdravja v tujini, je vzpostavljen protokol za zdravstveno evakuacijo.</t>
    </r>
  </si>
  <si>
    <r>
      <rPr>
        <sz val="11"/>
        <color rgb="FF000000"/>
        <rFont val="Calibri"/>
        <family val="2"/>
      </rPr>
      <t>8 Učinkovitost dejavnosti odzivanja se pogosto ocenjuje na podlagi zbranih podatkov iz spremljanja.</t>
    </r>
  </si>
  <si>
    <r>
      <rPr>
        <sz val="11"/>
        <color rgb="FF000000"/>
        <rFont val="Calibri"/>
        <family val="2"/>
      </rPr>
      <t>8.1 Dejavnosti odzivanja se stalno prilagajajo novim razmeram.</t>
    </r>
  </si>
  <si>
    <r>
      <rPr>
        <sz val="11"/>
        <color rgb="FF000000"/>
        <rFont val="Calibri"/>
        <family val="2"/>
      </rPr>
      <t xml:space="preserve">8.2 Sistemi spremljanja zdravja se med dogodkom okrepijo. </t>
    </r>
  </si>
  <si>
    <r>
      <rPr>
        <sz val="11"/>
        <color rgb="FF000000"/>
        <rFont val="Calibri"/>
        <family val="2"/>
      </rPr>
      <t>8.3 Podatki o spremljanju zdravja, povezani z dogodkom, se med dogodkom pogosto ocenjujejo.</t>
    </r>
  </si>
  <si>
    <r>
      <rPr>
        <sz val="11"/>
        <color rgb="FF000000"/>
        <rFont val="Calibri"/>
        <family val="2"/>
      </rPr>
      <t>8.4 Sistemi spremljanja zdravja spremljajo razvoj dogodka (npr. geografska in/ali časovna razporeditev).</t>
    </r>
  </si>
  <si>
    <r>
      <rPr>
        <sz val="11"/>
        <color rgb="FF000000"/>
        <rFont val="Calibri"/>
        <family val="2"/>
      </rPr>
      <t>8.5 Sistemi spremljanja zdravja spremljajo delovanje ključnih storitev.</t>
    </r>
  </si>
  <si>
    <r>
      <rPr>
        <sz val="11"/>
        <color rgb="FF000000"/>
        <rFont val="Calibri"/>
        <family val="2"/>
      </rPr>
      <t>8.6 Sistemi spremljanja zdravja so povezani z laboratoriji in zdravstvenimi ustanovami.</t>
    </r>
  </si>
  <si>
    <r>
      <rPr>
        <sz val="11"/>
        <color rgb="FF000000"/>
        <rFont val="Calibri"/>
        <family val="2"/>
      </rPr>
      <t>9 Razvita je celovita strategija obveščanja za sodelovanje z vsemi zadevnimi zainteresiranimi stranmi, kot so javnozdravstveni delavci, občila in javnost, nezdravstveni sektorji itd.</t>
    </r>
  </si>
  <si>
    <r>
      <rPr>
        <sz val="11"/>
        <color rgb="FF000000"/>
        <rFont val="Calibri"/>
        <family val="2"/>
      </rPr>
      <t>9.1 Verige odgovornosti so jasno opredeljene, da se zagotovi učinkovito obveščanje na nacionalni in mednarodni ravni.</t>
    </r>
  </si>
  <si>
    <r>
      <rPr>
        <sz val="11"/>
        <color rgb="FF000000"/>
        <rFont val="Calibri"/>
        <family val="2"/>
      </rPr>
      <t>9.2 Vse zadevne zainteresirane strani so vključene in vnaprej obveščene, ves čas dogodka in po njem.</t>
    </r>
  </si>
  <si>
    <r>
      <rPr>
        <sz val="11"/>
        <color rgb="FF000000"/>
        <rFont val="Calibri"/>
        <family val="2"/>
      </rPr>
      <t>9.3 Med dogodkom so osrednja sporočila različnih organov usklajena in standardizirana.</t>
    </r>
  </si>
  <si>
    <r>
      <rPr>
        <sz val="11"/>
        <color rgb="FF000000"/>
        <rFont val="Calibri"/>
        <family val="2"/>
      </rPr>
      <t>9.4 Informacije o razvoju dogodka se sporočajo zadevnim zainteresiranim stranem in javnosti.</t>
    </r>
  </si>
  <si>
    <r>
      <rPr>
        <sz val="11"/>
        <color rgb="FF000000"/>
        <rFont val="Calibri"/>
        <family val="2"/>
      </rPr>
      <t>9.5 Kritična omrežja obveščanja so prepoznana in razporejena ter se spremljajo.</t>
    </r>
  </si>
  <si>
    <r>
      <rPr>
        <sz val="11"/>
        <color rgb="FF000000"/>
        <rFont val="Calibri"/>
        <family val="2"/>
      </rPr>
      <t>9.6 Pripravi se ad hoc gradivo za obveščanje za različne zainteresirane strani (npr. poenostavljene opredelitve primerov za uporabo v skupnosti).</t>
    </r>
  </si>
  <si>
    <r>
      <rPr>
        <sz val="11"/>
        <color rgb="FF000000"/>
        <rFont val="Calibri"/>
        <family val="2"/>
      </rPr>
      <t>10 Med dogodkom zaupanja vreden uradni organ razširja dosledna sporočila.</t>
    </r>
  </si>
  <si>
    <r>
      <rPr>
        <sz val="11"/>
        <color rgb="FF000000"/>
        <rFont val="Calibri"/>
        <family val="2"/>
      </rPr>
      <t>10.1 Informacije o dogodku se sporočajo vsem zadevnim zainteresiranim stranem v zdravstvenem sektorju.</t>
    </r>
  </si>
  <si>
    <r>
      <rPr>
        <sz val="11"/>
        <color rgb="FF000000"/>
        <rFont val="Calibri"/>
        <family val="2"/>
      </rPr>
      <t>10.2 Informacije o dogodku se sporočajo vsem zadevnim zainteresiranim stranem v nezdravstvenem sektorju.</t>
    </r>
  </si>
  <si>
    <r>
      <rPr>
        <sz val="11"/>
        <color rgb="FF000000"/>
        <rFont val="Calibri"/>
        <family val="2"/>
      </rPr>
      <t>11 Učinkovit javnozdravstveni odziv na vstopnih točkah je vzpostavljen v skladu z MZP.</t>
    </r>
  </si>
  <si>
    <r>
      <rPr>
        <sz val="11"/>
        <color rgb="FF000000"/>
        <rFont val="Calibri"/>
        <family val="2"/>
      </rPr>
      <t>11.1 Postopki celostne obravnave primera se izvajajo za nevarnosti, določene v MZP.</t>
    </r>
  </si>
  <si>
    <r>
      <rPr>
        <sz val="11"/>
        <color rgb="FF000000"/>
        <rFont val="Calibri"/>
        <family val="2"/>
      </rPr>
      <t>11.2 Obveznosti iz MZP glede vstopnih točk so izpolnjene.</t>
    </r>
  </si>
  <si>
    <r>
      <rPr>
        <sz val="11"/>
        <color rgb="FF000000"/>
        <rFont val="Calibri"/>
        <family val="2"/>
      </rPr>
      <t>12 Informacije, povezane z dogodkom, se sporočajo javnosti, da bi ji razložili izbruh, vzpostavili zaupanje in zmanjšali tveganje za okužbo.</t>
    </r>
  </si>
  <si>
    <r>
      <rPr>
        <sz val="11"/>
        <color rgb="FF000000"/>
        <rFont val="Calibri"/>
        <family val="2"/>
      </rPr>
      <t>12.1 Obveščanje javnosti je usklajeno z drugimi nacionalnimi in mednarodnimi organizacijami.</t>
    </r>
  </si>
  <si>
    <r>
      <rPr>
        <sz val="11"/>
        <color rgb="FF000000"/>
        <rFont val="Calibri"/>
        <family val="2"/>
      </rPr>
      <t>12.2 Ustvarijo se ključna sporočila za obveščanje javnosti.</t>
    </r>
  </si>
  <si>
    <r>
      <rPr>
        <sz val="11"/>
        <color rgb="FF000000"/>
        <rFont val="Calibri"/>
        <family val="2"/>
      </rPr>
      <t>12.3 Informacije za javnost so smiselne, pomembne in pravočasne.</t>
    </r>
  </si>
  <si>
    <r>
      <rPr>
        <sz val="11"/>
        <color rgb="FF000000"/>
        <rFont val="Calibri"/>
        <family val="2"/>
      </rPr>
      <t xml:space="preserve">12.4 Informacije za javnost so odprte in pregledne. </t>
    </r>
  </si>
  <si>
    <r>
      <rPr>
        <sz val="11"/>
        <color rgb="FF000000"/>
        <rFont val="Calibri"/>
        <family val="2"/>
      </rPr>
      <t>12.5 Pri dajanju informacij v javnost je treba upoštevati, kako javnost dojema nevarnost.</t>
    </r>
  </si>
  <si>
    <r>
      <rPr>
        <sz val="11"/>
        <color rgb="FF000000"/>
        <rFont val="Calibri"/>
        <family val="2"/>
      </rPr>
      <t>12.6 Pri obveščanju javnosti je treba upoštevati značilnosti prebivalstva, kot so jezikovni, družbeni, verski, kulturni, politični in/ali gospodarski vidiki.</t>
    </r>
  </si>
  <si>
    <r>
      <rPr>
        <b/>
        <sz val="11"/>
        <color rgb="FFFFFFFF"/>
        <rFont val="Calibri"/>
        <family val="2"/>
      </rPr>
      <t>D6: Pregled po dogodku</t>
    </r>
  </si>
  <si>
    <r>
      <rPr>
        <b/>
        <sz val="11"/>
        <color rgb="FF000000"/>
        <rFont val="Calibri"/>
        <family val="2"/>
      </rPr>
      <t>BSI</t>
    </r>
  </si>
  <si>
    <r>
      <rPr>
        <b/>
        <sz val="11"/>
        <color rgb="FF000000"/>
        <rFont val="Calibri"/>
        <family val="2"/>
      </rPr>
      <t>CSI</t>
    </r>
  </si>
  <si>
    <r>
      <rPr>
        <sz val="11"/>
        <color rgb="FF000000"/>
        <rFont val="Calibri"/>
        <family val="2"/>
      </rPr>
      <t>1 Raven pripravljenosti se vrednoti z ocenjevanjem izrednih dogodkov na področju javnega zdravja.</t>
    </r>
  </si>
  <si>
    <r>
      <rPr>
        <sz val="11"/>
        <color rgb="FF000000"/>
        <rFont val="Calibri"/>
        <family val="2"/>
      </rPr>
      <t>1.1 Pripravljenost je neodvisno ocenjena.</t>
    </r>
  </si>
  <si>
    <r>
      <rPr>
        <sz val="11"/>
        <color rgb="FF000000"/>
        <rFont val="Calibri"/>
        <family val="2"/>
      </rPr>
      <t>2 Pregledi po dogodku so del dejavnosti organizacije za načrtovanje pripravljenosti.</t>
    </r>
  </si>
  <si>
    <r>
      <rPr>
        <sz val="11"/>
        <color rgb="FF000000"/>
        <rFont val="Calibri"/>
        <family val="2"/>
      </rPr>
      <t>2.1 Pregledi po dogodku se izvajajo čim prej po dogodku.</t>
    </r>
  </si>
  <si>
    <r>
      <rPr>
        <sz val="11"/>
        <color rgb="FF000000"/>
        <rFont val="Calibri"/>
        <family val="2"/>
      </rPr>
      <t>2.2 Pregledi po dogodku so kvalitativne narave.</t>
    </r>
  </si>
  <si>
    <r>
      <rPr>
        <sz val="11"/>
        <color rgb="FF000000"/>
        <rFont val="Calibri"/>
        <family val="2"/>
      </rPr>
      <t>2.3 Pregledi po dogodku obsegajo notranjo presojo, ki vključuje vse nacionalne zainteresirane strani, odgovorne za bistvene funkcije na področju javnega zdravja.</t>
    </r>
  </si>
  <si>
    <r>
      <rPr>
        <sz val="11"/>
        <color rgb="FF000000"/>
        <rFont val="Calibri"/>
        <family val="2"/>
      </rPr>
      <t>2.4 Pregledi po dogodku obsegajo zunanji strokovni pregled, pri katerem so k sodelovanju povabljeni še ena država pogodbenica MZP, sekretariat SZO in ustrezne agencije EU.</t>
    </r>
  </si>
  <si>
    <r>
      <rPr>
        <sz val="11"/>
        <color rgb="FF000000"/>
        <rFont val="Calibri"/>
        <family val="2"/>
      </rPr>
      <t>3 Pridobljena spoznanja iz vseh zadevnih sektorjev se sistematično zabeležijo v poročilih po dogodku.</t>
    </r>
  </si>
  <si>
    <r>
      <rPr>
        <b/>
        <sz val="11"/>
        <color rgb="FFFFFFFF"/>
        <rFont val="Calibri"/>
        <family val="2"/>
      </rPr>
      <t>D7: Uporaba pridobljenih spoznanj</t>
    </r>
  </si>
  <si>
    <r>
      <rPr>
        <b/>
        <sz val="11"/>
        <color rgb="FF000000"/>
        <rFont val="Calibri"/>
        <family val="2"/>
      </rPr>
      <t>BSI</t>
    </r>
  </si>
  <si>
    <r>
      <rPr>
        <b/>
        <sz val="11"/>
        <color rgb="FF000000"/>
        <rFont val="Calibri"/>
        <family val="2"/>
      </rPr>
      <t>CSI</t>
    </r>
  </si>
  <si>
    <r>
      <rPr>
        <sz val="11"/>
        <color rgb="FF000000"/>
        <rFont val="Calibri"/>
        <family val="2"/>
      </rPr>
      <t>1 Izkušnje in pridobljena spoznanja iz pregledov ali vaj po dogodku se uporabljajo za izboljšanje pripravljenosti in dejavnosti odzivanja.</t>
    </r>
  </si>
  <si>
    <r>
      <rPr>
        <sz val="11"/>
        <color rgb="FF000000"/>
        <rFont val="Calibri"/>
        <family val="2"/>
      </rPr>
      <t>2 Izkušnje in pridobljena spoznanja iz pregledov ali vaj po dogodku se uporabljajo po vseh zadevnih sektorjih.</t>
    </r>
  </si>
  <si>
    <r>
      <rPr>
        <sz val="11"/>
        <color rgb="FF000000"/>
        <rFont val="Calibri"/>
        <family val="2"/>
      </rPr>
      <t>3 Izkušnje in pridobljena spoznanja iz pregledov ali vaj po dogodku se uporabljajo za izboljšanje politik in praks.</t>
    </r>
  </si>
  <si>
    <r>
      <rPr>
        <sz val="11"/>
        <color rgb="FF000000"/>
        <rFont val="Calibri"/>
        <family val="2"/>
      </rPr>
      <t>3.1 Izkušnje in pridobljena spoznanja iz pregledov ali vaj po dogodku se izmenjujejo z mednarodno skupnostjo.</t>
    </r>
  </si>
  <si>
    <r>
      <rPr>
        <sz val="11"/>
        <color rgb="FF000000"/>
        <rFont val="Calibri"/>
        <family val="2"/>
      </rPr>
      <t>3.2 Osebje se spodbuja, da napiše povzetek poročila o oceni v angleščini, da se omogoči nadaljnje širjenje v mednarodno skupnost.</t>
    </r>
  </si>
  <si>
    <r>
      <rPr>
        <b/>
        <sz val="14"/>
        <color rgb="FFFFFFFF"/>
        <rFont val="Calibri"/>
        <family val="2"/>
      </rPr>
      <t>Navzkrižni sklic                   HEPSA</t>
    </r>
  </si>
  <si>
    <r>
      <rPr>
        <b/>
        <sz val="14"/>
        <color rgb="FFFFFFFF"/>
        <rFont val="Calibri"/>
        <family val="2"/>
      </rPr>
      <t xml:space="preserve">SZO: Strateški okvir za pripravljenost na izredne razmere </t>
    </r>
  </si>
  <si>
    <r>
      <rPr>
        <b/>
        <sz val="14"/>
        <color rgb="FFFFFFFF"/>
        <rFont val="Calibri"/>
        <family val="2"/>
      </rPr>
      <t>Elementi pripravljenosti na vseh ravneh</t>
    </r>
  </si>
  <si>
    <r>
      <rPr>
        <b/>
        <sz val="11"/>
        <color rgb="FFFFFFFF"/>
        <rFont val="Calibri"/>
        <family val="2"/>
      </rPr>
      <t>Referenčna šifra</t>
    </r>
  </si>
  <si>
    <r>
      <rPr>
        <b/>
        <sz val="11"/>
        <color rgb="FFFFFFFF"/>
        <rFont val="Calibri"/>
        <family val="2"/>
      </rPr>
      <t>OSNOVNI ELEMENTI</t>
    </r>
  </si>
  <si>
    <r>
      <rPr>
        <b/>
        <sz val="11"/>
        <color rgb="FFFFFFFF"/>
        <rFont val="Calibri"/>
        <family val="2"/>
      </rPr>
      <t>SKUPNOST</t>
    </r>
  </si>
  <si>
    <r>
      <rPr>
        <b/>
        <sz val="11"/>
        <color rgb="FFFFFFFF"/>
        <rFont val="Calibri"/>
        <family val="2"/>
      </rPr>
      <t>NACIONALNO/PODNACIONALNO/LOKALNO</t>
    </r>
  </si>
  <si>
    <r>
      <rPr>
        <b/>
        <sz val="11"/>
        <color rgb="FFFFFFFF"/>
        <rFont val="Calibri"/>
        <family val="2"/>
      </rPr>
      <t>GLOBALNO/REGIONALNO</t>
    </r>
  </si>
  <si>
    <r>
      <rPr>
        <i/>
        <sz val="11"/>
        <rFont val="Calibri"/>
        <family val="2"/>
      </rPr>
      <t>upravljanje</t>
    </r>
  </si>
  <si>
    <r>
      <rPr>
        <sz val="11"/>
        <color rgb="FF000000"/>
        <rFont val="Calibri"/>
        <family val="2"/>
      </rPr>
      <t>G.1</t>
    </r>
  </si>
  <si>
    <r>
      <rPr>
        <sz val="11"/>
        <color rgb="FF000000"/>
        <rFont val="Calibri"/>
        <family val="2"/>
      </rPr>
      <t>Politike in zakonodaja, ki vključujejo pripravljenost na izredne razmere</t>
    </r>
  </si>
  <si>
    <r>
      <rPr>
        <sz val="11"/>
        <color rgb="FF000000"/>
        <rFont val="Calibri"/>
        <family val="2"/>
      </rPr>
      <t xml:space="preserve">• </t>
    </r>
    <r>
      <rPr>
        <sz val="11"/>
        <color rgb="FF000000"/>
        <rFont val="Calibri"/>
        <family val="2"/>
      </rPr>
      <t>Pripravljenost skupnosti na izredne razmere v sili je prepoznana v politikah in zakonodaji</t>
    </r>
  </si>
  <si>
    <r>
      <rPr>
        <sz val="11"/>
        <color rgb="FF000000"/>
        <rFont val="Calibri"/>
        <family val="2"/>
      </rPr>
      <t xml:space="preserve">• </t>
    </r>
    <r>
      <rPr>
        <sz val="11"/>
        <color rgb="FF000000"/>
        <rFont val="Calibri"/>
        <family val="2"/>
      </rPr>
      <t>Vključevanje pripravljenosti na izredne razmere v nacionalne zdravstvene strategije in načrte ter financiranje</t>
    </r>
  </si>
  <si>
    <r>
      <rPr>
        <sz val="11"/>
        <color rgb="FF000000"/>
        <rFont val="Calibri"/>
        <family val="2"/>
      </rPr>
      <t xml:space="preserve">• </t>
    </r>
    <r>
      <rPr>
        <sz val="11"/>
        <color rgb="FF000000"/>
        <rFont val="Calibri"/>
        <family val="2"/>
      </rPr>
      <t>Razvoj in spremljanje skladnosti z mednarodnimi pravnimi okviri (npr. MZP (2005), IATA/ICAO)</t>
    </r>
  </si>
  <si>
    <r>
      <rPr>
        <sz val="11"/>
        <color rgb="FF000000"/>
        <rFont val="Calibri"/>
        <family val="2"/>
      </rPr>
      <t xml:space="preserve"> </t>
    </r>
  </si>
  <si>
    <r>
      <rPr>
        <sz val="11"/>
        <color rgb="FF000000"/>
        <rFont val="Calibri"/>
        <family val="2"/>
      </rPr>
      <t xml:space="preserve">• </t>
    </r>
    <r>
      <rPr>
        <sz val="11"/>
        <color rgb="FF000000"/>
        <rFont val="Calibri"/>
        <family val="2"/>
      </rPr>
      <t>Večsektorske politike in zakonodaja v zvezi z obvladovanjem izrednih razmer vključujejo zdravje</t>
    </r>
  </si>
  <si>
    <r>
      <rPr>
        <sz val="11"/>
        <color rgb="FF000000"/>
        <rFont val="Calibri"/>
        <family val="2"/>
      </rPr>
      <t xml:space="preserve">• </t>
    </r>
    <r>
      <rPr>
        <sz val="11"/>
        <color rgb="FF000000"/>
        <rFont val="Calibri"/>
        <family val="2"/>
      </rPr>
      <t>Tehnična pomoč pri izvajanju elementov pripravljenosti na izredne razmere v globalnih in regionalnih medvladnih okvirih (npr. okvir Sendai, MZP, SDG, Pariški sporazum o podnebnih spremembah)</t>
    </r>
  </si>
  <si>
    <r>
      <rPr>
        <sz val="11"/>
        <color rgb="FF000000"/>
        <rFont val="Calibri"/>
        <family val="2"/>
      </rPr>
      <t xml:space="preserve">• </t>
    </r>
    <r>
      <rPr>
        <sz val="11"/>
        <color rgb="FF000000"/>
        <rFont val="Calibri"/>
        <family val="2"/>
      </rPr>
      <t>Zakonodaja za upravljanje izrednih razmer (pooblastila v izrednih razmerah)</t>
    </r>
  </si>
  <si>
    <r>
      <rPr>
        <sz val="11"/>
        <color rgb="FF000000"/>
        <rFont val="Calibri"/>
        <family val="2"/>
      </rPr>
      <t>G.2</t>
    </r>
  </si>
  <si>
    <r>
      <rPr>
        <sz val="11"/>
        <color rgb="FF000000"/>
        <rFont val="Calibri"/>
        <family val="2"/>
      </rPr>
      <t>Načrti za pripravljenost, odzivanje in vzpostavitev prvotnega stanja v izrednih razmerah</t>
    </r>
  </si>
  <si>
    <r>
      <rPr>
        <sz val="11"/>
        <color rgb="FF000000"/>
        <rFont val="Calibri"/>
        <family val="2"/>
      </rPr>
      <t xml:space="preserve">• </t>
    </r>
    <r>
      <rPr>
        <sz val="11"/>
        <color rgb="FF000000"/>
        <rFont val="Calibri"/>
        <family val="2"/>
      </rPr>
      <t>Urjenje in vaje na ravni skupnosti za testiranje načrtovanja pripravljenosti, odziva in vzpostavitve prvotnega stanja v izrednih razmerah</t>
    </r>
  </si>
  <si>
    <r>
      <rPr>
        <sz val="11"/>
        <color rgb="FF000000"/>
        <rFont val="Calibri"/>
        <family val="2"/>
      </rPr>
      <t xml:space="preserve">• </t>
    </r>
    <r>
      <rPr>
        <sz val="11"/>
        <color rgb="FF000000"/>
        <rFont val="Calibri"/>
        <family val="2"/>
      </rPr>
      <t>Medsektorski načrti za pripravljenost, odzivanje in vzpostavitev prvotnega stanja v izrednih razmerah vključujejo zdravje (npr. nacionalne organizacije za obvladovanje naravnih nesreč, „eno zdravje“)</t>
    </r>
  </si>
  <si>
    <r>
      <rPr>
        <sz val="11"/>
        <color rgb="FF000000"/>
        <rFont val="Calibri"/>
        <family val="2"/>
      </rPr>
      <t xml:space="preserve">• </t>
    </r>
    <r>
      <rPr>
        <sz val="11"/>
        <color rgb="FF000000"/>
        <rFont val="Calibri"/>
        <family val="2"/>
      </rPr>
      <t>Regionalni in globalni mehanizmi usklajevanja na področju zdravja in načrti za mednarodno pripravljenost, odzivanje in vzpostavitev prvotnega stanja v izrednih razmerah, vključno s pandemijami, konflikti in obsežnimi nesrečami (npr. službe za nujno medicinsko pomoč, globalne sektorske skupine s področja zdravstva, Globalna mreža za opozarjanje in odzivanje ob izbruhih (GOARN))</t>
    </r>
  </si>
  <si>
    <r>
      <rPr>
        <sz val="11"/>
        <color rgb="FF000000"/>
        <rFont val="Calibri"/>
        <family val="2"/>
      </rPr>
      <t>• Nacionalni načrti za pripravljenost, odzivanje in vzpostavitev prvotnega stanja v izrednih razmerah na področju javnega zdravja</t>
    </r>
  </si>
  <si>
    <r>
      <rPr>
        <sz val="11"/>
        <color rgb="FF000000"/>
        <rFont val="Calibri"/>
        <family val="2"/>
      </rPr>
      <t xml:space="preserve">• </t>
    </r>
    <r>
      <rPr>
        <sz val="11"/>
        <color rgb="FF000000"/>
        <rFont val="Calibri"/>
        <family val="2"/>
      </rPr>
      <t>Tehnična pomoč in navodila za načrtovanje pripravljenosti, odzivanja in okrevanja</t>
    </r>
  </si>
  <si>
    <r>
      <rPr>
        <sz val="11"/>
        <color rgb="FF000000"/>
        <rFont val="Calibri"/>
        <family val="2"/>
      </rPr>
      <t>• Večsektorski programi za vodenje vaj za več nevarnosti</t>
    </r>
  </si>
  <si>
    <r>
      <rPr>
        <sz val="11"/>
        <color rgb="FF000000"/>
        <rFont val="Calibri"/>
        <family val="2"/>
      </rPr>
      <t>• Globalne in regionalne vaje</t>
    </r>
  </si>
  <si>
    <r>
      <rPr>
        <sz val="11"/>
        <color rgb="FF000000"/>
        <rFont val="Calibri"/>
        <family val="2"/>
      </rPr>
      <t>G.3</t>
    </r>
  </si>
  <si>
    <r>
      <rPr>
        <sz val="11"/>
        <color rgb="FF000000"/>
        <rFont val="Calibri"/>
        <family val="2"/>
      </rPr>
      <t>Mehanizmi usklajevanja</t>
    </r>
  </si>
  <si>
    <r>
      <rPr>
        <sz val="11"/>
        <color rgb="FF000000"/>
        <rFont val="Calibri"/>
        <family val="2"/>
      </rPr>
      <t xml:space="preserve">• </t>
    </r>
    <r>
      <rPr>
        <sz val="11"/>
        <color rgb="FF000000"/>
        <rFont val="Calibri"/>
        <family val="2"/>
      </rPr>
      <t>Voditelji, člani in druge zainteresirane strani v skupnosti sodelujejo v lokalnih, podnacionalnih in nacionalnih večsektorskih in zdravstvenih mehanizmih usklajevanja</t>
    </r>
  </si>
  <si>
    <r>
      <rPr>
        <sz val="11"/>
        <color rgb="FF000000"/>
        <rFont val="Calibri"/>
        <family val="2"/>
      </rPr>
      <t xml:space="preserve">• </t>
    </r>
    <r>
      <rPr>
        <sz val="11"/>
        <color rgb="FF000000"/>
        <rFont val="Calibri"/>
        <family val="2"/>
      </rPr>
      <t>Mehanizmi in načrti za usklajevanje zdravja vključujejo ustrezne sektorje, javne, zasebne in civilne organizacije ter druge zainteresirane strani na vseh ravneh in med njimi</t>
    </r>
  </si>
  <si>
    <r>
      <rPr>
        <sz val="11"/>
        <color rgb="FF000000"/>
        <rFont val="Calibri"/>
        <family val="2"/>
      </rPr>
      <t xml:space="preserve">• </t>
    </r>
    <r>
      <rPr>
        <sz val="11"/>
        <color rgb="FF000000"/>
        <rFont val="Calibri"/>
        <family val="2"/>
      </rPr>
      <t>Usklajevanje zdravja z večsektorskimi regionalnimi in globalnimi mehanizmi usklajevanja (npr. medagencijski stalni odbor) in skupinami posameznih držav v ZN</t>
    </r>
  </si>
  <si>
    <r>
      <rPr>
        <sz val="11"/>
        <color rgb="FF000000"/>
        <rFont val="Calibri"/>
        <family val="2"/>
      </rPr>
      <t xml:space="preserve">• </t>
    </r>
    <r>
      <rPr>
        <sz val="11"/>
        <color rgb="FF000000"/>
        <rFont val="Calibri"/>
        <family val="2"/>
      </rPr>
      <t>Pripravljenost na izredne razmere v javnih in zasebnih organizacijah ter organizacijah civilne družbe na področju javnega zdravja, zdravja živali, okolja, turizma, prometa, voda, služb za ukrepanje ob izrednih dogodkih, migracij in drugih sektorjev</t>
    </r>
  </si>
  <si>
    <r>
      <rPr>
        <sz val="11"/>
        <color rgb="FF000000"/>
        <rFont val="Calibri"/>
        <family val="2"/>
      </rPr>
      <t xml:space="preserve">• </t>
    </r>
    <r>
      <rPr>
        <sz val="11"/>
        <color rgb="FF000000"/>
        <rFont val="Calibri"/>
        <family val="2"/>
      </rPr>
      <t>Vzpostavljeni so centri za ukrepanje v izrednih razmerah na področju javnega zdravja in sistemi za obvladovanje nesreč, ki so povezani z večsektorskimi centri za ukrepanje v izrednih razmerah in mehanizmi za usklajevanje na vseh ravneh</t>
    </r>
  </si>
  <si>
    <r>
      <rPr>
        <i/>
        <sz val="11"/>
        <rFont val="Calibri"/>
        <family val="2"/>
      </rPr>
      <t>Zmogljivosti</t>
    </r>
  </si>
  <si>
    <r>
      <rPr>
        <sz val="11"/>
        <color rgb="FF000000"/>
        <rFont val="Calibri"/>
        <family val="2"/>
      </rPr>
      <t>C.1</t>
    </r>
  </si>
  <si>
    <r>
      <rPr>
        <sz val="11"/>
        <color rgb="FF000000"/>
        <rFont val="Calibri"/>
        <family val="2"/>
      </rPr>
      <t>Ocene tveganj in zmogljivosti za opredelitev prednostnih nalog pri pripravljenosti na izredne razmere</t>
    </r>
  </si>
  <si>
    <r>
      <rPr>
        <sz val="11"/>
        <color rgb="FF000000"/>
        <rFont val="Calibri"/>
        <family val="2"/>
      </rPr>
      <t xml:space="preserve">• </t>
    </r>
    <r>
      <rPr>
        <sz val="11"/>
        <color rgb="FF000000"/>
        <rFont val="Calibri"/>
        <family val="2"/>
      </rPr>
      <t>Ocene tveganja na ravni skupnosti, ocene zmogljivosti in opredelitev prednostnih nalog</t>
    </r>
  </si>
  <si>
    <r>
      <rPr>
        <sz val="11"/>
        <color rgb="FF000000"/>
        <rFont val="Calibri"/>
        <family val="2"/>
      </rPr>
      <t xml:space="preserve">• </t>
    </r>
    <r>
      <rPr>
        <sz val="11"/>
        <color rgb="FF000000"/>
        <rFont val="Calibri"/>
        <family val="2"/>
      </rPr>
      <t>Večsektorske ocene tveganja in ocene zmogljivosti za več nevarnosti vključujejo zdravje</t>
    </r>
  </si>
  <si>
    <r>
      <rPr>
        <sz val="11"/>
        <color rgb="FF000000"/>
        <rFont val="Calibri"/>
        <family val="2"/>
      </rPr>
      <t xml:space="preserve">• </t>
    </r>
    <r>
      <rPr>
        <sz val="11"/>
        <color rgb="FF000000"/>
        <rFont val="Calibri"/>
        <family val="2"/>
      </rPr>
      <t>Tehnična pomoč in navodila za ocenjevanje tveganj v državi, ocene zmogljivosti in opredelitev prednostnih nalog</t>
    </r>
  </si>
  <si>
    <r>
      <rPr>
        <sz val="11"/>
        <color rgb="FF000000"/>
        <rFont val="Calibri"/>
        <family val="2"/>
      </rPr>
      <t>• Sodelovanje skupnosti pri lokalnih, podnacionalnih in nacionalnih ocenah tveganja, ocenjevanju zmogljivosti in opredelitvah prednostnih nalog</t>
    </r>
  </si>
  <si>
    <r>
      <rPr>
        <sz val="11"/>
        <color rgb="FF000000"/>
        <rFont val="Calibri"/>
        <family val="2"/>
      </rPr>
      <t>• Strateške ocene tveganja na področju javnega zdravja, ocene zmogljivosti in opredelitve prednostnih nalog vključujejo zainteresirane strani iz vseh sektorjev in ravni</t>
    </r>
  </si>
  <si>
    <r>
      <rPr>
        <sz val="11"/>
        <color rgb="FF000000"/>
        <rFont val="Calibri"/>
        <family val="2"/>
      </rPr>
      <t>• Ocene tveganj, napovedovanje in modeliranje dogodkov</t>
    </r>
  </si>
  <si>
    <r>
      <rPr>
        <sz val="11"/>
        <color rgb="FF000000"/>
        <rFont val="Calibri"/>
        <family val="2"/>
      </rPr>
      <t>• Usklajevanje regionalnih in globalnih ocen tveganja in zmogljivosti z nacionalnimi in mednarodnimi partnerji</t>
    </r>
  </si>
  <si>
    <r>
      <rPr>
        <sz val="11"/>
        <color rgb="FF000000"/>
        <rFont val="Calibri"/>
        <family val="2"/>
      </rPr>
      <t>C.2</t>
    </r>
  </si>
  <si>
    <r>
      <rPr>
        <sz val="11"/>
        <color rgb="FF000000"/>
        <rFont val="Calibri"/>
        <family val="2"/>
      </rPr>
      <t>Sistemi spremljanja, zgodnjega opozarjanja in obvladovanja informacij</t>
    </r>
  </si>
  <si>
    <r>
      <rPr>
        <sz val="11"/>
        <color rgb="FF000000"/>
        <rFont val="Calibri"/>
        <family val="2"/>
      </rPr>
      <t xml:space="preserve">• </t>
    </r>
    <r>
      <rPr>
        <sz val="11"/>
        <color rgb="FF000000"/>
        <rFont val="Calibri"/>
        <family val="2"/>
      </rPr>
      <t>Spremljanje, ki temelji na dogodkih v skupnosti</t>
    </r>
  </si>
  <si>
    <r>
      <rPr>
        <sz val="11"/>
        <color rgb="FF000000"/>
        <rFont val="Calibri"/>
        <family val="2"/>
      </rPr>
      <t xml:space="preserve">• </t>
    </r>
    <r>
      <rPr>
        <sz val="11"/>
        <color rgb="FF000000"/>
        <rFont val="Calibri"/>
        <family val="2"/>
      </rPr>
      <t>Sistemi spremljanja za javno zdravje in zdravje živali</t>
    </r>
  </si>
  <si>
    <r>
      <rPr>
        <sz val="11"/>
        <color rgb="FF000000"/>
        <rFont val="Calibri"/>
        <family val="2"/>
      </rPr>
      <t xml:space="preserve">• </t>
    </r>
    <r>
      <rPr>
        <sz val="11"/>
        <color rgb="FF000000"/>
        <rFont val="Calibri"/>
        <family val="2"/>
      </rPr>
      <t>Globalni in regionalni mehanizmi usklajevanja za izmenjavo podatkov o izrednih razmerah, vključno z regionalnimi centri za nadzor bolezni za epidemiološke podatke, izmenjavo podatkov, spremljanje, zgodnje opozarjanje, pripravljenost in odzivanje</t>
    </r>
  </si>
  <si>
    <r>
      <rPr>
        <sz val="11"/>
        <color rgb="FF000000"/>
        <rFont val="Calibri"/>
        <family val="2"/>
      </rPr>
      <t>• Sistemi zgodnjega opozarjanja za več nevarnosti dosežejo skupnosti</t>
    </r>
  </si>
  <si>
    <r>
      <rPr>
        <sz val="11"/>
        <color rgb="FF000000"/>
        <rFont val="Calibri"/>
        <family val="2"/>
      </rPr>
      <t>•</t>
    </r>
    <r>
      <rPr>
        <sz val="11"/>
        <color rgb="FF000000"/>
        <rFont val="Calibri"/>
        <family val="2"/>
      </rPr>
      <t>Razpoložljivost, kakovost, dostopnost in uporaba zbirk podatkov o zdravju so izboljšani za pripravljenost na izredne razmere, spremljanje, poročanje in podatkovne zbirke za nesreče z več nevarnostmi</t>
    </r>
  </si>
  <si>
    <r>
      <rPr>
        <sz val="11"/>
        <color rgb="FF000000"/>
        <rFont val="Calibri"/>
        <family val="2"/>
      </rPr>
      <t>• Sistemi zgodnjega opozarjanja za več nevarnosti vključujejo bolezni ljudi in živali ter vsebujejo zdravstvena opozorila</t>
    </r>
  </si>
  <si>
    <r>
      <rPr>
        <sz val="11"/>
        <color rgb="FF000000"/>
        <rFont val="Calibri"/>
        <family val="2"/>
      </rPr>
      <t>• Centri za evakuacijo v izrednih razmerah so opredeljeni s hitrim dostopom do storitev in zalog</t>
    </r>
  </si>
  <si>
    <r>
      <rPr>
        <sz val="11"/>
        <color rgb="FF000000"/>
        <rFont val="Calibri"/>
        <family val="2"/>
      </rPr>
      <t>• Tehnična pomoč in navodila za spremljanje, zgodnje opozarjanje, zdravstvene podatke in podatkovne zbirke za nesreče</t>
    </r>
  </si>
  <si>
    <r>
      <rPr>
        <sz val="11"/>
        <color rgb="FF000000"/>
        <rFont val="Calibri"/>
        <family val="2"/>
      </rPr>
      <t>C.3</t>
    </r>
  </si>
  <si>
    <r>
      <rPr>
        <sz val="11"/>
        <color rgb="FF000000"/>
        <rFont val="Calibri"/>
        <family val="2"/>
      </rPr>
      <t>Dostop do diagnostičnih storitev za izredne razmere</t>
    </r>
  </si>
  <si>
    <r>
      <rPr>
        <sz val="11"/>
        <color rgb="FF000000"/>
        <rFont val="Calibri"/>
        <family val="2"/>
      </rPr>
      <t>• Dostop do hitrih diagnostičnih storitev v izrednih razmerah na ravni skupnosti</t>
    </r>
  </si>
  <si>
    <r>
      <rPr>
        <sz val="11"/>
        <color rgb="FF000000"/>
        <rFont val="Calibri"/>
        <family val="2"/>
      </rPr>
      <t>• Laboratorijske zmogljivosti za diagnostične storitve v izrednih razmerah</t>
    </r>
  </si>
  <si>
    <r>
      <rPr>
        <sz val="11"/>
        <color rgb="FF000000"/>
        <rFont val="Calibri"/>
        <family val="2"/>
      </rPr>
      <t>• Tehnična pomoč in navodila za razvoj diagnostičnih in laboratorijskih storitev za izredne razmere na področju javnega zdravja in zdravja živali</t>
    </r>
  </si>
  <si>
    <r>
      <rPr>
        <sz val="11"/>
        <color rgb="FF000000"/>
        <rFont val="Calibri"/>
        <family val="2"/>
      </rPr>
      <t>• Mobilne zmogljivosti za terensko izvedbo storitev v izrednih razmerah (npr. laboratoriji na področju javnega zdravja in zdravja živali, naprave za spremljanje okolja, oprema za dekontaminacijo)</t>
    </r>
  </si>
  <si>
    <r>
      <rPr>
        <sz val="11"/>
        <color rgb="FF000000"/>
        <rFont val="Calibri"/>
        <family val="2"/>
      </rPr>
      <t>• Dogovori in mehanizmi za izmenjavo in testiranje vzorcev</t>
    </r>
  </si>
  <si>
    <r>
      <rPr>
        <sz val="11"/>
        <color rgb="FF000000"/>
        <rFont val="Calibri"/>
        <family val="2"/>
      </rPr>
      <t>• Zmogljivost regionalnih referenčnih laboratorijev za izredne razmere</t>
    </r>
  </si>
  <si>
    <r>
      <rPr>
        <sz val="11"/>
        <color rgb="FF000000"/>
        <rFont val="Calibri"/>
        <family val="2"/>
      </rPr>
      <t>C.4</t>
    </r>
  </si>
  <si>
    <r>
      <rPr>
        <sz val="11"/>
        <color rgb="FF000000"/>
        <rFont val="Calibri"/>
        <family val="2"/>
      </rPr>
      <t>Pripravljenost na izredne razmere in neprekinjeno delovanje osnovnih storitev, služb za ukrepanje ob izrednih dogodkih in zdravstvenih služb</t>
    </r>
  </si>
  <si>
    <r>
      <rPr>
        <sz val="11"/>
        <color rgb="FF000000"/>
        <rFont val="Calibri"/>
        <family val="2"/>
      </rPr>
      <t xml:space="preserve">• </t>
    </r>
    <r>
      <rPr>
        <sz val="11"/>
        <color rgb="FF000000"/>
        <rFont val="Calibri"/>
        <family val="2"/>
      </rPr>
      <t>Razpoložljivost in dostop do specializiranih služb za ukrepanje ob izrednih dogodkih, ki obravnavajo fizične, finančne in kulturne ovire</t>
    </r>
  </si>
  <si>
    <r>
      <rPr>
        <sz val="11"/>
        <color rgb="FF000000"/>
        <rFont val="Calibri"/>
        <family val="2"/>
      </rPr>
      <t xml:space="preserve">• </t>
    </r>
    <r>
      <rPr>
        <sz val="11"/>
        <color rgb="FF000000"/>
        <rFont val="Calibri"/>
        <family val="2"/>
      </rPr>
      <t>Zdravstveni sistemi v izrednih razmerah in specializirane službe (npr. upravljanje množičnih nesreč) v zdravstvu, veterini in drugih sektorjih</t>
    </r>
  </si>
  <si>
    <r>
      <rPr>
        <sz val="11"/>
        <color rgb="FF000000"/>
        <rFont val="Calibri"/>
        <family val="2"/>
      </rPr>
      <t xml:space="preserve">• </t>
    </r>
    <r>
      <rPr>
        <sz val="11"/>
        <color rgb="FF000000"/>
        <rFont val="Calibri"/>
        <family val="2"/>
      </rPr>
      <t>Tehnična pomoč in navodila za klinično obravnavo in zdravstvene storitve, ki so neposredno pomembni za pripravljenost na izredne razmere in načrtovanje neprekinjenega delovanja</t>
    </r>
  </si>
  <si>
    <r>
      <rPr>
        <sz val="11"/>
        <color rgb="FF000000"/>
        <rFont val="Calibri"/>
        <family val="2"/>
      </rPr>
      <t>• Načrti neprekinjenega delovanja za dostop do zdravstvenih storitev v skupnosti in osnovnih storitev v drugih sektorjih v izrednih razmerah</t>
    </r>
  </si>
  <si>
    <r>
      <rPr>
        <sz val="11"/>
        <color rgb="FF000000"/>
        <rFont val="Calibri"/>
        <family val="2"/>
      </rPr>
      <t>• Načrti neprekinjenega delovanja za zdravstvene in osnovne storitve v drugih sektorjih v izrednih razmerah</t>
    </r>
  </si>
  <si>
    <r>
      <rPr>
        <sz val="11"/>
        <color rgb="FF000000"/>
        <rFont val="Calibri"/>
        <family val="2"/>
      </rPr>
      <t>• Pobuda za varne bolnišnice</t>
    </r>
  </si>
  <si>
    <r>
      <rPr>
        <sz val="11"/>
        <color rgb="FF000000"/>
        <rFont val="Calibri"/>
        <family val="2"/>
      </rPr>
      <t>• Pripravljenost na izredne razmere v zdravstveni službi</t>
    </r>
  </si>
  <si>
    <r>
      <rPr>
        <sz val="11"/>
        <color rgb="FF000000"/>
        <rFont val="Calibri"/>
        <family val="2"/>
      </rPr>
      <t>• Pripravljenost bolnišnic na izredne razmere in infrastruktura v programih varnih bolnišnic</t>
    </r>
  </si>
  <si>
    <r>
      <rPr>
        <sz val="11"/>
        <color rgb="FF000000"/>
        <rFont val="Calibri"/>
        <family val="2"/>
      </rPr>
      <t>• Klinična navodila in protokoli</t>
    </r>
  </si>
  <si>
    <r>
      <rPr>
        <sz val="11"/>
        <color rgb="FF000000"/>
        <rFont val="Calibri"/>
        <family val="2"/>
      </rPr>
      <t>C.5</t>
    </r>
  </si>
  <si>
    <r>
      <rPr>
        <sz val="11"/>
        <color rgb="FF000000"/>
        <rFont val="Calibri"/>
        <family val="2"/>
      </rPr>
      <t>Obveščanje o tveganju vseh zainteresiranih strani za pripravljenost na izredne razmere</t>
    </r>
  </si>
  <si>
    <r>
      <rPr>
        <sz val="11"/>
        <color rgb="FF000000"/>
        <rFont val="Calibri"/>
        <family val="2"/>
      </rPr>
      <t xml:space="preserve">• </t>
    </r>
    <r>
      <rPr>
        <sz val="11"/>
        <color rgb="FF000000"/>
        <rFont val="Calibri"/>
        <family val="2"/>
      </rPr>
      <t>Obveščanje skupnosti o tveganju za pripravljenost na izredne razmere</t>
    </r>
  </si>
  <si>
    <r>
      <rPr>
        <sz val="11"/>
        <color rgb="FF000000"/>
        <rFont val="Calibri"/>
        <family val="2"/>
      </rPr>
      <t xml:space="preserve">• </t>
    </r>
    <r>
      <rPr>
        <sz val="11"/>
        <color rgb="FF000000"/>
        <rFont val="Calibri"/>
        <family val="2"/>
      </rPr>
      <t>Usklajeni mehanizmi in strategije med sektorji za obveščanje o tveganju in družbeno mobilizacijo v izrednih razmerah</t>
    </r>
  </si>
  <si>
    <r>
      <rPr>
        <sz val="11"/>
        <color rgb="FF000000"/>
        <rFont val="Calibri"/>
        <family val="2"/>
      </rPr>
      <t xml:space="preserve">• </t>
    </r>
    <r>
      <rPr>
        <sz val="11"/>
        <color rgb="FF000000"/>
        <rFont val="Calibri"/>
        <family val="2"/>
      </rPr>
      <t>Usklajene medagencijske strategije in mehanizmi obveščanja za javno in uradno obveščanje</t>
    </r>
  </si>
  <si>
    <r>
      <rPr>
        <sz val="11"/>
        <color rgb="FF000000"/>
        <rFont val="Calibri"/>
        <family val="2"/>
      </rPr>
      <t xml:space="preserve">• </t>
    </r>
    <r>
      <rPr>
        <sz val="11"/>
        <color rgb="FF000000"/>
        <rFont val="Calibri"/>
        <family val="2"/>
      </rPr>
      <t>Ozaveščenost skupnosti o zdravstvenih zaščitnih ukrepih v izrednih razmerah</t>
    </r>
  </si>
  <si>
    <r>
      <rPr>
        <sz val="11"/>
        <color rgb="FF000000"/>
        <rFont val="Calibri"/>
        <family val="2"/>
      </rPr>
      <t xml:space="preserve">• </t>
    </r>
    <r>
      <rPr>
        <sz val="11"/>
        <color rgb="FF000000"/>
        <rFont val="Calibri"/>
        <family val="2"/>
      </rPr>
      <t>Ukrepi v podporo pripravljenosti skupnosti na izredne razmere</t>
    </r>
  </si>
  <si>
    <r>
      <rPr>
        <sz val="11"/>
        <color rgb="FF000000"/>
        <rFont val="Calibri"/>
        <family val="2"/>
      </rPr>
      <t xml:space="preserve">• </t>
    </r>
    <r>
      <rPr>
        <sz val="11"/>
        <color rgb="FF000000"/>
        <rFont val="Calibri"/>
        <family val="2"/>
      </rPr>
      <t>Tehnična pomoč in navodila za obveščanje o tveganju, družbeno mobilizacijo in razvoj zmogljivosti v skupnosti</t>
    </r>
  </si>
  <si>
    <r>
      <rPr>
        <sz val="11"/>
        <color rgb="FF000000"/>
        <rFont val="Calibri"/>
        <family val="2"/>
      </rPr>
      <t xml:space="preserve">• </t>
    </r>
    <r>
      <rPr>
        <sz val="11"/>
        <color rgb="FF000000"/>
        <rFont val="Calibri"/>
        <family val="2"/>
      </rPr>
      <t>Strategije družbene mobilizacije za pripravljenost na izredne razmere</t>
    </r>
  </si>
  <si>
    <r>
      <rPr>
        <sz val="11"/>
        <color rgb="FF000000"/>
        <rFont val="Calibri"/>
        <family val="2"/>
      </rPr>
      <t>C.6</t>
    </r>
  </si>
  <si>
    <r>
      <rPr>
        <sz val="11"/>
        <color rgb="FF000000"/>
        <rFont val="Calibri"/>
        <family val="2"/>
      </rPr>
      <t>Raziskave, razvoj in ocenjevanje za obveščanje in pospeševanje pripravljenosti na izredne razmere</t>
    </r>
  </si>
  <si>
    <r>
      <rPr>
        <sz val="11"/>
        <color rgb="FF000000"/>
        <rFont val="Calibri"/>
        <family val="2"/>
      </rPr>
      <t xml:space="preserve">• </t>
    </r>
    <r>
      <rPr>
        <sz val="11"/>
        <color rgb="FF000000"/>
        <rFont val="Calibri"/>
        <family val="2"/>
      </rPr>
      <t>Operativne raziskave se osredotočajo na pripravljenost skupnosti na izredne razmere</t>
    </r>
  </si>
  <si>
    <r>
      <rPr>
        <sz val="11"/>
        <color rgb="FF000000"/>
        <rFont val="Calibri"/>
        <family val="2"/>
      </rPr>
      <t xml:space="preserve">• </t>
    </r>
    <r>
      <rPr>
        <sz val="11"/>
        <color rgb="FF000000"/>
        <rFont val="Calibri"/>
        <family val="2"/>
      </rPr>
      <t>Usklajevanje z nacionalnimi in mednarodnimi udeleženci za razvoj cepiv, diagnostike, zdravljenj in drugih ukrepov</t>
    </r>
  </si>
  <si>
    <r>
      <rPr>
        <sz val="11"/>
        <color rgb="FF000000"/>
        <rFont val="Calibri"/>
        <family val="2"/>
      </rPr>
      <t xml:space="preserve">• </t>
    </r>
    <r>
      <rPr>
        <sz val="11"/>
        <color rgb="FF000000"/>
        <rFont val="Calibri"/>
        <family val="2"/>
      </rPr>
      <t>Globalna koordinacija hitrega razvoja cepiv, diagnostike, zdravljenj in drugih ukrepov (npr. Načrt SZO za raziskave in razvoj)</t>
    </r>
  </si>
  <si>
    <r>
      <rPr>
        <sz val="11"/>
        <color rgb="FF000000"/>
        <rFont val="Calibri"/>
        <family val="2"/>
      </rPr>
      <t>• Ocenjevanje pripravljenosti na izredne razmere na ravni skupnosti</t>
    </r>
  </si>
  <si>
    <r>
      <rPr>
        <sz val="11"/>
        <color rgb="FF000000"/>
        <rFont val="Calibri"/>
        <family val="2"/>
      </rPr>
      <t>• Dokazi za pripravo tehničnih navodil za pripravljenost na izredne razmere in porajajoče se bolezni</t>
    </r>
  </si>
  <si>
    <r>
      <rPr>
        <sz val="11"/>
        <color rgb="FF000000"/>
        <rFont val="Calibri"/>
        <family val="2"/>
      </rPr>
      <t xml:space="preserve">• </t>
    </r>
    <r>
      <rPr>
        <sz val="11"/>
        <color rgb="FF000000"/>
        <rFont val="Calibri"/>
        <family val="2"/>
      </rPr>
      <t>Dokazi za pripravo tehničnih navodil za pripravljenost na izredne razmere in porajajoča se zdravstvena vprašanja</t>
    </r>
  </si>
  <si>
    <r>
      <rPr>
        <sz val="11"/>
        <color rgb="FF000000"/>
        <rFont val="Calibri"/>
        <family val="2"/>
      </rPr>
      <t>• Ocena države glede pripravljenosti na izredne razmere</t>
    </r>
  </si>
  <si>
    <r>
      <rPr>
        <sz val="11"/>
        <color rgb="FF000000"/>
        <rFont val="Calibri"/>
        <family val="2"/>
      </rPr>
      <t>• Globalne in regionalne raziskave, študije stroškov in koristi ter ocena pripravljenosti na izredne razmere</t>
    </r>
  </si>
  <si>
    <r>
      <rPr>
        <i/>
        <sz val="11"/>
        <rFont val="Calibri"/>
        <family val="2"/>
      </rPr>
      <t>Viri – človeški, finančni, logistični in dobave</t>
    </r>
  </si>
  <si>
    <r>
      <rPr>
        <sz val="11"/>
        <color rgb="FF000000"/>
        <rFont val="Calibri"/>
        <family val="2"/>
      </rPr>
      <t>R.1</t>
    </r>
  </si>
  <si>
    <r>
      <rPr>
        <sz val="11"/>
        <color rgb="FF000000"/>
        <rFont val="Calibri"/>
        <family val="2"/>
      </rPr>
      <t>Finančni viri za pripravljenost na izredne razmere in financiranje ukrepov ob izrednih razmerah</t>
    </r>
  </si>
  <si>
    <r>
      <rPr>
        <sz val="11"/>
        <color rgb="FF000000"/>
        <rFont val="Calibri"/>
        <family val="2"/>
      </rPr>
      <t xml:space="preserve">• </t>
    </r>
    <r>
      <rPr>
        <sz val="11"/>
        <color rgb="FF000000"/>
        <rFont val="Calibri"/>
        <family val="2"/>
      </rPr>
      <t>Razpoložljivost in dostop do proračunov in drugih virov za pripravljenost na izredne razmere</t>
    </r>
  </si>
  <si>
    <r>
      <rPr>
        <sz val="11"/>
        <color rgb="FF000000"/>
        <rFont val="Calibri"/>
        <family val="2"/>
      </rPr>
      <t xml:space="preserve">• </t>
    </r>
    <r>
      <rPr>
        <sz val="11"/>
        <color rgb="FF000000"/>
        <rFont val="Calibri"/>
        <family val="2"/>
      </rPr>
      <t>Notranje financiranje, namenjeno prednostnim nalogam pripravljenosti za izredne razmere iz državnega financiranja zdravstva, rednih proračunov za zdravje in izrednih proračunov</t>
    </r>
  </si>
  <si>
    <r>
      <rPr>
        <sz val="11"/>
        <color rgb="FF000000"/>
        <rFont val="Calibri"/>
        <family val="2"/>
      </rPr>
      <t xml:space="preserve">• </t>
    </r>
    <r>
      <rPr>
        <sz val="11"/>
        <color rgb="FF000000"/>
        <rFont val="Calibri"/>
        <family val="2"/>
      </rPr>
      <t>Mednarodno financiranje je neposredno usklajeno z načrti in prednostnimi nalogami za pripravljenost države</t>
    </r>
  </si>
  <si>
    <r>
      <rPr>
        <sz val="11"/>
        <color rgb="FF000000"/>
        <rFont val="Calibri"/>
        <family val="2"/>
      </rPr>
      <t>• Razpoložljivost in dostop do sredstev za izredne razmere</t>
    </r>
  </si>
  <si>
    <r>
      <rPr>
        <sz val="11"/>
        <color rgb="FF000000"/>
        <rFont val="Calibri"/>
        <family val="2"/>
      </rPr>
      <t>• Vzpostavitev in zagotovitev mehanizmov za financiranje ukrepov ob izrednih razmerah</t>
    </r>
  </si>
  <si>
    <r>
      <rPr>
        <sz val="11"/>
        <color rgb="FF000000"/>
        <rFont val="Calibri"/>
        <family val="2"/>
      </rPr>
      <t xml:space="preserve">• </t>
    </r>
    <r>
      <rPr>
        <sz val="11"/>
        <color rgb="FF000000"/>
        <rFont val="Calibri"/>
        <family val="2"/>
      </rPr>
      <t>Večsektorsko in organizacijsko financiranje v izrednih razmerah</t>
    </r>
  </si>
  <si>
    <r>
      <rPr>
        <sz val="11"/>
        <color rgb="FF000000"/>
        <rFont val="Calibri"/>
        <family val="2"/>
      </rPr>
      <t>R.2</t>
    </r>
  </si>
  <si>
    <r>
      <rPr>
        <sz val="11"/>
        <color rgb="FF000000"/>
        <rFont val="Calibri"/>
        <family val="2"/>
      </rPr>
      <t>Namenski, usposobljeni in opremljeni človeški viri za izredne razmere</t>
    </r>
  </si>
  <si>
    <r>
      <rPr>
        <sz val="11"/>
        <color rgb="FF000000"/>
        <rFont val="Calibri"/>
        <family val="2"/>
      </rPr>
      <t xml:space="preserve">• </t>
    </r>
    <r>
      <rPr>
        <sz val="11"/>
        <color rgb="FF000000"/>
        <rFont val="Calibri"/>
        <family val="2"/>
      </rPr>
      <t>Usposabljanje zdravstvenih delavcev za pripravljenosti na izredne razmere zaradi vseh nevarnosti</t>
    </r>
  </si>
  <si>
    <r>
      <rPr>
        <sz val="11"/>
        <color rgb="FF000000"/>
        <rFont val="Calibri"/>
        <family val="2"/>
      </rPr>
      <t xml:space="preserve">• </t>
    </r>
    <r>
      <rPr>
        <sz val="11"/>
        <color rgb="FF000000"/>
        <rFont val="Calibri"/>
        <family val="2"/>
      </rPr>
      <t>Večsektorsko usposabljanje za več nevarnosti vključuje zdravje</t>
    </r>
  </si>
  <si>
    <r>
      <rPr>
        <sz val="11"/>
        <color rgb="FF000000"/>
        <rFont val="Calibri"/>
        <family val="2"/>
      </rPr>
      <t xml:space="preserve">• </t>
    </r>
    <r>
      <rPr>
        <sz val="11"/>
        <color rgb="FF000000"/>
        <rFont val="Calibri"/>
        <family val="2"/>
      </rPr>
      <t>Tehnična navodila in pomoč pri pripravljenosti delavcev pri regionalnih in globalnih izrednih razmerah (vključno z ekipami in viri strokovnega znanja)</t>
    </r>
  </si>
  <si>
    <r>
      <rPr>
        <sz val="11"/>
        <color rgb="FF000000"/>
        <rFont val="Calibri"/>
        <family val="2"/>
      </rPr>
      <t xml:space="preserve">• </t>
    </r>
    <r>
      <rPr>
        <sz val="11"/>
        <color rgb="FF000000"/>
        <rFont val="Calibri"/>
        <family val="2"/>
      </rPr>
      <t>Večstransko usposabljanje prostovoljcev iz skupnosti za izredne razmere o zdravstvenih vidikih izrednih razmer</t>
    </r>
  </si>
  <si>
    <r>
      <rPr>
        <sz val="11"/>
        <color rgb="FF000000"/>
        <rFont val="Calibri"/>
        <family val="2"/>
      </rPr>
      <t xml:space="preserve">• </t>
    </r>
    <r>
      <rPr>
        <sz val="11"/>
        <color rgb="FF000000"/>
        <rFont val="Calibri"/>
        <family val="2"/>
      </rPr>
      <t>Vzpostavitev in vzdrževanje specializiranih skupin (npr. ekip za nujno medicinsko pomoč, ekip za hitro odzivanje) in virov strokovnega znanja</t>
    </r>
  </si>
  <si>
    <r>
      <rPr>
        <sz val="11"/>
        <color rgb="FF000000"/>
        <rFont val="Calibri"/>
        <family val="2"/>
      </rPr>
      <t>• Usposabljanje pred napotitvijo</t>
    </r>
  </si>
  <si>
    <r>
      <rPr>
        <sz val="11"/>
        <color rgb="FF000000"/>
        <rFont val="Calibri"/>
        <family val="2"/>
      </rPr>
      <t>• Načrti razvoja zdravstvene delovne sile vključujejo funkcije v zvezi z izrednimi razmerami, odpravljajo pomanjkanje spretnosti in vključujejo javni, zasebni in civilni sektor</t>
    </r>
  </si>
  <si>
    <r>
      <rPr>
        <sz val="11"/>
        <color rgb="FF000000"/>
        <rFont val="Calibri"/>
        <family val="2"/>
      </rPr>
      <t>• Sporazumi med državami glede hitrega odzivanja</t>
    </r>
  </si>
  <si>
    <r>
      <rPr>
        <sz val="11"/>
        <color rgb="FF000000"/>
        <rFont val="Calibri"/>
        <family val="2"/>
      </rPr>
      <t>R.3</t>
    </r>
  </si>
  <si>
    <r>
      <rPr>
        <sz val="11"/>
        <color rgb="FF000000"/>
        <rFont val="Calibri"/>
        <family val="2"/>
      </rPr>
      <t>Logistični mehanizmi in osnovne zaloge za zdravje</t>
    </r>
  </si>
  <si>
    <r>
      <rPr>
        <sz val="11"/>
        <color rgb="FF000000"/>
        <rFont val="Calibri"/>
        <family val="2"/>
      </rPr>
      <t xml:space="preserve">• </t>
    </r>
    <r>
      <rPr>
        <sz val="11"/>
        <color rgb="FF000000"/>
        <rFont val="Calibri"/>
        <family val="2"/>
      </rPr>
      <t>Dostopnost in razpoložljivost zalog in opreme za izredne razmere na ravni skupnosti</t>
    </r>
  </si>
  <si>
    <r>
      <rPr>
        <sz val="11"/>
        <color rgb="FF000000"/>
        <rFont val="Calibri"/>
        <family val="2"/>
      </rPr>
      <t xml:space="preserve">• </t>
    </r>
    <r>
      <rPr>
        <sz val="11"/>
        <color rgb="FF000000"/>
        <rFont val="Calibri"/>
        <family val="2"/>
      </rPr>
      <t>Sistemi in sporazumi za ustvarjanje in vzdrževanje zalog cepiv (vključno s hladno verigo), protisredstva, vzorčenje, diagnostiko, osebna zaščitna sredstva in druge osnovne zaloge</t>
    </r>
  </si>
  <si>
    <r>
      <rPr>
        <sz val="11"/>
        <color rgb="FF000000"/>
        <rFont val="Calibri"/>
        <family val="2"/>
      </rPr>
      <t xml:space="preserve">• </t>
    </r>
    <r>
      <rPr>
        <sz val="11"/>
        <color rgb="FF000000"/>
        <rFont val="Calibri"/>
        <family val="2"/>
      </rPr>
      <t>Sporazumi za globalno opredelitev prednostnih nalog in razdeljevanje ključnih zalog v izrednih razmerah</t>
    </r>
  </si>
  <si>
    <r>
      <rPr>
        <sz val="11"/>
        <color rgb="FF000000"/>
        <rFont val="Calibri"/>
        <family val="2"/>
      </rPr>
      <t xml:space="preserve">• </t>
    </r>
    <r>
      <rPr>
        <sz val="11"/>
        <color rgb="FF000000"/>
        <rFont val="Calibri"/>
        <family val="2"/>
      </rPr>
      <t>Pripravljenost logističnih sistemov na izredne razmere za podporo zdravja v izrednih razmerah</t>
    </r>
  </si>
  <si>
    <r>
      <rPr>
        <sz val="11"/>
        <color rgb="FF000000"/>
        <rFont val="Calibri"/>
        <family val="2"/>
      </rPr>
      <t xml:space="preserve">• </t>
    </r>
    <r>
      <rPr>
        <sz val="11"/>
        <color rgb="FF000000"/>
        <rFont val="Calibri"/>
        <family val="2"/>
      </rPr>
      <t>Globalno in regionalno ustvarjanje zalog, prerazporejanje in pripravljenost logističnih sistemov za razdeljevanje nujnih potrebščin v izrednih razmerah</t>
    </r>
  </si>
  <si>
    <t>Objectives</t>
  </si>
  <si>
    <t>Key performance indicators</t>
  </si>
  <si>
    <t>Performace measures</t>
  </si>
  <si>
    <t>N</t>
  </si>
  <si>
    <t>EA</t>
  </si>
  <si>
    <t>Emergency management legal framework is updated and follows international agreements</t>
  </si>
  <si>
    <t>EA-1</t>
  </si>
  <si>
    <t>Legal framework for multisectoral emergency management is updated and follows international agreements</t>
  </si>
  <si>
    <t>EA1.1</t>
  </si>
  <si>
    <t>Legal framework follows an all-hazards approach (i.e. biological, chemical and environmental)</t>
  </si>
  <si>
    <t>EA1.2</t>
  </si>
  <si>
    <t>It considers all phases of preparedness: risk reduction/prevention, response, recovery and evaluation</t>
  </si>
  <si>
    <t>EA1.3</t>
  </si>
  <si>
    <t>It defines procedures for declaring and terminating a state of emergency at both national and subnational levels</t>
  </si>
  <si>
    <t>EA1.4</t>
  </si>
  <si>
    <t>It is consistent with legally binding international agreements and conventions (e.g. International Health Regulations and Hyogo Framework for Action)</t>
  </si>
  <si>
    <t>EB</t>
  </si>
  <si>
    <t>Emergency management organizational structures are established and their operational links are functioning</t>
  </si>
  <si>
    <t>EB-1</t>
  </si>
  <si>
    <t>National multisectoral committee (or equivalent) for emergency management coordination includes the health-sector</t>
  </si>
  <si>
    <t>EB1.1</t>
  </si>
  <si>
    <t>National multisectoral committee for emergency management coordination is or can be established in case of an emergency</t>
  </si>
  <si>
    <t>EB1.2</t>
  </si>
  <si>
    <t>It includes high-level representatives of the health-sector</t>
  </si>
  <si>
    <t>EB1.3</t>
  </si>
  <si>
    <t>Roles, responsibilities and authority of the members of the committee and its secretariat are defined</t>
  </si>
  <si>
    <t>EB1.4</t>
  </si>
  <si>
    <t>It monitors and reviews performance of the national emergency management strategy</t>
  </si>
  <si>
    <t>EB-2</t>
  </si>
  <si>
    <t>National inter-sectoral collaboration mechanisms are functioning</t>
  </si>
  <si>
    <t>EB2.1</t>
  </si>
  <si>
    <t>National inter-sectoral collaboration mechanisms include signed agreements and SOPs (or equivalent)</t>
  </si>
  <si>
    <t>EB2.2</t>
  </si>
  <si>
    <t>Coordination mechanisms promote the documentation and follow-up of decisions made at the planning meetings</t>
  </si>
  <si>
    <t>EC</t>
  </si>
  <si>
    <t>Emergency management plan is updated and health-sector programmes are implemented</t>
  </si>
  <si>
    <t>EC-1</t>
  </si>
  <si>
    <t>National multisectoral emergency preparedness plan is updated</t>
  </si>
  <si>
    <t>EC1.1</t>
  </si>
  <si>
    <t>National multisectoral emergency preparedness plan is updated according to legal requirements</t>
  </si>
  <si>
    <t>EC1.2</t>
  </si>
  <si>
    <t>It specifies location of Command and Control Structure from which emergency will be managed</t>
  </si>
  <si>
    <t>EC1.3</t>
  </si>
  <si>
    <t>It defines activation, coordination and deactivation/stand-down procedures, including debriefing and the process of recovery and returning to normal</t>
  </si>
  <si>
    <t>EC1.4</t>
  </si>
  <si>
    <t>It is published after each revision</t>
  </si>
  <si>
    <t>EC-2</t>
  </si>
  <si>
    <t>National emergency preparedness health-sector programmes are implemented</t>
  </si>
  <si>
    <t>EC2.1</t>
  </si>
  <si>
    <t>Health-sector emergency management programmes include the development and dissemination of guidelines</t>
  </si>
  <si>
    <t>EC2.2</t>
  </si>
  <si>
    <t>They include the development, organization and delivery of training programmes</t>
  </si>
  <si>
    <t>EC2.3</t>
  </si>
  <si>
    <t>They foresee the development and evaluation of exercises and drills</t>
  </si>
  <si>
    <t>EC2.4</t>
  </si>
  <si>
    <t>They provide for the coordination and monitoring of, and the regular reporting on, programme implementation</t>
  </si>
  <si>
    <t>ED</t>
  </si>
  <si>
    <t>Emergency management organizations and agencies have adequate funding</t>
  </si>
  <si>
    <t>ED-1</t>
  </si>
  <si>
    <t>Multisectoral mechanisms for financing national emergency management activities are functioning</t>
  </si>
  <si>
    <t>ED1.1</t>
  </si>
  <si>
    <t>Funds are available for the multisectoral preparedness for, and management of, emergencies at the national level</t>
  </si>
  <si>
    <t>ED1.2</t>
  </si>
  <si>
    <t>Funds are designated for a health-sector emergency preparedness programme</t>
  </si>
  <si>
    <t>ED1.3</t>
  </si>
  <si>
    <t>There are mechanisms for accessing contingency funds for health-sector emergency response and recovery operations</t>
  </si>
  <si>
    <t>ED1.4</t>
  </si>
  <si>
    <t>Health-sector financing mechanisms include how regular or surge workforce will be paid for the increased working (overtime) that will take place during emergencies</t>
  </si>
  <si>
    <t>EE</t>
  </si>
  <si>
    <t>Health-sector business continuity management plan is updated and programmes are implemented</t>
  </si>
  <si>
    <t>EE-1</t>
  </si>
  <si>
    <t>Health-sector business continuity management plan is updated and programmes are implemented</t>
  </si>
  <si>
    <t>EE1.1</t>
  </si>
  <si>
    <t>Health-sector business impact analysis, that includes identification of critical business functions/processes/services and resources, has been conducted</t>
  </si>
  <si>
    <t>EE1.2</t>
  </si>
  <si>
    <t>Staff vital to maintain critical functions are identified</t>
  </si>
  <si>
    <t>EE1.3</t>
  </si>
  <si>
    <t>The need to stockpile strategic reserves of supplies, material and equipment has been addressed</t>
  </si>
  <si>
    <t>EE1.4</t>
  </si>
  <si>
    <t>Operational critical resources of health-care facilities (e.g. safe food, water, electricity, heating, etc.) have been identified</t>
  </si>
  <si>
    <t>EE1.5</t>
  </si>
  <si>
    <t>Health-sector crisis management plan, that provides clear command structures, delegations of authority/orders of succession and escalation criteria, is developed</t>
  </si>
  <si>
    <t>EE1.6</t>
  </si>
  <si>
    <t>Business continuity programmes include assigning and training alternative staff for critical posts</t>
  </si>
  <si>
    <t>EE1.7</t>
  </si>
  <si>
    <t xml:space="preserve">They include considering and testing ways of reducing societal disruption (e.g. telecommuting, working from home, reducing the number of physical meetings and travel) </t>
  </si>
  <si>
    <t>EE1.8</t>
  </si>
  <si>
    <t>They address the need for social services support for essential workers</t>
  </si>
  <si>
    <t>EE1.9</t>
  </si>
  <si>
    <t>They address the need for psychosocial support services to help workers remain effective</t>
  </si>
  <si>
    <t>EE1.10</t>
  </si>
  <si>
    <t>They include training, exercising, evaluating, updating and validating business continuity plan</t>
  </si>
  <si>
    <t>Objectives</t>
  </si>
  <si>
    <t>Key performance indicators</t>
  </si>
  <si>
    <t>Performace measures</t>
  </si>
  <si>
    <t>N</t>
  </si>
  <si>
    <t>G1A</t>
  </si>
  <si>
    <t>Develop a comprehensive national public health-risk assessment</t>
  </si>
  <si>
    <t>G1A-1</t>
  </si>
  <si>
    <t>National public health-information system for risk and resources assessments is operative</t>
  </si>
  <si>
    <t>G1A1.1</t>
  </si>
  <si>
    <t>National public health-information system provides data of relevant hazards of all origins (i.e. biological, chemical and environmental)</t>
  </si>
  <si>
    <t>G1A1.2</t>
  </si>
  <si>
    <t>Responsibilities and authority related to the system have been defined</t>
  </si>
  <si>
    <t>G1A1.3</t>
  </si>
  <si>
    <t>Protocols and procedures for the collection, analysis and dissemination of data for conducting risk and resources assessment are developed</t>
  </si>
  <si>
    <t>G1A1.4</t>
  </si>
  <si>
    <t>Evaluations and improvements of the system are performed regularly</t>
  </si>
  <si>
    <t>G1A1.5</t>
  </si>
  <si>
    <t>National public health-risk assessment  is updated regularly</t>
  </si>
  <si>
    <t>G1A1.6</t>
  </si>
  <si>
    <t>It includes vulnerability assessment (of communities, infrastructure and services)</t>
  </si>
  <si>
    <t>G1A-2</t>
  </si>
  <si>
    <t>National surveillance and epidemic-intelligence system is operative</t>
  </si>
  <si>
    <t>G1A2.1</t>
  </si>
  <si>
    <t>There is a list of priority diseases, conditions and case definitions for surveillance</t>
  </si>
  <si>
    <t>G1A2.2</t>
  </si>
  <si>
    <t>There is a specific unit(s) designated for surveillance of public health risks</t>
  </si>
  <si>
    <t>G1A2.3</t>
  </si>
  <si>
    <t>SOPs defining roles, responsibilities and procedures related to the collection, analysis and dissemination of surveillance data are developed</t>
  </si>
  <si>
    <t>G1A2.4</t>
  </si>
  <si>
    <t>Surveillance system provides for data-sharing in other-than-human areas: agricultural, veterinary, environmental, etc.</t>
  </si>
  <si>
    <t>G1A2.5</t>
  </si>
  <si>
    <t>Information sources include screening of media and other alternative sources, and ‘rumour checking’ to assess or verify emergencies</t>
  </si>
  <si>
    <t>G1A2.6</t>
  </si>
  <si>
    <t>Baseline estimates, trends and thresholds for alert and action are defined for the community/primary response level for priority diseases/events</t>
  </si>
  <si>
    <t>G1A2.7</t>
  </si>
  <si>
    <t>There is timely reporting from reporting units</t>
  </si>
  <si>
    <t>G1A2.8</t>
  </si>
  <si>
    <t>Deviations or values exceeding thresholds are detected and used for action at the community/primary public health response level</t>
  </si>
  <si>
    <t>G1A2.9</t>
  </si>
  <si>
    <t>Regular feedback of surveillance results are disseminated to all levels and other relevant stakeholders (e.g. Epi bulletins, surveillance reports, etc.)</t>
  </si>
  <si>
    <t>G1A2.10</t>
  </si>
  <si>
    <t>Evaluations of the early warning function of the surveillance and epidemic-intelligence system have been carried out</t>
  </si>
  <si>
    <t>G1A-3</t>
  </si>
  <si>
    <t>National and international information-sharing mechanisms are functioning</t>
  </si>
  <si>
    <t>G1A3.1</t>
  </si>
  <si>
    <t>National information-sharing mechanisms with other relevant sectors and all level health-sector organizations are functioning</t>
  </si>
  <si>
    <t>G1A3.2</t>
  </si>
  <si>
    <t>International information-sharing system for reporting according to IHR and European mandatory requirements are operative</t>
  </si>
  <si>
    <t>G1A3.3</t>
  </si>
  <si>
    <t>All of events that meet the criteria for IHR notification have been notified by the NFP to WHO within 24 hours of conducting risk assessments over the last 12 months</t>
  </si>
  <si>
    <t>G1A3.4</t>
  </si>
  <si>
    <t>All of events that meet the criteria for notification under Decision No 1082/2013/EU have been notified by the NFP to HSC and ECDC, EFSA or corresponding EU agency within 24 hours of conducting risk assessments over the last 12 months</t>
  </si>
  <si>
    <t>G1A3.5</t>
  </si>
  <si>
    <t>NFP has responded to all verification requests from WHO within 24 hours in the last 12 months</t>
  </si>
  <si>
    <t>G1A3.6</t>
  </si>
  <si>
    <t>NFP has responded to all verification requests from HSC, ECDC, EFSA or other EU agency within 24 hours in the past 12 months</t>
  </si>
  <si>
    <t>G1B</t>
  </si>
  <si>
    <t>Improve communication of health-risk information</t>
  </si>
  <si>
    <t>G1B-1</t>
  </si>
  <si>
    <t>Strategies for risk communication with the public and the media are developed</t>
  </si>
  <si>
    <t>G1B1.1</t>
  </si>
  <si>
    <t>National emergency preparedness plan includes a public information management strategy</t>
  </si>
  <si>
    <t>G1B1.2</t>
  </si>
  <si>
    <t>Risk communication partners and stakeholders are identified (e.g. science organizations, community leaders, NGOs, etc.)</t>
  </si>
  <si>
    <t>G1B1.3</t>
  </si>
  <si>
    <t>Risk communication plan is developed (includes inventory of communication partners, focal points, stakeholders and their capacities)</t>
  </si>
  <si>
    <t>G1B1.4</t>
  </si>
  <si>
    <t>Policies, SOPs or guidelines are developed to support the risk communication plan</t>
  </si>
  <si>
    <t>G1B1.5</t>
  </si>
  <si>
    <t>Relationships with the media are established before the emergency (contacts with key media staff are regular)</t>
  </si>
  <si>
    <t>G1B1.6</t>
  </si>
  <si>
    <t>Generic pre-prepared media statements templates, frequently asked questions and answers (related to key messages) and advertising material are available</t>
  </si>
  <si>
    <t>G1B1.7</t>
  </si>
  <si>
    <t>Risk communication plan has been implemented or tested through actual emergency or simulation exercise and updated</t>
  </si>
  <si>
    <t>G1B1.8</t>
  </si>
  <si>
    <t>Evaluation of the risk communication has been conducted after emergencies and exercises, for timeliness, transparency and appropriateness of communications</t>
  </si>
  <si>
    <t>G1B-2</t>
  </si>
  <si>
    <t>Strategies for risk communication with staff involved in risk management are developed</t>
  </si>
  <si>
    <t>G1B2.1</t>
  </si>
  <si>
    <t xml:space="preserve">National emergency preparedness plan includes a strategy for communication with staff involved in risk management </t>
  </si>
  <si>
    <t>G1B2.2</t>
  </si>
  <si>
    <t>Risk communication partners and stakeholders are identified (e.g. professional associations, labor unions, etc.)</t>
  </si>
  <si>
    <t>G1B2.3</t>
  </si>
  <si>
    <t>Information on specific risks and personal protective measures for staff involved in risk reduction/prevention is regularly updated and disseminated</t>
  </si>
  <si>
    <t>G1B2.4</t>
  </si>
  <si>
    <t>A plan for reviewing, revising and monitoring impact of risk communication strategy with staff is developed</t>
  </si>
  <si>
    <t>G1C</t>
  </si>
  <si>
    <t>Reduce and prevent the health risks from all-hazards</t>
  </si>
  <si>
    <t>G1C-1</t>
  </si>
  <si>
    <t>Implementation of risk reduction and prevention programmes is inclusive and coordinated</t>
  </si>
  <si>
    <t>G1C1.1</t>
  </si>
  <si>
    <t>Risk reduction and preventive activities are joined up across all relevant emergency management organizations and agencies (i.e. public health services, civil protection services, law enforcement services, etc.)</t>
  </si>
  <si>
    <t>G1C1.2</t>
  </si>
  <si>
    <t>Inter-agency mechanisms are maintained to update other countries and international organizations and agencies on progress, resolve issues and address collective needs</t>
  </si>
  <si>
    <t>G1C-2</t>
  </si>
  <si>
    <t>National and subnational health-sector programmes on risk reduction and prevention are implemented</t>
  </si>
  <si>
    <t>G1C2.1</t>
  </si>
  <si>
    <t xml:space="preserve">National and subnational health-sector risk reduction and prevention programmes are implemented for the most relevant hazards detected </t>
  </si>
  <si>
    <t>G1C2.2</t>
  </si>
  <si>
    <t>The impact and effectiveness of these programmes (e.g. vaccination), including adverse effects, is assessed regularly</t>
  </si>
  <si>
    <t>G1C-3</t>
  </si>
  <si>
    <t>Infection Prevention and Control programme is operative at national and hospital levels</t>
  </si>
  <si>
    <t>G1C3.1</t>
  </si>
  <si>
    <t>Responsibility has been assigned for surveillance of health-care-associated infections within the country</t>
  </si>
  <si>
    <t>G1C3.2</t>
  </si>
  <si>
    <t>Responsibility has been assigned for surveillance of anti-microbial resistance within the country</t>
  </si>
  <si>
    <t>G1C3.3</t>
  </si>
  <si>
    <t>National Infection Prevention and Control policy or operational plan is available and implemented</t>
  </si>
  <si>
    <t>G1C3.4</t>
  </si>
  <si>
    <t>SOPs, guidelines and protocols for IPC are available to hospitals</t>
  </si>
  <si>
    <t>G1C3.5</t>
  </si>
  <si>
    <t>All tertiary hospitals have designated area(s) and defined procedures for the care of patients requiring specific isolation precautions according to guidelines</t>
  </si>
  <si>
    <t>G1C3.6</t>
  </si>
  <si>
    <t>There are qualified IPC professionals in place in all tertiary hospitals</t>
  </si>
  <si>
    <t>G1C3.7</t>
  </si>
  <si>
    <t xml:space="preserve">Defined norms or guidelines for protecting health-care workers from health-care associated infections are developed and implemented </t>
  </si>
  <si>
    <t>G1C3.8</t>
  </si>
  <si>
    <t xml:space="preserve">There is surveillance within high risk groups to promptly detect and investigate clusters of infectious disease patients, as well as unexplained illnesses in health workers </t>
  </si>
  <si>
    <t>G1C3.9</t>
  </si>
  <si>
    <t>A monitoring system for antimicrobial resistance is functioning</t>
  </si>
  <si>
    <t>G1C3.10</t>
  </si>
  <si>
    <t xml:space="preserve">Data on the magnitude and trends of antimicrobial resistance is available </t>
  </si>
  <si>
    <t>Objectives</t>
  </si>
  <si>
    <t>Key performance indicators</t>
  </si>
  <si>
    <t>Performace measures</t>
  </si>
  <si>
    <t>N</t>
  </si>
  <si>
    <t>G2A</t>
  </si>
  <si>
    <t>Promote capability development in emergency management</t>
  </si>
  <si>
    <t>G2A-1</t>
  </si>
  <si>
    <t>Emergency management human resource and capability development strategy is developed</t>
  </si>
  <si>
    <t>G2A1.1</t>
  </si>
  <si>
    <t>National emergency preparedness plan includes a human resource and capability development strategy based on defined competencies</t>
  </si>
  <si>
    <t>G2A1.2</t>
  </si>
  <si>
    <t>Specific budget is allocated</t>
  </si>
  <si>
    <t>G2A1.3</t>
  </si>
  <si>
    <t>A needs assessment has been conducted to identify gaps in human resources and training</t>
  </si>
  <si>
    <t>G2A1.4</t>
  </si>
  <si>
    <t>A plan or strategy is developed to access field epidemiology training in-country, regionally or internationally</t>
  </si>
  <si>
    <t>G2A-2</t>
  </si>
  <si>
    <t>Exercising is effective in improving emergency management capability</t>
  </si>
  <si>
    <t>G2A2.1</t>
  </si>
  <si>
    <t>The country has conducted a national emergency preparedness exercise/drill in the last year</t>
  </si>
  <si>
    <t>G2A2.2</t>
  </si>
  <si>
    <t>Critical SOPs are tested during exercising</t>
  </si>
  <si>
    <t>G2A2.3</t>
  </si>
  <si>
    <t>A formal process for identifying opportunities for improvement arising from exercises/drills/events is developed</t>
  </si>
  <si>
    <t>G2A2.4</t>
  </si>
  <si>
    <t>There are formal reports to internal and external stakeholders on the implementation of corrective actions</t>
  </si>
  <si>
    <t>G2B</t>
  </si>
  <si>
    <t>Enhance ability to coordinate and manage emergencies</t>
  </si>
  <si>
    <t>G2B-1</t>
  </si>
  <si>
    <t>National emergency management command and control structure (or equivalent) operates effectively</t>
  </si>
  <si>
    <t>G2B1.1</t>
  </si>
  <si>
    <t>CCS function leads (Event, Operations, Financial, Logistics, Public Information Managers, etc.) and staff are identified</t>
  </si>
  <si>
    <t>G2B1.2</t>
  </si>
  <si>
    <t>CCS has a functional, effective 24/7/365 duty team that is tested regularly</t>
  </si>
  <si>
    <t>G2B1.3</t>
  </si>
  <si>
    <t>CCS has an agreed protocol for activation/deactivation time</t>
  </si>
  <si>
    <t>G2B1.4</t>
  </si>
  <si>
    <t>A link/contact structure exist to support CCS regarding national management of emergencies at other levels and sectors (e.g. Police, Transport, Travel, Education, Food Supply) by dealing with triage operations, event and/or outbreak investigations, trade bans, travel advisories and movement restrictions</t>
  </si>
  <si>
    <t>G2B1.5</t>
  </si>
  <si>
    <t>Coordination between CCS and international organizations and agencies is assured: emergency manager and IHR, HSC and ECDC NFPs are identified</t>
  </si>
  <si>
    <t>G2B1.6</t>
  </si>
  <si>
    <t>Effective communication systems and processes exist between CCS, EU Agencies-Emergency Operation Centres and EC-Health Emergency Operation Facility</t>
  </si>
  <si>
    <t>G2B1.7</t>
  </si>
  <si>
    <t>Emergency response management procedures (including mechanism to activate response plan) have been implemented for a real or simulated PHE response in the year</t>
  </si>
  <si>
    <t>G2B1.8</t>
  </si>
  <si>
    <t>They have been evaluated and updated after a real or simulated emergency response</t>
  </si>
  <si>
    <t>G2C</t>
  </si>
  <si>
    <t>Improve information management during emergencies</t>
  </si>
  <si>
    <t>G2C-1</t>
  </si>
  <si>
    <t>Rapid health-needs assessment could be developed during emergencies</t>
  </si>
  <si>
    <t>G2C1.1</t>
  </si>
  <si>
    <t>Formal mechanisms are established for carrying out rapid health-needs assessments through investigation and rapid response teams</t>
  </si>
  <si>
    <t>G2C1.2</t>
  </si>
  <si>
    <t>A national directory or list of experts in health and other sectors to support a response to emergencies is updated</t>
  </si>
  <si>
    <t>G2C1.3</t>
  </si>
  <si>
    <t>There are operational links with WHO, HSC, ECDC and the Scientific Committees in the fields of consumer safety, public health and the environment</t>
  </si>
  <si>
    <t>G2D</t>
  </si>
  <si>
    <t>Improve communication during emergencies</t>
  </si>
  <si>
    <t>G2D-1</t>
  </si>
  <si>
    <t>Strategies for crisis communication with the public and the media are developed</t>
  </si>
  <si>
    <t>G2D1.1</t>
  </si>
  <si>
    <t>Coordination mechanisms are established for involving relevant stakeholders in the formulation of crisis information for the public and the media to ensure consistency</t>
  </si>
  <si>
    <t>G2D1.2</t>
  </si>
  <si>
    <t>Procedures to respond to potential media requests during an emergency are developed (e.g. daily press conferences, website updates)</t>
  </si>
  <si>
    <t>G2D1.3</t>
  </si>
  <si>
    <t>A 24/7 hotline with trained staff could be established in case of an emergency</t>
  </si>
  <si>
    <t>G2D1.4</t>
  </si>
  <si>
    <t>Media and public communication team could be able to maintain 24-hour operation (2–3 work shifts per day) for at least several days</t>
  </si>
  <si>
    <t>G2D-2</t>
  </si>
  <si>
    <t>Strategies for crisis communication with staff involved in emergency operations are developed</t>
  </si>
  <si>
    <t>G2D2.1</t>
  </si>
  <si>
    <t>Coordination mechanisms are established to ensure consistency of the information supplied by relevant stakeholders to responders</t>
  </si>
  <si>
    <t>G2D2.2</t>
  </si>
  <si>
    <t>Procedures for the communication to responders of crisis information are established</t>
  </si>
  <si>
    <t>G2D2.3</t>
  </si>
  <si>
    <t>Information on generic risks and personal protective equipment for responders involved in emergency operations has been prepared and is regularly updated and disseminated</t>
  </si>
  <si>
    <t>G2E</t>
  </si>
  <si>
    <t>Ensure rapid response and delivery of services during emergencies</t>
  </si>
  <si>
    <t>G2E-1</t>
  </si>
  <si>
    <t>Rapid Response Teams are available</t>
  </si>
  <si>
    <t>G2E1.1</t>
  </si>
  <si>
    <t>SOPs and/or guidelines are available for the deployment of RRT members</t>
  </si>
  <si>
    <t>G2E1.2</t>
  </si>
  <si>
    <t>Multidisciplinary RRT can be deployed within 48 hrs from the first report of an urgent event (response to some hazards may require a more timely response)</t>
  </si>
  <si>
    <t>G2E1.3</t>
  </si>
  <si>
    <t>Surge staff, to maintain response 24 hours a day/7 days a week, can be assured during emergencies</t>
  </si>
  <si>
    <t>G2E1.4</t>
  </si>
  <si>
    <t>Evaluations of response, including timeliness and quality of response, are systematically carried out</t>
  </si>
  <si>
    <t>G2E-2</t>
  </si>
  <si>
    <t>Planning includes prehospital medical operations response</t>
  </si>
  <si>
    <t>G2E2.1</t>
  </si>
  <si>
    <t>Roles of Emergency Medical Services and primary healthcare staff during emergencies are defined</t>
  </si>
  <si>
    <t>G2E2.2</t>
  </si>
  <si>
    <t>A standardized triage system and patient safety measures (e.g. matching the patient with wrist bands, triage cards, etc.) are established</t>
  </si>
  <si>
    <t>G2E2.3</t>
  </si>
  <si>
    <t>Procedures and guidelines for prehospital handling of patients with diseases with epidemic potential and victims of CBRN incidents are developed</t>
  </si>
  <si>
    <t>G2E2.4</t>
  </si>
  <si>
    <t>Prehospital medical operations staff are trained in emergency management and use of personal protective measures</t>
  </si>
  <si>
    <t>G2E-3</t>
  </si>
  <si>
    <t>Planning includes hospital response and recovery</t>
  </si>
  <si>
    <t>G2E3.1</t>
  </si>
  <si>
    <t>Plan for emergency response and recovery is a requirement for hospital accreditation</t>
  </si>
  <si>
    <t>G2E3.2</t>
  </si>
  <si>
    <t>Plans are in accordance with national policy and have been reviewed, exercised, revised and updated in the last year</t>
  </si>
  <si>
    <t>G2E3.3</t>
  </si>
  <si>
    <t>Procedures and guidelines for hospital handling of patients with diseases with epidemic potential and victims of CBRN incidents are developed</t>
  </si>
  <si>
    <t>G2E3.4</t>
  </si>
  <si>
    <t>Hospital staff are trained in emergency management and use of personal protective equipment</t>
  </si>
  <si>
    <t>G2E-4</t>
  </si>
  <si>
    <t>Continuous delivery of essential health and hospital services is ensured during emergencies</t>
  </si>
  <si>
    <t>G2E4.1</t>
  </si>
  <si>
    <t>Healthcare facilities have developed SOPs for ensuring the continuous delivery of essential services (e.g. maternity and newborn care, trauma wards, patients in dialysis, etc.) in a timely and 24 hour manner, including over a prolonged period</t>
  </si>
  <si>
    <t>G2E4.2</t>
  </si>
  <si>
    <t>Capacity for setting up special immunization or other preventive programme to meet specific needs is available</t>
  </si>
  <si>
    <t>G2E4.3</t>
  </si>
  <si>
    <t>Mobile teams that operate outside the existing health facilities could be deployed in case of an emergency</t>
  </si>
  <si>
    <t>G2E-5</t>
  </si>
  <si>
    <t>Planning includes a surge capacity programme</t>
  </si>
  <si>
    <t>G2E5.1</t>
  </si>
  <si>
    <t>Mechanisms for the rapid mobilization of additional resources (staff, equipment and materials) are established</t>
  </si>
  <si>
    <t>G2E5.2</t>
  </si>
  <si>
    <t>Emergency psychosocial support teams are constituted and are operational at a national, regional and/or local level</t>
  </si>
  <si>
    <t>G2E5.3</t>
  </si>
  <si>
    <t>Adequacy of surge capacity to respond to emergencies has been tested through an exercise or actual event</t>
  </si>
  <si>
    <t>G2E-6</t>
  </si>
  <si>
    <t>Planning includes capacity for mass-casualty, mass-fatality and missing persons management</t>
  </si>
  <si>
    <t>G2E6.1</t>
  </si>
  <si>
    <t>Prehospital emergency-response capacity for dispatch, on-site management, transportation and evacuation are adaptable to mass-casualty incidents and other similar crises</t>
  </si>
  <si>
    <t>G2E6.2</t>
  </si>
  <si>
    <t>Hospital emergency-preparedness programme for mass-casualty management is implemented, and resources and staff are available</t>
  </si>
  <si>
    <t>G2E6.3</t>
  </si>
  <si>
    <t>Guidelines for management on large numbers of fatalities are developed and take account of religious and other cultural funeral practices</t>
  </si>
  <si>
    <t>G2E6.4</t>
  </si>
  <si>
    <t>Guidelines includes post-mortem care and informing pathology departments and clinical laboratories on submitting specimens in case of deaths caused by epidemic potential diseases</t>
  </si>
  <si>
    <t>G2F</t>
  </si>
  <si>
    <t>Ensure the availability of resources and technical supporting services during emergencies</t>
  </si>
  <si>
    <t>G2F-1</t>
  </si>
  <si>
    <t>Planning includes management of stockpiles</t>
  </si>
  <si>
    <t>G2F1.1</t>
  </si>
  <si>
    <t>Stockpiles (critical stock levels) are accessible for responding to priority biological, chemical, radiological events and other emergencies</t>
  </si>
  <si>
    <t>G2F1.2</t>
  </si>
  <si>
    <t>The country participates in EU common procedures for the joint procurement of medical and pharmaceutical equipment, products and supplies (particularly pandemic vaccines)</t>
  </si>
  <si>
    <t>G2F-2</t>
  </si>
  <si>
    <t>Medical equipment and pharmaceutical and laboratory services and supplies are available</t>
  </si>
  <si>
    <t>G2F2.1</t>
  </si>
  <si>
    <t>Essential medical equipment and pharmaceutical and laboratory supplies for emergency operations, determined on the basis of risk assessments, are available in sufficient quantities</t>
  </si>
  <si>
    <t>G2F2.2</t>
  </si>
  <si>
    <t xml:space="preserve">Mechanisms for the continuity of pharmaceutical and laboratory services during an emergency are developed </t>
  </si>
  <si>
    <t>G2F2.3</t>
  </si>
  <si>
    <t>A system is in place, including cold chain, for the distribution of medical equipment and pharmaceutical and laboratory supplies in the event of an emergency</t>
  </si>
  <si>
    <t>G2F2.4</t>
  </si>
  <si>
    <t>Procedures for the exceptional procurement of medical equipment and and pharmaceutical and laboratory supplies that are not on the list of basic ones are developed</t>
  </si>
  <si>
    <t>G2F-3</t>
  </si>
  <si>
    <t>Laboratory services to test for priority health risks are operative</t>
  </si>
  <si>
    <t>G2F3.1</t>
  </si>
  <si>
    <t>National laboratory quality standards/guidelines are available</t>
  </si>
  <si>
    <t>G2F3.2</t>
  </si>
  <si>
    <t>The country has access to international networks to meet diagnostic and confirmatory laboratory requirements, and support outbreak investigations, for emergencies</t>
  </si>
  <si>
    <t>G2F3.3</t>
  </si>
  <si>
    <t>An up to date inventory of public and private laboratories with relevant diagnostic capacity is available</t>
  </si>
  <si>
    <t>G2F3.4</t>
  </si>
  <si>
    <t>National reference laboratories are accredited to international (ISO 9001, ISO 17025, ISO 15189, WHO polio, measles, etc.) or to national standards adapted from international standards</t>
  </si>
  <si>
    <t>G2F3.5</t>
  </si>
  <si>
    <t>Regulations, policies or strategies for laboratory biosafety are in place (including protection of workers and management of hazardous substances)</t>
  </si>
  <si>
    <t>G2F3.6</t>
  </si>
  <si>
    <t>A process is in place to guide and update biosafety regulations, procedures and practice, including for decontamination and management of infectious waste</t>
  </si>
  <si>
    <t>G2F-4</t>
  </si>
  <si>
    <t>Temporary health facilities and home-care services are available</t>
  </si>
  <si>
    <t>G2F4.1</t>
  </si>
  <si>
    <t>Guidelines and procedures for the establishment of temporary health facilities and for home-care services are developed</t>
  </si>
  <si>
    <t>G2F4.2</t>
  </si>
  <si>
    <t xml:space="preserve">Adequate resources for establishing temporary basic health facilities and home-care services are available </t>
  </si>
  <si>
    <t>Objectives</t>
  </si>
  <si>
    <t>Key performance indicators</t>
  </si>
  <si>
    <t>Performace measures</t>
  </si>
  <si>
    <t>N</t>
  </si>
  <si>
    <t>G3A</t>
  </si>
  <si>
    <t>Enhance the ability to manage recovery and to evaluate response</t>
  </si>
  <si>
    <t>G3A-1</t>
  </si>
  <si>
    <t>Procedures for the transition from response to normal functioning and to recovery activities are pre-defined</t>
  </si>
  <si>
    <t>A1.1</t>
  </si>
  <si>
    <t>SOPs for deactivation, demobilization and return to normal activities and to transfer coordination and accountability for recovery-related activities are developed</t>
  </si>
  <si>
    <t>A1.2</t>
  </si>
  <si>
    <t>There are documented arrangements for communicating the transition from response to normal functioning and to recovery to staff, relevant stakeholders and the public, including pre-formed key messages</t>
  </si>
  <si>
    <t>A1.3</t>
  </si>
  <si>
    <t>Processes and procedures for establishing a multisectoral Recovery Task Force (or equivalent) are developed</t>
  </si>
  <si>
    <t>G3A-2</t>
  </si>
  <si>
    <t>Impact assessments are conducted after emergencies</t>
  </si>
  <si>
    <t>A2.1</t>
  </si>
  <si>
    <t>There is a process for conducting post-event impact assessments (defining individual and community losses and needs, support and resource requirements, etc.)</t>
  </si>
  <si>
    <t>A2.2</t>
  </si>
  <si>
    <t>Effective post-event surveillance, including monitoring of adverse events of countermeasures applied, is planned in order to prevent damages to health from secondary causes</t>
  </si>
  <si>
    <t>A2.3</t>
  </si>
  <si>
    <t>There is a process for assessing and coordinating post-event status of essential health and hospital services and utilities</t>
  </si>
  <si>
    <t>A2.4</t>
  </si>
  <si>
    <t>There is a process for estimating emergency economic impact (losses)</t>
  </si>
  <si>
    <t>G3A-3</t>
  </si>
  <si>
    <t>Processes for learning from emergencies are implemented</t>
  </si>
  <si>
    <t>A3.1</t>
  </si>
  <si>
    <t>After action reports and evaluations are conducted following emergencies (of the response to and recovery from the event, and of the effectiveness of the plans)</t>
  </si>
  <si>
    <t>A3.2</t>
  </si>
  <si>
    <t>Corrective actions, including professional development needs, are identified and implemented following emergencies</t>
  </si>
  <si>
    <t>G3B</t>
  </si>
  <si>
    <t>Improve development and implementation of emergency-management research</t>
  </si>
  <si>
    <t>G3B-1</t>
  </si>
  <si>
    <t>Emergency-management research is funded and applied</t>
  </si>
  <si>
    <t>B1.1</t>
  </si>
  <si>
    <t>Specific budget is allocated for emergency management research</t>
  </si>
  <si>
    <t>B1.2</t>
  </si>
  <si>
    <t>Emergency management research is undertaken where gaps in knowledge exist</t>
  </si>
  <si>
    <t>B1.3</t>
  </si>
  <si>
    <t>The country actively distributes new emergency management knowledge to relevant stakeholders</t>
  </si>
  <si>
    <t>B1.4</t>
  </si>
  <si>
    <t>The country has an 'evidence-based' approach to emergency management (i.e. update preparedness plans and programmes according to new national or international evidence)</t>
  </si>
  <si>
    <t>*Answers</t>
  </si>
  <si>
    <t>Score</t>
  </si>
  <si>
    <t>Scale</t>
  </si>
  <si>
    <t>Achievement scale</t>
  </si>
  <si>
    <t>Arrangements scale</t>
  </si>
  <si>
    <t>Enablers &amp;</t>
  </si>
  <si>
    <t>Objectives</t>
  </si>
  <si>
    <t>Indicators</t>
  </si>
  <si>
    <t>Measures</t>
  </si>
  <si>
    <t>NO (0%)</t>
  </si>
  <si>
    <t>Never</t>
  </si>
  <si>
    <t>Not achieved, no progress, no sign of forward action</t>
  </si>
  <si>
    <t>No arrangements in place</t>
  </si>
  <si>
    <t>Goals</t>
  </si>
  <si>
    <t>Sometimes</t>
  </si>
  <si>
    <t>Some progress, but without systematic policy and/or organizational commitment</t>
  </si>
  <si>
    <t>Some work completed but requires further work to develop, test, verify and/or embed in the organization</t>
  </si>
  <si>
    <t>Often</t>
  </si>
  <si>
    <t>Organizational commitment attained or considerable progress made, but achievements are not yet comprehensive of needs or requirements</t>
  </si>
  <si>
    <t>Informal and/or untested arrangements in place, but with a high degree of confidence they will be effective, OR, formal and/or tested arrangements but with further work identified as needed</t>
  </si>
  <si>
    <t>YES (100%)</t>
  </si>
  <si>
    <t>Always</t>
  </si>
  <si>
    <t>Comprehensive achievement with sustained commitment and capacities at all levels</t>
  </si>
  <si>
    <t>Formalized arrangements, tested, effective, reliable, and embedded within the organization</t>
  </si>
  <si>
    <t>Pre-event: RISK MANAGEMENT (GOAL 1)</t>
  </si>
  <si>
    <t>Event: EMERGENCY MANAGEMENT (GOAL 2)</t>
  </si>
  <si>
    <r>
      <t>Post-event</t>
    </r>
    <r>
      <rPr>
        <i/>
        <sz val="11"/>
        <color rgb="FF000000"/>
        <rFont val="Calibri"/>
        <family val="2"/>
      </rPr>
      <t>:</t>
    </r>
    <r>
      <rPr>
        <sz val="11"/>
        <color rgb="FF000000"/>
        <rFont val="Calibri"/>
        <family val="2"/>
      </rPr>
      <t xml:space="preserve"> RECOVERY MANAGEMENT (GOAL 3)</t>
    </r>
  </si>
  <si>
    <t>**Scoring</t>
  </si>
  <si>
    <t>SCORE</t>
  </si>
  <si>
    <t>The 'raw' score, in percentage, for this objective/goal, considering NA/NK</t>
  </si>
  <si>
    <t>Weight Ratio</t>
  </si>
  <si>
    <t>The weighting given to this objective/goal - before scoring has taken place</t>
  </si>
  <si>
    <t>Weight</t>
  </si>
  <si>
    <t>The weighting given to this objective/goal - after scoring, and taking any N/A answers/sections into account</t>
  </si>
  <si>
    <t>Weight Score</t>
  </si>
  <si>
    <t>The weighted score (that will contribute to any higher level scoring) - score x weight</t>
  </si>
  <si>
    <t>Key</t>
  </si>
  <si>
    <t>90-100%</t>
  </si>
  <si>
    <t>Mature</t>
  </si>
  <si>
    <t>80-100%</t>
  </si>
  <si>
    <t>60-80%</t>
  </si>
  <si>
    <t>Advancing</t>
  </si>
  <si>
    <t>40-60%</t>
  </si>
  <si>
    <t>Developing</t>
  </si>
  <si>
    <t>20-40%</t>
  </si>
  <si>
    <t>0-20%</t>
  </si>
  <si>
    <t>Unsatisfactory</t>
  </si>
  <si>
    <t>Responsible authority/ies:</t>
  </si>
  <si>
    <t>Respondent/s:</t>
  </si>
  <si>
    <t>WHO (2016). Joint External Evaluation Tool: International Health Regulations (2005). Geneva: World Health Organization.</t>
  </si>
  <si>
    <t>WHO (2012). Key changes to pandemic plans by Member States of the WHO European Region based on lessons learnt from the 2009 pandemic. Copenhagen: World Health Organization.</t>
  </si>
  <si>
    <t>CDC. (2011). Public health preparedness capabilities: National standards for state and local planning. Atlanta, GA: Centers for Disease Control and Prevention.</t>
  </si>
  <si>
    <t>ECDC (2016). Zika virus disease epidemic: Preparedness planning guide for diseases transmitted by Aedes aegypti and Aedes albopictus. Stockholm: European Centre for Disease Prevention and Control.</t>
  </si>
  <si>
    <t>ECDC (2016). Handbook on using the ECDC preparedness checklist tool to strengthen preparedness against communicable disease outbreaks at migrant reception/detention centres. Stockholm: European Centre for Disease Prevention and Control.</t>
  </si>
  <si>
    <t>ECDC (2016). Assessing communicable disease control and prevention in EU enlargement countries. Stockholm: European Centre for Disease Prevention and Control.</t>
  </si>
  <si>
    <t>WHO (2010). Joint European Pandemic Preparedness Self-Assessment Indicators. Copenhagen: World Health Organization Regional Office for Europe.</t>
  </si>
  <si>
    <t>WHO (2015). Ebola virus disease: consolidated preparedness checklist.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</si>
  <si>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</si>
  <si>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</si>
  <si>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WHO (2010). Recommendations for Good Practice in Pandemic Preparedness - identified through evaluation of the response to pandemic (H1N1) 2009. Copenhagen: World Health Organization.</t>
  </si>
  <si>
    <t>WHO (2010). Recommendations for Good Practice in Pandemic Preparedness - identified through evaluation of the response to pandemic (H1N1) 2009. Copenhagen: World Health Organization.</t>
  </si>
  <si>
    <t>CDC. (2011). Public health preparedness capabilities: National standards for state and local planning. Atlanta, GA: Centers for Disease Control and Prevention.</t>
  </si>
  <si>
    <t>WHO (2016). Joint External Evaluation Tool: International Health Regulations (2005). Geneva: World Health Organization.</t>
  </si>
  <si>
    <t>WHO (2016). Joint External Evaluation Tool: International Health Regulations (2005). Geneva: World Health Organization.</t>
  </si>
  <si>
    <t>ECDC (2016). Handbook on using the ECDC preparedness checklist tool to strengthen preparedness against communicable disease outbreaks at migrant reception/detention centres. Stockholm: European Centre for Disease Prevention and Control.</t>
  </si>
  <si>
    <t>ECDC (2015). Ebola emergency preparedness in EU Member States. Conclusions from peer-review visits to Belgium, Portugal and Romania. Stockholm: European Centre for Disease Prevention and Control.</t>
  </si>
  <si>
    <t>Department of Health (2011). UK Influenza Pandemic Preparedness Strategy 2011. London: Department of Health, Social Services and Public Safety.</t>
  </si>
  <si>
    <t>WHO (2015). Development, monitoring and evaluation of functional core capacity for implementing the International Health Regulations (2005): Concept note. World Health Organization.</t>
  </si>
  <si>
    <t>ECDC (2015). Ebola emergency preparedness in EU Member States. Conclusions from peer-review visits to Belgium, Portugal and Romania. Stockholm: European Centre for Disease Prevention and Control.</t>
  </si>
  <si>
    <t>WHO (2016). Joint External Evaluation Tool: International Health Regulations (2005). Geneva: World Health Organization.</t>
  </si>
  <si>
    <t>CDC. (2011). Public health preparedness capabilities: National standards for state and local planning. Atlanta, GA: Centers for Disease Control and Prevention.</t>
  </si>
  <si>
    <t>WHO (2010). Joint European Pandemic Preparedness Self-Assessment Indicators. Copenhagen: World Health Organization Regional Office for Europe.</t>
  </si>
  <si>
    <t>WHO (2015). Ebola virus disease: consolidated preparedness checklist. Geneva: World Health Organization.</t>
  </si>
  <si>
    <t>Department of Health (2011). UK Influenza Pandemic Preparedness Strategy 2011. London: Department of Health, Social Services and Public Safety.</t>
  </si>
  <si>
    <t>Department of Health (2011). UK Influenza Pandemic Preparedness Strategy 2011. London: Department of Health, Social Services and Public Safety.</t>
  </si>
  <si>
    <t>WHO (2013). IHR Core Capacity Monitoring Framework: Checklist and Indicators for Monitoring Progress in the Development of IHR Core Capacities in States Parties. World Health Orgainzation.</t>
  </si>
  <si>
    <t>ECDC (2016). Zika virus disease epidemic: Preparedness planning guide for diseases transmitted by Aedes aegypti and Aedes albopictus. Stockholm: European Centre for Disease Prevention and Control.</t>
  </si>
  <si>
    <t>ECDC (2016). Zika virus disease epidemic: Preparedness planning guide for diseases transmitted by Aedes aegypti and Aedes albopictus. Stockholm: European Centre for Disease Prevention and Control.</t>
  </si>
  <si>
    <t>Ministero della Salute (2006). National Plan for preparedness and response to an influenza pandemic. Italy: Ministero della Salute.</t>
  </si>
  <si>
    <t>Department of Health (2011). UK Influenza Pandemic Preparedness Strategy 2011. London: Department of Health, Social Services and Public Safety.</t>
  </si>
  <si>
    <t>Responsible authority/ies:</t>
  </si>
  <si>
    <t>Respondent/s:</t>
  </si>
  <si>
    <t>WHO. (2013). IHR core capacity monitoring framework: Checklist and indicators for monitoring progress in the development of IHR core capacities in states parties. Geneva: World Health Organization.</t>
  </si>
  <si>
    <t>WHO (2016). Joint External Evaluation Tool: International Health Regulations (2005). Geneva: World Health Organization.</t>
  </si>
  <si>
    <t>WHO (2015). Development, monitoring and evaluation of functional core capacity for implementing the International Health Regulations (2005): Concept note. World Health Organization.</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</si>
  <si>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</si>
  <si>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</si>
  <si>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Department of Health. (2011). UK Influenza Pandemic Preparedness Strategy 2011. London: Department of Health, Social Services and Public Safety.</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</si>
  <si>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</si>
  <si>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</si>
  <si>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</si>
  <si>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</si>
  <si>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WHO. (2015). Concept note: Development, monitoring and evaluation of functional core capacity for implementing the International Health Regulations (2005). Geneva: World Health Organization.</t>
  </si>
  <si>
    <t>ECDC. (2014). Handbook on simulation exercises in EU public health settings - How to develop simulation exercises within the framework of public health response to communicable diseases. Stockholm: European Centre for Disease Prevention and Control.</t>
  </si>
  <si>
    <t>Responsible authority/ies:</t>
  </si>
  <si>
    <t>Respondent/s:</t>
  </si>
  <si>
    <t xml:space="preserve">WHO. (2013). IHR core capacity monitoring framework: Checklist and indicators for monitoring progress in the development of IHR core capacities in states parties. Geneva: World Health Organization.
WHO. (2016). IHR core capacity monitoring framework: questionnaire for monitoring progress in the implementation of IHR core capacities in states parties. Geneva: World Health Organization.
</t>
  </si>
  <si>
    <t xml:space="preserve">WHO. (2013). IHR core capacity monitoring framework: Checklist and indicators for monitoring progress in the development of IHR core capacities in states parties. Geneva: World Health Organization.                            WHO. (2015). Ebola virus disease: consolidated preparedness checklist. Geneva: World Health Organization.
</t>
  </si>
  <si>
    <t>ECDC. (2016). Technical document: Zika virus disease: Preparedness planning guide for diseases transmitted by Ae. aegypti and Ae. albopictus. Stockholm: European Centre for Disease Prevention and Control.          WHO. (2015). Ebola virus disease: consolidated preparedness checklist. Geneva: World Health Organization.</t>
  </si>
  <si>
    <t>WHO. (2016). Joint External Evaluation Tool: International Health Regulations (2005). Geneva: World Health Organization.</t>
  </si>
  <si>
    <t>WHO. (2013). IHR core capacity monitoring framework: Checklist and indicators for monitoring progress in the development of IHR core capacities in states parties. Geneva: World Health Organization.</t>
  </si>
  <si>
    <t>ECDC. (2016). Technical document: Zika virus disease: Preparedness planning guide for diseases transmitted by Ae. aegypti and Ae. albopictus. Stockholm: European Centre for Disease Prevention and Control.</t>
  </si>
  <si>
    <t>Ministero della Salute. (2006). National Plan for preparedness and response to an influenza pandemic. Italy: Ministero della Salute.</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</si>
  <si>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</si>
  <si>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</si>
  <si>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</si>
  <si>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</si>
  <si>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(2015). Technical report: Preparedness planning for respiratory viruses in EU Member States. Three case studies on MERS preparedness in the EU. Stockholm: European Centre for Disease Prevention and Control.</t>
  </si>
  <si>
    <t>ECDC. (2016). Technical report: Assessing communicable disease control and prevention in EU enlargement countries - Disease surveillance, preparedness and response, health governance and public health capacity development.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</si>
  <si>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</si>
  <si>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</si>
  <si>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WHO. (2016). Joint External Evaluation Tool: International Health Regulations (2005). Geneva: World Health Organization.</t>
  </si>
  <si>
    <t>WHO. (2010). Joint European Pandemic Preparedness Self-Assessment Indicators. Stockholm: World Health Organization.</t>
  </si>
  <si>
    <t>Responsible authority/ies:</t>
  </si>
  <si>
    <t>Respondent/s:</t>
  </si>
  <si>
    <t>ECDC. (2016). Technical document: Zika virus disease: Preparedness planning guide for diseases transmitted by Ae. aegypti and Ae. albopictus. Stockholm: European Centre for Disease Prevention and Control.</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</si>
  <si>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</si>
  <si>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</si>
  <si>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</si>
  <si>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</si>
  <si>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</si>
  <si>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</si>
  <si>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Department of Health. (2011). UK Influenza Pandemic Preparedness Strategy 2011. London: Department of Health, Social Services and Public Safety.</t>
  </si>
  <si>
    <t>Department of Health. (2011). UK Influenza Pandemic Preparedness Strategy 2011. London: Department of Health, Social Services and Public Safety.</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</si>
  <si>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</si>
  <si>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</si>
  <si>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</si>
  <si>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</si>
  <si>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</si>
  <si>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</si>
  <si>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</si>
  <si>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Responsible authority/ies:</t>
  </si>
  <si>
    <t>Respondent/s:</t>
  </si>
  <si>
    <t>Department of Health. (2011). UK Influenza Pandemic Preparedness Strategy 2011. London: Department of Health, Social Services and Public Safety.</t>
  </si>
  <si>
    <t>WHO (2013). IHR Core Capacity Monitoring Framework: Checklist and Indicators for Monitoring Progress in the Development of IHR Core Capacities in States Parties. World Health Orgainzation.</t>
  </si>
  <si>
    <t>ECDC (2016). Zika virus disease epidemic: Preparedness planning guide for diseases transmitted by Aedes aegypti and Aedes albopictus. Stockholm: European Centre for Disease Prevention and Control.</t>
  </si>
  <si>
    <t>WHO (2016). Joint External Evaluation Tool: International Health Regulations (2005). Geneva: World Health Organization.</t>
  </si>
  <si>
    <t>WHO (2013). IHR Core Capacity Monitoring Framework: Checklist and Indicators for Monitoring Progress in the Development of IHR Core Capacities in States Parties. World Health Orgainzation.</t>
  </si>
  <si>
    <t>WHO. (2016). Joint External Evaluation Tool: International Health Regulations (2005). Geneva: World Health Organization.</t>
  </si>
  <si>
    <t>WHO. (2016). Joint External Evaluation Tool: International Health Regulations (2005). Geneva: World Health Organization.                                                           Department of Health. (2011). UK Influenza Pandemic Preparedness Strategy 2011. London: Department of Health, Social Services and Public Safety.</t>
  </si>
  <si>
    <t>WHO. (2010). Recommendations for Good Practice in Pandemic Preparedness - identified through evaluation of the response to pandemic (H1N1) 2009. Copenhagen: World Health Organization.</t>
  </si>
  <si>
    <t>WHO. (2010). Recommendations for Good Practice in Pandemic Preparedness - identified through evaluation of the response to pandemic (H1N1) 2009. Copenhagen: World Health Organization.</t>
  </si>
  <si>
    <t>CDC. (2011). Centers for Disease Control and Prevention, &amp;Public health preparedness capabilities: National standards for state and local planning. Atlanta, GA: Centers for Disease Control and Prevention.</t>
  </si>
  <si>
    <t>WHO. (2014). Ebola strategy: Ebola and Marburg virus disease epidemics: preparedness, alert, control, and evaluation. Geneva: World Health Organization.                                                                                                                                                WHO. (2015). Concept note: Development, monitoring and evaluation of functional core capacity for implementing the International Health Regulations (2005). Geneva: World Health Organization.                                                                                     WHO. (2013). Pandemic influenza risk management WHO interim guidance. Geneva: World Health Organization.</t>
  </si>
  <si>
    <t>ECDC. (2015). Technical report: Ebola emergency preparedness in EU Member States – Conclusions from peer-review visits to Belgium, Portugal and Romania. Stockholm: European Centre for Disease Prevention and Control.</t>
  </si>
  <si>
    <t>Department of Health. (2011). UK Influenza Pandemic Preparedness Strategy 2011. London: Department of Health, Social Services and Public Safety.</t>
  </si>
  <si>
    <t>WHO. (2010). Recommendations for Good Practice in Pandemic Preparedness - identified through evaluation of the response to pandemic (H1N1) 2009. Copenhagen: World Health Organization.</t>
  </si>
  <si>
    <t>WHO. (2016). IHR core capacity monitoring framework: questionnaire for monitoring progress in the implementation of IHR core capacities in states parties. Geneva: World Health Organization.</t>
  </si>
  <si>
    <t>CDC. (2011). Centers for Disease Control and Prevention, &amp;Public health preparedness capabilities: National standards for state and local planning. Atlanta, GA: Centers for Disease Control and Prevention.                                                     SGDSN. (2011). National influenza pandemic prevention and response plan. Paris: Secrétariat Général de la Défence et de la Sécurité Nationale.</t>
  </si>
  <si>
    <t>WHO. (2016). Joint External Evaluation Tool: International Health Regulations (2005).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</si>
  <si>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</si>
  <si>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</si>
  <si>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ECDC. (2016). Technical document: Zika virus disease: Preparedness planning guide for diseases transmitted by Ae. aegypti and Ae. albopictus. Stockholm: European Centre for Disease Prevention and Control.</t>
  </si>
  <si>
    <t>WHO. (2012). Rapid risk assessment of acute public health events. Geneva: WHO.</t>
  </si>
  <si>
    <t>SGDSN. (2011). National influenza pandemic prevention and response plan. Paris: Secrétariat Général de la Défence et de la Sécurité Nationale.</t>
  </si>
  <si>
    <t>SGDSN. (2011). National influenza pandemic prevention and response plan. Paris: Secrétariat Général de la Défence et de la Sécurité Nationale.</t>
  </si>
  <si>
    <t>Department of Health. (2011). UK Influenza Pandemic Preparedness Strategy 2011. London: Department of Health, Social Services and Public Safety.</t>
  </si>
  <si>
    <t>WHO. (2010). Joint European Pandemic Preparedness Self-Assessment Indicators. Stockholm: World Health Organization.</t>
  </si>
  <si>
    <t>ECDC. (2015). Technical report: Preparedness planning for respiratory viruses in EU Member States. Three case studies on MERS preparedness in the EU. Stockholm: European Centre for Disease Prevention and Control.</t>
  </si>
  <si>
    <t>WHO. (2015). Ebola virus disease: consolidated preparedness checklist. Geneva: World Health Organization.</t>
  </si>
  <si>
    <t>WHO. (2012). International Health Regulations coordination department activity report 2011. World Health Organization.</t>
  </si>
  <si>
    <t>Department of Health. (2011). UK Influenza Pandemic Preparedness Strategy 2011. London: Department of Health, Social Services and Public Safety.</t>
  </si>
  <si>
    <t>ECDC. (2015). Technical report: Preparedness planning for respiratory viruses in EU Member States. Three case studies on MERS preparedness in the EU. Stockholm: European Centre for Disease Prevention and Control.</t>
  </si>
  <si>
    <t>WHO. (2013). Pandemic influenza risk management WHO interim guidance. Geneva: World Health Organization.</t>
  </si>
  <si>
    <t>WHO. (2015). Ebola virus disease: consolidated preparedness checklist. Geneva: World Health Organization.</t>
  </si>
  <si>
    <t>Ministero della Salute (2006). National Plan for preparedness and response to an influenza pandemic. Italy: Ministero della Salute.</t>
  </si>
  <si>
    <t>ECDC. (2015). Technical report: Preparedness planning for respiratory viruses in EU Member States. Three case studies on MERS preparedness in the EU. Stockholm: European Centre for Disease Prevention and Control.</t>
  </si>
  <si>
    <t>ECDC. (2016). Technical document: Zika virus disease: Preparedness planning guide for diseases transmitted by Ae. aegypti and Ae. albopictus. Stockholm: European Centre for Disease Prevention and Control.</t>
  </si>
  <si>
    <t>WHO. (2013). Pandemic influenza risk management WHO interim guidance.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</si>
  <si>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</si>
  <si>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</si>
  <si>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</si>
  <si>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Department of Health (2011). UK Influenza Pandemic Preparedness Strategy 2011. London: Department of Health, Social Services and Public Safety.</t>
  </si>
  <si>
    <t>ECDC (2016). Zika virus disease epidemic: Preparedness planning guide for diseases transmitted by Aedes aegypti and Aedes albopictus. Stockholm: European Centre for Disease Prevention and Control.</t>
  </si>
  <si>
    <t>Department of Health (2011). UK Influenza Pandemic Preparedness Strategy 2011. London: Department of Health, Social Services and Public Safety.</t>
  </si>
  <si>
    <t>ECDC (2016). Zika virus disease epidemic: Preparedness planning guide for diseases transmitted by Aedes aegypti and Aedes albopictus. Stockholm: European Centre for Disease Prevention and Control.</t>
  </si>
  <si>
    <t>Department of Health (2011). UK Influenza Pandemic Preparedness Strategy 2011. London: Department of Health, Social Services and Public Safety.</t>
  </si>
  <si>
    <t>Ministero della Salute (2006). National Plan for preparedness and response to an influenza pandemic. Italy: Ministero della Salute.</t>
  </si>
  <si>
    <t>WHO (2013). IHR Core Capacity Monitoring Framework: Checklist and Indicators for Monitoring Progress in the Development of IHR Core Capacities in States Parties. World Health Orgainzation.</t>
  </si>
  <si>
    <t>Responsible authority/ies:</t>
  </si>
  <si>
    <t>Respondent/s:</t>
  </si>
  <si>
    <t>ECDC. (2016). Technical document: Zika virus disease: Preparedness planning guide for diseases transmitted by Ae. aegypti and Ae. albopictus. Stockholm: European Centre for Disease Prevention and Control.</t>
  </si>
  <si>
    <t>WHO (2015). Development, monitoring and evaluation of functional core capacity for implementing the International Health Regulations (2005): Concept note. World Health Organization.</t>
  </si>
  <si>
    <t>ECDC. (2016). Technical document: Zika virus disease: Preparedness planning guide for diseases transmitted by Ae. aegypti and Ae. albopictus. Stockholm: European Centre for Disease Prevention and Control.</t>
  </si>
  <si>
    <t>WHO. (2015). Concept note: Development, monitoring and evaluation of functional core capacity for implementing the International Health Regulations (2005). Geneva: World Health Organization.</t>
  </si>
  <si>
    <t>WHO. (2015). Concept note: Development, monitoring and evaluation of functional core capacity for implementing the International Health Regulations (2005). Geneva: World Health Organization.</t>
  </si>
  <si>
    <t>WHO. (2015). Concept note: Development, monitoring and evaluation of functional core capacity for implementing the International Health Regulations (2005). Geneva: World Health Organization.</t>
  </si>
  <si>
    <t>ECDC. (2015). Technical report: Preparedness planning for respiratory viruses in EU Member States. Three case studies on MERS preparedness in the EU. Stockholm: European Centre for Disease Prevention and Control.</t>
  </si>
  <si>
    <t>Responsible authority/ies:</t>
  </si>
  <si>
    <t>Respondent/s:</t>
  </si>
  <si>
    <t>ECDC. (2015). Technical report: Preparedness planning for respiratory viruses in EU Member States. Three case studies on MERS preparedness in the EU. Stockholm: European Centre for Disease Prevention and Control.         European Commission. (2011). Strategy for Generic Preparedness Planning. Technical guidance on generic preparedness planning for public health emergencies. Brussels: European Commission Health and Consumers Directorate-General.</t>
  </si>
  <si>
    <t>ECDC. (2015). Technical report: Preparedness planning for respiratory viruses in EU Member States. Three case studies on MERS preparedness in the EU. Stockholm: European Centre for Disease Prevention and Control.</t>
  </si>
  <si>
    <t>ECDC. (2015). Technical report: Preparedness planning for respiratory viruses in EU Member States. Three case studies on MERS preparedness in the EU. Stockholm: European Centre for Disease Prevention and Control.</t>
  </si>
  <si>
    <t>WHO. (2013). Pandemic influenza risk management WHO interim guidance. Geneva: World Health Organization.                                                                                         WHO. (2016). Joint External Evaluation Tool: International Health Regulations (2005). Geneva: World Health Organization.</t>
  </si>
  <si>
    <t>Izberite želeni odstotek tako, da v ustrezni stolpec vnesete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</si>
</sst>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00" x14ac:knownFonts="1">
    <font>
      <sz val="11"/>
      <color indexed="8"/>
      <name val="Calibri"/>
      <family val="2"/>
      <scheme val="minor"/>
    </font>
    <font>
      <sz val="11"/>
      <color indexed="8"/>
      <name val="Calibri"/>
      <family val="2"/>
    </font>
    <font>
      <sz val="10"/>
      <name val="Calibri"/>
      <family val="2"/>
    </font>
    <font>
      <i/>
      <sz val="10"/>
      <name val="Arial"/>
      <family val="2"/>
    </font>
    <font>
      <sz val="14"/>
      <color indexed="9"/>
      <name val="Calibri"/>
      <family val="2"/>
    </font>
    <font>
      <sz val="10"/>
      <name val="Arial Narrow"/>
      <family val="2"/>
    </font>
    <font>
      <b/>
      <sz val="24"/>
      <color indexed="9"/>
      <name val="Tahoma"/>
      <family val="2"/>
    </font>
    <font>
      <b/>
      <sz val="20"/>
      <color indexed="9"/>
      <name val="Tahoma"/>
      <family val="2"/>
    </font>
    <font>
      <sz val="10"/>
      <color indexed="10"/>
      <name val="Calibri"/>
      <family val="2"/>
    </font>
    <font>
      <b/>
      <sz val="10"/>
      <color indexed="9"/>
      <name val="Calibri"/>
      <family val="2"/>
    </font>
    <font>
      <sz val="10"/>
      <color indexed="8"/>
      <name val="Verdana"/>
      <family val="2"/>
    </font>
    <font>
      <sz val="10"/>
      <color indexed="9"/>
      <name val="Calibri"/>
      <family val="2"/>
    </font>
    <font>
      <sz val="11"/>
      <color indexed="9"/>
      <name val="Calibri"/>
      <family val="2"/>
      <scheme val="minor"/>
    </font>
    <font>
      <b/>
      <sz val="11"/>
      <color indexed="9"/>
      <name val="Calibri"/>
      <family val="2"/>
      <scheme val="minor"/>
    </font>
    <font>
      <sz val="11"/>
      <color rgb="FF006100"/>
      <name val="Calibri"/>
      <family val="2"/>
      <scheme val="minor"/>
    </font>
    <font>
      <b/>
      <sz val="11"/>
      <color indexed="8"/>
      <name val="Calibri"/>
      <family val="2"/>
      <scheme val="minor"/>
    </font>
    <font>
      <sz val="11"/>
      <color indexed="10"/>
      <name val="Calibri"/>
      <family val="2"/>
      <scheme val="minor"/>
    </font>
    <font>
      <sz val="10"/>
      <name val="Calibri"/>
      <family val="2"/>
      <scheme val="minor"/>
    </font>
    <font>
      <b/>
      <sz val="10"/>
      <name val="Calibri"/>
      <family val="2"/>
      <scheme val="minor"/>
    </font>
    <font>
      <sz val="11"/>
      <name val="Calibri"/>
      <family val="2"/>
      <scheme val="minor"/>
    </font>
    <font>
      <b/>
      <sz val="10"/>
      <color indexed="8"/>
      <name val="Calibri"/>
      <family val="2"/>
      <scheme val="minor"/>
    </font>
    <font>
      <sz val="10"/>
      <color rgb="FF002060"/>
      <name val="Calibri"/>
      <family val="2"/>
      <scheme val="minor"/>
    </font>
    <font>
      <sz val="11"/>
      <color rgb="FF002060"/>
      <name val="Calibri"/>
      <family val="2"/>
      <scheme val="minor"/>
    </font>
    <font>
      <sz val="8"/>
      <color indexed="8"/>
      <name val="Calibri"/>
      <family val="2"/>
      <scheme val="minor"/>
    </font>
    <font>
      <sz val="10"/>
      <color indexed="8"/>
      <name val="Calibri"/>
      <family val="2"/>
      <scheme val="minor"/>
    </font>
    <font>
      <b/>
      <sz val="8"/>
      <name val="Calibri"/>
      <family val="2"/>
      <scheme val="minor"/>
    </font>
    <font>
      <sz val="8"/>
      <name val="Calibri"/>
      <family val="2"/>
      <scheme val="minor"/>
    </font>
    <font>
      <b/>
      <sz val="18"/>
      <color indexed="9"/>
      <name val="Calibri"/>
      <family val="2"/>
      <scheme val="minor"/>
    </font>
    <font>
      <b/>
      <i/>
      <sz val="10"/>
      <color indexed="9"/>
      <name val="Calibri"/>
      <family val="2"/>
      <scheme val="minor"/>
    </font>
    <font>
      <i/>
      <sz val="10"/>
      <color indexed="9"/>
      <name val="Calibri"/>
      <family val="2"/>
      <scheme val="minor"/>
    </font>
    <font>
      <i/>
      <sz val="10"/>
      <name val="Calibri"/>
      <family val="2"/>
      <scheme val="minor"/>
    </font>
    <font>
      <b/>
      <sz val="10"/>
      <color indexed="10"/>
      <name val="Calibri"/>
      <family val="2"/>
      <scheme val="minor"/>
    </font>
    <font>
      <b/>
      <u/>
      <sz val="10"/>
      <name val="Calibri"/>
      <family val="2"/>
      <scheme val="minor"/>
    </font>
    <font>
      <b/>
      <sz val="10"/>
      <color indexed="9"/>
      <name val="Calibri"/>
      <family val="2"/>
      <scheme val="minor"/>
    </font>
    <font>
      <i/>
      <sz val="10"/>
      <color indexed="8"/>
      <name val="Calibri"/>
      <family val="2"/>
      <scheme val="minor"/>
    </font>
    <font>
      <b/>
      <sz val="10"/>
      <color rgb="FF002060"/>
      <name val="Calibri"/>
      <family val="2"/>
      <scheme val="minor"/>
    </font>
    <font>
      <b/>
      <sz val="9"/>
      <color rgb="FF002060"/>
      <name val="Calibri"/>
      <family val="2"/>
      <scheme val="minor"/>
    </font>
    <font>
      <b/>
      <sz val="11"/>
      <name val="Calibri"/>
      <family val="2"/>
      <scheme val="minor"/>
    </font>
    <font>
      <b/>
      <sz val="12"/>
      <color rgb="FF002060"/>
      <name val="Calibri"/>
      <family val="2"/>
      <scheme val="minor"/>
    </font>
    <font>
      <b/>
      <sz val="12"/>
      <name val="Calibri"/>
      <family val="2"/>
      <scheme val="minor"/>
    </font>
    <font>
      <sz val="8"/>
      <color indexed="23"/>
      <name val="Calibri"/>
      <family val="2"/>
      <scheme val="minor"/>
    </font>
    <font>
      <sz val="10"/>
      <color theme="0" tint="-0.24988555558946501"/>
      <name val="Calibri"/>
      <family val="2"/>
    </font>
    <font>
      <sz val="10"/>
      <color indexed="10"/>
      <name val="Calibri"/>
      <family val="2"/>
      <scheme val="minor"/>
    </font>
    <font>
      <b/>
      <sz val="16"/>
      <color indexed="8"/>
      <name val="Calibri"/>
      <family val="2"/>
      <scheme val="minor"/>
    </font>
    <font>
      <b/>
      <sz val="14"/>
      <name val="Calibri"/>
      <family val="2"/>
      <scheme val="minor"/>
    </font>
    <font>
      <b/>
      <sz val="18"/>
      <name val="Calibri"/>
      <family val="2"/>
      <scheme val="minor"/>
    </font>
    <font>
      <b/>
      <sz val="22"/>
      <color theme="6" tint="-0.49989318521683401"/>
      <name val="Calibri"/>
      <family val="2"/>
      <scheme val="minor"/>
    </font>
    <font>
      <b/>
      <sz val="22"/>
      <color theme="6" tint="-0.49989318521683401"/>
      <name val="Calibri"/>
      <family val="2"/>
    </font>
    <font>
      <b/>
      <sz val="22"/>
      <color theme="6" tint="-0.49989318521683401"/>
      <name val="Verdana"/>
      <family val="2"/>
    </font>
    <font>
      <b/>
      <sz val="16"/>
      <color indexed="9"/>
      <name val="Calibri"/>
      <family val="2"/>
      <scheme val="minor"/>
    </font>
    <font>
      <sz val="10"/>
      <color indexed="9"/>
      <name val="Calibri"/>
      <family val="2"/>
      <scheme val="minor"/>
    </font>
    <font>
      <sz val="11"/>
      <color theme="1" tint="0.49989318521683401"/>
      <name val="Calibri"/>
      <family val="2"/>
      <scheme val="minor"/>
    </font>
    <font>
      <sz val="11"/>
      <color indexed="23"/>
      <name val="Calibri"/>
      <family val="2"/>
      <scheme val="minor"/>
    </font>
    <font>
      <sz val="10"/>
      <color indexed="23"/>
      <name val="Calibri"/>
      <family val="2"/>
      <scheme val="minor"/>
    </font>
    <font>
      <sz val="11"/>
      <color theme="6" tint="-0.49989318521683401"/>
      <name val="Calibri"/>
      <family val="2"/>
    </font>
    <font>
      <i/>
      <sz val="11"/>
      <name val="Calibri"/>
      <family val="2"/>
      <scheme val="minor"/>
    </font>
    <font>
      <sz val="11"/>
      <color theme="1" tint="0.34998626667073579"/>
      <name val="Calibri"/>
      <family val="2"/>
      <scheme val="minor"/>
    </font>
    <font>
      <sz val="11"/>
      <color theme="1" tint="0.34998626667073579"/>
      <name val="Calibri"/>
      <family val="2"/>
    </font>
    <font>
      <sz val="11"/>
      <color theme="6" tint="-0.49989318521683401"/>
      <name val="Calibri"/>
      <family val="2"/>
      <scheme val="minor"/>
    </font>
    <font>
      <sz val="10"/>
      <color theme="1" tint="0.34998626667073579"/>
      <name val="Verdana"/>
      <family val="2"/>
    </font>
    <font>
      <sz val="11"/>
      <color theme="1" tint="0.34998626667073579"/>
      <name val="Verdana"/>
      <family val="2"/>
    </font>
    <font>
      <b/>
      <sz val="14"/>
      <color indexed="9"/>
      <name val="Calibri"/>
      <family val="2"/>
      <scheme val="minor"/>
    </font>
    <font>
      <sz val="12"/>
      <name val="Calibri"/>
      <family val="2"/>
      <scheme val="minor"/>
    </font>
    <font>
      <b/>
      <sz val="12"/>
      <color indexed="9"/>
      <name val="Calibri"/>
      <family val="2"/>
      <scheme val="minor"/>
    </font>
    <font>
      <sz val="12"/>
      <color indexed="9"/>
      <name val="Calibri"/>
      <family val="2"/>
      <scheme val="minor"/>
    </font>
    <font>
      <sz val="16"/>
      <color indexed="9"/>
      <name val="Calibri"/>
      <family val="2"/>
      <scheme val="minor"/>
    </font>
    <font>
      <b/>
      <sz val="14"/>
      <color rgb="FF65B32E"/>
      <name val="Tahoma"/>
      <family val="2"/>
    </font>
    <font>
      <b/>
      <sz val="18"/>
      <color rgb="FF002060"/>
      <name val="Calibri"/>
      <family val="2"/>
      <scheme val="minor"/>
    </font>
    <font>
      <b/>
      <sz val="11"/>
      <color rgb="FF002060"/>
      <name val="Calibri"/>
      <family val="2"/>
      <scheme val="minor"/>
    </font>
    <font>
      <sz val="12"/>
      <color indexed="8"/>
      <name val="Calibri"/>
      <family val="2"/>
      <scheme val="minor"/>
    </font>
    <font>
      <sz val="14"/>
      <color indexed="9"/>
      <name val="Calibri"/>
      <family val="2"/>
      <scheme val="minor"/>
    </font>
    <font>
      <b/>
      <sz val="11"/>
      <color rgb="FF000000"/>
      <name val="Calibri"/>
      <family val="2"/>
    </font>
    <font>
      <sz val="10"/>
      <color rgb="FFFF0000"/>
      <name val="Calibri"/>
      <family val="2"/>
      <scheme val="minor"/>
    </font>
    <font>
      <sz val="11"/>
      <color rgb="FFFF0000"/>
      <name val="Calibri"/>
      <family val="2"/>
      <scheme val="minor"/>
    </font>
    <font>
      <sz val="10"/>
      <color rgb="FFFF0000"/>
      <name val="Calibri"/>
      <family val="2"/>
    </font>
    <font>
      <sz val="10"/>
      <color theme="1"/>
      <name val="Calibri"/>
      <family val="2"/>
    </font>
    <font>
      <sz val="11"/>
      <color indexed="8"/>
      <name val="Calibri"/>
      <family val="2"/>
      <scheme val="minor"/>
    </font>
    <font>
      <b/>
      <sz val="20"/>
      <color rgb="FFFFFFFF"/>
      <name val="Tahoma"/>
      <family val="2"/>
    </font>
    <font>
      <sz val="11"/>
      <color rgb="FF000000"/>
      <name val="Calibri"/>
      <family val="2"/>
    </font>
    <font>
      <b/>
      <sz val="14"/>
      <color rgb="FFFFFFFF"/>
      <name val="Calibri"/>
      <family val="2"/>
    </font>
    <font>
      <sz val="9"/>
      <color rgb="FFFFFFFF"/>
      <name val="Calibri"/>
      <family val="2"/>
    </font>
    <font>
      <b/>
      <sz val="12"/>
      <name val="Calibri"/>
      <family val="2"/>
    </font>
    <font>
      <sz val="12"/>
      <name val="Calibri"/>
      <family val="2"/>
    </font>
    <font>
      <b/>
      <sz val="12"/>
      <color rgb="FFFFFFFF"/>
      <name val="Calibri"/>
      <family val="2"/>
    </font>
    <font>
      <sz val="12"/>
      <color rgb="FFFFFFFF"/>
      <name val="Calibri"/>
      <family val="2"/>
    </font>
    <font>
      <b/>
      <sz val="18"/>
      <name val="Calibri"/>
      <family val="2"/>
    </font>
    <font>
      <b/>
      <sz val="16"/>
      <color rgb="FFFFFFFF"/>
      <name val="Calibri"/>
      <family val="2"/>
    </font>
    <font>
      <b/>
      <sz val="11"/>
      <color rgb="FFFFFFFF"/>
      <name val="Calibri"/>
      <family val="2"/>
    </font>
    <font>
      <b/>
      <sz val="14"/>
      <name val="Calibri"/>
      <family val="2"/>
    </font>
    <font>
      <sz val="11"/>
      <color rgb="FF9BBB59" tint="-0.49989318521683401"/>
      <name val="Calibri"/>
      <family val="2"/>
    </font>
    <font>
      <b/>
      <sz val="18"/>
      <color rgb="FFFFFFFF"/>
      <name val="Calibri"/>
      <family val="2"/>
    </font>
    <font>
      <b/>
      <sz val="10"/>
      <color rgb="FFFFFFFF"/>
      <name val="Calibri"/>
      <family val="2"/>
    </font>
    <font>
      <b/>
      <sz val="11"/>
      <name val="Calibri"/>
      <family val="2"/>
    </font>
    <font>
      <sz val="11"/>
      <name val="Calibri"/>
      <family val="2"/>
    </font>
    <font>
      <sz val="12"/>
      <color rgb="FF000000"/>
      <name val="Calibri"/>
      <family val="2"/>
    </font>
    <font>
      <b/>
      <sz val="16"/>
      <color rgb="FF000000"/>
      <name val="Calibri"/>
      <family val="2"/>
    </font>
    <font>
      <sz val="11"/>
      <color theme="1" tint="0.49989318521683401"/>
      <name val="Calibri"/>
      <family val="2"/>
    </font>
    <font>
      <i/>
      <sz val="11"/>
      <name val="Calibri"/>
      <family val="2"/>
    </font>
    <font>
      <i/>
      <sz val="11"/>
      <color rgb="FF000000"/>
      <name val="Calibri"/>
      <family val="2"/>
    </font>
    <font>
      <sz val="10"/>
      <color theme="1"/>
      <name val="Arial Narrow"/>
      <family val="2"/>
    </font>
  </fonts>
  <fills count="37">
    <fill>
      <patternFill patternType="none"/>
    </fill>
    <fill>
      <patternFill patternType="gray125"/>
    </fill>
    <fill>
      <patternFill patternType="solid">
        <fgColor rgb="FFC6EFCE"/>
        <bgColor indexed="64"/>
      </patternFill>
    </fill>
    <fill>
      <patternFill patternType="solid">
        <fgColor theme="6" tint="-0.24988555558946501"/>
        <bgColor indexed="64"/>
      </patternFill>
    </fill>
    <fill>
      <patternFill patternType="solid">
        <fgColor theme="6" tint="0.39997558519241921"/>
        <bgColor indexed="64"/>
      </patternFill>
    </fill>
    <fill>
      <patternFill patternType="solid">
        <fgColor theme="6" tint="0.79989013336588644"/>
        <bgColor indexed="64"/>
      </patternFill>
    </fill>
    <fill>
      <patternFill patternType="solid">
        <fgColor indexed="65"/>
        <bgColor indexed="64"/>
      </patternFill>
    </fill>
    <fill>
      <patternFill patternType="solid">
        <fgColor rgb="FF65B32E"/>
        <bgColor indexed="64"/>
      </patternFill>
    </fill>
    <fill>
      <patternFill patternType="solid">
        <fgColor indexed="9"/>
        <bgColor indexed="64"/>
      </patternFill>
    </fill>
    <fill>
      <patternFill patternType="solid">
        <fgColor theme="8" tint="0.79989013336588644"/>
        <bgColor indexed="64"/>
      </patternFill>
    </fill>
    <fill>
      <patternFill patternType="solid">
        <fgColor indexed="13"/>
        <bgColor indexed="64"/>
      </patternFill>
    </fill>
    <fill>
      <patternFill patternType="solid">
        <fgColor theme="0" tint="-0.24988555558946501"/>
        <bgColor indexed="64"/>
      </patternFill>
    </fill>
    <fill>
      <patternFill patternType="solid">
        <fgColor indexed="11"/>
        <bgColor indexed="64"/>
      </patternFill>
    </fill>
    <fill>
      <patternFill patternType="solid">
        <fgColor rgb="FF99FF33"/>
        <bgColor indexed="64"/>
      </patternFill>
    </fill>
    <fill>
      <patternFill patternType="solid">
        <fgColor indexed="51"/>
        <bgColor indexed="64"/>
      </patternFill>
    </fill>
    <fill>
      <patternFill patternType="solid">
        <fgColor indexed="53"/>
        <bgColor indexed="64"/>
      </patternFill>
    </fill>
    <fill>
      <patternFill patternType="solid">
        <fgColor indexed="10"/>
        <bgColor indexed="64"/>
      </patternFill>
    </fill>
    <fill>
      <patternFill patternType="solid">
        <fgColor indexed="22"/>
        <bgColor indexed="64"/>
      </patternFill>
    </fill>
    <fill>
      <patternFill patternType="solid">
        <fgColor theme="4" tint="-0.24988555558946501"/>
        <bgColor indexed="64"/>
      </patternFill>
    </fill>
    <fill>
      <patternFill patternType="solid">
        <fgColor theme="3"/>
        <bgColor indexed="64"/>
      </patternFill>
    </fill>
    <fill>
      <patternFill patternType="solid">
        <fgColor rgb="FF66FF33"/>
        <bgColor indexed="64"/>
      </patternFill>
    </fill>
    <fill>
      <patternFill patternType="solid">
        <fgColor theme="9"/>
        <bgColor indexed="64"/>
      </patternFill>
    </fill>
    <fill>
      <patternFill patternType="solid">
        <fgColor theme="8" tint="0.59990234076967686"/>
        <bgColor indexed="64"/>
      </patternFill>
    </fill>
    <fill>
      <patternFill patternType="solid">
        <fgColor theme="4" tint="0.79989013336588644"/>
        <bgColor indexed="64"/>
      </patternFill>
    </fill>
    <fill>
      <patternFill patternType="solid">
        <fgColor indexed="43"/>
        <bgColor indexed="64"/>
      </patternFill>
    </fill>
    <fill>
      <patternFill patternType="solid">
        <fgColor rgb="FFFFC000"/>
        <bgColor indexed="64"/>
      </patternFill>
    </fill>
    <fill>
      <patternFill patternType="solid">
        <fgColor theme="0" tint="-4.9897762993255407E-2"/>
        <bgColor indexed="64"/>
      </patternFill>
    </fill>
    <fill>
      <patternFill patternType="solid">
        <fgColor theme="4" tint="0.59990234076967686"/>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0234076967686"/>
        <bgColor indexed="64"/>
      </patternFill>
    </fill>
    <fill>
      <patternFill patternType="solid">
        <fgColor theme="3" tint="0.79989013336588644"/>
        <bgColor indexed="64"/>
      </patternFill>
    </fill>
    <fill>
      <patternFill patternType="solid">
        <fgColor theme="6" tint="0.59990234076967686"/>
        <bgColor indexed="64"/>
      </patternFill>
    </fill>
    <fill>
      <patternFill patternType="solid">
        <fgColor rgb="FFDEDEDE"/>
        <bgColor indexed="64"/>
      </patternFill>
    </fill>
    <fill>
      <patternFill patternType="solid">
        <fgColor rgb="FF0099CC"/>
        <bgColor indexed="64"/>
      </patternFill>
    </fill>
    <fill>
      <patternFill patternType="solid">
        <fgColor theme="2"/>
        <bgColor indexed="64"/>
      </patternFill>
    </fill>
    <fill>
      <patternFill patternType="solid">
        <fgColor theme="6" tint="-0.49989318521683401"/>
        <bgColor indexed="64"/>
      </patternFill>
    </fill>
  </fills>
  <borders count="67">
    <border>
      <left/>
      <right/>
      <top/>
      <bottom/>
      <diagonal/>
    </border>
    <border>
      <left/>
      <right style="thin">
        <color indexed="9"/>
      </right>
      <top style="thin">
        <color indexed="9"/>
      </top>
      <bottom/>
      <diagonal/>
    </border>
    <border>
      <left/>
      <right style="thin">
        <color indexed="9"/>
      </right>
      <top/>
      <bottom/>
      <diagonal/>
    </border>
    <border>
      <left style="medium">
        <color theme="0" tint="-0.24988555558946501"/>
      </left>
      <right style="medium">
        <color theme="0" tint="-0.24988555558946501"/>
      </right>
      <top style="medium">
        <color theme="0" tint="-0.24988555558946501"/>
      </top>
      <bottom/>
      <diagonal/>
    </border>
    <border>
      <left style="medium">
        <color theme="0" tint="-0.24988555558946501"/>
      </left>
      <right style="medium">
        <color theme="0" tint="-0.24988555558946501"/>
      </right>
      <top style="medium">
        <color theme="0" tint="-0.24988555558946501"/>
      </top>
      <bottom style="medium">
        <color theme="0" tint="-0.24988555558946501"/>
      </bottom>
      <diagonal/>
    </border>
    <border>
      <left style="medium">
        <color theme="0" tint="-0.24988555558946501"/>
      </left>
      <right style="medium">
        <color theme="0" tint="-0.24988555558946501"/>
      </right>
      <top/>
      <bottom/>
      <diagonal/>
    </border>
    <border>
      <left/>
      <right style="medium">
        <color theme="0" tint="-0.3498947111423078"/>
      </right>
      <top/>
      <bottom/>
      <diagonal/>
    </border>
    <border>
      <left/>
      <right style="medium">
        <color theme="0" tint="-0.3498947111423078"/>
      </right>
      <top/>
      <bottom style="medium">
        <color theme="0" tint="-0.3498947111423078"/>
      </bottom>
      <diagonal/>
    </border>
    <border>
      <left/>
      <right style="medium">
        <color theme="0" tint="-0.3498947111423078"/>
      </right>
      <top style="medium">
        <color theme="0" tint="-0.3498947111423078"/>
      </top>
      <bottom style="medium">
        <color theme="0" tint="-0.3498947111423078"/>
      </bottom>
      <diagonal/>
    </border>
    <border>
      <left/>
      <right style="medium">
        <color theme="0" tint="-0.24988555558946501"/>
      </right>
      <top style="medium">
        <color theme="0" tint="-0.24988555558946501"/>
      </top>
      <bottom style="medium">
        <color theme="0" tint="-0.3498947111423078"/>
      </bottom>
      <diagonal/>
    </border>
    <border>
      <left style="medium">
        <color theme="0" tint="-0.24988555558946501"/>
      </left>
      <right/>
      <top style="medium">
        <color theme="0" tint="-0.3498947111423078"/>
      </top>
      <bottom/>
      <diagonal/>
    </border>
    <border>
      <left/>
      <right style="medium">
        <color theme="0" tint="-0.24988555558946501"/>
      </right>
      <top style="medium">
        <color theme="0" tint="-0.3498947111423078"/>
      </top>
      <bottom/>
      <diagonal/>
    </border>
    <border>
      <left style="medium">
        <color theme="0" tint="-0.24988555558946501"/>
      </left>
      <right/>
      <top/>
      <bottom style="medium">
        <color theme="0" tint="-0.24988555558946501"/>
      </bottom>
      <diagonal/>
    </border>
    <border>
      <left/>
      <right style="medium">
        <color theme="0" tint="-0.24988555558946501"/>
      </right>
      <top/>
      <bottom style="medium">
        <color theme="0" tint="-0.24988555558946501"/>
      </bottom>
      <diagonal/>
    </border>
    <border>
      <left/>
      <right/>
      <top/>
      <bottom style="medium">
        <color theme="0" tint="-0.3498947111423078"/>
      </bottom>
      <diagonal/>
    </border>
    <border>
      <left/>
      <right/>
      <top style="medium">
        <color theme="0" tint="-0.3498947111423078"/>
      </top>
      <bottom/>
      <diagonal/>
    </border>
    <border>
      <left/>
      <right/>
      <top/>
      <bottom style="medium">
        <color theme="0" tint="-0.24988555558946501"/>
      </bottom>
      <diagonal/>
    </border>
    <border>
      <left style="thin">
        <color theme="0" tint="-0.1498764000366222"/>
      </left>
      <right style="thin">
        <color theme="0" tint="-0.1498764000366222"/>
      </right>
      <top/>
      <bottom style="thin">
        <color theme="0" tint="-0.1498764000366222"/>
      </bottom>
      <diagonal/>
    </border>
    <border>
      <left style="thin">
        <color theme="0" tint="-0.1498764000366222"/>
      </left>
      <right/>
      <top/>
      <bottom style="thin">
        <color theme="0" tint="-0.1498764000366222"/>
      </bottom>
      <diagonal/>
    </border>
    <border>
      <left/>
      <right style="thin">
        <color theme="0" tint="-0.1498764000366222"/>
      </right>
      <top/>
      <bottom style="thin">
        <color theme="0" tint="-0.1498764000366222"/>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theme="0" tint="-0.1498764000366222"/>
      </right>
      <top/>
      <bottom/>
      <diagonal/>
    </border>
    <border>
      <left/>
      <right/>
      <top/>
      <bottom style="medium">
        <color auto="1"/>
      </bottom>
      <diagonal/>
    </border>
    <border>
      <left/>
      <right/>
      <top style="medium">
        <color auto="1"/>
      </top>
      <bottom style="thin">
        <color theme="0" tint="-0.14990691854609822"/>
      </bottom>
      <diagonal/>
    </border>
    <border>
      <left/>
      <right/>
      <top style="thin">
        <color theme="0" tint="-0.14990691854609822"/>
      </top>
      <bottom style="thin">
        <color theme="0" tint="-0.14990691854609822"/>
      </bottom>
      <diagonal/>
    </border>
    <border>
      <left/>
      <right/>
      <top/>
      <bottom style="thin">
        <color theme="0" tint="-0.14990691854609822"/>
      </bottom>
      <diagonal/>
    </border>
    <border>
      <left/>
      <right/>
      <top/>
      <bottom style="thin">
        <color auto="1"/>
      </bottom>
      <diagonal/>
    </border>
    <border>
      <left/>
      <right/>
      <top style="thin">
        <color auto="1"/>
      </top>
      <bottom style="thin">
        <color auto="1"/>
      </bottom>
      <diagonal/>
    </border>
    <border>
      <left/>
      <right/>
      <top style="thin">
        <color theme="0" tint="-0.14990691854609822"/>
      </top>
      <bottom style="thin">
        <color auto="1"/>
      </bottom>
      <diagonal/>
    </border>
    <border>
      <left/>
      <right/>
      <top style="medium">
        <color rgb="FF006699"/>
      </top>
      <bottom/>
      <diagonal/>
    </border>
    <border>
      <left/>
      <right/>
      <top/>
      <bottom style="medium">
        <color rgb="FF006699"/>
      </bottom>
      <diagonal/>
    </border>
    <border>
      <left/>
      <right/>
      <top style="medium">
        <color theme="0" tint="-0.3498947111423078"/>
      </top>
      <bottom style="medium">
        <color theme="0" tint="-0.3498947111423078"/>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thin">
        <color indexed="9"/>
      </left>
      <right/>
      <top/>
      <bottom/>
      <diagonal/>
    </border>
    <border>
      <left style="thin">
        <color indexed="9"/>
      </left>
      <right style="thin">
        <color indexed="9"/>
      </right>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bottom style="thin">
        <color indexed="9"/>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theme="0" tint="-0.3498947111423078"/>
      </left>
      <right/>
      <top style="medium">
        <color theme="0" tint="-0.3498947111423078"/>
      </top>
      <bottom style="medium">
        <color theme="0" tint="-0.3498947111423078"/>
      </bottom>
      <diagonal/>
    </border>
    <border>
      <left style="medium">
        <color theme="0" tint="-0.24988555558946501"/>
      </left>
      <right/>
      <top style="medium">
        <color theme="0" tint="-0.24988555558946501"/>
      </top>
      <bottom style="medium">
        <color theme="0" tint="-0.3498947111423078"/>
      </bottom>
      <diagonal/>
    </border>
    <border>
      <left/>
      <right/>
      <top style="medium">
        <color theme="0" tint="-0.24988555558946501"/>
      </top>
      <bottom style="medium">
        <color theme="0" tint="-0.3498947111423078"/>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bottom style="medium">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top style="thin">
        <color auto="1"/>
      </top>
      <bottom style="thin">
        <color theme="0" tint="-0.14990691854609822"/>
      </bottom>
      <diagonal/>
    </border>
    <border>
      <left/>
      <right/>
      <top style="thin">
        <color theme="0" tint="-0.14990691854609822"/>
      </top>
      <bottom/>
      <diagonal/>
    </border>
    <border>
      <left/>
      <right/>
      <top style="thin">
        <color theme="0" tint="-0.14990691854609822"/>
      </top>
      <bottom style="medium">
        <color auto="1"/>
      </bottom>
      <diagonal/>
    </border>
    <border>
      <left/>
      <right/>
      <top style="medium">
        <color rgb="FF006699"/>
      </top>
      <bottom style="medium">
        <color rgb="FF006699"/>
      </bottom>
      <diagonal/>
    </border>
  </borders>
  <cellStyleXfs count="3">
    <xf numFmtId="0" fontId="0" fillId="0" borderId="0"/>
    <xf numFmtId="9" fontId="76" fillId="0" borderId="0" applyFill="0" applyBorder="0" applyAlignment="0" applyProtection="0"/>
    <xf numFmtId="0" fontId="14" fillId="2" borderId="0" applyNumberFormat="0" applyBorder="0" applyAlignment="0" applyProtection="0"/>
  </cellStyleXfs>
  <cellXfs count="455">
    <xf numFmtId="0" fontId="0" fillId="0" borderId="0" xfId="0" applyFont="1" applyAlignment="1"/>
    <xf numFmtId="0" fontId="63" fillId="3" borderId="1" xfId="0" applyFont="1" applyFill="1" applyBorder="1" applyAlignment="1">
      <alignment horizontal="center" vertical="center" textRotation="90" wrapText="1"/>
    </xf>
    <xf numFmtId="0" fontId="39" fillId="4" borderId="2" xfId="0" applyFont="1" applyFill="1" applyBorder="1" applyAlignment="1">
      <alignment horizontal="center" vertical="center" textRotation="90" wrapText="1"/>
    </xf>
    <xf numFmtId="0" fontId="39" fillId="4" borderId="1" xfId="0" applyFont="1" applyFill="1" applyBorder="1" applyAlignment="1">
      <alignment horizontal="center" vertical="center" textRotation="90" wrapText="1"/>
    </xf>
    <xf numFmtId="0" fontId="39" fillId="5" borderId="2" xfId="0" applyFont="1" applyFill="1" applyBorder="1" applyAlignment="1">
      <alignment horizontal="center" vertical="center" textRotation="90" wrapText="1"/>
    </xf>
    <xf numFmtId="0" fontId="22" fillId="6" borderId="0" xfId="0" applyFont="1" applyFill="1" applyBorder="1" applyAlignment="1">
      <alignment horizontal="left" vertical="center" wrapText="1"/>
    </xf>
    <xf numFmtId="0" fontId="0" fillId="6" borderId="0" xfId="0" applyFont="1" applyFill="1" applyBorder="1" applyAlignment="1">
      <alignment horizontal="left" vertical="center" wrapText="1"/>
    </xf>
    <xf numFmtId="0" fontId="66" fillId="6" borderId="0" xfId="0" applyFont="1" applyFill="1" applyBorder="1" applyAlignment="1">
      <alignment horizontal="left" vertical="center"/>
    </xf>
    <xf numFmtId="0" fontId="67" fillId="6" borderId="0" xfId="0" applyFont="1" applyFill="1" applyBorder="1" applyAlignment="1">
      <alignment horizontal="center" vertical="center"/>
    </xf>
    <xf numFmtId="0" fontId="0" fillId="6" borderId="0" xfId="0" applyFont="1" applyFill="1" applyBorder="1" applyAlignment="1">
      <alignment horizontal="center" vertical="center"/>
    </xf>
    <xf numFmtId="0" fontId="6" fillId="8" borderId="0" xfId="0" applyFont="1" applyFill="1" applyBorder="1" applyAlignment="1">
      <alignment horizontal="left" vertical="center"/>
    </xf>
    <xf numFmtId="0" fontId="0" fillId="6" borderId="0" xfId="0" applyFont="1" applyFill="1" applyBorder="1" applyAlignment="1">
      <alignment horizontal="justify" vertical="center" wrapText="1"/>
    </xf>
    <xf numFmtId="0" fontId="1" fillId="6" borderId="0" xfId="0" applyFont="1" applyFill="1" applyBorder="1" applyAlignment="1">
      <alignment horizontal="justify" vertical="center" wrapText="1"/>
    </xf>
    <xf numFmtId="0" fontId="40" fillId="6" borderId="0" xfId="0" applyFont="1" applyFill="1" applyBorder="1" applyAlignment="1">
      <alignment horizontal="justify" vertical="center" wrapText="1"/>
    </xf>
    <xf numFmtId="0" fontId="17" fillId="0" borderId="0" xfId="0" applyFont="1" applyAlignment="1">
      <alignment vertical="center"/>
    </xf>
    <xf numFmtId="0" fontId="17" fillId="0" borderId="0" xfId="0" applyFont="1" applyFill="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Fill="1" applyAlignment="1">
      <alignment vertical="center"/>
    </xf>
    <xf numFmtId="0" fontId="17" fillId="0" borderId="0" xfId="0" applyFont="1" applyFill="1" applyBorder="1" applyAlignment="1">
      <alignment horizontal="left" vertical="center" wrapText="1"/>
    </xf>
    <xf numFmtId="0" fontId="17" fillId="9" borderId="0" xfId="0" applyFont="1" applyFill="1" applyAlignment="1">
      <alignment vertical="center"/>
    </xf>
    <xf numFmtId="0" fontId="17" fillId="0" borderId="0" xfId="0" applyFont="1" applyFill="1" applyBorder="1" applyAlignment="1">
      <alignment horizontal="left" vertical="center"/>
    </xf>
    <xf numFmtId="0" fontId="17" fillId="9" borderId="0" xfId="0" applyFont="1" applyFill="1" applyAlignment="1">
      <alignment horizontal="left" vertical="center"/>
    </xf>
    <xf numFmtId="0" fontId="17" fillId="0" borderId="0" xfId="0" applyFont="1" applyAlignment="1">
      <alignment horizontal="left" vertical="center"/>
    </xf>
    <xf numFmtId="0" fontId="17" fillId="10" borderId="0" xfId="0" applyFont="1" applyFill="1" applyAlignment="1">
      <alignment vertical="center"/>
    </xf>
    <xf numFmtId="0" fontId="19" fillId="0" borderId="0" xfId="0" applyFont="1" applyFill="1" applyBorder="1" applyAlignment="1">
      <alignment horizontal="left" vertical="center"/>
    </xf>
    <xf numFmtId="0" fontId="18" fillId="0" borderId="0" xfId="0" applyFont="1" applyFill="1" applyBorder="1" applyAlignment="1">
      <alignment horizontal="left" vertical="center"/>
    </xf>
    <xf numFmtId="0" fontId="17" fillId="0" borderId="0" xfId="0" applyFont="1" applyFill="1" applyAlignment="1">
      <alignment horizontal="left" vertical="center"/>
    </xf>
    <xf numFmtId="0" fontId="17" fillId="0" borderId="0" xfId="0" applyFont="1" applyAlignment="1">
      <alignment vertical="center" wrapText="1"/>
    </xf>
    <xf numFmtId="0" fontId="18" fillId="0" borderId="0" xfId="0" applyFont="1" applyFill="1" applyAlignment="1">
      <alignment vertical="center"/>
    </xf>
    <xf numFmtId="0" fontId="17" fillId="0" borderId="0" xfId="0" applyFont="1" applyFill="1" applyAlignment="1">
      <alignment vertical="center" wrapText="1"/>
    </xf>
    <xf numFmtId="0" fontId="19" fillId="0" borderId="0" xfId="0" applyFont="1" applyFill="1" applyAlignment="1">
      <alignment vertical="center"/>
    </xf>
    <xf numFmtId="0" fontId="21" fillId="6" borderId="0" xfId="0" applyFont="1" applyFill="1" applyBorder="1" applyAlignment="1">
      <alignment vertical="center"/>
    </xf>
    <xf numFmtId="0" fontId="17" fillId="10" borderId="0" xfId="0" applyFont="1" applyFill="1" applyAlignment="1">
      <alignment horizontal="left" vertical="center"/>
    </xf>
    <xf numFmtId="0" fontId="21" fillId="6" borderId="0" xfId="0" applyFont="1" applyFill="1" applyBorder="1" applyAlignment="1"/>
    <xf numFmtId="0" fontId="0" fillId="6" borderId="0" xfId="0" applyFont="1" applyFill="1" applyBorder="1" applyAlignment="1">
      <alignment horizontal="left" vertical="center"/>
    </xf>
    <xf numFmtId="0" fontId="22" fillId="6" borderId="0" xfId="0" applyFont="1" applyFill="1" applyBorder="1" applyAlignment="1">
      <alignment vertical="center" wrapText="1"/>
    </xf>
    <xf numFmtId="0" fontId="21" fillId="6" borderId="0" xfId="0" applyFont="1" applyFill="1" applyBorder="1" applyAlignment="1">
      <alignment vertical="center" wrapText="1"/>
    </xf>
    <xf numFmtId="0" fontId="21" fillId="6" borderId="0" xfId="0" applyFont="1" applyFill="1" applyBorder="1" applyAlignment="1">
      <alignment horizontal="center"/>
    </xf>
    <xf numFmtId="0" fontId="20" fillId="0" borderId="0" xfId="0" applyFont="1" applyFill="1" applyBorder="1" applyAlignment="1">
      <alignment vertical="center"/>
    </xf>
    <xf numFmtId="0" fontId="17" fillId="0" borderId="0" xfId="0" applyFont="1" applyFill="1" applyBorder="1" applyAlignment="1">
      <alignment vertical="center"/>
    </xf>
    <xf numFmtId="0" fontId="19" fillId="0" borderId="0" xfId="0" applyFont="1" applyBorder="1" applyAlignment="1">
      <alignment vertical="center"/>
    </xf>
    <xf numFmtId="0" fontId="23" fillId="6" borderId="0" xfId="0" applyFont="1" applyFill="1" applyBorder="1" applyAlignment="1">
      <alignment horizontal="left" vertical="center"/>
    </xf>
    <xf numFmtId="0" fontId="24" fillId="6" borderId="0" xfId="0" applyFont="1" applyFill="1" applyBorder="1" applyAlignment="1" applyProtection="1">
      <alignment horizontal="center" vertical="center"/>
    </xf>
    <xf numFmtId="0" fontId="24" fillId="8" borderId="0" xfId="0" applyFont="1" applyFill="1" applyBorder="1" applyAlignment="1" applyProtection="1">
      <alignment vertical="center"/>
    </xf>
    <xf numFmtId="9" fontId="18" fillId="6" borderId="0" xfId="2" applyNumberFormat="1" applyFont="1" applyFill="1" applyBorder="1" applyAlignment="1" applyProtection="1">
      <alignment horizontal="center" vertical="center" textRotation="90" wrapText="1"/>
    </xf>
    <xf numFmtId="0" fontId="18" fillId="6" borderId="0" xfId="2" applyFont="1" applyFill="1" applyBorder="1" applyAlignment="1" applyProtection="1">
      <alignment horizontal="center" vertical="center" textRotation="90" wrapText="1"/>
    </xf>
    <xf numFmtId="164" fontId="18" fillId="6" borderId="0" xfId="2" applyNumberFormat="1" applyFont="1" applyFill="1" applyBorder="1" applyAlignment="1" applyProtection="1">
      <alignment horizontal="center" vertical="center" textRotation="90" wrapText="1"/>
    </xf>
    <xf numFmtId="2" fontId="2" fillId="6" borderId="0" xfId="0" applyNumberFormat="1" applyFont="1" applyFill="1" applyBorder="1" applyAlignment="1" applyProtection="1">
      <alignment horizontal="center" vertical="center" wrapText="1"/>
    </xf>
    <xf numFmtId="0" fontId="24" fillId="8" borderId="0" xfId="0" applyFont="1" applyFill="1" applyBorder="1" applyAlignment="1" applyProtection="1">
      <alignment horizontal="center" vertical="center"/>
    </xf>
    <xf numFmtId="0" fontId="15" fillId="6" borderId="0" xfId="0" applyFont="1" applyFill="1" applyBorder="1" applyAlignment="1" applyProtection="1">
      <alignment horizontal="left" vertical="center"/>
    </xf>
    <xf numFmtId="1" fontId="25" fillId="11" borderId="0" xfId="0" applyNumberFormat="1" applyFont="1" applyFill="1" applyBorder="1" applyAlignment="1" applyProtection="1">
      <alignment horizontal="center" vertical="center" wrapText="1"/>
    </xf>
    <xf numFmtId="0" fontId="26" fillId="6" borderId="0" xfId="0" applyFont="1" applyFill="1" applyBorder="1" applyAlignment="1" applyProtection="1">
      <alignment vertical="center"/>
    </xf>
    <xf numFmtId="164" fontId="25" fillId="11" borderId="0" xfId="0" applyNumberFormat="1" applyFont="1" applyFill="1" applyBorder="1" applyAlignment="1" applyProtection="1">
      <alignment horizontal="center" vertical="center" wrapText="1"/>
    </xf>
    <xf numFmtId="0" fontId="15" fillId="6" borderId="0" xfId="0" applyFont="1" applyFill="1" applyBorder="1" applyAlignment="1" applyProtection="1">
      <alignment horizontal="left" vertical="center"/>
    </xf>
    <xf numFmtId="0" fontId="23" fillId="6" borderId="0" xfId="0" applyFont="1" applyFill="1" applyBorder="1" applyAlignment="1" applyProtection="1">
      <alignment vertical="center"/>
    </xf>
    <xf numFmtId="0" fontId="25" fillId="12" borderId="3" xfId="0" applyFont="1" applyFill="1" applyBorder="1" applyAlignment="1" applyProtection="1">
      <alignment horizontal="center" vertical="center"/>
    </xf>
    <xf numFmtId="0" fontId="26" fillId="6" borderId="0" xfId="0" applyFont="1" applyFill="1" applyBorder="1" applyAlignment="1" applyProtection="1">
      <alignment horizontal="left" vertical="center"/>
    </xf>
    <xf numFmtId="0" fontId="25" fillId="13" borderId="4" xfId="0" applyFont="1" applyFill="1" applyBorder="1" applyAlignment="1" applyProtection="1">
      <alignment horizontal="center" vertical="center"/>
    </xf>
    <xf numFmtId="0" fontId="25" fillId="10" borderId="5" xfId="0" applyFont="1" applyFill="1" applyBorder="1" applyAlignment="1" applyProtection="1">
      <alignment horizontal="center" vertical="center"/>
    </xf>
    <xf numFmtId="0" fontId="25" fillId="14" borderId="4" xfId="0" applyFont="1" applyFill="1" applyBorder="1" applyAlignment="1" applyProtection="1">
      <alignment horizontal="center" vertical="center"/>
    </xf>
    <xf numFmtId="0" fontId="25" fillId="15" borderId="5" xfId="0" applyFont="1" applyFill="1" applyBorder="1" applyAlignment="1" applyProtection="1">
      <alignment horizontal="center" vertical="center"/>
    </xf>
    <xf numFmtId="0" fontId="25" fillId="16" borderId="4" xfId="0" applyFont="1" applyFill="1" applyBorder="1" applyAlignment="1" applyProtection="1">
      <alignment horizontal="center" vertical="center"/>
    </xf>
    <xf numFmtId="0" fontId="24" fillId="6" borderId="0" xfId="0" applyFont="1" applyFill="1" applyBorder="1" applyAlignment="1" applyProtection="1">
      <alignment vertical="center"/>
    </xf>
    <xf numFmtId="0" fontId="24" fillId="8" borderId="0" xfId="0" applyFont="1" applyFill="1" applyBorder="1" applyAlignment="1" applyProtection="1">
      <alignment vertical="center"/>
    </xf>
    <xf numFmtId="0" fontId="27" fillId="8" borderId="0" xfId="0" applyFont="1" applyFill="1" applyBorder="1" applyAlignment="1" applyProtection="1">
      <alignment vertical="center"/>
    </xf>
    <xf numFmtId="0" fontId="17" fillId="6" borderId="0" xfId="0" applyFont="1" applyFill="1" applyBorder="1" applyAlignment="1" applyProtection="1">
      <alignment horizontal="center" vertical="center"/>
    </xf>
    <xf numFmtId="0" fontId="17" fillId="6" borderId="0" xfId="0" applyFont="1" applyFill="1" applyBorder="1" applyAlignment="1" applyProtection="1">
      <alignment vertical="center"/>
    </xf>
    <xf numFmtId="165" fontId="17" fillId="6" borderId="0" xfId="0" applyNumberFormat="1" applyFont="1" applyFill="1" applyBorder="1" applyAlignment="1" applyProtection="1">
      <alignment horizontal="center" vertical="center"/>
    </xf>
    <xf numFmtId="164" fontId="17" fillId="6" borderId="0" xfId="0" applyNumberFormat="1" applyFont="1" applyFill="1" applyBorder="1" applyAlignment="1" applyProtection="1">
      <alignment horizontal="center" vertical="center"/>
    </xf>
    <xf numFmtId="0" fontId="28" fillId="6" borderId="0" xfId="0" applyFont="1" applyFill="1" applyBorder="1" applyAlignment="1" applyProtection="1">
      <alignment horizontal="center" vertical="center"/>
    </xf>
    <xf numFmtId="0" fontId="29" fillId="6" borderId="0" xfId="0" applyFont="1" applyFill="1" applyBorder="1" applyAlignment="1" applyProtection="1">
      <alignment vertical="center"/>
    </xf>
    <xf numFmtId="165" fontId="30" fillId="6" borderId="0" xfId="0" applyNumberFormat="1" applyFont="1" applyFill="1" applyBorder="1" applyAlignment="1" applyProtection="1">
      <alignment horizontal="center" vertical="center"/>
    </xf>
    <xf numFmtId="165" fontId="29" fillId="6" borderId="0" xfId="0" applyNumberFormat="1" applyFont="1" applyFill="1" applyBorder="1" applyAlignment="1" applyProtection="1">
      <alignment horizontal="center" vertical="center"/>
    </xf>
    <xf numFmtId="164" fontId="29" fillId="6" borderId="0" xfId="0" applyNumberFormat="1" applyFont="1" applyFill="1" applyBorder="1" applyAlignment="1" applyProtection="1">
      <alignment horizontal="center" vertical="center"/>
    </xf>
    <xf numFmtId="1" fontId="31" fillId="8" borderId="0" xfId="0" applyNumberFormat="1" applyFont="1" applyFill="1" applyBorder="1" applyAlignment="1" applyProtection="1">
      <alignment horizontal="center" vertical="center" wrapText="1"/>
    </xf>
    <xf numFmtId="0" fontId="32" fillId="6" borderId="0" xfId="0" applyFont="1" applyFill="1" applyBorder="1" applyAlignment="1" applyProtection="1">
      <alignment horizontal="center" vertical="center"/>
    </xf>
    <xf numFmtId="0" fontId="27" fillId="8" borderId="0" xfId="0" applyFont="1" applyFill="1" applyBorder="1" applyAlignment="1" applyProtection="1">
      <alignment horizontal="center" vertical="center"/>
    </xf>
    <xf numFmtId="0" fontId="27" fillId="8" borderId="0" xfId="0" applyFont="1" applyFill="1" applyBorder="1" applyAlignment="1" applyProtection="1">
      <alignment vertical="center"/>
    </xf>
    <xf numFmtId="165" fontId="17" fillId="17" borderId="6" xfId="0" applyNumberFormat="1" applyFont="1" applyFill="1" applyBorder="1" applyAlignment="1" applyProtection="1">
      <alignment horizontal="center" vertical="center" wrapText="1"/>
    </xf>
    <xf numFmtId="165" fontId="17" fillId="17" borderId="7" xfId="0" applyNumberFormat="1" applyFont="1" applyFill="1" applyBorder="1" applyAlignment="1" applyProtection="1">
      <alignment horizontal="center" vertical="center" wrapText="1"/>
    </xf>
    <xf numFmtId="1" fontId="33" fillId="18" borderId="8" xfId="0" applyNumberFormat="1" applyFont="1" applyFill="1" applyBorder="1" applyAlignment="1" applyProtection="1">
      <alignment horizontal="center" vertical="center" wrapText="1"/>
    </xf>
    <xf numFmtId="165" fontId="2" fillId="17" borderId="6" xfId="0" applyNumberFormat="1" applyFont="1" applyFill="1" applyBorder="1" applyAlignment="1" applyProtection="1">
      <alignment horizontal="center" vertical="center" wrapText="1"/>
    </xf>
    <xf numFmtId="165" fontId="2" fillId="17" borderId="7" xfId="0" applyNumberFormat="1" applyFont="1" applyFill="1" applyBorder="1" applyAlignment="1" applyProtection="1">
      <alignment horizontal="center" vertical="center" wrapText="1"/>
    </xf>
    <xf numFmtId="0" fontId="30" fillId="6" borderId="0" xfId="0" applyFont="1" applyFill="1" applyBorder="1" applyAlignment="1">
      <alignment vertical="center"/>
    </xf>
    <xf numFmtId="0" fontId="34" fillId="6" borderId="0" xfId="0" applyFont="1" applyFill="1" applyBorder="1" applyAlignment="1">
      <alignment vertical="center"/>
    </xf>
    <xf numFmtId="0" fontId="34" fillId="6" borderId="0" xfId="0" applyFont="1" applyFill="1" applyBorder="1" applyAlignment="1" applyProtection="1">
      <alignment vertical="center"/>
      <protection locked="0"/>
    </xf>
    <xf numFmtId="164" fontId="3" fillId="6" borderId="0" xfId="0" applyNumberFormat="1" applyFont="1" applyFill="1" applyBorder="1" applyAlignment="1" applyProtection="1">
      <alignment horizontal="center" vertical="center"/>
      <protection locked="0"/>
    </xf>
    <xf numFmtId="164" fontId="3" fillId="6" borderId="0" xfId="0" applyNumberFormat="1" applyFont="1" applyFill="1" applyBorder="1" applyAlignment="1" applyProtection="1">
      <alignment vertical="center"/>
      <protection locked="0"/>
    </xf>
    <xf numFmtId="0" fontId="3" fillId="6" borderId="0" xfId="0" applyFont="1" applyFill="1" applyBorder="1" applyAlignment="1" applyProtection="1">
      <alignment vertical="center"/>
      <protection locked="0"/>
    </xf>
    <xf numFmtId="0" fontId="20" fillId="8" borderId="0" xfId="0" applyFont="1" applyFill="1" applyAlignment="1"/>
    <xf numFmtId="0" fontId="0" fillId="8" borderId="0" xfId="0" applyFont="1" applyFill="1" applyAlignment="1"/>
    <xf numFmtId="0" fontId="35" fillId="6" borderId="0" xfId="0" applyFont="1" applyFill="1" applyBorder="1" applyAlignment="1">
      <alignment horizontal="center" vertical="center"/>
    </xf>
    <xf numFmtId="0" fontId="35" fillId="6" borderId="0" xfId="0" applyFont="1" applyFill="1" applyBorder="1" applyAlignment="1">
      <alignment vertical="center"/>
    </xf>
    <xf numFmtId="9" fontId="35" fillId="6" borderId="0" xfId="0" applyNumberFormat="1" applyFont="1" applyFill="1" applyBorder="1" applyAlignment="1">
      <alignment horizontal="center" vertical="center"/>
    </xf>
    <xf numFmtId="0" fontId="33" fillId="19" borderId="0" xfId="0" applyFont="1" applyFill="1" applyBorder="1" applyAlignment="1">
      <alignment horizontal="center" vertical="center"/>
    </xf>
    <xf numFmtId="0" fontId="33" fillId="19" borderId="0" xfId="0" applyFont="1" applyFill="1" applyBorder="1" applyAlignment="1">
      <alignment horizontal="left" vertical="center"/>
    </xf>
    <xf numFmtId="0" fontId="36" fillId="16" borderId="0" xfId="0" applyFont="1" applyFill="1" applyBorder="1" applyAlignment="1">
      <alignment horizontal="center" vertical="center"/>
    </xf>
    <xf numFmtId="9" fontId="36" fillId="10" borderId="0" xfId="0" applyNumberFormat="1" applyFont="1" applyFill="1" applyBorder="1" applyAlignment="1">
      <alignment horizontal="center" vertical="center"/>
    </xf>
    <xf numFmtId="0" fontId="36" fillId="20" borderId="0" xfId="0" applyFont="1" applyFill="1" applyBorder="1" applyAlignment="1">
      <alignment horizontal="center" vertical="center"/>
    </xf>
    <xf numFmtId="1" fontId="11" fillId="8" borderId="0" xfId="0" applyNumberFormat="1" applyFont="1" applyFill="1" applyBorder="1" applyAlignment="1" applyProtection="1">
      <alignment horizontal="center" vertical="center"/>
      <protection hidden="1"/>
    </xf>
    <xf numFmtId="9" fontId="36" fillId="21" borderId="0" xfId="0" applyNumberFormat="1" applyFont="1" applyFill="1" applyBorder="1" applyAlignment="1">
      <alignment horizontal="center" vertical="center"/>
    </xf>
    <xf numFmtId="0" fontId="13" fillId="19" borderId="0" xfId="0" applyFont="1" applyFill="1" applyBorder="1" applyAlignment="1">
      <alignment horizontal="center" vertical="center"/>
    </xf>
    <xf numFmtId="0" fontId="37" fillId="22" borderId="0" xfId="0" applyFont="1" applyFill="1" applyBorder="1" applyAlignment="1">
      <alignment horizontal="center" vertical="center"/>
    </xf>
    <xf numFmtId="0" fontId="0" fillId="8" borderId="0" xfId="0" applyFont="1" applyFill="1" applyAlignment="1">
      <alignment horizontal="center"/>
    </xf>
    <xf numFmtId="49" fontId="38" fillId="8" borderId="0" xfId="0" applyNumberFormat="1" applyFont="1" applyFill="1" applyBorder="1" applyAlignment="1">
      <alignment horizontal="center" vertical="center"/>
    </xf>
    <xf numFmtId="0" fontId="38" fillId="8" borderId="0" xfId="0" applyFont="1" applyFill="1" applyBorder="1" applyAlignment="1">
      <alignment horizontal="center" vertical="center"/>
    </xf>
    <xf numFmtId="1" fontId="33" fillId="18" borderId="9" xfId="0" applyNumberFormat="1" applyFont="1" applyFill="1" applyBorder="1" applyAlignment="1" applyProtection="1">
      <alignment horizontal="center" vertical="center" wrapText="1"/>
    </xf>
    <xf numFmtId="0" fontId="37" fillId="23" borderId="10" xfId="0" applyFont="1" applyFill="1" applyBorder="1" applyAlignment="1" applyProtection="1">
      <alignment horizontal="center" vertical="center"/>
    </xf>
    <xf numFmtId="165" fontId="17" fillId="17" borderId="11" xfId="0" applyNumberFormat="1" applyFont="1" applyFill="1" applyBorder="1" applyAlignment="1" applyProtection="1">
      <alignment horizontal="center" vertical="center" wrapText="1"/>
    </xf>
    <xf numFmtId="0" fontId="37" fillId="23" borderId="12" xfId="0" applyFont="1" applyFill="1" applyBorder="1" applyAlignment="1" applyProtection="1">
      <alignment horizontal="center" vertical="center"/>
    </xf>
    <xf numFmtId="165" fontId="17" fillId="17" borderId="13" xfId="0" applyNumberFormat="1" applyFont="1" applyFill="1" applyBorder="1" applyAlignment="1" applyProtection="1">
      <alignment horizontal="center" vertical="center" wrapText="1"/>
    </xf>
    <xf numFmtId="0" fontId="24" fillId="0" borderId="0" xfId="0" applyFont="1" applyFill="1" applyAlignment="1">
      <alignment vertical="center"/>
    </xf>
    <xf numFmtId="0" fontId="24" fillId="0" borderId="0" xfId="0" applyFont="1" applyFill="1" applyBorder="1" applyAlignment="1">
      <alignment horizontal="left" vertical="center"/>
    </xf>
    <xf numFmtId="0" fontId="24" fillId="9" borderId="0" xfId="0" applyFont="1" applyFill="1" applyAlignment="1">
      <alignment horizontal="left" vertical="center"/>
    </xf>
    <xf numFmtId="0" fontId="24" fillId="9" borderId="0" xfId="0" applyFont="1" applyFill="1" applyAlignment="1">
      <alignment vertical="center"/>
    </xf>
    <xf numFmtId="0" fontId="0" fillId="0" borderId="0" xfId="0" applyFont="1" applyAlignment="1"/>
    <xf numFmtId="0" fontId="19" fillId="6" borderId="0" xfId="0" applyFont="1" applyFill="1" applyBorder="1" applyAlignment="1" applyProtection="1">
      <alignment horizontal="left" vertical="center"/>
    </xf>
    <xf numFmtId="0" fontId="19" fillId="6" borderId="14" xfId="0" applyFont="1" applyFill="1" applyBorder="1" applyAlignment="1" applyProtection="1">
      <alignment horizontal="left" vertical="center"/>
    </xf>
    <xf numFmtId="0" fontId="19" fillId="6" borderId="15" xfId="0" applyFont="1" applyFill="1" applyBorder="1" applyAlignment="1" applyProtection="1">
      <alignment horizontal="left" vertical="center"/>
    </xf>
    <xf numFmtId="0" fontId="19" fillId="6" borderId="16" xfId="0" applyFont="1" applyFill="1" applyBorder="1" applyAlignment="1" applyProtection="1">
      <alignment horizontal="left" vertical="center"/>
    </xf>
    <xf numFmtId="0" fontId="16" fillId="0" borderId="0" xfId="0" applyFont="1" applyAlignment="1">
      <alignment vertical="center"/>
    </xf>
    <xf numFmtId="0" fontId="20" fillId="0" borderId="0" xfId="0" applyFont="1" applyFill="1" applyAlignment="1">
      <alignment horizontal="center" vertical="center"/>
    </xf>
    <xf numFmtId="0" fontId="19" fillId="0" borderId="0" xfId="0" applyFont="1" applyAlignment="1">
      <alignment horizontal="center" vertical="center"/>
    </xf>
    <xf numFmtId="0" fontId="39" fillId="8" borderId="0" xfId="0" applyFont="1" applyFill="1" applyBorder="1" applyAlignment="1">
      <alignment horizontal="left" vertical="center" wrapText="1"/>
    </xf>
    <xf numFmtId="0" fontId="39" fillId="8" borderId="0" xfId="0" applyFont="1" applyFill="1" applyBorder="1" applyAlignment="1">
      <alignment horizontal="center" vertical="center"/>
    </xf>
    <xf numFmtId="0" fontId="39" fillId="8" borderId="0" xfId="0" applyFont="1" applyFill="1" applyBorder="1" applyAlignment="1">
      <alignment vertical="center" wrapText="1"/>
    </xf>
    <xf numFmtId="0" fontId="40" fillId="6" borderId="0" xfId="0" applyFont="1" applyFill="1" applyBorder="1" applyAlignment="1">
      <alignment vertical="center"/>
    </xf>
    <xf numFmtId="0" fontId="10" fillId="8" borderId="0" xfId="0" applyFont="1" applyFill="1" applyBorder="1" applyAlignment="1">
      <alignment vertical="center" wrapText="1"/>
    </xf>
    <xf numFmtId="9" fontId="17" fillId="6" borderId="0" xfId="2" applyNumberFormat="1" applyFont="1" applyFill="1" applyBorder="1" applyAlignment="1" applyProtection="1">
      <alignment horizontal="center" vertical="center" textRotation="90" wrapText="1"/>
    </xf>
    <xf numFmtId="0" fontId="17" fillId="6" borderId="0" xfId="2" applyFont="1" applyFill="1" applyBorder="1" applyAlignment="1" applyProtection="1">
      <alignment horizontal="center" vertical="center" textRotation="90" wrapText="1"/>
    </xf>
    <xf numFmtId="0" fontId="15" fillId="0" borderId="0" xfId="0" applyFont="1" applyAlignment="1"/>
    <xf numFmtId="0" fontId="0" fillId="8" borderId="0" xfId="0" applyFont="1" applyFill="1" applyAlignment="1">
      <alignment wrapText="1"/>
    </xf>
    <xf numFmtId="0" fontId="10" fillId="8" borderId="0" xfId="0" applyFont="1" applyFill="1" applyBorder="1" applyAlignment="1">
      <alignment wrapText="1"/>
    </xf>
    <xf numFmtId="0" fontId="10" fillId="8" borderId="0" xfId="0" applyFont="1" applyFill="1" applyAlignment="1">
      <alignment wrapText="1"/>
    </xf>
    <xf numFmtId="0" fontId="24" fillId="24" borderId="17" xfId="0" applyFont="1" applyFill="1" applyBorder="1" applyAlignment="1" applyProtection="1">
      <alignment horizontal="center" vertical="center" wrapText="1"/>
      <protection locked="0"/>
    </xf>
    <xf numFmtId="0" fontId="24" fillId="24" borderId="18" xfId="0" applyFont="1" applyFill="1" applyBorder="1" applyAlignment="1" applyProtection="1">
      <alignment horizontal="center" vertical="center" wrapText="1"/>
      <protection locked="0"/>
    </xf>
    <xf numFmtId="0" fontId="24" fillId="14" borderId="19" xfId="0" applyFont="1" applyFill="1" applyBorder="1" applyAlignment="1" applyProtection="1">
      <alignment horizontal="center" vertical="center" wrapText="1"/>
    </xf>
    <xf numFmtId="1" fontId="17" fillId="11" borderId="0" xfId="0" applyNumberFormat="1" applyFont="1" applyFill="1" applyBorder="1" applyAlignment="1" applyProtection="1">
      <alignment horizontal="center" vertical="center" wrapText="1"/>
    </xf>
    <xf numFmtId="0" fontId="0" fillId="8" borderId="0" xfId="0" applyFont="1" applyFill="1" applyAlignment="1"/>
    <xf numFmtId="10" fontId="17" fillId="11" borderId="0" xfId="0" applyNumberFormat="1" applyFont="1" applyFill="1" applyBorder="1" applyAlignment="1" applyProtection="1">
      <alignment horizontal="center" vertical="center" wrapText="1"/>
    </xf>
    <xf numFmtId="0" fontId="24" fillId="0" borderId="0" xfId="0" applyFont="1" applyAlignment="1"/>
    <xf numFmtId="165" fontId="17" fillId="25" borderId="0" xfId="0" applyNumberFormat="1" applyFont="1" applyFill="1" applyBorder="1" applyAlignment="1" applyProtection="1">
      <alignment horizontal="center" vertical="center" wrapText="1"/>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wrapText="1"/>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horizontal="center" vertical="center"/>
    </xf>
    <xf numFmtId="0" fontId="0" fillId="0" borderId="0" xfId="0" applyFont="1" applyAlignment="1">
      <alignment wrapText="1"/>
    </xf>
    <xf numFmtId="0" fontId="0" fillId="0" borderId="0" xfId="0" applyFont="1" applyAlignment="1"/>
    <xf numFmtId="0" fontId="42" fillId="8" borderId="0" xfId="0" applyFont="1" applyFill="1" applyBorder="1" applyAlignment="1" applyProtection="1">
      <alignment horizontal="left" vertical="center"/>
    </xf>
    <xf numFmtId="2" fontId="0" fillId="0" borderId="0" xfId="0" applyNumberFormat="1" applyFont="1" applyAlignment="1">
      <alignment horizontal="center" vertical="center"/>
    </xf>
    <xf numFmtId="0" fontId="0" fillId="4" borderId="0" xfId="0" applyFont="1" applyFill="1" applyAlignment="1">
      <alignment horizontal="left" vertical="top" wrapText="1"/>
    </xf>
    <xf numFmtId="0" fontId="0" fillId="4" borderId="0" xfId="0" applyFont="1" applyFill="1" applyBorder="1" applyAlignment="1">
      <alignment horizontal="left" vertical="top" wrapText="1"/>
    </xf>
    <xf numFmtId="0" fontId="0" fillId="5" borderId="20" xfId="0" applyFont="1" applyFill="1" applyBorder="1" applyAlignment="1">
      <alignment horizontal="left" vertical="top" wrapText="1"/>
    </xf>
    <xf numFmtId="0" fontId="0" fillId="5" borderId="21" xfId="0" applyFont="1" applyFill="1" applyBorder="1" applyAlignment="1">
      <alignment horizontal="left" vertical="top" wrapText="1"/>
    </xf>
    <xf numFmtId="0" fontId="0" fillId="5" borderId="22" xfId="0" applyFont="1" applyFill="1" applyBorder="1" applyAlignment="1">
      <alignment horizontal="left" vertical="top" wrapText="1"/>
    </xf>
    <xf numFmtId="0" fontId="0" fillId="5" borderId="23" xfId="0" applyFont="1" applyFill="1" applyBorder="1" applyAlignment="1">
      <alignment horizontal="left" vertical="top" wrapText="1"/>
    </xf>
    <xf numFmtId="0" fontId="0" fillId="5" borderId="23" xfId="0" applyFont="1" applyFill="1" applyBorder="1" applyAlignment="1">
      <alignment horizontal="left" vertical="top" wrapText="1"/>
    </xf>
    <xf numFmtId="10" fontId="17" fillId="11" borderId="0" xfId="1" applyNumberFormat="1" applyFont="1" applyFill="1" applyBorder="1" applyAlignment="1" applyProtection="1">
      <alignment horizontal="center" vertical="center" wrapText="1"/>
    </xf>
    <xf numFmtId="0" fontId="42" fillId="8" borderId="0" xfId="0" applyFont="1" applyFill="1" applyBorder="1" applyAlignment="1" applyProtection="1">
      <alignment horizontal="left" vertical="center"/>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wrapText="1"/>
    </xf>
    <xf numFmtId="0" fontId="0" fillId="0" borderId="0" xfId="0" applyFont="1" applyAlignment="1">
      <alignment horizontal="center" vertical="center"/>
    </xf>
    <xf numFmtId="0" fontId="0" fillId="0" borderId="0" xfId="0" applyFont="1" applyAlignment="1" applyProtection="1">
      <protection locked="0"/>
    </xf>
    <xf numFmtId="0" fontId="8" fillId="8" borderId="0" xfId="0" applyFont="1" applyFill="1" applyBorder="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2" fillId="6" borderId="0" xfId="0" applyFont="1" applyFill="1" applyBorder="1" applyAlignment="1" applyProtection="1">
      <alignment vertical="center"/>
      <protection locked="0"/>
    </xf>
    <xf numFmtId="0" fontId="44" fillId="8" borderId="0" xfId="0" applyFont="1" applyFill="1" applyBorder="1" applyAlignment="1" applyProtection="1">
      <alignment horizontal="center" vertical="center" wrapText="1"/>
      <protection locked="0"/>
    </xf>
    <xf numFmtId="0" fontId="0" fillId="8" borderId="0" xfId="0" applyFont="1" applyFill="1" applyAlignment="1" applyProtection="1">
      <protection locked="0"/>
    </xf>
    <xf numFmtId="9" fontId="25" fillId="24" borderId="0" xfId="2" applyNumberFormat="1" applyFont="1" applyFill="1" applyBorder="1" applyAlignment="1" applyProtection="1">
      <alignment horizontal="center" vertical="center" textRotation="90" wrapText="1"/>
      <protection locked="0"/>
    </xf>
    <xf numFmtId="0" fontId="25" fillId="11" borderId="0" xfId="2" applyFont="1" applyFill="1" applyBorder="1" applyAlignment="1" applyProtection="1">
      <alignment horizontal="center" vertical="center" textRotation="90" wrapText="1"/>
      <protection locked="0"/>
    </xf>
    <xf numFmtId="164" fontId="25" fillId="11" borderId="0" xfId="2" applyNumberFormat="1" applyFont="1" applyFill="1" applyBorder="1" applyAlignment="1" applyProtection="1">
      <alignment horizontal="center" vertical="center" textRotation="90" wrapText="1"/>
      <protection locked="0"/>
    </xf>
    <xf numFmtId="0" fontId="1" fillId="5" borderId="21" xfId="0" applyFont="1" applyFill="1" applyBorder="1" applyAlignment="1">
      <alignment horizontal="left" vertical="top" wrapText="1"/>
    </xf>
    <xf numFmtId="0" fontId="0" fillId="5" borderId="20" xfId="0" applyFont="1" applyFill="1" applyBorder="1" applyAlignment="1">
      <alignment horizontal="left" vertical="top" wrapText="1"/>
    </xf>
    <xf numFmtId="0" fontId="40" fillId="6" borderId="0" xfId="0" applyFont="1" applyFill="1" applyBorder="1" applyAlignment="1">
      <alignment horizontal="left" vertical="center" wrapText="1"/>
    </xf>
    <xf numFmtId="0" fontId="13" fillId="8" borderId="0" xfId="0" applyFont="1" applyFill="1" applyBorder="1" applyAlignment="1">
      <alignment vertical="center"/>
    </xf>
    <xf numFmtId="0" fontId="21" fillId="6" borderId="0" xfId="0" applyFont="1" applyFill="1" applyBorder="1" applyAlignment="1"/>
    <xf numFmtId="0" fontId="0" fillId="0" borderId="0" xfId="0" applyFont="1" applyBorder="1" applyAlignment="1"/>
    <xf numFmtId="0" fontId="0" fillId="3" borderId="0" xfId="0" applyFont="1" applyFill="1" applyAlignment="1" applyProtection="1">
      <protection locked="0"/>
    </xf>
    <xf numFmtId="165" fontId="19" fillId="17" borderId="23" xfId="0" applyNumberFormat="1" applyFont="1" applyFill="1" applyBorder="1" applyAlignment="1" applyProtection="1">
      <alignment horizontal="center" vertical="center" wrapText="1"/>
    </xf>
    <xf numFmtId="165" fontId="19" fillId="17" borderId="23" xfId="0" applyNumberFormat="1" applyFont="1" applyFill="1" applyBorder="1" applyAlignment="1" applyProtection="1">
      <alignment horizontal="center" vertical="center" wrapText="1"/>
    </xf>
    <xf numFmtId="2" fontId="0" fillId="0" borderId="0" xfId="0" applyNumberFormat="1" applyFont="1" applyAlignment="1"/>
    <xf numFmtId="0" fontId="45" fillId="8" borderId="0" xfId="0" applyFont="1" applyFill="1" applyBorder="1" applyAlignment="1" applyProtection="1">
      <alignment horizontal="center" vertical="center"/>
    </xf>
    <xf numFmtId="0" fontId="42" fillId="8" borderId="0" xfId="0" applyFont="1" applyFill="1" applyBorder="1" applyAlignment="1" applyProtection="1">
      <alignment horizontal="left" vertical="center"/>
    </xf>
    <xf numFmtId="0" fontId="8" fillId="8" borderId="0" xfId="0" applyFont="1" applyFill="1" applyBorder="1" applyAlignment="1" applyProtection="1">
      <alignment horizontal="center" vertical="center"/>
      <protection locked="0"/>
    </xf>
    <xf numFmtId="0" fontId="0" fillId="8" borderId="0" xfId="0" applyFont="1" applyFill="1" applyAlignment="1">
      <alignment horizontal="left" vertical="top" wrapText="1"/>
    </xf>
    <xf numFmtId="0" fontId="0" fillId="8" borderId="0" xfId="0" applyFont="1" applyFill="1" applyBorder="1" applyAlignment="1">
      <alignment horizontal="left" vertical="top" wrapText="1"/>
    </xf>
    <xf numFmtId="0" fontId="0" fillId="8" borderId="0" xfId="0" applyFont="1" applyFill="1" applyBorder="1" applyAlignment="1">
      <alignment horizontal="left" vertical="top" wrapText="1"/>
    </xf>
    <xf numFmtId="0" fontId="0" fillId="8" borderId="0" xfId="0" applyFont="1" applyFill="1" applyAlignment="1">
      <alignment horizontal="center" vertical="center"/>
    </xf>
    <xf numFmtId="9" fontId="39" fillId="24" borderId="0" xfId="2" applyNumberFormat="1" applyFont="1" applyFill="1" applyBorder="1" applyAlignment="1" applyProtection="1">
      <alignment horizontal="center" vertical="center" textRotation="90" wrapText="1"/>
      <protection locked="0"/>
    </xf>
    <xf numFmtId="0" fontId="39" fillId="24" borderId="0" xfId="2" applyFont="1" applyFill="1" applyBorder="1" applyAlignment="1" applyProtection="1">
      <alignment horizontal="center" vertical="center" textRotation="90" wrapText="1"/>
      <protection locked="0"/>
    </xf>
    <xf numFmtId="0" fontId="24" fillId="14" borderId="24" xfId="0" applyFont="1" applyFill="1" applyBorder="1" applyAlignment="1" applyProtection="1">
      <alignment horizontal="center" vertical="center" wrapText="1"/>
    </xf>
    <xf numFmtId="0" fontId="1" fillId="8" borderId="0" xfId="0" applyFont="1" applyFill="1" applyBorder="1" applyAlignment="1">
      <alignment horizontal="left" vertical="top" wrapText="1"/>
    </xf>
    <xf numFmtId="0" fontId="24" fillId="14" borderId="0" xfId="0" applyFont="1" applyFill="1" applyBorder="1" applyAlignment="1" applyProtection="1">
      <alignment horizontal="center" vertical="center" wrapText="1"/>
    </xf>
    <xf numFmtId="0" fontId="24" fillId="24" borderId="18" xfId="0" applyFont="1" applyFill="1" applyBorder="1" applyAlignment="1" applyProtection="1">
      <alignment horizontal="center" vertical="center" wrapText="1"/>
      <protection locked="0"/>
    </xf>
    <xf numFmtId="0" fontId="22" fillId="6" borderId="0" xfId="0" applyFont="1" applyFill="1" applyBorder="1" applyAlignment="1">
      <alignment horizontal="left" vertical="center" wrapText="1"/>
    </xf>
    <xf numFmtId="2" fontId="0" fillId="0" borderId="0" xfId="0" applyNumberFormat="1" applyFont="1" applyAlignment="1">
      <alignment horizontal="center" vertical="center"/>
    </xf>
    <xf numFmtId="0" fontId="24" fillId="6" borderId="0" xfId="0" applyFont="1" applyFill="1" applyBorder="1" applyAlignment="1" applyProtection="1">
      <alignment vertical="top"/>
    </xf>
    <xf numFmtId="0" fontId="0" fillId="0" borderId="0" xfId="0" applyFont="1" applyAlignment="1">
      <alignment vertical="top" wrapText="1"/>
    </xf>
    <xf numFmtId="0" fontId="46" fillId="8" borderId="0" xfId="0" applyFont="1" applyFill="1" applyBorder="1" applyAlignment="1">
      <alignment horizontal="left" vertical="top" wrapText="1"/>
    </xf>
    <xf numFmtId="0" fontId="47" fillId="8" borderId="0" xfId="0" applyFont="1" applyFill="1" applyBorder="1" applyAlignment="1">
      <alignment horizontal="left" vertical="top" wrapText="1"/>
    </xf>
    <xf numFmtId="0" fontId="46" fillId="8" borderId="0" xfId="0" applyFont="1" applyFill="1" applyAlignment="1"/>
    <xf numFmtId="0" fontId="48" fillId="8" borderId="0" xfId="0" applyFont="1" applyFill="1" applyBorder="1" applyAlignment="1">
      <alignment vertical="center" wrapText="1"/>
    </xf>
    <xf numFmtId="0" fontId="0" fillId="26" borderId="25" xfId="0" applyFont="1" applyFill="1" applyBorder="1" applyAlignment="1">
      <alignment horizontal="left" vertical="top" wrapText="1"/>
    </xf>
    <xf numFmtId="0" fontId="0" fillId="26" borderId="0" xfId="0" applyFont="1" applyFill="1" applyBorder="1" applyAlignment="1">
      <alignment horizontal="left" vertical="top" wrapText="1"/>
    </xf>
    <xf numFmtId="0" fontId="15" fillId="9" borderId="0" xfId="0" applyFont="1" applyFill="1" applyBorder="1" applyAlignment="1">
      <alignment horizontal="left" vertical="top" wrapText="1"/>
    </xf>
    <xf numFmtId="0" fontId="0" fillId="27" borderId="0" xfId="0" applyFont="1" applyFill="1" applyBorder="1" applyAlignment="1">
      <alignment horizontal="left" vertical="top" wrapText="1"/>
    </xf>
    <xf numFmtId="0" fontId="15" fillId="27" borderId="0" xfId="0" applyFont="1" applyFill="1" applyBorder="1" applyAlignment="1">
      <alignment horizontal="left" vertical="top" wrapText="1"/>
    </xf>
    <xf numFmtId="0" fontId="12" fillId="8" borderId="0" xfId="0" applyFont="1" applyFill="1" applyAlignment="1">
      <alignment vertical="top" wrapText="1"/>
    </xf>
    <xf numFmtId="0" fontId="49" fillId="28" borderId="0" xfId="0" applyFont="1" applyFill="1" applyAlignment="1">
      <alignment vertical="top" wrapText="1"/>
    </xf>
    <xf numFmtId="0" fontId="12" fillId="28" borderId="0" xfId="0" applyFont="1" applyFill="1" applyAlignment="1">
      <alignment vertical="top" wrapText="1"/>
    </xf>
    <xf numFmtId="0" fontId="50" fillId="28" borderId="0" xfId="0" applyFont="1" applyFill="1" applyBorder="1" applyAlignment="1" applyProtection="1">
      <alignment vertical="top"/>
    </xf>
    <xf numFmtId="0" fontId="51" fillId="26" borderId="0" xfId="0" applyFont="1" applyFill="1" applyBorder="1" applyAlignment="1">
      <alignment horizontal="left" vertical="top" wrapText="1"/>
    </xf>
    <xf numFmtId="0" fontId="51" fillId="26" borderId="25" xfId="0" applyFont="1" applyFill="1" applyBorder="1" applyAlignment="1">
      <alignment horizontal="left" vertical="top" wrapText="1"/>
    </xf>
    <xf numFmtId="0" fontId="0" fillId="22" borderId="0" xfId="0" applyFont="1" applyFill="1" applyBorder="1" applyAlignment="1">
      <alignment horizontal="left" vertical="top" wrapText="1"/>
    </xf>
    <xf numFmtId="0" fontId="0" fillId="29" borderId="0" xfId="0" applyFont="1" applyFill="1" applyBorder="1" applyAlignment="1">
      <alignment horizontal="left" vertical="top" wrapText="1"/>
    </xf>
    <xf numFmtId="0" fontId="15" fillId="27" borderId="0" xfId="0" applyFont="1" applyFill="1" applyBorder="1" applyAlignment="1">
      <alignment horizontal="left" vertical="top" wrapText="1"/>
    </xf>
    <xf numFmtId="0" fontId="51" fillId="26" borderId="26" xfId="0" applyFont="1" applyFill="1" applyBorder="1" applyAlignment="1">
      <alignment horizontal="left" vertical="top" wrapText="1"/>
    </xf>
    <xf numFmtId="0" fontId="51" fillId="26" borderId="27" xfId="0" applyFont="1" applyFill="1" applyBorder="1" applyAlignment="1">
      <alignment horizontal="left" vertical="top" wrapText="1"/>
    </xf>
    <xf numFmtId="0" fontId="51" fillId="26" borderId="28" xfId="0" applyFont="1" applyFill="1" applyBorder="1" applyAlignment="1">
      <alignment horizontal="left" vertical="top" wrapText="1"/>
    </xf>
    <xf numFmtId="0" fontId="52" fillId="26" borderId="28" xfId="0" applyFont="1" applyFill="1" applyBorder="1" applyAlignment="1">
      <alignment horizontal="left" vertical="top" wrapText="1"/>
    </xf>
    <xf numFmtId="0" fontId="0" fillId="26" borderId="28" xfId="0" applyFont="1" applyFill="1" applyBorder="1" applyAlignment="1">
      <alignment horizontal="left" vertical="top" wrapText="1"/>
    </xf>
    <xf numFmtId="0" fontId="0" fillId="26" borderId="27" xfId="0" applyFont="1" applyFill="1" applyBorder="1" applyAlignment="1">
      <alignment horizontal="left" vertical="top" wrapText="1"/>
    </xf>
    <xf numFmtId="0" fontId="15" fillId="26" borderId="27" xfId="0" applyFont="1" applyFill="1" applyBorder="1" applyAlignment="1">
      <alignment horizontal="left" vertical="top" wrapText="1"/>
    </xf>
    <xf numFmtId="0" fontId="0" fillId="29" borderId="29" xfId="0" applyFont="1" applyFill="1" applyBorder="1" applyAlignment="1">
      <alignment horizontal="left" vertical="top" wrapText="1"/>
    </xf>
    <xf numFmtId="0" fontId="15" fillId="27" borderId="29" xfId="0" applyFont="1" applyFill="1" applyBorder="1" applyAlignment="1">
      <alignment horizontal="left" vertical="top" wrapText="1"/>
    </xf>
    <xf numFmtId="0" fontId="15" fillId="27" borderId="29" xfId="0" applyFont="1" applyFill="1" applyBorder="1" applyAlignment="1">
      <alignment horizontal="left" vertical="top" wrapText="1"/>
    </xf>
    <xf numFmtId="0" fontId="0" fillId="26" borderId="29" xfId="0" applyFont="1" applyFill="1" applyBorder="1" applyAlignment="1">
      <alignment horizontal="left" vertical="top" wrapText="1"/>
    </xf>
    <xf numFmtId="0" fontId="51" fillId="26" borderId="29" xfId="0" applyFont="1" applyFill="1" applyBorder="1" applyAlignment="1">
      <alignment horizontal="left" vertical="top" wrapText="1"/>
    </xf>
    <xf numFmtId="0" fontId="24" fillId="29" borderId="29" xfId="0" applyFont="1" applyFill="1" applyBorder="1" applyAlignment="1" applyProtection="1">
      <alignment vertical="center"/>
    </xf>
    <xf numFmtId="0" fontId="15" fillId="27" borderId="29" xfId="0" applyFont="1" applyFill="1" applyBorder="1" applyAlignment="1">
      <alignment vertical="top" wrapText="1"/>
    </xf>
    <xf numFmtId="0" fontId="0" fillId="22" borderId="29" xfId="0" applyFont="1" applyFill="1" applyBorder="1" applyAlignment="1">
      <alignment horizontal="left" vertical="top" wrapText="1"/>
    </xf>
    <xf numFmtId="0" fontId="15" fillId="9" borderId="29" xfId="0" applyFont="1" applyFill="1" applyBorder="1" applyAlignment="1">
      <alignment horizontal="left" vertical="top" wrapText="1"/>
    </xf>
    <xf numFmtId="0" fontId="51" fillId="26" borderId="30" xfId="0" applyFont="1" applyFill="1" applyBorder="1" applyAlignment="1">
      <alignment horizontal="left" vertical="top" wrapText="1"/>
    </xf>
    <xf numFmtId="0" fontId="0" fillId="26" borderId="30" xfId="0" applyFont="1" applyFill="1" applyBorder="1" applyAlignment="1">
      <alignment horizontal="left" vertical="top" wrapText="1"/>
    </xf>
    <xf numFmtId="0" fontId="51" fillId="26" borderId="31" xfId="0" applyFont="1" applyFill="1" applyBorder="1" applyAlignment="1">
      <alignment horizontal="left" vertical="top" wrapText="1"/>
    </xf>
    <xf numFmtId="0" fontId="15" fillId="26" borderId="31" xfId="0" applyFont="1" applyFill="1" applyBorder="1" applyAlignment="1">
      <alignment horizontal="left" vertical="top" wrapText="1"/>
    </xf>
    <xf numFmtId="0" fontId="0" fillId="26" borderId="31" xfId="0" applyFont="1" applyFill="1" applyBorder="1" applyAlignment="1">
      <alignment horizontal="left" vertical="top" wrapText="1"/>
    </xf>
    <xf numFmtId="0" fontId="15" fillId="26" borderId="28" xfId="0" applyFont="1" applyFill="1" applyBorder="1" applyAlignment="1">
      <alignment horizontal="left" vertical="top" wrapText="1"/>
    </xf>
    <xf numFmtId="0" fontId="15" fillId="26" borderId="29" xfId="0" applyFont="1" applyFill="1" applyBorder="1" applyAlignment="1">
      <alignment horizontal="left" vertical="top" wrapText="1"/>
    </xf>
    <xf numFmtId="0" fontId="0" fillId="30" borderId="29" xfId="0" applyFont="1" applyFill="1" applyBorder="1" applyAlignment="1">
      <alignment horizontal="left" vertical="top" wrapText="1"/>
    </xf>
    <xf numFmtId="0" fontId="15" fillId="31" borderId="29" xfId="0" applyFont="1" applyFill="1" applyBorder="1" applyAlignment="1">
      <alignment vertical="top" wrapText="1"/>
    </xf>
    <xf numFmtId="0" fontId="52" fillId="26" borderId="31" xfId="0" applyFont="1" applyFill="1" applyBorder="1" applyAlignment="1">
      <alignment horizontal="left" vertical="top" wrapText="1"/>
    </xf>
    <xf numFmtId="0" fontId="53" fillId="26" borderId="31" xfId="0" applyFont="1" applyFill="1" applyBorder="1" applyAlignment="1" applyProtection="1">
      <alignment horizontal="left" vertical="top"/>
    </xf>
    <xf numFmtId="0" fontId="54" fillId="8" borderId="0" xfId="0" applyFont="1" applyFill="1" applyBorder="1" applyAlignment="1">
      <alignment horizontal="center" vertical="center" wrapText="1"/>
    </xf>
    <xf numFmtId="0" fontId="0" fillId="32" borderId="29" xfId="0" applyFont="1" applyFill="1" applyBorder="1" applyAlignment="1">
      <alignment horizontal="left" vertical="top" wrapText="1"/>
    </xf>
    <xf numFmtId="0" fontId="15" fillId="5" borderId="29" xfId="0" applyFont="1" applyFill="1" applyBorder="1" applyAlignment="1">
      <alignment horizontal="left" vertical="top" wrapText="1"/>
    </xf>
    <xf numFmtId="0" fontId="15" fillId="5" borderId="29" xfId="0" applyFont="1" applyFill="1" applyBorder="1" applyAlignment="1">
      <alignment horizontal="left" vertical="top" wrapText="1"/>
    </xf>
    <xf numFmtId="0" fontId="16" fillId="0" borderId="0" xfId="0" applyFont="1" applyAlignment="1"/>
    <xf numFmtId="0" fontId="0" fillId="0" borderId="32" xfId="0" applyFont="1" applyBorder="1" applyAlignment="1"/>
    <xf numFmtId="0" fontId="0" fillId="33" borderId="0" xfId="0" applyFont="1" applyFill="1" applyBorder="1" applyAlignment="1">
      <alignment vertical="top" wrapText="1"/>
    </xf>
    <xf numFmtId="0" fontId="0" fillId="33" borderId="0" xfId="0" applyNumberFormat="1" applyFont="1" applyFill="1" applyBorder="1" applyAlignment="1">
      <alignment vertical="top" wrapText="1"/>
    </xf>
    <xf numFmtId="0" fontId="0" fillId="33" borderId="0" xfId="0" applyFont="1" applyFill="1" applyBorder="1" applyAlignment="1">
      <alignment horizontal="left" vertical="top" wrapText="1"/>
    </xf>
    <xf numFmtId="0" fontId="0" fillId="33" borderId="0" xfId="0" applyFont="1" applyFill="1" applyBorder="1" applyAlignment="1">
      <alignment vertical="center" wrapText="1"/>
    </xf>
    <xf numFmtId="0" fontId="0" fillId="33" borderId="33" xfId="0" applyFont="1" applyFill="1" applyBorder="1" applyAlignment="1">
      <alignment horizontal="left" vertical="top" wrapText="1"/>
    </xf>
    <xf numFmtId="0" fontId="0" fillId="0" borderId="0" xfId="0" applyFont="1" applyFill="1" applyAlignment="1"/>
    <xf numFmtId="0" fontId="0" fillId="0" borderId="0" xfId="0" applyFont="1" applyFill="1" applyBorder="1" applyAlignment="1"/>
    <xf numFmtId="0" fontId="55" fillId="33" borderId="32" xfId="0" applyFont="1" applyFill="1" applyBorder="1" applyAlignment="1">
      <alignment vertical="center" wrapText="1"/>
    </xf>
    <xf numFmtId="0" fontId="0" fillId="33" borderId="32" xfId="0" applyFont="1" applyFill="1" applyBorder="1" applyAlignment="1">
      <alignment horizontal="left" vertical="top" wrapText="1"/>
    </xf>
    <xf numFmtId="0" fontId="0" fillId="33" borderId="32" xfId="0" applyFont="1" applyFill="1" applyBorder="1" applyAlignment="1"/>
    <xf numFmtId="0" fontId="0" fillId="33" borderId="33" xfId="0" applyFont="1" applyFill="1" applyBorder="1" applyAlignment="1"/>
    <xf numFmtId="0" fontId="0" fillId="33" borderId="0" xfId="0" applyFont="1" applyFill="1" applyBorder="1" applyAlignment="1">
      <alignment horizontal="center" vertical="center"/>
    </xf>
    <xf numFmtId="0" fontId="0" fillId="33" borderId="32" xfId="0" applyFont="1" applyFill="1" applyBorder="1" applyAlignment="1">
      <alignment vertical="top" wrapText="1"/>
    </xf>
    <xf numFmtId="0" fontId="0" fillId="33" borderId="32" xfId="0" applyFont="1" applyFill="1" applyBorder="1" applyAlignment="1">
      <alignment vertical="center" wrapText="1"/>
    </xf>
    <xf numFmtId="0" fontId="0" fillId="33" borderId="33" xfId="0" applyFont="1" applyFill="1" applyBorder="1" applyAlignment="1">
      <alignment vertical="top" wrapText="1"/>
    </xf>
    <xf numFmtId="0" fontId="55" fillId="33" borderId="0" xfId="0" applyFont="1" applyFill="1" applyBorder="1" applyAlignment="1">
      <alignment vertical="center" wrapText="1"/>
    </xf>
    <xf numFmtId="0" fontId="0" fillId="33" borderId="32" xfId="0" applyFont="1" applyFill="1" applyBorder="1" applyAlignment="1">
      <alignment horizontal="center"/>
    </xf>
    <xf numFmtId="0" fontId="0" fillId="33" borderId="33" xfId="0" applyFont="1" applyFill="1" applyBorder="1" applyAlignment="1">
      <alignment vertical="center" wrapText="1"/>
    </xf>
    <xf numFmtId="0" fontId="37" fillId="33" borderId="0" xfId="0" applyFont="1" applyFill="1" applyBorder="1" applyAlignment="1">
      <alignment vertical="center" wrapText="1"/>
    </xf>
    <xf numFmtId="0" fontId="13" fillId="27" borderId="33" xfId="0" applyFont="1" applyFill="1" applyBorder="1" applyAlignment="1">
      <alignment vertical="center" wrapText="1"/>
    </xf>
    <xf numFmtId="0" fontId="13" fillId="34" borderId="32" xfId="0" applyFont="1" applyFill="1" applyBorder="1" applyAlignment="1">
      <alignment horizontal="center" vertical="center" wrapText="1"/>
    </xf>
    <xf numFmtId="0" fontId="13" fillId="34" borderId="0" xfId="0" applyFont="1" applyFill="1" applyBorder="1" applyAlignment="1">
      <alignment horizontal="center" vertical="center" wrapText="1"/>
    </xf>
    <xf numFmtId="0" fontId="0" fillId="0" borderId="33" xfId="0" applyFont="1" applyBorder="1" applyAlignment="1"/>
    <xf numFmtId="0" fontId="0" fillId="8" borderId="0"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7" fillId="8" borderId="0" xfId="0" applyFont="1" applyFill="1" applyBorder="1" applyAlignment="1">
      <alignment horizontal="center" vertical="center" wrapText="1"/>
    </xf>
    <xf numFmtId="0" fontId="56" fillId="8" borderId="0" xfId="0" applyFont="1" applyFill="1" applyBorder="1" applyAlignment="1">
      <alignment horizontal="center" vertical="center" wrapText="1"/>
    </xf>
    <xf numFmtId="0" fontId="58" fillId="8" borderId="0" xfId="0" applyFont="1" applyFill="1" applyBorder="1" applyAlignment="1">
      <alignment horizontal="center" vertical="center" wrapText="1"/>
    </xf>
    <xf numFmtId="0" fontId="56" fillId="8" borderId="0" xfId="0" applyFont="1" applyFill="1" applyAlignment="1">
      <alignment horizontal="center" vertical="center" wrapText="1"/>
    </xf>
    <xf numFmtId="0" fontId="1" fillId="8" borderId="0" xfId="0" applyFont="1" applyFill="1" applyBorder="1" applyAlignment="1">
      <alignment horizontal="center" vertical="center" wrapText="1"/>
    </xf>
    <xf numFmtId="0" fontId="56" fillId="8" borderId="0" xfId="0" applyFont="1" applyFill="1" applyBorder="1" applyAlignment="1">
      <alignment horizontal="center" vertical="center"/>
    </xf>
    <xf numFmtId="0" fontId="59" fillId="8" borderId="0" xfId="0" applyFont="1" applyFill="1" applyBorder="1" applyAlignment="1">
      <alignment horizontal="center" vertical="center" wrapText="1"/>
    </xf>
    <xf numFmtId="0" fontId="0" fillId="8" borderId="0" xfId="0" applyFont="1" applyFill="1" applyBorder="1" applyAlignment="1">
      <alignment horizontal="center" vertical="center"/>
    </xf>
    <xf numFmtId="0" fontId="60" fillId="8" borderId="0" xfId="0" applyFont="1" applyFill="1" applyBorder="1" applyAlignment="1">
      <alignment horizontal="center" vertical="center" wrapText="1"/>
    </xf>
    <xf numFmtId="0" fontId="49" fillId="28" borderId="0" xfId="0" applyFont="1" applyFill="1" applyAlignment="1">
      <alignment vertical="top" wrapText="1"/>
    </xf>
    <xf numFmtId="0" fontId="0" fillId="27" borderId="29" xfId="0" applyFont="1" applyFill="1" applyBorder="1" applyAlignment="1">
      <alignment horizontal="left" vertical="top" wrapText="1"/>
    </xf>
    <xf numFmtId="0" fontId="61" fillId="18" borderId="34" xfId="0" applyFont="1" applyFill="1" applyBorder="1" applyAlignment="1" applyProtection="1">
      <alignment horizontal="center" vertical="center" wrapText="1"/>
    </xf>
    <xf numFmtId="0" fontId="52" fillId="26" borderId="26" xfId="0" applyFont="1" applyFill="1" applyBorder="1" applyAlignment="1">
      <alignment horizontal="left" vertical="top" wrapText="1"/>
    </xf>
    <xf numFmtId="0" fontId="52" fillId="26" borderId="27" xfId="0" applyFont="1" applyFill="1" applyBorder="1" applyAlignment="1">
      <alignment horizontal="left" vertical="top" wrapText="1"/>
    </xf>
    <xf numFmtId="0" fontId="52" fillId="26" borderId="0" xfId="0" applyFont="1" applyFill="1" applyBorder="1" applyAlignment="1">
      <alignment horizontal="left" vertical="top" wrapText="1"/>
    </xf>
    <xf numFmtId="0" fontId="52" fillId="8" borderId="35" xfId="0" applyFont="1" applyFill="1" applyBorder="1" applyAlignment="1">
      <alignment horizontal="left" vertical="top" wrapText="1"/>
    </xf>
    <xf numFmtId="0" fontId="52" fillId="8" borderId="36" xfId="0" applyFont="1" applyFill="1" applyBorder="1" applyAlignment="1">
      <alignment horizontal="left" vertical="top" wrapText="1"/>
    </xf>
    <xf numFmtId="0" fontId="53" fillId="8" borderId="36" xfId="0" applyFont="1" applyFill="1" applyBorder="1" applyAlignment="1" applyProtection="1">
      <alignment horizontal="left" vertical="top"/>
    </xf>
    <xf numFmtId="0" fontId="24" fillId="8" borderId="36" xfId="0" applyFont="1" applyFill="1" applyBorder="1" applyAlignment="1" applyProtection="1">
      <alignment horizontal="left" vertical="top"/>
    </xf>
    <xf numFmtId="0" fontId="24" fillId="8" borderId="37" xfId="0" applyFont="1" applyFill="1" applyBorder="1" applyAlignment="1" applyProtection="1">
      <alignment horizontal="left" vertical="top"/>
    </xf>
    <xf numFmtId="1" fontId="17" fillId="11" borderId="38" xfId="0" applyNumberFormat="1" applyFont="1" applyFill="1" applyBorder="1" applyAlignment="1" applyProtection="1">
      <alignment horizontal="center" vertical="center" wrapText="1"/>
    </xf>
    <xf numFmtId="0" fontId="0" fillId="8" borderId="0" xfId="0" applyFont="1" applyFill="1" applyBorder="1" applyAlignment="1">
      <alignment vertical="top" wrapText="1"/>
    </xf>
    <xf numFmtId="0" fontId="0" fillId="35" borderId="20" xfId="0" applyFont="1" applyFill="1" applyBorder="1" applyAlignment="1">
      <alignment horizontal="left" vertical="top" wrapText="1"/>
    </xf>
    <xf numFmtId="0" fontId="0" fillId="0" borderId="0" xfId="0" applyFont="1" applyAlignment="1">
      <alignment horizontal="left" vertical="top"/>
    </xf>
    <xf numFmtId="0" fontId="8" fillId="8" borderId="0" xfId="0" applyFont="1" applyFill="1" applyBorder="1" applyAlignment="1" applyProtection="1">
      <alignment vertical="center"/>
      <protection locked="0"/>
    </xf>
    <xf numFmtId="0" fontId="1" fillId="5" borderId="23" xfId="0" applyFont="1" applyFill="1" applyBorder="1" applyAlignment="1">
      <alignment horizontal="left" vertical="top" wrapText="1"/>
    </xf>
    <xf numFmtId="0" fontId="12" fillId="19" borderId="0" xfId="0" applyFont="1" applyFill="1" applyAlignment="1"/>
    <xf numFmtId="0" fontId="8" fillId="8" borderId="0" xfId="0" applyFont="1" applyFill="1" applyBorder="1" applyAlignment="1" applyProtection="1">
      <alignment horizontal="left" vertical="top"/>
      <protection locked="0"/>
    </xf>
    <xf numFmtId="0" fontId="0" fillId="8" borderId="0" xfId="0" applyFont="1" applyFill="1" applyAlignment="1">
      <alignment vertical="top" wrapText="1"/>
    </xf>
    <xf numFmtId="0" fontId="24" fillId="8" borderId="0" xfId="0" applyFont="1" applyFill="1" applyBorder="1" applyAlignment="1" applyProtection="1">
      <alignment vertical="top"/>
    </xf>
    <xf numFmtId="0" fontId="24" fillId="0" borderId="0" xfId="0" applyFont="1" applyAlignment="1">
      <alignment vertical="top" wrapText="1"/>
    </xf>
    <xf numFmtId="0" fontId="15" fillId="4" borderId="0" xfId="0" applyFont="1" applyFill="1" applyBorder="1" applyAlignment="1">
      <alignment vertical="center" wrapText="1"/>
    </xf>
    <xf numFmtId="0" fontId="0" fillId="4" borderId="0" xfId="0" applyFont="1" applyFill="1" applyBorder="1" applyAlignment="1">
      <alignment horizontal="left" vertical="top" wrapText="1"/>
    </xf>
    <xf numFmtId="0" fontId="15" fillId="4" borderId="0" xfId="0" applyFont="1" applyFill="1" applyBorder="1" applyAlignment="1">
      <alignment horizontal="left" vertical="top" wrapText="1"/>
    </xf>
    <xf numFmtId="0" fontId="39" fillId="5" borderId="0" xfId="0" applyFont="1" applyFill="1" applyBorder="1" applyAlignment="1">
      <alignment vertical="center" wrapText="1"/>
    </xf>
    <xf numFmtId="0" fontId="39" fillId="4" borderId="0" xfId="0" applyFont="1" applyFill="1" applyBorder="1" applyAlignment="1">
      <alignment vertical="center" wrapText="1"/>
    </xf>
    <xf numFmtId="0" fontId="62" fillId="4" borderId="0" xfId="0" applyFont="1" applyFill="1" applyBorder="1" applyAlignment="1">
      <alignment vertical="center" wrapText="1"/>
    </xf>
    <xf numFmtId="0" fontId="63" fillId="3" borderId="0" xfId="0" applyFont="1" applyFill="1" applyBorder="1" applyAlignment="1">
      <alignment horizontal="center" vertical="center"/>
    </xf>
    <xf numFmtId="0" fontId="63" fillId="36" borderId="0" xfId="0" applyFont="1" applyFill="1" applyBorder="1" applyAlignment="1">
      <alignment horizontal="center" vertical="center"/>
    </xf>
    <xf numFmtId="0" fontId="62" fillId="5" borderId="39" xfId="0" applyFont="1" applyFill="1" applyBorder="1" applyAlignment="1">
      <alignment vertical="center" wrapText="1"/>
    </xf>
    <xf numFmtId="0" fontId="39" fillId="5" borderId="40" xfId="0" applyFont="1" applyFill="1" applyBorder="1" applyAlignment="1">
      <alignment vertical="center" wrapText="1"/>
    </xf>
    <xf numFmtId="0" fontId="64" fillId="3" borderId="41" xfId="0" applyFont="1" applyFill="1" applyBorder="1" applyAlignment="1">
      <alignment vertical="center" wrapText="1"/>
    </xf>
    <xf numFmtId="0" fontId="63" fillId="3" borderId="42" xfId="0" applyFont="1" applyFill="1" applyBorder="1" applyAlignment="1">
      <alignment vertical="center" wrapText="1"/>
    </xf>
    <xf numFmtId="0" fontId="63" fillId="3" borderId="42" xfId="0" applyFont="1" applyFill="1" applyBorder="1" applyAlignment="1">
      <alignment horizontal="center" vertical="center"/>
    </xf>
    <xf numFmtId="0" fontId="63" fillId="36" borderId="39" xfId="0" applyFont="1" applyFill="1" applyBorder="1" applyAlignment="1">
      <alignment horizontal="center" vertical="center"/>
    </xf>
    <xf numFmtId="0" fontId="39" fillId="5" borderId="43" xfId="0" applyFont="1" applyFill="1" applyBorder="1" applyAlignment="1">
      <alignment horizontal="center" vertical="center" wrapText="1"/>
    </xf>
    <xf numFmtId="0" fontId="39" fillId="5" borderId="42" xfId="0" applyFont="1" applyFill="1" applyBorder="1" applyAlignment="1">
      <alignment horizontal="center" vertical="center"/>
    </xf>
    <xf numFmtId="0" fontId="39" fillId="5" borderId="44" xfId="0" applyFont="1" applyFill="1" applyBorder="1" applyAlignment="1">
      <alignment horizontal="center" vertical="center"/>
    </xf>
    <xf numFmtId="0" fontId="39" fillId="5" borderId="45" xfId="0" applyFont="1" applyFill="1" applyBorder="1" applyAlignment="1">
      <alignment horizontal="center" vertical="center"/>
    </xf>
    <xf numFmtId="0" fontId="39" fillId="5" borderId="40" xfId="0" applyFont="1" applyFill="1" applyBorder="1" applyAlignment="1">
      <alignment horizontal="center" vertical="center"/>
    </xf>
    <xf numFmtId="0" fontId="39" fillId="4" borderId="43" xfId="0" applyFont="1" applyFill="1" applyBorder="1" applyAlignment="1">
      <alignment horizontal="center" vertical="center"/>
    </xf>
    <xf numFmtId="0" fontId="63" fillId="3" borderId="46" xfId="0" applyFont="1" applyFill="1" applyBorder="1" applyAlignment="1">
      <alignment horizontal="center" vertical="center"/>
    </xf>
    <xf numFmtId="0" fontId="39" fillId="4" borderId="47" xfId="0" applyFont="1" applyFill="1" applyBorder="1" applyAlignment="1">
      <alignment vertical="center" wrapText="1"/>
    </xf>
    <xf numFmtId="0" fontId="62" fillId="4" borderId="46" xfId="0" applyFont="1" applyFill="1" applyBorder="1" applyAlignment="1">
      <alignment vertical="center" wrapText="1"/>
    </xf>
    <xf numFmtId="0" fontId="39" fillId="4" borderId="48" xfId="0" applyFont="1" applyFill="1" applyBorder="1" applyAlignment="1">
      <alignment horizontal="center" vertical="center"/>
    </xf>
    <xf numFmtId="0" fontId="39" fillId="5" borderId="43" xfId="0" applyFont="1" applyFill="1" applyBorder="1" applyAlignment="1">
      <alignment horizontal="center" vertical="center"/>
    </xf>
    <xf numFmtId="0" fontId="39" fillId="5" borderId="47" xfId="0" applyFont="1" applyFill="1" applyBorder="1" applyAlignment="1">
      <alignment vertical="center" wrapText="1"/>
    </xf>
    <xf numFmtId="0" fontId="62" fillId="5" borderId="48" xfId="0" applyFont="1" applyFill="1" applyBorder="1" applyAlignment="1">
      <alignment vertical="center" wrapText="1"/>
    </xf>
    <xf numFmtId="49" fontId="61" fillId="7" borderId="42" xfId="0" applyNumberFormat="1" applyFont="1" applyFill="1" applyBorder="1" applyAlignment="1">
      <alignment horizontal="center" vertical="center"/>
    </xf>
    <xf numFmtId="0" fontId="43"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9" fillId="7" borderId="0" xfId="0" applyFont="1" applyFill="1" applyBorder="1" applyAlignment="1" applyProtection="1">
      <alignment horizontal="left" vertical="center"/>
      <protection locked="0"/>
    </xf>
    <xf numFmtId="0" fontId="13" fillId="7" borderId="0" xfId="0" applyFont="1" applyFill="1" applyAlignment="1" applyProtection="1">
      <protection locked="0"/>
    </xf>
    <xf numFmtId="0" fontId="65" fillId="7" borderId="0" xfId="0" applyFont="1" applyFill="1" applyAlignment="1" applyProtection="1">
      <alignment horizontal="center" vertical="center"/>
      <protection locked="0"/>
    </xf>
    <xf numFmtId="0" fontId="21" fillId="6" borderId="0" xfId="0" applyFont="1" applyFill="1" applyBorder="1" applyAlignment="1">
      <alignment horizontal="center"/>
    </xf>
    <xf numFmtId="0" fontId="62" fillId="5" borderId="48" xfId="0" applyFont="1" applyFill="1" applyBorder="1" applyAlignment="1" applyProtection="1">
      <alignment vertical="center" wrapText="1"/>
      <protection locked="0"/>
    </xf>
    <xf numFmtId="0" fontId="21" fillId="6" borderId="0" xfId="0" applyFont="1" applyFill="1" applyBorder="1" applyAlignment="1" applyProtection="1">
      <protection locked="0"/>
    </xf>
    <xf numFmtId="0" fontId="73" fillId="0" borderId="0" xfId="0" applyFont="1" applyAlignment="1"/>
    <xf numFmtId="0" fontId="74" fillId="8" borderId="0" xfId="0" applyFont="1" applyFill="1" applyBorder="1" applyAlignment="1" applyProtection="1">
      <alignment horizontal="center" vertical="center"/>
      <protection locked="0"/>
    </xf>
    <xf numFmtId="0" fontId="63" fillId="3" borderId="2" xfId="0" applyFont="1" applyFill="1" applyBorder="1" applyAlignment="1">
      <alignment horizontal="center" vertical="center" textRotation="90" wrapText="1"/>
    </xf>
    <xf numFmtId="0" fontId="61" fillId="7" borderId="0" xfId="0" applyFont="1" applyFill="1" applyBorder="1" applyAlignment="1">
      <alignment horizontal="left" vertical="center"/>
    </xf>
    <xf numFmtId="0" fontId="21" fillId="6" borderId="0" xfId="0" applyFont="1" applyFill="1" applyBorder="1" applyAlignment="1">
      <alignment horizontal="center"/>
    </xf>
    <xf numFmtId="0" fontId="21" fillId="6" borderId="49" xfId="0" applyFont="1" applyFill="1" applyBorder="1" applyAlignment="1">
      <alignment horizontal="center"/>
    </xf>
    <xf numFmtId="0" fontId="61" fillId="7" borderId="0" xfId="0" applyFont="1" applyFill="1" applyBorder="1" applyAlignment="1">
      <alignment horizontal="center" vertical="center"/>
    </xf>
    <xf numFmtId="0" fontId="61" fillId="7" borderId="39" xfId="0" applyFont="1" applyFill="1" applyBorder="1" applyAlignment="1">
      <alignment horizontal="center" vertical="center" wrapText="1"/>
    </xf>
    <xf numFmtId="0" fontId="61" fillId="7" borderId="0" xfId="0" applyFont="1" applyFill="1" applyBorder="1" applyAlignment="1">
      <alignment horizontal="center" vertical="center" wrapText="1"/>
    </xf>
    <xf numFmtId="0" fontId="68" fillId="6" borderId="0" xfId="0" applyFont="1" applyFill="1" applyBorder="1" applyAlignment="1">
      <alignment horizontal="left" vertical="center" wrapText="1"/>
    </xf>
    <xf numFmtId="0" fontId="0" fillId="0" borderId="0" xfId="0" applyFont="1" applyBorder="1" applyAlignment="1">
      <alignment wrapText="1"/>
    </xf>
    <xf numFmtId="0" fontId="49" fillId="3" borderId="0" xfId="0" applyFont="1" applyFill="1" applyAlignment="1" applyProtection="1">
      <alignment horizontal="center" vertical="center"/>
      <protection locked="0"/>
    </xf>
    <xf numFmtId="0" fontId="72" fillId="0" borderId="0" xfId="0" applyFont="1" applyAlignment="1">
      <alignment horizontal="left" vertical="top" wrapText="1"/>
    </xf>
    <xf numFmtId="0" fontId="72" fillId="0" borderId="0" xfId="0" applyFont="1" applyAlignment="1">
      <alignment vertical="top" wrapText="1"/>
    </xf>
    <xf numFmtId="0" fontId="13" fillId="7" borderId="0" xfId="0" applyFont="1" applyFill="1" applyAlignment="1" applyProtection="1">
      <alignment horizontal="center"/>
      <protection locked="0"/>
    </xf>
    <xf numFmtId="0" fontId="44" fillId="11" borderId="0" xfId="0" applyFont="1" applyFill="1" applyBorder="1" applyAlignment="1" applyProtection="1">
      <alignment horizontal="center" vertical="center" wrapText="1"/>
      <protection locked="0"/>
    </xf>
    <xf numFmtId="0" fontId="5" fillId="24" borderId="0" xfId="0" applyFont="1" applyFill="1" applyBorder="1" applyAlignment="1" applyProtection="1">
      <alignment horizontal="center" vertical="center" wrapText="1"/>
      <protection locked="0"/>
    </xf>
    <xf numFmtId="0" fontId="17" fillId="24" borderId="0" xfId="0" applyFont="1" applyFill="1" applyBorder="1" applyAlignment="1" applyProtection="1">
      <alignment horizontal="center" vertical="center" wrapText="1"/>
      <protection locked="0"/>
    </xf>
    <xf numFmtId="0" fontId="45" fillId="8" borderId="0" xfId="0" applyFont="1" applyFill="1" applyBorder="1" applyAlignment="1" applyProtection="1">
      <alignment horizontal="center" vertical="center"/>
    </xf>
    <xf numFmtId="0" fontId="8" fillId="8" borderId="0" xfId="0" applyFont="1" applyFill="1" applyBorder="1" applyAlignment="1" applyProtection="1">
      <alignment horizontal="left" vertical="center"/>
      <protection locked="0"/>
    </xf>
    <xf numFmtId="0" fontId="72" fillId="8" borderId="0" xfId="0" applyFont="1" applyFill="1" applyAlignment="1">
      <alignment horizontal="left" vertical="top" wrapText="1"/>
    </xf>
    <xf numFmtId="0" fontId="8" fillId="8" borderId="0" xfId="0" applyFont="1" applyFill="1" applyBorder="1" applyAlignment="1" applyProtection="1">
      <alignment horizontal="left" vertical="top"/>
      <protection locked="0"/>
    </xf>
    <xf numFmtId="0" fontId="42" fillId="8" borderId="0" xfId="0" applyFont="1" applyFill="1" applyBorder="1" applyAlignment="1" applyProtection="1">
      <alignment horizontal="left" vertical="center"/>
    </xf>
    <xf numFmtId="0" fontId="15" fillId="0" borderId="0" xfId="0" applyFont="1" applyBorder="1" applyAlignment="1">
      <alignment wrapText="1"/>
    </xf>
    <xf numFmtId="0" fontId="0" fillId="26" borderId="65" xfId="0" applyFont="1" applyFill="1" applyBorder="1" applyAlignment="1">
      <alignment horizontal="left" vertical="top" wrapText="1"/>
    </xf>
    <xf numFmtId="0" fontId="0" fillId="27" borderId="29" xfId="0" applyFont="1" applyFill="1" applyBorder="1" applyAlignment="1">
      <alignment horizontal="left" vertical="top" wrapText="1"/>
    </xf>
    <xf numFmtId="0" fontId="0" fillId="27" borderId="52" xfId="0" applyFont="1" applyFill="1" applyBorder="1" applyAlignment="1">
      <alignment horizontal="left" vertical="top" wrapText="1"/>
    </xf>
    <xf numFmtId="0" fontId="0" fillId="26" borderId="30" xfId="0" applyFont="1" applyFill="1" applyBorder="1" applyAlignment="1">
      <alignment horizontal="left" vertical="top" wrapText="1"/>
    </xf>
    <xf numFmtId="0" fontId="0" fillId="26" borderId="27" xfId="0" applyFont="1" applyFill="1" applyBorder="1" applyAlignment="1">
      <alignment horizontal="left" vertical="top" wrapText="1"/>
    </xf>
    <xf numFmtId="0" fontId="0" fillId="9" borderId="29" xfId="0" applyFont="1" applyFill="1" applyBorder="1" applyAlignment="1">
      <alignment horizontal="left" vertical="top" wrapText="1"/>
    </xf>
    <xf numFmtId="0" fontId="0" fillId="9" borderId="30" xfId="0" applyFont="1" applyFill="1" applyBorder="1" applyAlignment="1">
      <alignment horizontal="left" vertical="top" wrapText="1"/>
    </xf>
    <xf numFmtId="0" fontId="15" fillId="26" borderId="31" xfId="0" applyFont="1" applyFill="1" applyBorder="1" applyAlignment="1">
      <alignment horizontal="left" vertical="top" wrapText="1"/>
    </xf>
    <xf numFmtId="0" fontId="0" fillId="9" borderId="52" xfId="0" applyFont="1" applyFill="1" applyBorder="1" applyAlignment="1">
      <alignment horizontal="left" vertical="top" wrapText="1"/>
    </xf>
    <xf numFmtId="0" fontId="0" fillId="9" borderId="0" xfId="0" applyFont="1" applyFill="1" applyBorder="1" applyAlignment="1">
      <alignment horizontal="left" vertical="top" wrapText="1"/>
    </xf>
    <xf numFmtId="0" fontId="69" fillId="0" borderId="0" xfId="0" applyFont="1" applyAlignment="1">
      <alignment vertical="top" wrapText="1"/>
    </xf>
    <xf numFmtId="0" fontId="49" fillId="28" borderId="0" xfId="0" applyFont="1" applyFill="1" applyAlignment="1">
      <alignment vertical="top" wrapText="1"/>
    </xf>
    <xf numFmtId="0" fontId="0" fillId="31" borderId="30" xfId="0" applyFont="1" applyFill="1" applyBorder="1" applyAlignment="1">
      <alignment horizontal="left" vertical="top" wrapText="1"/>
    </xf>
    <xf numFmtId="0" fontId="0" fillId="26" borderId="63" xfId="0" applyFont="1" applyFill="1" applyBorder="1" applyAlignment="1">
      <alignment horizontal="left" vertical="top" wrapText="1"/>
    </xf>
    <xf numFmtId="0" fontId="0" fillId="26" borderId="31" xfId="0" applyFont="1" applyFill="1" applyBorder="1" applyAlignment="1">
      <alignment horizontal="left" vertical="top" wrapText="1"/>
    </xf>
    <xf numFmtId="0" fontId="52" fillId="26" borderId="27" xfId="0" applyFont="1" applyFill="1" applyBorder="1" applyAlignment="1">
      <alignment horizontal="left" vertical="top" wrapText="1"/>
    </xf>
    <xf numFmtId="0" fontId="52" fillId="26" borderId="64" xfId="0" applyFont="1" applyFill="1" applyBorder="1" applyAlignment="1">
      <alignment horizontal="left" vertical="top" wrapText="1"/>
    </xf>
    <xf numFmtId="0" fontId="52" fillId="26" borderId="28" xfId="0" applyFont="1" applyFill="1" applyBorder="1" applyAlignment="1">
      <alignment horizontal="left" vertical="top" wrapText="1"/>
    </xf>
    <xf numFmtId="0" fontId="15" fillId="26" borderId="63" xfId="0" applyFont="1" applyFill="1" applyBorder="1" applyAlignment="1">
      <alignment horizontal="left" vertical="top" wrapText="1"/>
    </xf>
    <xf numFmtId="0" fontId="15" fillId="26" borderId="27" xfId="0" applyFont="1" applyFill="1" applyBorder="1" applyAlignment="1">
      <alignment horizontal="left" vertical="top" wrapText="1"/>
    </xf>
    <xf numFmtId="0" fontId="61" fillId="18" borderId="53" xfId="0" applyFont="1" applyFill="1" applyBorder="1" applyAlignment="1" applyProtection="1">
      <alignment horizontal="center" vertical="center"/>
    </xf>
    <xf numFmtId="0" fontId="61" fillId="18" borderId="34" xfId="0" applyFont="1" applyFill="1" applyBorder="1" applyAlignment="1" applyProtection="1">
      <alignment horizontal="center" vertical="center"/>
    </xf>
    <xf numFmtId="0" fontId="52" fillId="26" borderId="26" xfId="0" applyFont="1" applyFill="1" applyBorder="1" applyAlignment="1">
      <alignment horizontal="left" vertical="top" wrapText="1"/>
    </xf>
    <xf numFmtId="0" fontId="0" fillId="26" borderId="52" xfId="0" applyFont="1" applyFill="1" applyBorder="1" applyAlignment="1">
      <alignment horizontal="left" vertical="top" wrapText="1"/>
    </xf>
    <xf numFmtId="0" fontId="0" fillId="26" borderId="28" xfId="0" applyFont="1" applyFill="1" applyBorder="1" applyAlignment="1">
      <alignment horizontal="left" vertical="top" wrapText="1"/>
    </xf>
    <xf numFmtId="0" fontId="0" fillId="6" borderId="50" xfId="0" applyFont="1" applyFill="1" applyBorder="1" applyAlignment="1" applyProtection="1">
      <alignment vertical="top" wrapText="1"/>
    </xf>
    <xf numFmtId="0" fontId="0" fillId="6" borderId="51" xfId="0" applyFont="1" applyFill="1" applyBorder="1" applyAlignment="1" applyProtection="1">
      <alignment vertical="top" wrapText="1"/>
    </xf>
    <xf numFmtId="0" fontId="19" fillId="6" borderId="50" xfId="0" applyFont="1" applyFill="1" applyBorder="1" applyAlignment="1" applyProtection="1">
      <alignment vertical="top" wrapText="1"/>
    </xf>
    <xf numFmtId="0" fontId="19" fillId="6" borderId="51" xfId="0" applyFont="1" applyFill="1" applyBorder="1" applyAlignment="1" applyProtection="1">
      <alignment vertical="top" wrapText="1"/>
    </xf>
    <xf numFmtId="0" fontId="43" fillId="32" borderId="57" xfId="0" applyFont="1" applyFill="1" applyBorder="1" applyAlignment="1">
      <alignment horizontal="left" vertical="top" wrapText="1"/>
    </xf>
    <xf numFmtId="0" fontId="43" fillId="32" borderId="59" xfId="0" applyFont="1" applyFill="1" applyBorder="1" applyAlignment="1">
      <alignment horizontal="left" vertical="top" wrapText="1"/>
    </xf>
    <xf numFmtId="0" fontId="43" fillId="29" borderId="60" xfId="0" applyFont="1" applyFill="1" applyBorder="1" applyAlignment="1">
      <alignment horizontal="left" vertical="top" wrapText="1"/>
    </xf>
    <xf numFmtId="0" fontId="43" fillId="29" borderId="57" xfId="0" applyFont="1" applyFill="1" applyBorder="1" applyAlignment="1">
      <alignment horizontal="left" vertical="top" wrapText="1"/>
    </xf>
    <xf numFmtId="1" fontId="17" fillId="11" borderId="61" xfId="0" applyNumberFormat="1" applyFont="1" applyFill="1" applyBorder="1" applyAlignment="1" applyProtection="1">
      <alignment horizontal="center" vertical="center" wrapText="1"/>
    </xf>
    <xf numFmtId="1" fontId="17" fillId="11" borderId="36" xfId="0" applyNumberFormat="1" applyFont="1" applyFill="1" applyBorder="1" applyAlignment="1" applyProtection="1">
      <alignment horizontal="center" vertical="center" wrapText="1"/>
    </xf>
    <xf numFmtId="1" fontId="17" fillId="11" borderId="62" xfId="0" applyNumberFormat="1" applyFont="1" applyFill="1" applyBorder="1" applyAlignment="1" applyProtection="1">
      <alignment horizontal="center" vertical="center" wrapText="1"/>
    </xf>
    <xf numFmtId="0" fontId="0" fillId="5" borderId="30" xfId="0" applyFont="1" applyFill="1" applyBorder="1" applyAlignment="1">
      <alignment horizontal="left" vertical="top" wrapText="1"/>
    </xf>
    <xf numFmtId="0" fontId="0" fillId="27" borderId="30" xfId="0" applyFont="1" applyFill="1" applyBorder="1" applyAlignment="1">
      <alignment horizontal="left" vertical="top" wrapText="1"/>
    </xf>
    <xf numFmtId="0" fontId="0" fillId="27" borderId="0" xfId="0" applyFont="1" applyFill="1" applyBorder="1" applyAlignment="1">
      <alignment horizontal="left" vertical="top" wrapText="1"/>
    </xf>
    <xf numFmtId="0" fontId="0" fillId="22" borderId="52" xfId="0" applyFont="1" applyFill="1" applyBorder="1" applyAlignment="1">
      <alignment horizontal="left" vertical="top" wrapText="1"/>
    </xf>
    <xf numFmtId="0" fontId="0" fillId="22" borderId="29" xfId="0" applyFont="1" applyFill="1" applyBorder="1" applyAlignment="1">
      <alignment horizontal="left" vertical="top" wrapText="1"/>
    </xf>
    <xf numFmtId="0" fontId="27" fillId="18" borderId="53" xfId="0" applyFont="1" applyFill="1" applyBorder="1" applyAlignment="1" applyProtection="1">
      <alignment horizontal="center" vertical="center"/>
    </xf>
    <xf numFmtId="0" fontId="27" fillId="18" borderId="34" xfId="0" applyFont="1" applyFill="1" applyBorder="1" applyAlignment="1" applyProtection="1">
      <alignment horizontal="center" vertical="center"/>
    </xf>
    <xf numFmtId="0" fontId="27" fillId="18" borderId="8" xfId="0" applyFont="1" applyFill="1" applyBorder="1" applyAlignment="1" applyProtection="1">
      <alignment horizontal="center" vertical="center"/>
    </xf>
    <xf numFmtId="0" fontId="61" fillId="18" borderId="54" xfId="0" applyFont="1" applyFill="1" applyBorder="1" applyAlignment="1" applyProtection="1">
      <alignment horizontal="center" vertical="center"/>
    </xf>
    <xf numFmtId="0" fontId="61" fillId="18" borderId="55" xfId="0" applyFont="1" applyFill="1" applyBorder="1" applyAlignment="1" applyProtection="1">
      <alignment horizontal="center" vertical="center"/>
    </xf>
    <xf numFmtId="0" fontId="27" fillId="18" borderId="0" xfId="0" applyFont="1" applyFill="1" applyBorder="1" applyAlignment="1" applyProtection="1">
      <alignment horizontal="center" vertical="center"/>
    </xf>
    <xf numFmtId="0" fontId="43" fillId="30" borderId="56" xfId="0" applyFont="1" applyFill="1" applyBorder="1" applyAlignment="1">
      <alignment horizontal="left" vertical="top" wrapText="1"/>
    </xf>
    <xf numFmtId="0" fontId="43" fillId="30" borderId="57" xfId="0" applyFont="1" applyFill="1" applyBorder="1" applyAlignment="1">
      <alignment horizontal="left" vertical="top" wrapText="1"/>
    </xf>
    <xf numFmtId="0" fontId="43" fillId="30" borderId="58" xfId="0" applyFont="1" applyFill="1" applyBorder="1" applyAlignment="1">
      <alignment horizontal="left" vertical="top" wrapText="1"/>
    </xf>
    <xf numFmtId="0" fontId="43" fillId="22" borderId="57" xfId="0" applyFont="1" applyFill="1" applyBorder="1" applyAlignment="1">
      <alignment horizontal="left" vertical="top" wrapText="1"/>
    </xf>
    <xf numFmtId="0" fontId="43" fillId="22" borderId="58" xfId="0" applyFont="1" applyFill="1" applyBorder="1" applyAlignment="1">
      <alignment horizontal="left" vertical="top" wrapText="1"/>
    </xf>
    <xf numFmtId="0" fontId="61" fillId="18" borderId="53" xfId="0" applyFont="1" applyFill="1" applyBorder="1" applyAlignment="1" applyProtection="1">
      <alignment horizontal="center" vertical="center" wrapText="1"/>
    </xf>
    <xf numFmtId="0" fontId="61" fillId="18" borderId="34" xfId="0" applyFont="1" applyFill="1" applyBorder="1" applyAlignment="1" applyProtection="1">
      <alignment horizontal="center" vertical="center" wrapText="1"/>
    </xf>
    <xf numFmtId="165" fontId="18" fillId="17" borderId="34" xfId="0" applyNumberFormat="1" applyFont="1" applyFill="1" applyBorder="1" applyAlignment="1" applyProtection="1">
      <alignment horizontal="center" vertical="center" wrapText="1"/>
    </xf>
    <xf numFmtId="165" fontId="18" fillId="17" borderId="8" xfId="0" applyNumberFormat="1" applyFont="1" applyFill="1" applyBorder="1" applyAlignment="1" applyProtection="1">
      <alignment horizontal="center" vertical="center" wrapText="1"/>
    </xf>
    <xf numFmtId="0" fontId="27" fillId="19" borderId="0" xfId="0" applyFont="1" applyFill="1" applyBorder="1" applyAlignment="1">
      <alignment horizontal="center"/>
    </xf>
    <xf numFmtId="0" fontId="0" fillId="4" borderId="0" xfId="0" applyFont="1" applyFill="1" applyBorder="1" applyAlignment="1">
      <alignment horizontal="left" vertical="top" wrapText="1"/>
    </xf>
    <xf numFmtId="0" fontId="13" fillId="3" borderId="0" xfId="0" applyFont="1" applyFill="1" applyBorder="1" applyAlignment="1">
      <alignment vertical="center" wrapText="1"/>
    </xf>
    <xf numFmtId="0" fontId="15" fillId="5" borderId="0" xfId="0" applyFont="1" applyFill="1" applyBorder="1" applyAlignment="1">
      <alignment horizontal="left" vertical="top" wrapText="1"/>
    </xf>
    <xf numFmtId="0" fontId="0" fillId="5" borderId="0" xfId="0" applyFont="1" applyFill="1" applyBorder="1" applyAlignment="1">
      <alignment horizontal="left" vertical="top" wrapText="1"/>
    </xf>
    <xf numFmtId="0" fontId="13" fillId="3" borderId="0" xfId="0" applyFont="1" applyFill="1" applyBorder="1" applyAlignment="1">
      <alignment horizontal="left" vertical="top" wrapText="1"/>
    </xf>
    <xf numFmtId="0" fontId="28" fillId="19" borderId="0" xfId="0" applyFont="1" applyFill="1" applyBorder="1" applyAlignment="1">
      <alignment horizontal="left" vertical="center"/>
    </xf>
    <xf numFmtId="0" fontId="0" fillId="33" borderId="0" xfId="0" applyFont="1" applyFill="1" applyBorder="1" applyAlignment="1">
      <alignment horizontal="left" vertical="top" wrapText="1"/>
    </xf>
    <xf numFmtId="0" fontId="0" fillId="33" borderId="33" xfId="0" applyFont="1" applyFill="1" applyBorder="1" applyAlignment="1">
      <alignment horizontal="left" vertical="top" wrapText="1"/>
    </xf>
    <xf numFmtId="0" fontId="0" fillId="33" borderId="32"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0" xfId="0" applyFont="1" applyFill="1" applyBorder="1" applyAlignment="1">
      <alignment vertical="center" wrapText="1"/>
    </xf>
    <xf numFmtId="0" fontId="0" fillId="33" borderId="33" xfId="0" applyFont="1" applyFill="1" applyBorder="1" applyAlignment="1">
      <alignment vertical="center" wrapText="1"/>
    </xf>
    <xf numFmtId="0" fontId="55" fillId="27" borderId="66" xfId="0" applyFont="1" applyFill="1" applyBorder="1" applyAlignment="1">
      <alignment vertical="center" wrapText="1"/>
    </xf>
    <xf numFmtId="0" fontId="0" fillId="27" borderId="66" xfId="0" applyFont="1" applyFill="1" applyBorder="1" applyAlignment="1">
      <alignment horizontal="center"/>
    </xf>
    <xf numFmtId="0" fontId="61" fillId="19" borderId="0" xfId="0" applyFont="1" applyFill="1" applyAlignment="1">
      <alignment horizontal="center" vertical="center" wrapText="1"/>
    </xf>
    <xf numFmtId="0" fontId="13" fillId="34" borderId="32" xfId="0" applyFont="1" applyFill="1" applyBorder="1" applyAlignment="1">
      <alignment horizontal="center" vertical="center" wrapText="1"/>
    </xf>
    <xf numFmtId="0" fontId="61" fillId="19" borderId="0" xfId="0" applyFont="1" applyFill="1" applyAlignment="1">
      <alignment horizontal="center" vertical="top"/>
    </xf>
    <xf numFmtId="0" fontId="70" fillId="19" borderId="0" xfId="0" applyFont="1" applyFill="1" applyAlignment="1">
      <alignment horizontal="center" vertical="top"/>
    </xf>
    <xf numFmtId="0" fontId="4" fillId="19" borderId="0" xfId="0" applyFont="1" applyFill="1" applyAlignment="1">
      <alignment horizontal="center"/>
    </xf>
    <xf numFmtId="0" fontId="70" fillId="19" borderId="0" xfId="0" applyFont="1" applyFill="1" applyAlignment="1">
      <alignment horizontal="center"/>
    </xf>
    <xf numFmtId="0" fontId="55" fillId="27" borderId="33" xfId="0" applyFont="1" applyFill="1" applyBorder="1" applyAlignment="1">
      <alignment vertical="center" wrapText="1"/>
    </xf>
    <xf numFmtId="0" fontId="0" fillId="33" borderId="32" xfId="0" applyFont="1" applyFill="1" applyBorder="1" applyAlignment="1">
      <alignment horizontal="center" vertical="center" wrapText="1"/>
    </xf>
    <xf numFmtId="0" fontId="0" fillId="33" borderId="0"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0" fillId="27" borderId="32" xfId="0" applyFont="1" applyFill="1" applyBorder="1" applyAlignment="1">
      <alignment horizontal="center"/>
    </xf>
    <xf numFmtId="0" fontId="7" fillId="7" borderId="0" xfId="0" applyFont="1" applyFill="1" applyBorder="1" applyAlignment="1">
      <alignment horizontal="left" vertical="center" wrapText="1"/>
    </xf>
    <xf numFmtId="0" fontId="75" fillId="8" borderId="0" xfId="0" applyFont="1" applyFill="1" applyBorder="1" applyAlignment="1" applyProtection="1">
      <alignment horizontal="center" vertical="center"/>
      <protection locked="0"/>
    </xf>
    <xf numFmtId="0" fontId="99" fillId="8" borderId="0" xfId="0" applyFont="1" applyFill="1" applyBorder="1" applyAlignment="1" applyProtection="1">
      <alignment horizontal="center" vertical="center"/>
      <protection locked="0"/>
    </xf>
  </cellXfs>
  <cellStyles count="3">
    <cellStyle name="Good" xfId="2" builtinId="26"/>
    <cellStyle name="Normal" xfId="0" builtinId="0"/>
    <cellStyle name="Percent" xfId="1" builtinId="5"/>
  </cellStyles>
  <dxfs count="744">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ont>
        <color indexed="27"/>
      </font>
    </dxf>
    <dxf>
      <font>
        <color indexed="27"/>
      </font>
    </dxf>
    <dxf>
      <font>
        <color indexed="27"/>
      </font>
    </dxf>
    <dxf>
      <font>
        <color indexed="27"/>
      </font>
    </dxf>
    <dxf>
      <font>
        <color indexed="27"/>
      </font>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ont>
        <color indexed="27"/>
      </font>
    </dxf>
    <dxf>
      <font>
        <color indexed="27"/>
      </font>
    </dxf>
    <dxf>
      <font>
        <color indexed="27"/>
      </font>
    </dxf>
    <dxf>
      <font>
        <color indexed="27"/>
      </font>
    </dxf>
    <dxf>
      <font>
        <color indexed="27"/>
      </font>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9FF33"/>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99FF99"/>
        </patternFill>
      </fill>
    </dxf>
    <dxf>
      <fill>
        <patternFill>
          <bgColor rgb="FF66FF33"/>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28" Type="http://schemas.openxmlformats.org/officeDocument/2006/relationships/customXml" Target="../customXml/item7.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 Id="rId27" Type="http://schemas.openxmlformats.org/officeDocument/2006/relationships/customXml" Target="../customXml/item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95250" cmpd="sng"/>
          </c:spPr>
          <c:marker>
            <c:symbol val="none"/>
          </c:marker>
          <c:cat>
            <c:strRef>
              <c:f>Povzetek!$E$34:$E$40</c:f>
              <c:strCache>
                <c:ptCount val="7"/>
                <c:pt idx="0">
                  <c:v>Priprave in upravljanje pred dogodkom</c:v>
                </c:pt>
                <c:pt idx="1">
                  <c:v>Viri: usposobljena delovna sila</c:v>
                </c:pt>
                <c:pt idx="2">
                  <c:v>Podporne zmogljivosti: spremljanje</c:v>
                </c:pt>
                <c:pt idx="3">
                  <c:v>Podporne zmogljivosti: ocena tveganja</c:v>
                </c:pt>
                <c:pt idx="4">
                  <c:v>Upravljanje odziva na dogodek</c:v>
                </c:pt>
                <c:pt idx="5">
                  <c:v>Pregled po dogodku</c:v>
                </c:pt>
                <c:pt idx="6">
                  <c:v>Uporaba pridobljenih spoznanj</c:v>
                </c:pt>
              </c:strCache>
            </c:strRef>
          </c:cat>
          <c:val>
            <c:numRef>
              <c:f>Povzetek!$G$34:$G$40</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0DB-451C-AFC1-EA31185509D6}"/>
            </c:ext>
          </c:extLst>
        </c:ser>
        <c:dLbls>
          <c:showLegendKey val="0"/>
          <c:showVal val="0"/>
          <c:showCatName val="0"/>
          <c:showSerName val="0"/>
          <c:showPercent val="0"/>
          <c:showBubbleSize val="0"/>
        </c:dLbls>
        <c:axId val="59610411"/>
        <c:axId val="14528369"/>
      </c:radarChart>
      <c:catAx>
        <c:axId val="59610411"/>
        <c:scaling>
          <c:orientation val="minMax"/>
        </c:scaling>
        <c:delete val="0"/>
        <c:axPos val="b"/>
        <c:majorGridlines/>
        <c:numFmt formatCode="General" sourceLinked="1"/>
        <c:majorTickMark val="out"/>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14528369"/>
        <c:crosses val="autoZero"/>
        <c:auto val="0"/>
        <c:lblAlgn val="ctr"/>
        <c:lblOffset val="100"/>
        <c:noMultiLvlLbl val="0"/>
      </c:catAx>
      <c:valAx>
        <c:axId val="14528369"/>
        <c:scaling>
          <c:orientation val="minMax"/>
        </c:scaling>
        <c:delete val="0"/>
        <c:axPos val="l"/>
        <c:majorGridlines/>
        <c:numFmt formatCode="0.0" sourceLinked="1"/>
        <c:majorTickMark val="cross"/>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59610411"/>
        <c:crosses val="autoZero"/>
        <c:crossBetween val="between"/>
      </c:valAx>
    </c:plotArea>
    <c:plotVisOnly val="1"/>
    <c:dispBlanksAs val="gap"/>
    <c:showDLblsOverMax val="0"/>
  </c:chart>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95250" cmpd="sng"/>
          </c:spPr>
          <c:marker>
            <c:symbol val="none"/>
          </c:marker>
          <c:cat>
            <c:strRef>
              <c:f>Povzetek!$E$46:$E$52</c:f>
              <c:strCache>
                <c:ptCount val="7"/>
                <c:pt idx="0">
                  <c:v>Priprave in upravljanje pred dogodkom</c:v>
                </c:pt>
                <c:pt idx="1">
                  <c:v>Viri: usposobljena delovna sila</c:v>
                </c:pt>
                <c:pt idx="2">
                  <c:v>Podporne zmogljivosti: spremljanje</c:v>
                </c:pt>
                <c:pt idx="3">
                  <c:v>Podporne zmogljivosti: ocena tveganja</c:v>
                </c:pt>
                <c:pt idx="4">
                  <c:v>Upravljanje odziva na dogodek</c:v>
                </c:pt>
                <c:pt idx="5">
                  <c:v>Pregled po dogodku</c:v>
                </c:pt>
                <c:pt idx="6">
                  <c:v>Uporaba pridobljenih spoznanj</c:v>
                </c:pt>
              </c:strCache>
            </c:strRef>
          </c:cat>
          <c:val>
            <c:numRef>
              <c:f>Povzetek!$G$46:$G$52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F01-432E-B14A-25815EB8D165}"/>
            </c:ext>
          </c:extLst>
        </c:ser>
        <c:dLbls>
          <c:showLegendKey val="0"/>
          <c:showVal val="0"/>
          <c:showCatName val="0"/>
          <c:showSerName val="0"/>
          <c:showPercent val="0"/>
          <c:showBubbleSize val="0"/>
        </c:dLbls>
        <c:axId val="1254748"/>
        <c:axId val="55329978"/>
      </c:radarChart>
      <c:catAx>
        <c:axId val="1254748"/>
        <c:scaling>
          <c:orientation val="minMax"/>
        </c:scaling>
        <c:delete val="0"/>
        <c:axPos val="b"/>
        <c:majorGridlines/>
        <c:numFmt formatCode="General" sourceLinked="1"/>
        <c:majorTickMark val="out"/>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55329978"/>
        <c:crosses val="autoZero"/>
        <c:auto val="0"/>
        <c:lblAlgn val="ctr"/>
        <c:lblOffset val="100"/>
        <c:noMultiLvlLbl val="0"/>
      </c:catAx>
      <c:valAx>
        <c:axId val="55329978"/>
        <c:scaling>
          <c:orientation val="minMax"/>
        </c:scaling>
        <c:delete val="0"/>
        <c:axPos val="l"/>
        <c:majorGridlines/>
        <c:numFmt formatCode="0.0" sourceLinked="1"/>
        <c:majorTickMark val="cross"/>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1254748"/>
        <c:crosses val="autoZero"/>
        <c:crossBetween val="between"/>
      </c:valAx>
    </c:plotArea>
    <c:plotVisOnly val="1"/>
    <c:dispBlanksAs val="gap"/>
    <c:showDLblsOverMax val="0"/>
  </c:chart>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sz="1600" b="1" u="none"/>
              <a:t>HEPSA STRATEGIC FRAMEWORK: </a:t>
            </a:r>
            <a:endParaRPr lang="en-US"/>
          </a:p>
          <a:p>
            <a:pPr>
              <a:defRPr/>
            </a:pPr>
            <a:r>
              <a:rPr sz="1600" b="1" u="none"/>
              <a:t>each phase has a specific preparedness GOAL</a:t>
            </a:r>
            <a:endParaRPr lang="en-US"/>
          </a:p>
        </c:rich>
      </c:tx>
      <c:layout>
        <c:manualLayout>
          <c:xMode val="edge"/>
          <c:yMode val="edge"/>
          <c:x val="0.32874999999999999"/>
          <c:y val="4.1750000000000002E-2"/>
        </c:manualLayout>
      </c:layout>
      <c:overlay val="0"/>
      <c:spPr>
        <a:solidFill>
          <a:srgbClr val="376092"/>
        </a:solidFill>
        <a:ln w="25400">
          <a:noFill/>
        </a:ln>
      </c:spPr>
    </c:title>
    <c:autoTitleDeleted val="0"/>
    <c:plotArea>
      <c:layout>
        <c:manualLayout>
          <c:layoutTarget val="inner"/>
          <c:xMode val="edge"/>
          <c:yMode val="edge"/>
          <c:x val="0.29225000000000001"/>
          <c:y val="0.18625"/>
          <c:w val="0.41575000000000001"/>
          <c:h val="0.74124999999999996"/>
        </c:manualLayout>
      </c:layout>
      <c:doughnutChart>
        <c:varyColors val="1"/>
        <c:ser>
          <c:idx val="0"/>
          <c:order val="0"/>
          <c:spPr>
            <a:solidFill>
              <a:srgbClr val="4F81BD"/>
            </a:solidFill>
            <a:ln w="25400">
              <a:noFill/>
            </a:ln>
          </c:spPr>
          <c:dPt>
            <c:idx val="0"/>
            <c:bubble3D val="0"/>
            <c:spPr>
              <a:solidFill>
                <a:srgbClr val="0070C0"/>
              </a:solidFill>
              <a:ln w="12700" cap="flat" cmpd="sng">
                <a:solidFill>
                  <a:srgbClr val="FFFFFF"/>
                </a:solidFill>
                <a:prstDash val="solid"/>
              </a:ln>
            </c:spPr>
            <c:extLst>
              <c:ext xmlns:c16="http://schemas.microsoft.com/office/drawing/2014/chart" uri="{C3380CC4-5D6E-409C-BE32-E72D297353CC}">
                <c16:uniqueId val="{00000001-1CB1-41DE-B92F-0FB24A866CB4}"/>
              </c:ext>
            </c:extLst>
          </c:dPt>
          <c:dPt>
            <c:idx val="1"/>
            <c:bubble3D val="0"/>
            <c:spPr>
              <a:solidFill>
                <a:srgbClr val="C00000"/>
              </a:solidFill>
              <a:ln w="12700" cap="flat" cmpd="sng">
                <a:solidFill>
                  <a:srgbClr val="FFFFFF"/>
                </a:solidFill>
                <a:prstDash val="solid"/>
              </a:ln>
            </c:spPr>
            <c:extLst>
              <c:ext xmlns:c16="http://schemas.microsoft.com/office/drawing/2014/chart" uri="{C3380CC4-5D6E-409C-BE32-E72D297353CC}">
                <c16:uniqueId val="{00000003-1CB1-41DE-B92F-0FB24A866CB4}"/>
              </c:ext>
            </c:extLst>
          </c:dPt>
          <c:dPt>
            <c:idx val="2"/>
            <c:bubble3D val="0"/>
            <c:spPr>
              <a:solidFill>
                <a:srgbClr val="77933C"/>
              </a:solidFill>
              <a:ln w="12700" cap="flat" cmpd="sng">
                <a:solidFill>
                  <a:srgbClr val="FFFFFF"/>
                </a:solidFill>
                <a:prstDash val="solid"/>
              </a:ln>
            </c:spPr>
            <c:extLst>
              <c:ext xmlns:c16="http://schemas.microsoft.com/office/drawing/2014/chart" uri="{C3380CC4-5D6E-409C-BE32-E72D297353CC}">
                <c16:uniqueId val="{00000005-1CB1-41DE-B92F-0FB24A866CB4}"/>
              </c:ext>
            </c:extLst>
          </c:dPt>
          <c:dLbls>
            <c:dLbl>
              <c:idx val="1"/>
              <c:layout>
                <c:manualLayout>
                  <c:x val="1.325E-2"/>
                  <c:y val="-1.95E-2"/>
                </c:manualLayout>
              </c:layout>
              <c:spPr>
                <a:noFill/>
                <a:ln w="25400">
                  <a:noFill/>
                </a:ln>
              </c:spPr>
              <c:txPr>
                <a:bodyPr rot="0" vert="horz"/>
                <a:lstStyle/>
                <a:p>
                  <a:pPr algn="ctr">
                    <a:defRPr lang="en-US" sz="1600" b="1" i="0" u="none" baseline="0">
                      <a:solidFill>
                        <a:srgbClr val="003366"/>
                      </a:solidFill>
                      <a:latin typeface="Calibri"/>
                      <a:ea typeface="Calibri"/>
                      <a:cs typeface="Calibri"/>
                    </a:defRPr>
                  </a:pPr>
                  <a:endParaRPr lang="en-US"/>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B1-41DE-B92F-0FB24A866CB4}"/>
                </c:ext>
              </c:extLst>
            </c:dLbl>
            <c:spPr>
              <a:noFill/>
              <a:ln w="25400">
                <a:noFill/>
              </a:ln>
            </c:spPr>
            <c:txPr>
              <a:bodyPr rot="0" vert="horz">
                <a:spAutoFit/>
              </a:bodyPr>
              <a:lstStyle/>
              <a:p>
                <a:pPr algn="ctr">
                  <a:defRPr lang="en-US" sz="1600" b="1" i="0" u="none" baseline="0">
                    <a:solidFill>
                      <a:srgbClr val="003366"/>
                    </a:solidFill>
                    <a:latin typeface="Calibri"/>
                    <a:ea typeface="Calibri"/>
                    <a:cs typeface="Calibri"/>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strRef>
              <c:f>Figures!$J$10:$J$12</c:f>
              <c:strCache>
                <c:ptCount val="3"/>
                <c:pt idx="0">
                  <c:v>Pre-event: RISK MANAGEMENT (GOAL 1)</c:v>
                </c:pt>
                <c:pt idx="1">
                  <c:v>Event: EMERGENCY MANAGEMENT (GOAL 2)</c:v>
                </c:pt>
                <c:pt idx="2">
                  <c:v>Post-event: RECOVERY MANAGEMENT (GOAL 3)</c:v>
                </c:pt>
              </c:strCache>
            </c:strRef>
          </c:cat>
          <c:val>
            <c:numRef>
              <c:f>Figures!$K$10:$K$12</c:f>
              <c:numCache>
                <c:formatCode>General</c:formatCode>
                <c:ptCount val="3"/>
                <c:pt idx="0">
                  <c:v>1</c:v>
                </c:pt>
                <c:pt idx="1">
                  <c:v>1</c:v>
                </c:pt>
                <c:pt idx="2">
                  <c:v>1</c:v>
                </c:pt>
              </c:numCache>
            </c:numRef>
          </c:val>
          <c:extLst>
            <c:ext xmlns:c16="http://schemas.microsoft.com/office/drawing/2014/chart" uri="{C3380CC4-5D6E-409C-BE32-E72D297353CC}">
              <c16:uniqueId val="{00000006-1CB1-41DE-B92F-0FB24A866CB4}"/>
            </c:ext>
          </c:extLst>
        </c:ser>
        <c:dLbls>
          <c:showLegendKey val="0"/>
          <c:showVal val="0"/>
          <c:showCatName val="0"/>
          <c:showSerName val="0"/>
          <c:showPercent val="0"/>
          <c:showBubbleSize val="0"/>
          <c:showLeaderLines val="0"/>
        </c:dLbls>
        <c:firstSliceAng val="0"/>
        <c:holeSize val="54"/>
      </c:doughnutChart>
      <c:spPr>
        <a:noFill/>
        <a:ln w="25400">
          <a:noFill/>
        </a:ln>
      </c:spPr>
    </c:plotArea>
    <c:plotVisOnly val="1"/>
    <c:dispBlanksAs val="gap"/>
    <c:showDLblsOverMax val="0"/>
  </c:chart>
  <c:spPr>
    <a:solidFill>
      <a:schemeClr val="bg1"/>
    </a:solidFill>
    <a:ln w="9525" cap="flat" cmpd="sng">
      <a:solidFill>
        <a:schemeClr val="tx1">
          <a:lumMod val="15000"/>
          <a:lumOff val="85000"/>
        </a:schemeClr>
      </a:solidFill>
      <a:round/>
    </a:ln>
  </c:spPr>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Overview%20BSI%20&amp;%20CSI'!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hyperlink" Target="#'D1'!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2'!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3'!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4'!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5'!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6'!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7'!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Povzetek'!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371475</xdr:rowOff>
    </xdr:from>
    <xdr:ext cx="1095375" cy="1000125"/>
    <xdr:pic>
      <xdr:nvPicPr>
        <xdr:cNvPr id="578248"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23850" y="37147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1193800</xdr:colOff>
      <xdr:row>32</xdr:row>
      <xdr:rowOff>180975</xdr:rowOff>
    </xdr:from>
    <xdr:to>
      <xdr:col>2</xdr:col>
      <xdr:colOff>4213225</xdr:colOff>
      <xdr:row>41</xdr:row>
      <xdr:rowOff>342900</xdr:rowOff>
    </xdr:to>
    <xdr:graphicFrame macro="">
      <xdr:nvGraphicFramePr>
        <xdr:cNvPr id="1422930"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1104900</xdr:colOff>
      <xdr:row>45</xdr:row>
      <xdr:rowOff>85725</xdr:rowOff>
    </xdr:from>
    <xdr:to>
      <xdr:col>2</xdr:col>
      <xdr:colOff>4143375</xdr:colOff>
      <xdr:row>57</xdr:row>
      <xdr:rowOff>38100</xdr:rowOff>
    </xdr:to>
    <xdr:graphicFrame macro="">
      <xdr:nvGraphicFramePr>
        <xdr:cNvPr id="1422931"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676424</xdr:colOff>
      <xdr:row>54</xdr:row>
      <xdr:rowOff>75902</xdr:rowOff>
    </xdr:from>
    <xdr:to>
      <xdr:col>8</xdr:col>
      <xdr:colOff>686098</xdr:colOff>
      <xdr:row>56</xdr:row>
      <xdr:rowOff>37951</xdr:rowOff>
    </xdr:to>
    <xdr:sp macro="" textlink="" fLocksText="0">
      <xdr:nvSpPr>
        <xdr:cNvPr id="1620" name="Rounded Rectangle 5">
          <a:hlinkClick xmlns:r="http://schemas.openxmlformats.org/officeDocument/2006/relationships" r:id="rId3"/>
        </xdr:cNvPr>
        <xdr:cNvSpPr/>
      </xdr:nvSpPr>
      <xdr:spPr>
        <a:xfrm>
          <a:off x="11525250" y="15706725"/>
          <a:ext cx="971550" cy="2857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Naprej</a:t>
          </a:r>
        </a:p>
      </xdr:txBody>
    </xdr:sp>
    <xdr:clientData/>
  </xdr:twoCellAnchor>
  <xdr:oneCellAnchor>
    <xdr:from>
      <xdr:col>1</xdr:col>
      <xdr:colOff>0</xdr:colOff>
      <xdr:row>63</xdr:row>
      <xdr:rowOff>0</xdr:rowOff>
    </xdr:from>
    <xdr:ext cx="8220075" cy="1495425"/>
    <xdr:pic>
      <xdr:nvPicPr>
        <xdr:cNvPr id="1422933" name="Picture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323850" y="175164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xdr:from>
      <xdr:col>22</xdr:col>
      <xdr:colOff>66768</xdr:colOff>
      <xdr:row>2</xdr:row>
      <xdr:rowOff>28910</xdr:rowOff>
    </xdr:from>
    <xdr:to>
      <xdr:col>22</xdr:col>
      <xdr:colOff>276365</xdr:colOff>
      <xdr:row>2</xdr:row>
      <xdr:rowOff>171896</xdr:rowOff>
    </xdr:to>
    <xdr:sp macro="" textlink="" fLocksText="0">
      <xdr:nvSpPr>
        <xdr:cNvPr id="2224" name="Left Brace 1"/>
        <xdr:cNvSpPr/>
      </xdr:nvSpPr>
      <xdr:spPr>
        <a:xfrm>
          <a:off x="22183725" y="40957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24</xdr:col>
      <xdr:colOff>38063</xdr:colOff>
      <xdr:row>2</xdr:row>
      <xdr:rowOff>47662</xdr:rowOff>
    </xdr:from>
    <xdr:to>
      <xdr:col>24</xdr:col>
      <xdr:colOff>247697</xdr:colOff>
      <xdr:row>2</xdr:row>
      <xdr:rowOff>190649</xdr:rowOff>
    </xdr:to>
    <xdr:sp macro="" textlink="" fLocksText="0">
      <xdr:nvSpPr>
        <xdr:cNvPr id="2225" name="Left Brace 2"/>
        <xdr:cNvSpPr/>
      </xdr:nvSpPr>
      <xdr:spPr>
        <a:xfrm>
          <a:off x="23260050" y="42862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26</xdr:col>
      <xdr:colOff>38063</xdr:colOff>
      <xdr:row>2</xdr:row>
      <xdr:rowOff>47662</xdr:rowOff>
    </xdr:from>
    <xdr:to>
      <xdr:col>26</xdr:col>
      <xdr:colOff>247697</xdr:colOff>
      <xdr:row>2</xdr:row>
      <xdr:rowOff>190649</xdr:rowOff>
    </xdr:to>
    <xdr:sp macro="" textlink="" fLocksText="0">
      <xdr:nvSpPr>
        <xdr:cNvPr id="2226" name="Left Brace 3"/>
        <xdr:cNvSpPr/>
      </xdr:nvSpPr>
      <xdr:spPr>
        <a:xfrm>
          <a:off x="24384000" y="42862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1</xdr:col>
      <xdr:colOff>0</xdr:colOff>
      <xdr:row>8</xdr:row>
      <xdr:rowOff>0</xdr:rowOff>
    </xdr:from>
    <xdr:to>
      <xdr:col>8</xdr:col>
      <xdr:colOff>142875</xdr:colOff>
      <xdr:row>43</xdr:row>
      <xdr:rowOff>95250</xdr:rowOff>
    </xdr:to>
    <xdr:graphicFrame macro="">
      <xdr:nvGraphicFramePr>
        <xdr:cNvPr id="1797299"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44</xdr:row>
      <xdr:rowOff>0</xdr:rowOff>
    </xdr:from>
    <xdr:ext cx="5257800" cy="1476375"/>
    <xdr:pic>
      <xdr:nvPicPr>
        <xdr:cNvPr id="1797300"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52425" y="8391525"/>
          <a:ext cx="525780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c:userShapes xmlns:c="http://schemas.openxmlformats.org/drawingml/2006/chart">
  <cdr:relSizeAnchor xmlns:cdr="http://schemas.openxmlformats.org/drawingml/2006/chartDrawing">
    <cdr:from>
      <cdr:x>0.24825</cdr:x>
      <cdr:y>0.146</cdr:y>
    </cdr:from>
    <cdr:to>
      <cdr:x>0.74975</cdr:x>
      <cdr:y>0.93975</cdr:y>
    </cdr:to>
    <cdr:sp macro="" textlink="" fLocksText="0">
      <cdr:nvSpPr>
        <cdr:cNvPr id="3" name="Rectangle 2"/>
        <cdr:cNvSpPr/>
      </cdr:nvSpPr>
      <cdr:spPr>
        <a:xfrm xmlns:a="http://schemas.openxmlformats.org/drawingml/2006/main">
          <a:off x="2809875" y="981075"/>
          <a:ext cx="5695950" cy="5372100"/>
        </a:xfrm>
        <a:prstGeom xmlns:a="http://schemas.openxmlformats.org/drawingml/2006/main" prst="rect">
          <a:avLst/>
        </a:prstGeom>
        <a:noFill xmlns:a="http://schemas.openxmlformats.org/drawingml/2006/main"/>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0.7515</cdr:x>
      <cdr:y>0.5445</cdr:y>
    </cdr:from>
    <cdr:to>
      <cdr:x>0.79075</cdr:x>
      <cdr:y>0.57525</cdr:y>
    </cdr:to>
    <cdr:sp macro="" textlink="" fLocksText="0">
      <cdr:nvSpPr>
        <cdr:cNvPr id="5" name="Right Arrow 4"/>
        <cdr:cNvSpPr/>
      </cdr:nvSpPr>
      <cdr:spPr>
        <a:xfrm xmlns:a="http://schemas.openxmlformats.org/drawingml/2006/main">
          <a:off x="8524875" y="3676650"/>
          <a:ext cx="447675" cy="209550"/>
        </a:xfrm>
        <a:prstGeom xmlns:a="http://schemas.openxmlformats.org/drawingml/2006/main" prst="rightArrow">
          <a:avLst/>
        </a:prstGeom>
        <a:solidFill xmlns:a="http://schemas.openxmlformats.org/drawingml/2006/main">
          <a:srgbClr val="0070C0"/>
        </a:solidFill>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0.7955</cdr:x>
      <cdr:y>0.53575</cdr:y>
    </cdr:from>
    <cdr:to>
      <cdr:x>0.96125</cdr:x>
      <cdr:y>0.86625</cdr:y>
    </cdr:to>
    <cdr:sp macro="" textlink="">
      <cdr:nvSpPr>
        <cdr:cNvPr id="6" name="TextBox 5"/>
        <cdr:cNvSpPr txBox="1"/>
      </cdr:nvSpPr>
      <cdr:spPr>
        <a:xfrm xmlns:a="http://schemas.openxmlformats.org/drawingml/2006/main">
          <a:off x="9029700" y="3619500"/>
          <a:ext cx="1885950" cy="2238375"/>
        </a:xfrm>
        <a:prstGeom xmlns:a="http://schemas.openxmlformats.org/drawingml/2006/main" prst="rect">
          <a:avLst/>
        </a:prstGeom>
      </cdr:spPr>
      <cdr:txBody>
        <a:bodyPr xmlns:a="http://schemas.openxmlformats.org/drawingml/2006/main" vertOverflow="clip" wrap="none"/>
        <a:lstStyle xmlns:a="http://schemas.openxmlformats.org/drawingml/2006/main"/>
        <a:p xmlns:a="http://schemas.openxmlformats.org/drawingml/2006/main">
          <a:endParaRPr lang="en-US"/>
        </a:p>
      </cdr:txBody>
    </cdr:sp>
  </cdr:relSizeAnchor>
  <cdr:relSizeAnchor xmlns:cdr="http://schemas.openxmlformats.org/drawingml/2006/chartDrawing">
    <cdr:from>
      <cdr:x>0.4975</cdr:x>
      <cdr:y>0.17525</cdr:y>
    </cdr:from>
    <cdr:to>
      <cdr:x>0.52775</cdr:x>
      <cdr:y>0.4</cdr:y>
    </cdr:to>
    <cdr:sp macro="" textlink="">
      <cdr:nvSpPr>
        <cdr:cNvPr id="1913860" name="Down Arrow 20"/>
        <cdr:cNvSpPr>
          <a:spLocks xmlns:a="http://schemas.openxmlformats.org/drawingml/2006/main" noChangeArrowheads="1"/>
        </cdr:cNvSpPr>
      </cdr:nvSpPr>
      <cdr:spPr bwMode="auto">
        <a:xfrm xmlns:a="http://schemas.openxmlformats.org/drawingml/2006/main" rot="5400000" flipV="1">
          <a:off x="5648325" y="1181100"/>
          <a:ext cx="342900" cy="1524000"/>
        </a:xfrm>
        <a:prstGeom xmlns:a="http://schemas.openxmlformats.org/drawingml/2006/main" prst="downArrow">
          <a:avLst>
            <a:gd name="adj1" fmla="val 60833"/>
            <a:gd name="adj2" fmla="val 100000"/>
          </a:avLst>
        </a:prstGeom>
        <a:solidFill xmlns:a="http://schemas.openxmlformats.org/drawingml/2006/main">
          <a:srgbClr val="77933C"/>
        </a:solidFill>
        <a:ln xmlns:a="http://schemas.openxmlformats.org/drawingml/2006/main" w="25400" algn="ctr">
          <a:solidFill>
            <a:srgbClr val="77933C"/>
          </a:solidFill>
          <a:miter lim="800000"/>
        </a:ln>
      </cdr:spPr>
    </cdr:sp>
  </cdr:relSizeAnchor>
  <cdr:relSizeAnchor xmlns:cdr="http://schemas.openxmlformats.org/drawingml/2006/chartDrawing">
    <cdr:from>
      <cdr:x>0.29275</cdr:x>
      <cdr:y>0.6535</cdr:y>
    </cdr:from>
    <cdr:to>
      <cdr:x>0.42525</cdr:x>
      <cdr:y>0.7045</cdr:y>
    </cdr:to>
    <cdr:sp macro="" textlink="" fLocksText="0">
      <cdr:nvSpPr>
        <cdr:cNvPr id="22" name="Down Arrow 21"/>
        <cdr:cNvSpPr/>
      </cdr:nvSpPr>
      <cdr:spPr>
        <a:xfrm xmlns:a="http://schemas.openxmlformats.org/drawingml/2006/main" rot="19910260" flipV="1">
          <a:off x="3314700" y="4410075"/>
          <a:ext cx="1504950" cy="342900"/>
        </a:xfrm>
        <a:prstGeom xmlns:a="http://schemas.openxmlformats.org/drawingml/2006/main" prst="downArrow">
          <a:avLst>
            <a:gd name="adj1" fmla="val 60836"/>
            <a:gd name="adj2" fmla="val 100000"/>
          </a:avLst>
        </a:prstGeom>
        <a:solidFill xmlns:a="http://schemas.openxmlformats.org/drawingml/2006/main">
          <a:srgbClr val="C00000"/>
        </a:solidFill>
        <a:ln xmlns:a="http://schemas.openxmlformats.org/drawingml/2006/main">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0.564</cdr:x>
      <cdr:y>0.6695</cdr:y>
    </cdr:from>
    <cdr:to>
      <cdr:x>0.6965</cdr:x>
      <cdr:y>0.7205</cdr:y>
    </cdr:to>
    <cdr:sp macro="" textlink="" fLocksText="0">
      <cdr:nvSpPr>
        <cdr:cNvPr id="23" name="Down Arrow 22"/>
        <cdr:cNvSpPr/>
      </cdr:nvSpPr>
      <cdr:spPr>
        <a:xfrm xmlns:a="http://schemas.openxmlformats.org/drawingml/2006/main" rot="12948504" flipV="1">
          <a:off x="6400800" y="4524375"/>
          <a:ext cx="1504950" cy="342900"/>
        </a:xfrm>
        <a:prstGeom xmlns:a="http://schemas.openxmlformats.org/drawingml/2006/main" prst="downArrow">
          <a:avLst>
            <a:gd name="adj1" fmla="val 60836"/>
            <a:gd name="adj2" fmla="val 100000"/>
          </a:avLst>
        </a:prstGeom>
        <a:solidFill xmlns:a="http://schemas.openxmlformats.org/drawingml/2006/main">
          <a:srgbClr val="0070C0"/>
        </a:solidFill>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0.811</cdr:x>
      <cdr:y>0.53075</cdr:y>
    </cdr:from>
    <cdr:to>
      <cdr:x>0.904</cdr:x>
      <cdr:y>0.581</cdr:y>
    </cdr:to>
    <cdr:sp macro="" textlink="">
      <cdr:nvSpPr>
        <cdr:cNvPr id="24" name="TextBox 8"/>
        <cdr:cNvSpPr txBox="1"/>
      </cdr:nvSpPr>
      <cdr:spPr>
        <a:xfrm xmlns:a="http://schemas.openxmlformats.org/drawingml/2006/main">
          <a:off x="9201150" y="3581400"/>
          <a:ext cx="1057275" cy="342900"/>
        </a:xfrm>
        <a:prstGeom xmlns:a="http://schemas.openxmlformats.org/drawingml/2006/main" prst="rect">
          <a:avLst/>
        </a:prstGeom>
        <a:noFill xmlns:a="http://schemas.openxmlformats.org/drawingml/2006/mai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600" b="1"/>
            <a:t>ENABLERS</a:t>
          </a:r>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218898</xdr:colOff>
      <xdr:row>20</xdr:row>
      <xdr:rowOff>161888</xdr:rowOff>
    </xdr:from>
    <xdr:to>
      <xdr:col>7</xdr:col>
      <xdr:colOff>19095</xdr:colOff>
      <xdr:row>22</xdr:row>
      <xdr:rowOff>85539</xdr:rowOff>
    </xdr:to>
    <xdr:sp macro="" textlink="" fLocksText="0">
      <xdr:nvSpPr>
        <xdr:cNvPr id="3329" name="Rounded Rectangle 9">
          <a:hlinkClick xmlns:r="http://schemas.openxmlformats.org/officeDocument/2006/relationships" r:id="rId1"/>
        </xdr:cNvPr>
        <xdr:cNvSpPr/>
      </xdr:nvSpPr>
      <xdr:spPr>
        <a:xfrm>
          <a:off x="9763125" y="17649825"/>
          <a:ext cx="971550" cy="2857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Naprej</a:t>
          </a:r>
        </a:p>
      </xdr:txBody>
    </xdr:sp>
    <xdr:clientData/>
  </xdr:twoCellAnchor>
  <xdr:twoCellAnchor>
    <xdr:from>
      <xdr:col>3</xdr:col>
      <xdr:colOff>1210289</xdr:colOff>
      <xdr:row>6</xdr:row>
      <xdr:rowOff>739787</xdr:rowOff>
    </xdr:from>
    <xdr:to>
      <xdr:col>4</xdr:col>
      <xdr:colOff>3085951</xdr:colOff>
      <xdr:row>8</xdr:row>
      <xdr:rowOff>533995</xdr:rowOff>
    </xdr:to>
    <xdr:sp macro="" textlink="" fLocksText="0">
      <xdr:nvSpPr>
        <xdr:cNvPr id="3330" name="Ring 4"/>
        <xdr:cNvSpPr/>
      </xdr:nvSpPr>
      <xdr:spPr>
        <a:xfrm rot="9975368">
          <a:off x="2266950" y="3067050"/>
          <a:ext cx="3152775" cy="3190875"/>
        </a:xfrm>
        <a:prstGeom prst="donut">
          <a:avLst>
            <a:gd name="adj" fmla="val 18906"/>
          </a:avLst>
        </a:prstGeom>
        <a:gradFill rotWithShape="1">
          <a:gsLst>
            <a:gs pos="0">
              <a:srgbClr val="FF0000">
                <a:lumMod val="90000"/>
                <a:lumOff val="10000"/>
              </a:srgbClr>
            </a:gs>
            <a:gs pos="35000">
              <a:srgbClr val="39870C">
                <a:lumMod val="40000"/>
                <a:lumOff val="60000"/>
              </a:srgbClr>
            </a:gs>
            <a:gs pos="100000">
              <a:srgbClr val="39870C">
                <a:lumMod val="60000"/>
                <a:lumOff val="40000"/>
              </a:srgbClr>
            </a:gs>
          </a:gsLst>
          <a:lin ang="5400000" scaled="1"/>
          <a:tileRect/>
        </a:gra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p>
          <a:endParaRPr lang="en-GB"/>
        </a:p>
      </xdr:txBody>
    </xdr:sp>
    <xdr:clientData/>
  </xdr:twoCellAnchor>
  <xdr:oneCellAnchor>
    <xdr:from>
      <xdr:col>4</xdr:col>
      <xdr:colOff>266700</xdr:colOff>
      <xdr:row>6</xdr:row>
      <xdr:rowOff>1381125</xdr:rowOff>
    </xdr:from>
    <xdr:ext cx="2752725" cy="409575"/>
    <xdr:sp macro="" textlink="">
      <xdr:nvSpPr>
        <xdr:cNvPr id="1852675" name="Tekstvak 19"/>
        <xdr:cNvSpPr txBox="1">
          <a:spLocks noChangeArrowheads="1"/>
        </xdr:cNvSpPr>
      </xdr:nvSpPr>
      <xdr:spPr bwMode="auto">
        <a:xfrm rot="10800000">
          <a:off x="2600325" y="3705225"/>
          <a:ext cx="27527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45720" tIns="36576" rIns="45720" bIns="0" anchor="t" upright="1">
          <a:spAutoFit/>
        </a:bodyPr>
        <a:lstStyle/>
        <a:p>
          <a:pPr algn="ctr" rtl="0"/>
          <a:r>
            <a:rPr lang="en-US" sz="2400">
              <a:solidFill>
                <a:srgbClr val="000000"/>
              </a:solidFill>
              <a:latin typeface="Verdana"/>
              <a:ea typeface="Verdana"/>
            </a:rPr>
            <a:t>Po dogodku</a:t>
          </a:r>
        </a:p>
      </xdr:txBody>
    </xdr:sp>
    <xdr:clientData/>
  </xdr:oneCellAnchor>
  <xdr:twoCellAnchor>
    <xdr:from>
      <xdr:col>4</xdr:col>
      <xdr:colOff>3382677</xdr:colOff>
      <xdr:row>6</xdr:row>
      <xdr:rowOff>1391803</xdr:rowOff>
    </xdr:from>
    <xdr:to>
      <xdr:col>4</xdr:col>
      <xdr:colOff>4895980</xdr:colOff>
      <xdr:row>6</xdr:row>
      <xdr:rowOff>2119052</xdr:rowOff>
    </xdr:to>
    <xdr:sp macro="" textlink="" fLocksText="0">
      <xdr:nvSpPr>
        <xdr:cNvPr id="3332" name="Rounded Rectangle 61"/>
        <xdr:cNvSpPr/>
      </xdr:nvSpPr>
      <xdr:spPr>
        <a:xfrm>
          <a:off x="5715000" y="3714750"/>
          <a:ext cx="1514475"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3. Spremljanje</a:t>
          </a:r>
          <a:r>
            <a:rPr lang="en-US" sz="1200"/>
            <a:t>
</a:t>
          </a:r>
        </a:p>
      </xdr:txBody>
    </xdr:sp>
    <xdr:clientData/>
  </xdr:twoCellAnchor>
  <xdr:twoCellAnchor>
    <xdr:from>
      <xdr:col>4</xdr:col>
      <xdr:colOff>1370874</xdr:colOff>
      <xdr:row>8</xdr:row>
      <xdr:rowOff>754559</xdr:rowOff>
    </xdr:from>
    <xdr:to>
      <xdr:col>4</xdr:col>
      <xdr:colOff>2884177</xdr:colOff>
      <xdr:row>8</xdr:row>
      <xdr:rowOff>1468487</xdr:rowOff>
    </xdr:to>
    <xdr:sp macro="" textlink="" fLocksText="0">
      <xdr:nvSpPr>
        <xdr:cNvPr id="3333" name="Rounded Rectangle 62"/>
        <xdr:cNvSpPr/>
      </xdr:nvSpPr>
      <xdr:spPr>
        <a:xfrm>
          <a:off x="3705225" y="6477000"/>
          <a:ext cx="1514475" cy="714375"/>
        </a:xfrm>
        <a:prstGeom prst="roundRect">
          <a:avLst/>
        </a:prstGeom>
        <a:solidFill>
          <a:srgbClr val="FF3300"/>
        </a:soli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ctr"/>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b="1">
              <a:solidFill>
                <a:srgbClr val="FFFFFF"/>
              </a:solidFill>
              <a:latin typeface="Tahoma" pitchFamily="34"/>
              <a:ea typeface="Tahoma"/>
              <a:cs typeface="Tahoma"/>
            </a:rPr>
            <a:t>5. Obvladovanje tveganj in kriz</a:t>
          </a:r>
          <a:r>
            <a:rPr lang="en-US" sz="1200"/>
            <a:t>
</a:t>
          </a:r>
        </a:p>
      </xdr:txBody>
    </xdr:sp>
    <xdr:clientData/>
  </xdr:twoCellAnchor>
  <xdr:twoCellAnchor>
    <xdr:from>
      <xdr:col>4</xdr:col>
      <xdr:colOff>3228380</xdr:colOff>
      <xdr:row>6</xdr:row>
      <xdr:rowOff>3009305</xdr:rowOff>
    </xdr:from>
    <xdr:to>
      <xdr:col>4</xdr:col>
      <xdr:colOff>4735748</xdr:colOff>
      <xdr:row>8</xdr:row>
      <xdr:rowOff>340407</xdr:rowOff>
    </xdr:to>
    <xdr:sp macro="" textlink="" fLocksText="0">
      <xdr:nvSpPr>
        <xdr:cNvPr id="3334" name="Rounded Rectangle 63"/>
        <xdr:cNvSpPr/>
      </xdr:nvSpPr>
      <xdr:spPr>
        <a:xfrm>
          <a:off x="5562600" y="5334000"/>
          <a:ext cx="1504950" cy="733425"/>
        </a:xfrm>
        <a:prstGeom prst="roundRect">
          <a:avLst/>
        </a:prstGeom>
        <a:gradFill rotWithShape="1">
          <a:gsLst>
            <a:gs pos="50000">
              <a:srgbClr val="39870C">
                <a:lumMod val="40000"/>
                <a:lumOff val="60000"/>
              </a:srgbClr>
            </a:gs>
            <a:gs pos="82000">
              <a:srgbClr val="FF3300"/>
            </a:gs>
            <a:gs pos="100000">
              <a:srgbClr val="FF3300"/>
            </a:gs>
          </a:gsLst>
          <a:lin ang="8100000" scaled="1"/>
          <a:tileRect/>
        </a:gra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ctr"/>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a:solidFill>
                <a:srgbClr val="000000"/>
              </a:solidFill>
              <a:latin typeface="Tahoma" pitchFamily="34"/>
              <a:ea typeface="Tahoma"/>
              <a:cs typeface="Tahoma"/>
            </a:rPr>
            <a:t>4. Ocena tveganja</a:t>
          </a:r>
          <a:r>
            <a:rPr lang="en-US" sz="1200"/>
            <a:t>
</a:t>
          </a:r>
        </a:p>
      </xdr:txBody>
    </xdr:sp>
    <xdr:clientData/>
  </xdr:twoCellAnchor>
  <xdr:twoCellAnchor>
    <xdr:from>
      <xdr:col>2</xdr:col>
      <xdr:colOff>0</xdr:colOff>
      <xdr:row>6</xdr:row>
      <xdr:rowOff>1730350</xdr:rowOff>
    </xdr:from>
    <xdr:to>
      <xdr:col>3</xdr:col>
      <xdr:colOff>980524</xdr:colOff>
      <xdr:row>6</xdr:row>
      <xdr:rowOff>2457599</xdr:rowOff>
    </xdr:to>
    <xdr:sp macro="" textlink="" fLocksText="0">
      <xdr:nvSpPr>
        <xdr:cNvPr id="3335" name="Rounded Rectangle 64"/>
        <xdr:cNvSpPr/>
      </xdr:nvSpPr>
      <xdr:spPr>
        <a:xfrm>
          <a:off x="514350" y="4057650"/>
          <a:ext cx="1524000"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7. Uporaba pridobljenih spoznanj</a:t>
          </a:r>
          <a:r>
            <a:rPr lang="en-US" sz="1200"/>
            <a:t>
</a:t>
          </a:r>
        </a:p>
      </xdr:txBody>
    </xdr:sp>
    <xdr:clientData/>
  </xdr:twoCellAnchor>
  <xdr:twoCellAnchor>
    <xdr:from>
      <xdr:col>2</xdr:col>
      <xdr:colOff>504751</xdr:colOff>
      <xdr:row>8</xdr:row>
      <xdr:rowOff>220563</xdr:rowOff>
    </xdr:from>
    <xdr:to>
      <xdr:col>4</xdr:col>
      <xdr:colOff>201774</xdr:colOff>
      <xdr:row>8</xdr:row>
      <xdr:rowOff>934492</xdr:rowOff>
    </xdr:to>
    <xdr:sp macro="" textlink="" fLocksText="0">
      <xdr:nvSpPr>
        <xdr:cNvPr id="3336" name="Rounded Rectangle 65"/>
        <xdr:cNvSpPr/>
      </xdr:nvSpPr>
      <xdr:spPr>
        <a:xfrm>
          <a:off x="1019175" y="5943600"/>
          <a:ext cx="1514475" cy="714375"/>
        </a:xfrm>
        <a:prstGeom prst="roundRect">
          <a:avLst/>
        </a:prstGeom>
        <a:solidFill>
          <a:srgbClr val="39870C">
            <a:lumMod val="40000"/>
            <a:lumOff val="60000"/>
          </a:srgbClr>
        </a:soli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ctr"/>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a:solidFill>
                <a:srgbClr val="000000"/>
              </a:solidFill>
              <a:latin typeface="Tahoma" pitchFamily="34"/>
              <a:ea typeface="Tahoma"/>
              <a:cs typeface="Tahoma"/>
            </a:rPr>
            <a:t>6. Ocena po dogodku</a:t>
          </a:r>
          <a:r>
            <a:rPr lang="en-US" sz="1200"/>
            <a:t>
</a:t>
          </a:r>
        </a:p>
      </xdr:txBody>
    </xdr:sp>
    <xdr:clientData/>
  </xdr:twoCellAnchor>
  <xdr:oneCellAnchor>
    <xdr:from>
      <xdr:col>4</xdr:col>
      <xdr:colOff>1134341</xdr:colOff>
      <xdr:row>6</xdr:row>
      <xdr:rowOff>3164897</xdr:rowOff>
    </xdr:from>
    <xdr:ext cx="1466850" cy="419100"/>
    <xdr:sp macro="" textlink="">
      <xdr:nvSpPr>
        <xdr:cNvPr id="1852682" name="Tekstvak 19"/>
        <xdr:cNvSpPr txBox="1">
          <a:spLocks noChangeArrowheads="1"/>
        </xdr:cNvSpPr>
      </xdr:nvSpPr>
      <xdr:spPr bwMode="auto">
        <a:xfrm rot="-2179498">
          <a:off x="3472296" y="5485533"/>
          <a:ext cx="14668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36576" rIns="45720" bIns="0" anchor="t" upright="1">
          <a:spAutoFit/>
        </a:bodyPr>
        <a:lstStyle/>
        <a:p>
          <a:pPr algn="r" rtl="0"/>
          <a:r>
            <a:rPr lang="en-US" sz="2400" b="1">
              <a:solidFill>
                <a:srgbClr val="FFFFFF"/>
              </a:solidFill>
              <a:latin typeface="Verdana"/>
              <a:ea typeface="Verdana"/>
            </a:rPr>
            <a:t>Dogodek	</a:t>
          </a:r>
        </a:p>
      </xdr:txBody>
    </xdr:sp>
    <xdr:clientData/>
  </xdr:oneCellAnchor>
  <xdr:twoCellAnchor>
    <xdr:from>
      <xdr:col>4</xdr:col>
      <xdr:colOff>2160166</xdr:colOff>
      <xdr:row>6</xdr:row>
      <xdr:rowOff>0</xdr:rowOff>
    </xdr:from>
    <xdr:to>
      <xdr:col>4</xdr:col>
      <xdr:colOff>3673469</xdr:colOff>
      <xdr:row>6</xdr:row>
      <xdr:rowOff>727249</xdr:rowOff>
    </xdr:to>
    <xdr:sp macro="" textlink="" fLocksText="0">
      <xdr:nvSpPr>
        <xdr:cNvPr id="3339" name="Rounded Rectangle 68"/>
        <xdr:cNvSpPr/>
      </xdr:nvSpPr>
      <xdr:spPr>
        <a:xfrm>
          <a:off x="4495800" y="2324100"/>
          <a:ext cx="1514475"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2. Krepitev in vzdrževanje zmogljivosti </a:t>
          </a:r>
          <a:r>
            <a:rPr lang="en-US" sz="1200"/>
            <a:t>
</a:t>
          </a:r>
        </a:p>
      </xdr:txBody>
    </xdr:sp>
    <xdr:clientData/>
  </xdr:twoCellAnchor>
  <xdr:twoCellAnchor>
    <xdr:from>
      <xdr:col>4</xdr:col>
      <xdr:colOff>818964</xdr:colOff>
      <xdr:row>6</xdr:row>
      <xdr:rowOff>1028179</xdr:rowOff>
    </xdr:from>
    <xdr:to>
      <xdr:col>4</xdr:col>
      <xdr:colOff>1335267</xdr:colOff>
      <xdr:row>6</xdr:row>
      <xdr:rowOff>1304032</xdr:rowOff>
    </xdr:to>
    <xdr:sp macro="" textlink="" fLocksText="0">
      <xdr:nvSpPr>
        <xdr:cNvPr id="3340" name="Right Arrow 69"/>
        <xdr:cNvSpPr/>
      </xdr:nvSpPr>
      <xdr:spPr>
        <a:xfrm rot="-1351082">
          <a:off x="3152775" y="3352800"/>
          <a:ext cx="514350" cy="276225"/>
        </a:xfrm>
        <a:prstGeom prst="rightArrow">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4</xdr:col>
      <xdr:colOff>2522172</xdr:colOff>
      <xdr:row>6</xdr:row>
      <xdr:rowOff>2445060</xdr:rowOff>
    </xdr:from>
    <xdr:to>
      <xdr:col>4</xdr:col>
      <xdr:colOff>2824832</xdr:colOff>
      <xdr:row>6</xdr:row>
      <xdr:rowOff>2971688</xdr:rowOff>
    </xdr:to>
    <xdr:sp macro="" textlink="" fLocksText="0">
      <xdr:nvSpPr>
        <xdr:cNvPr id="3341" name="Right Arrow 70"/>
        <xdr:cNvSpPr/>
      </xdr:nvSpPr>
      <xdr:spPr>
        <a:xfrm rot="6456063">
          <a:off x="4857750" y="4772025"/>
          <a:ext cx="304800" cy="523875"/>
        </a:xfrm>
        <a:prstGeom prst="rightArrow">
          <a:avLst>
            <a:gd name="adj1" fmla="val 50000"/>
            <a:gd name="adj2" fmla="val 58259"/>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4</xdr:col>
      <xdr:colOff>664666</xdr:colOff>
      <xdr:row>7</xdr:row>
      <xdr:rowOff>162223</xdr:rowOff>
    </xdr:from>
    <xdr:to>
      <xdr:col>4</xdr:col>
      <xdr:colOff>1192839</xdr:colOff>
      <xdr:row>8</xdr:row>
      <xdr:rowOff>249585</xdr:rowOff>
    </xdr:to>
    <xdr:sp macro="" textlink="" fLocksText="0">
      <xdr:nvSpPr>
        <xdr:cNvPr id="3342" name="Right Arrow 71"/>
        <xdr:cNvSpPr/>
      </xdr:nvSpPr>
      <xdr:spPr>
        <a:xfrm rot="-9119546">
          <a:off x="3000375" y="5695950"/>
          <a:ext cx="523875" cy="276225"/>
        </a:xfrm>
        <a:prstGeom prst="rightArrow">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3</xdr:col>
      <xdr:colOff>619032</xdr:colOff>
      <xdr:row>6</xdr:row>
      <xdr:rowOff>0</xdr:rowOff>
    </xdr:from>
    <xdr:to>
      <xdr:col>4</xdr:col>
      <xdr:colOff>848646</xdr:colOff>
      <xdr:row>6</xdr:row>
      <xdr:rowOff>727249</xdr:rowOff>
    </xdr:to>
    <xdr:sp macro="" textlink="" fLocksText="0">
      <xdr:nvSpPr>
        <xdr:cNvPr id="3343" name="Rounded Rectangle 72"/>
        <xdr:cNvSpPr/>
      </xdr:nvSpPr>
      <xdr:spPr>
        <a:xfrm>
          <a:off x="1676400" y="2324100"/>
          <a:ext cx="1504950"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1. Upravljanje</a:t>
          </a:r>
          <a:r>
            <a:rPr lang="en-US" sz="1200"/>
            <a:t>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26</xdr:col>
      <xdr:colOff>361950</xdr:colOff>
      <xdr:row>10</xdr:row>
      <xdr:rowOff>476250</xdr:rowOff>
    </xdr:from>
    <xdr:ext cx="180975" cy="266700"/>
    <xdr:sp macro="" textlink="">
      <xdr:nvSpPr>
        <xdr:cNvPr id="15296" name="TextBox 1"/>
        <xdr:cNvSpPr txBox="1"/>
      </xdr:nvSpPr>
      <xdr:spPr>
        <a:xfrm>
          <a:off x="11201400" y="44386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10</xdr:row>
      <xdr:rowOff>361950</xdr:rowOff>
    </xdr:from>
    <xdr:ext cx="180975" cy="266700"/>
    <xdr:sp macro="" textlink="">
      <xdr:nvSpPr>
        <xdr:cNvPr id="15297" name="TextBox 2"/>
        <xdr:cNvSpPr txBox="1"/>
      </xdr:nvSpPr>
      <xdr:spPr>
        <a:xfrm>
          <a:off x="11020425" y="43243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15</xdr:row>
      <xdr:rowOff>476250</xdr:rowOff>
    </xdr:from>
    <xdr:ext cx="180975" cy="266700"/>
    <xdr:sp macro="" textlink="">
      <xdr:nvSpPr>
        <xdr:cNvPr id="15298" name="TextBox 4"/>
        <xdr:cNvSpPr txBox="1"/>
      </xdr:nvSpPr>
      <xdr:spPr>
        <a:xfrm>
          <a:off x="11201400" y="78771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15</xdr:row>
      <xdr:rowOff>361950</xdr:rowOff>
    </xdr:from>
    <xdr:ext cx="180975" cy="266700"/>
    <xdr:sp macro="" textlink="">
      <xdr:nvSpPr>
        <xdr:cNvPr id="15299" name="TextBox 5"/>
        <xdr:cNvSpPr txBox="1"/>
      </xdr:nvSpPr>
      <xdr:spPr>
        <a:xfrm>
          <a:off x="11020425" y="77628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22</xdr:row>
      <xdr:rowOff>476250</xdr:rowOff>
    </xdr:from>
    <xdr:ext cx="180975" cy="266700"/>
    <xdr:sp macro="" textlink="">
      <xdr:nvSpPr>
        <xdr:cNvPr id="15300" name="TextBox 6"/>
        <xdr:cNvSpPr txBox="1"/>
      </xdr:nvSpPr>
      <xdr:spPr>
        <a:xfrm>
          <a:off x="11201400" y="128111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22</xdr:row>
      <xdr:rowOff>361950</xdr:rowOff>
    </xdr:from>
    <xdr:ext cx="180975" cy="266700"/>
    <xdr:sp macro="" textlink="">
      <xdr:nvSpPr>
        <xdr:cNvPr id="15301" name="TextBox 7"/>
        <xdr:cNvSpPr txBox="1"/>
      </xdr:nvSpPr>
      <xdr:spPr>
        <a:xfrm>
          <a:off x="11020425" y="126968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28</xdr:row>
      <xdr:rowOff>476250</xdr:rowOff>
    </xdr:from>
    <xdr:ext cx="180975" cy="266700"/>
    <xdr:sp macro="" textlink="">
      <xdr:nvSpPr>
        <xdr:cNvPr id="15302" name="TextBox 8"/>
        <xdr:cNvSpPr txBox="1"/>
      </xdr:nvSpPr>
      <xdr:spPr>
        <a:xfrm>
          <a:off x="11201400" y="17116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28</xdr:row>
      <xdr:rowOff>361950</xdr:rowOff>
    </xdr:from>
    <xdr:ext cx="180975" cy="266700"/>
    <xdr:sp macro="" textlink="">
      <xdr:nvSpPr>
        <xdr:cNvPr id="15303" name="TextBox 9"/>
        <xdr:cNvSpPr txBox="1"/>
      </xdr:nvSpPr>
      <xdr:spPr>
        <a:xfrm>
          <a:off x="11020425" y="170021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36</xdr:row>
      <xdr:rowOff>476250</xdr:rowOff>
    </xdr:from>
    <xdr:ext cx="180975" cy="266700"/>
    <xdr:sp macro="" textlink="">
      <xdr:nvSpPr>
        <xdr:cNvPr id="15304" name="TextBox 12"/>
        <xdr:cNvSpPr txBox="1"/>
      </xdr:nvSpPr>
      <xdr:spPr>
        <a:xfrm>
          <a:off x="11201400" y="225075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36</xdr:row>
      <xdr:rowOff>361950</xdr:rowOff>
    </xdr:from>
    <xdr:ext cx="180975" cy="266700"/>
    <xdr:sp macro="" textlink="">
      <xdr:nvSpPr>
        <xdr:cNvPr id="15305" name="TextBox 13"/>
        <xdr:cNvSpPr txBox="1"/>
      </xdr:nvSpPr>
      <xdr:spPr>
        <a:xfrm>
          <a:off x="11020425" y="223932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42</xdr:row>
      <xdr:rowOff>476250</xdr:rowOff>
    </xdr:from>
    <xdr:ext cx="180975" cy="266700"/>
    <xdr:sp macro="" textlink="">
      <xdr:nvSpPr>
        <xdr:cNvPr id="15306" name="TextBox 14"/>
        <xdr:cNvSpPr txBox="1"/>
      </xdr:nvSpPr>
      <xdr:spPr>
        <a:xfrm>
          <a:off x="11201400" y="263747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42</xdr:row>
      <xdr:rowOff>361950</xdr:rowOff>
    </xdr:from>
    <xdr:ext cx="180975" cy="266700"/>
    <xdr:sp macro="" textlink="">
      <xdr:nvSpPr>
        <xdr:cNvPr id="15307" name="TextBox 15"/>
        <xdr:cNvSpPr txBox="1"/>
      </xdr:nvSpPr>
      <xdr:spPr>
        <a:xfrm>
          <a:off x="11020425" y="26260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27</xdr:col>
      <xdr:colOff>600075</xdr:colOff>
      <xdr:row>19</xdr:row>
      <xdr:rowOff>228600</xdr:rowOff>
    </xdr:from>
    <xdr:ext cx="180975" cy="266700"/>
    <xdr:sp macro="" textlink="">
      <xdr:nvSpPr>
        <xdr:cNvPr id="15308" name="TextBox 3"/>
        <xdr:cNvSpPr txBox="1"/>
      </xdr:nvSpPr>
      <xdr:spPr>
        <a:xfrm>
          <a:off x="12725400" y="10639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438150</xdr:colOff>
      <xdr:row>11</xdr:row>
      <xdr:rowOff>38100</xdr:rowOff>
    </xdr:from>
    <xdr:ext cx="180975" cy="266700"/>
    <xdr:sp macro="" textlink="">
      <xdr:nvSpPr>
        <xdr:cNvPr id="15309" name="TextBox 20"/>
        <xdr:cNvSpPr txBox="1"/>
      </xdr:nvSpPr>
      <xdr:spPr>
        <a:xfrm>
          <a:off x="11277600" y="46386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24</xdr:col>
      <xdr:colOff>419100</xdr:colOff>
      <xdr:row>9</xdr:row>
      <xdr:rowOff>0</xdr:rowOff>
    </xdr:from>
    <xdr:to>
      <xdr:col>31</xdr:col>
      <xdr:colOff>409175</xdr:colOff>
      <xdr:row>9</xdr:row>
      <xdr:rowOff>505867</xdr:rowOff>
    </xdr:to>
    <xdr:sp macro="" textlink="">
      <xdr:nvSpPr>
        <xdr:cNvPr id="15310" name="TextBox 25"/>
        <xdr:cNvSpPr txBox="1"/>
      </xdr:nvSpPr>
      <xdr:spPr>
        <a:xfrm>
          <a:off x="9925050" y="33337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GB"/>
        </a:p>
      </xdr:txBody>
    </xdr:sp>
    <xdr:clientData/>
  </xdr:twoCellAnchor>
  <xdr:twoCellAnchor>
    <xdr:from>
      <xdr:col>25</xdr:col>
      <xdr:colOff>0</xdr:colOff>
      <xdr:row>13</xdr:row>
      <xdr:rowOff>685800</xdr:rowOff>
    </xdr:from>
    <xdr:to>
      <xdr:col>27</xdr:col>
      <xdr:colOff>9860</xdr:colOff>
      <xdr:row>14</xdr:row>
      <xdr:rowOff>0</xdr:rowOff>
    </xdr:to>
    <xdr:sp macro="" textlink="">
      <xdr:nvSpPr>
        <xdr:cNvPr id="15311" name="TextBox 84"/>
        <xdr:cNvSpPr txBox="1"/>
      </xdr:nvSpPr>
      <xdr:spPr>
        <a:xfrm>
          <a:off x="9925050" y="6610350"/>
          <a:ext cx="2209800" cy="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10</xdr:row>
      <xdr:rowOff>0</xdr:rowOff>
    </xdr:from>
    <xdr:to>
      <xdr:col>31</xdr:col>
      <xdr:colOff>409175</xdr:colOff>
      <xdr:row>10</xdr:row>
      <xdr:rowOff>506053</xdr:rowOff>
    </xdr:to>
    <xdr:sp macro="" textlink="">
      <xdr:nvSpPr>
        <xdr:cNvPr id="15312" name="TextBox 87"/>
        <xdr:cNvSpPr txBox="1"/>
      </xdr:nvSpPr>
      <xdr:spPr>
        <a:xfrm>
          <a:off x="9925050" y="39624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11</xdr:row>
      <xdr:rowOff>0</xdr:rowOff>
    </xdr:from>
    <xdr:to>
      <xdr:col>31</xdr:col>
      <xdr:colOff>409175</xdr:colOff>
      <xdr:row>11</xdr:row>
      <xdr:rowOff>505755</xdr:rowOff>
    </xdr:to>
    <xdr:sp macro="" textlink="">
      <xdr:nvSpPr>
        <xdr:cNvPr id="15313" name="TextBox 88"/>
        <xdr:cNvSpPr txBox="1"/>
      </xdr:nvSpPr>
      <xdr:spPr>
        <a:xfrm>
          <a:off x="9925050" y="46005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409175</xdr:colOff>
      <xdr:row>12</xdr:row>
      <xdr:rowOff>505271</xdr:rowOff>
    </xdr:to>
    <xdr:sp macro="" textlink="">
      <xdr:nvSpPr>
        <xdr:cNvPr id="15314" name="TextBox 89"/>
        <xdr:cNvSpPr txBox="1"/>
      </xdr:nvSpPr>
      <xdr:spPr>
        <a:xfrm>
          <a:off x="9925050" y="5257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409175</xdr:colOff>
      <xdr:row>13</xdr:row>
      <xdr:rowOff>513319</xdr:rowOff>
    </xdr:to>
    <xdr:sp macro="" textlink="">
      <xdr:nvSpPr>
        <xdr:cNvPr id="15315" name="TextBox 90"/>
        <xdr:cNvSpPr txBox="1"/>
      </xdr:nvSpPr>
      <xdr:spPr>
        <a:xfrm>
          <a:off x="9925050" y="5924550"/>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409175</xdr:colOff>
      <xdr:row>14</xdr:row>
      <xdr:rowOff>503374</xdr:rowOff>
    </xdr:to>
    <xdr:sp macro="" textlink="">
      <xdr:nvSpPr>
        <xdr:cNvPr id="15316" name="TextBox 91"/>
        <xdr:cNvSpPr txBox="1"/>
      </xdr:nvSpPr>
      <xdr:spPr>
        <a:xfrm>
          <a:off x="9925050" y="66103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409175</xdr:colOff>
      <xdr:row>15</xdr:row>
      <xdr:rowOff>503411</xdr:rowOff>
    </xdr:to>
    <xdr:sp macro="" textlink="">
      <xdr:nvSpPr>
        <xdr:cNvPr id="15317" name="TextBox 92"/>
        <xdr:cNvSpPr txBox="1"/>
      </xdr:nvSpPr>
      <xdr:spPr>
        <a:xfrm>
          <a:off x="9925050" y="7400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409175</xdr:colOff>
      <xdr:row>16</xdr:row>
      <xdr:rowOff>513548</xdr:rowOff>
    </xdr:to>
    <xdr:sp macro="" textlink="">
      <xdr:nvSpPr>
        <xdr:cNvPr id="15318" name="TextBox 93"/>
        <xdr:cNvSpPr txBox="1"/>
      </xdr:nvSpPr>
      <xdr:spPr>
        <a:xfrm>
          <a:off x="9925050" y="8181975"/>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409175</xdr:colOff>
      <xdr:row>17</xdr:row>
      <xdr:rowOff>503411</xdr:rowOff>
    </xdr:to>
    <xdr:sp macro="" textlink="">
      <xdr:nvSpPr>
        <xdr:cNvPr id="15319" name="TextBox 95"/>
        <xdr:cNvSpPr txBox="1"/>
      </xdr:nvSpPr>
      <xdr:spPr>
        <a:xfrm>
          <a:off x="9925050" y="8886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409175</xdr:colOff>
      <xdr:row>18</xdr:row>
      <xdr:rowOff>504974</xdr:rowOff>
    </xdr:to>
    <xdr:sp macro="" textlink="">
      <xdr:nvSpPr>
        <xdr:cNvPr id="15320" name="TextBox 96"/>
        <xdr:cNvSpPr txBox="1"/>
      </xdr:nvSpPr>
      <xdr:spPr>
        <a:xfrm>
          <a:off x="9925050" y="96678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409175</xdr:colOff>
      <xdr:row>21</xdr:row>
      <xdr:rowOff>503969</xdr:rowOff>
    </xdr:to>
    <xdr:sp macro="" textlink="">
      <xdr:nvSpPr>
        <xdr:cNvPr id="15321" name="TextBox 97"/>
        <xdr:cNvSpPr txBox="1"/>
      </xdr:nvSpPr>
      <xdr:spPr>
        <a:xfrm>
          <a:off x="9925050" y="11734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409175</xdr:colOff>
      <xdr:row>22</xdr:row>
      <xdr:rowOff>505197</xdr:rowOff>
    </xdr:to>
    <xdr:sp macro="" textlink="">
      <xdr:nvSpPr>
        <xdr:cNvPr id="15322" name="TextBox 98"/>
        <xdr:cNvSpPr txBox="1"/>
      </xdr:nvSpPr>
      <xdr:spPr>
        <a:xfrm>
          <a:off x="9925050" y="123348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409175</xdr:colOff>
      <xdr:row>23</xdr:row>
      <xdr:rowOff>505569</xdr:rowOff>
    </xdr:to>
    <xdr:sp macro="" textlink="">
      <xdr:nvSpPr>
        <xdr:cNvPr id="15323" name="TextBox 99"/>
        <xdr:cNvSpPr txBox="1"/>
      </xdr:nvSpPr>
      <xdr:spPr>
        <a:xfrm>
          <a:off x="9925050" y="129254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409175</xdr:colOff>
      <xdr:row>24</xdr:row>
      <xdr:rowOff>505569</xdr:rowOff>
    </xdr:to>
    <xdr:sp macro="" textlink="">
      <xdr:nvSpPr>
        <xdr:cNvPr id="15324" name="TextBox 100"/>
        <xdr:cNvSpPr txBox="1"/>
      </xdr:nvSpPr>
      <xdr:spPr>
        <a:xfrm>
          <a:off x="9925050" y="136779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409175</xdr:colOff>
      <xdr:row>25</xdr:row>
      <xdr:rowOff>506053</xdr:rowOff>
    </xdr:to>
    <xdr:sp macro="" textlink="">
      <xdr:nvSpPr>
        <xdr:cNvPr id="15325" name="TextBox 101"/>
        <xdr:cNvSpPr txBox="1"/>
      </xdr:nvSpPr>
      <xdr:spPr>
        <a:xfrm>
          <a:off x="9925050" y="14497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26</xdr:row>
      <xdr:rowOff>0</xdr:rowOff>
    </xdr:from>
    <xdr:to>
      <xdr:col>31</xdr:col>
      <xdr:colOff>409175</xdr:colOff>
      <xdr:row>26</xdr:row>
      <xdr:rowOff>505569</xdr:rowOff>
    </xdr:to>
    <xdr:sp macro="" textlink="">
      <xdr:nvSpPr>
        <xdr:cNvPr id="15326" name="TextBox 102"/>
        <xdr:cNvSpPr txBox="1"/>
      </xdr:nvSpPr>
      <xdr:spPr>
        <a:xfrm>
          <a:off x="9925050" y="151352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27</xdr:row>
      <xdr:rowOff>0</xdr:rowOff>
    </xdr:from>
    <xdr:to>
      <xdr:col>31</xdr:col>
      <xdr:colOff>409175</xdr:colOff>
      <xdr:row>27</xdr:row>
      <xdr:rowOff>505569</xdr:rowOff>
    </xdr:to>
    <xdr:sp macro="" textlink="">
      <xdr:nvSpPr>
        <xdr:cNvPr id="15327" name="TextBox 103"/>
        <xdr:cNvSpPr txBox="1"/>
      </xdr:nvSpPr>
      <xdr:spPr>
        <a:xfrm>
          <a:off x="9925050" y="158877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28</xdr:row>
      <xdr:rowOff>0</xdr:rowOff>
    </xdr:from>
    <xdr:to>
      <xdr:col>31</xdr:col>
      <xdr:colOff>409175</xdr:colOff>
      <xdr:row>28</xdr:row>
      <xdr:rowOff>496499</xdr:rowOff>
    </xdr:to>
    <xdr:sp macro="" textlink="">
      <xdr:nvSpPr>
        <xdr:cNvPr id="15328" name="TextBox 104"/>
        <xdr:cNvSpPr txBox="1"/>
      </xdr:nvSpPr>
      <xdr:spPr>
        <a:xfrm>
          <a:off x="9925050" y="1664017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29</xdr:row>
      <xdr:rowOff>0</xdr:rowOff>
    </xdr:from>
    <xdr:to>
      <xdr:col>31</xdr:col>
      <xdr:colOff>409175</xdr:colOff>
      <xdr:row>29</xdr:row>
      <xdr:rowOff>505271</xdr:rowOff>
    </xdr:to>
    <xdr:sp macro="" textlink="">
      <xdr:nvSpPr>
        <xdr:cNvPr id="15329" name="TextBox 105"/>
        <xdr:cNvSpPr txBox="1"/>
      </xdr:nvSpPr>
      <xdr:spPr>
        <a:xfrm>
          <a:off x="9925050" y="17268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30</xdr:row>
      <xdr:rowOff>0</xdr:rowOff>
    </xdr:from>
    <xdr:to>
      <xdr:col>31</xdr:col>
      <xdr:colOff>409175</xdr:colOff>
      <xdr:row>30</xdr:row>
      <xdr:rowOff>505755</xdr:rowOff>
    </xdr:to>
    <xdr:sp macro="" textlink="">
      <xdr:nvSpPr>
        <xdr:cNvPr id="15330" name="TextBox 106"/>
        <xdr:cNvSpPr txBox="1"/>
      </xdr:nvSpPr>
      <xdr:spPr>
        <a:xfrm>
          <a:off x="9925050" y="179355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31</xdr:row>
      <xdr:rowOff>0</xdr:rowOff>
    </xdr:from>
    <xdr:to>
      <xdr:col>31</xdr:col>
      <xdr:colOff>409175</xdr:colOff>
      <xdr:row>31</xdr:row>
      <xdr:rowOff>505867</xdr:rowOff>
    </xdr:to>
    <xdr:sp macro="" textlink="">
      <xdr:nvSpPr>
        <xdr:cNvPr id="15331" name="TextBox 107"/>
        <xdr:cNvSpPr txBox="1"/>
      </xdr:nvSpPr>
      <xdr:spPr>
        <a:xfrm>
          <a:off x="9925050" y="18592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32</xdr:row>
      <xdr:rowOff>0</xdr:rowOff>
    </xdr:from>
    <xdr:to>
      <xdr:col>31</xdr:col>
      <xdr:colOff>409175</xdr:colOff>
      <xdr:row>32</xdr:row>
      <xdr:rowOff>503374</xdr:rowOff>
    </xdr:to>
    <xdr:sp macro="" textlink="">
      <xdr:nvSpPr>
        <xdr:cNvPr id="15332" name="TextBox 108"/>
        <xdr:cNvSpPr txBox="1"/>
      </xdr:nvSpPr>
      <xdr:spPr>
        <a:xfrm>
          <a:off x="9925050" y="19221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33</xdr:row>
      <xdr:rowOff>0</xdr:rowOff>
    </xdr:from>
    <xdr:to>
      <xdr:col>31</xdr:col>
      <xdr:colOff>409175</xdr:colOff>
      <xdr:row>33</xdr:row>
      <xdr:rowOff>506053</xdr:rowOff>
    </xdr:to>
    <xdr:sp macro="" textlink="">
      <xdr:nvSpPr>
        <xdr:cNvPr id="15333" name="TextBox 109"/>
        <xdr:cNvSpPr txBox="1"/>
      </xdr:nvSpPr>
      <xdr:spPr>
        <a:xfrm>
          <a:off x="9925050" y="200120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34</xdr:row>
      <xdr:rowOff>0</xdr:rowOff>
    </xdr:from>
    <xdr:to>
      <xdr:col>31</xdr:col>
      <xdr:colOff>409175</xdr:colOff>
      <xdr:row>34</xdr:row>
      <xdr:rowOff>506313</xdr:rowOff>
    </xdr:to>
    <xdr:sp macro="" textlink="">
      <xdr:nvSpPr>
        <xdr:cNvPr id="15334" name="TextBox 114"/>
        <xdr:cNvSpPr txBox="1"/>
      </xdr:nvSpPr>
      <xdr:spPr>
        <a:xfrm>
          <a:off x="9925050" y="206502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35</xdr:row>
      <xdr:rowOff>0</xdr:rowOff>
    </xdr:from>
    <xdr:to>
      <xdr:col>31</xdr:col>
      <xdr:colOff>409175</xdr:colOff>
      <xdr:row>35</xdr:row>
      <xdr:rowOff>504825</xdr:rowOff>
    </xdr:to>
    <xdr:sp macro="" textlink="">
      <xdr:nvSpPr>
        <xdr:cNvPr id="15335" name="TextBox 115"/>
        <xdr:cNvSpPr txBox="1"/>
      </xdr:nvSpPr>
      <xdr:spPr>
        <a:xfrm>
          <a:off x="9925050" y="214217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36</xdr:row>
      <xdr:rowOff>0</xdr:rowOff>
    </xdr:from>
    <xdr:to>
      <xdr:col>31</xdr:col>
      <xdr:colOff>409175</xdr:colOff>
      <xdr:row>36</xdr:row>
      <xdr:rowOff>506053</xdr:rowOff>
    </xdr:to>
    <xdr:sp macro="" textlink="">
      <xdr:nvSpPr>
        <xdr:cNvPr id="15336" name="TextBox 116"/>
        <xdr:cNvSpPr txBox="1"/>
      </xdr:nvSpPr>
      <xdr:spPr>
        <a:xfrm>
          <a:off x="9925050" y="220313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37</xdr:row>
      <xdr:rowOff>0</xdr:rowOff>
    </xdr:from>
    <xdr:to>
      <xdr:col>31</xdr:col>
      <xdr:colOff>409175</xdr:colOff>
      <xdr:row>37</xdr:row>
      <xdr:rowOff>506016</xdr:rowOff>
    </xdr:to>
    <xdr:sp macro="" textlink="">
      <xdr:nvSpPr>
        <xdr:cNvPr id="15337" name="TextBox 117"/>
        <xdr:cNvSpPr txBox="1"/>
      </xdr:nvSpPr>
      <xdr:spPr>
        <a:xfrm>
          <a:off x="9925050" y="22669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38</xdr:row>
      <xdr:rowOff>0</xdr:rowOff>
    </xdr:from>
    <xdr:to>
      <xdr:col>31</xdr:col>
      <xdr:colOff>409175</xdr:colOff>
      <xdr:row>38</xdr:row>
      <xdr:rowOff>504527</xdr:rowOff>
    </xdr:to>
    <xdr:sp macro="" textlink="">
      <xdr:nvSpPr>
        <xdr:cNvPr id="15338" name="TextBox 118"/>
        <xdr:cNvSpPr txBox="1"/>
      </xdr:nvSpPr>
      <xdr:spPr>
        <a:xfrm>
          <a:off x="9925050" y="23431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39</xdr:row>
      <xdr:rowOff>0</xdr:rowOff>
    </xdr:from>
    <xdr:to>
      <xdr:col>31</xdr:col>
      <xdr:colOff>409175</xdr:colOff>
      <xdr:row>39</xdr:row>
      <xdr:rowOff>505755</xdr:rowOff>
    </xdr:to>
    <xdr:sp macro="" textlink="">
      <xdr:nvSpPr>
        <xdr:cNvPr id="15339" name="TextBox 119"/>
        <xdr:cNvSpPr txBox="1"/>
      </xdr:nvSpPr>
      <xdr:spPr>
        <a:xfrm>
          <a:off x="9925050" y="240030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40</xdr:row>
      <xdr:rowOff>0</xdr:rowOff>
    </xdr:from>
    <xdr:to>
      <xdr:col>31</xdr:col>
      <xdr:colOff>409175</xdr:colOff>
      <xdr:row>40</xdr:row>
      <xdr:rowOff>506016</xdr:rowOff>
    </xdr:to>
    <xdr:sp macro="" textlink="">
      <xdr:nvSpPr>
        <xdr:cNvPr id="15340" name="TextBox 120"/>
        <xdr:cNvSpPr txBox="1"/>
      </xdr:nvSpPr>
      <xdr:spPr>
        <a:xfrm>
          <a:off x="9925050" y="246602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41</xdr:row>
      <xdr:rowOff>0</xdr:rowOff>
    </xdr:from>
    <xdr:to>
      <xdr:col>31</xdr:col>
      <xdr:colOff>409175</xdr:colOff>
      <xdr:row>41</xdr:row>
      <xdr:rowOff>505197</xdr:rowOff>
    </xdr:to>
    <xdr:sp macro="" textlink="">
      <xdr:nvSpPr>
        <xdr:cNvPr id="15341" name="TextBox 121"/>
        <xdr:cNvSpPr txBox="1"/>
      </xdr:nvSpPr>
      <xdr:spPr>
        <a:xfrm>
          <a:off x="9925050" y="25307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42</xdr:row>
      <xdr:rowOff>0</xdr:rowOff>
    </xdr:from>
    <xdr:to>
      <xdr:col>31</xdr:col>
      <xdr:colOff>409175</xdr:colOff>
      <xdr:row>42</xdr:row>
      <xdr:rowOff>506053</xdr:rowOff>
    </xdr:to>
    <xdr:sp macro="" textlink="">
      <xdr:nvSpPr>
        <xdr:cNvPr id="15342" name="TextBox 122"/>
        <xdr:cNvSpPr txBox="1"/>
      </xdr:nvSpPr>
      <xdr:spPr>
        <a:xfrm>
          <a:off x="9925050" y="25898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43</xdr:row>
      <xdr:rowOff>0</xdr:rowOff>
    </xdr:from>
    <xdr:to>
      <xdr:col>31</xdr:col>
      <xdr:colOff>409175</xdr:colOff>
      <xdr:row>43</xdr:row>
      <xdr:rowOff>506016</xdr:rowOff>
    </xdr:to>
    <xdr:sp macro="" textlink="">
      <xdr:nvSpPr>
        <xdr:cNvPr id="15343" name="TextBox 123"/>
        <xdr:cNvSpPr txBox="1"/>
      </xdr:nvSpPr>
      <xdr:spPr>
        <a:xfrm>
          <a:off x="9925050" y="26536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44</xdr:row>
      <xdr:rowOff>0</xdr:rowOff>
    </xdr:from>
    <xdr:to>
      <xdr:col>31</xdr:col>
      <xdr:colOff>409175</xdr:colOff>
      <xdr:row>44</xdr:row>
      <xdr:rowOff>505271</xdr:rowOff>
    </xdr:to>
    <xdr:sp macro="" textlink="">
      <xdr:nvSpPr>
        <xdr:cNvPr id="15344" name="TextBox 124"/>
        <xdr:cNvSpPr txBox="1"/>
      </xdr:nvSpPr>
      <xdr:spPr>
        <a:xfrm>
          <a:off x="9925050" y="271843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45</xdr:row>
      <xdr:rowOff>0</xdr:rowOff>
    </xdr:from>
    <xdr:to>
      <xdr:col>31</xdr:col>
      <xdr:colOff>409175</xdr:colOff>
      <xdr:row>45</xdr:row>
      <xdr:rowOff>496682</xdr:rowOff>
    </xdr:to>
    <xdr:sp macro="" textlink="">
      <xdr:nvSpPr>
        <xdr:cNvPr id="15345" name="TextBox 125"/>
        <xdr:cNvSpPr txBox="1"/>
      </xdr:nvSpPr>
      <xdr:spPr>
        <a:xfrm>
          <a:off x="9925050" y="27851100"/>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46</xdr:row>
      <xdr:rowOff>0</xdr:rowOff>
    </xdr:from>
    <xdr:to>
      <xdr:col>31</xdr:col>
      <xdr:colOff>409175</xdr:colOff>
      <xdr:row>46</xdr:row>
      <xdr:rowOff>505085</xdr:rowOff>
    </xdr:to>
    <xdr:sp macro="" textlink="">
      <xdr:nvSpPr>
        <xdr:cNvPr id="15346" name="TextBox 126"/>
        <xdr:cNvSpPr txBox="1"/>
      </xdr:nvSpPr>
      <xdr:spPr>
        <a:xfrm>
          <a:off x="9925050" y="28489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409175</xdr:colOff>
      <xdr:row>19</xdr:row>
      <xdr:rowOff>504565</xdr:rowOff>
    </xdr:to>
    <xdr:sp macro="" textlink="">
      <xdr:nvSpPr>
        <xdr:cNvPr id="15347" name="TextBox 138"/>
        <xdr:cNvSpPr txBox="1"/>
      </xdr:nvSpPr>
      <xdr:spPr>
        <a:xfrm>
          <a:off x="9925050" y="10410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409175</xdr:colOff>
      <xdr:row>20</xdr:row>
      <xdr:rowOff>496645</xdr:rowOff>
    </xdr:to>
    <xdr:sp macro="" textlink="">
      <xdr:nvSpPr>
        <xdr:cNvPr id="15348" name="TextBox 139"/>
        <xdr:cNvSpPr txBox="1"/>
      </xdr:nvSpPr>
      <xdr:spPr>
        <a:xfrm>
          <a:off x="9925050" y="11087100"/>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381000</xdr:colOff>
      <xdr:row>5</xdr:row>
      <xdr:rowOff>9525</xdr:rowOff>
    </xdr:from>
    <xdr:ext cx="180975" cy="266700"/>
    <xdr:sp macro="" textlink="">
      <xdr:nvSpPr>
        <xdr:cNvPr id="15349" name="TextBox 22"/>
        <xdr:cNvSpPr txBox="1"/>
      </xdr:nvSpPr>
      <xdr:spPr>
        <a:xfrm>
          <a:off x="11220450" y="11239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1</xdr:col>
      <xdr:colOff>9525</xdr:colOff>
      <xdr:row>3</xdr:row>
      <xdr:rowOff>123825</xdr:rowOff>
    </xdr:from>
    <xdr:ext cx="1304925" cy="371475"/>
    <xdr:pic>
      <xdr:nvPicPr>
        <xdr:cNvPr id="1857526" name="Picture 8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866775"/>
          <a:ext cx="13049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48</xdr:row>
      <xdr:rowOff>9674</xdr:rowOff>
    </xdr:from>
    <xdr:to>
      <xdr:col>26</xdr:col>
      <xdr:colOff>114272</xdr:colOff>
      <xdr:row>49</xdr:row>
      <xdr:rowOff>95250</xdr:rowOff>
    </xdr:to>
    <xdr:sp macro="" textlink="" fLocksText="0">
      <xdr:nvSpPr>
        <xdr:cNvPr id="15351" name="Rounded Rectangle 78">
          <a:hlinkClick xmlns:r="http://schemas.openxmlformats.org/officeDocument/2006/relationships" r:id="rId2"/>
        </xdr:cNvPr>
        <xdr:cNvSpPr/>
      </xdr:nvSpPr>
      <xdr:spPr>
        <a:xfrm>
          <a:off x="9963150" y="29403675"/>
          <a:ext cx="990600"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Naprej</a:t>
          </a:r>
        </a:p>
      </xdr:txBody>
    </xdr:sp>
    <xdr:clientData/>
  </xdr:twoCellAnchor>
  <mc:AlternateContent xmlns:mc="http://schemas.openxmlformats.org/markup-compatibility/2006">
    <mc:Choice xmlns:a14="http://schemas.microsoft.com/office/drawing/2010/main" Requires="a14">
      <xdr:twoCellAnchor>
        <xdr:from>
          <xdr:col>2</xdr:col>
          <xdr:colOff>2819400</xdr:colOff>
          <xdr:row>3</xdr:row>
          <xdr:rowOff>114300</xdr:rowOff>
        </xdr:from>
        <xdr:to>
          <xdr:col>2</xdr:col>
          <xdr:colOff>3895725</xdr:colOff>
          <xdr:row>5</xdr:row>
          <xdr:rowOff>104775</xdr:rowOff>
        </xdr:to>
        <xdr:sp macro="" textlink="">
          <xdr:nvSpPr>
            <xdr:cNvPr id="1562260" name="Button 9876" hidden="1">
              <a:extLst>
                <a:ext uri="{63B3BB69-23CF-44E3-9099-C40C66FF867C}">
                  <a14:compatExt spid="_x0000_s1562260"/>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3</xdr:row>
          <xdr:rowOff>104775</xdr:rowOff>
        </xdr:from>
        <xdr:to>
          <xdr:col>5</xdr:col>
          <xdr:colOff>76200</xdr:colOff>
          <xdr:row>5</xdr:row>
          <xdr:rowOff>95250</xdr:rowOff>
        </xdr:to>
        <xdr:sp macro="" textlink="">
          <xdr:nvSpPr>
            <xdr:cNvPr id="1620178" name="Button 10450" hidden="1">
              <a:extLst>
                <a:ext uri="{63B3BB69-23CF-44E3-9099-C40C66FF867C}">
                  <a14:compatExt spid="_x0000_s1620178"/>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5</xdr:row>
      <xdr:rowOff>190500</xdr:rowOff>
    </xdr:from>
    <xdr:ext cx="8220075" cy="1504950"/>
    <xdr:pic>
      <xdr:nvPicPr>
        <xdr:cNvPr id="1857528" name="Picture 6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925050" y="1304925"/>
          <a:ext cx="82200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25</xdr:col>
      <xdr:colOff>0</xdr:colOff>
      <xdr:row>12</xdr:row>
      <xdr:rowOff>0</xdr:rowOff>
    </xdr:from>
    <xdr:to>
      <xdr:col>31</xdr:col>
      <xdr:colOff>409575</xdr:colOff>
      <xdr:row>12</xdr:row>
      <xdr:rowOff>506053</xdr:rowOff>
    </xdr:to>
    <xdr:sp macro="" textlink="">
      <xdr:nvSpPr>
        <xdr:cNvPr id="5024" name="TextBox 16"/>
        <xdr:cNvSpPr txBox="1"/>
      </xdr:nvSpPr>
      <xdr:spPr>
        <a:xfrm>
          <a:off x="9639300" y="50006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505755</xdr:rowOff>
    </xdr:to>
    <xdr:sp macro="" textlink="">
      <xdr:nvSpPr>
        <xdr:cNvPr id="5025" name="TextBox 17"/>
        <xdr:cNvSpPr txBox="1"/>
      </xdr:nvSpPr>
      <xdr:spPr>
        <a:xfrm>
          <a:off x="9639300" y="5638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503969</xdr:rowOff>
    </xdr:to>
    <xdr:sp macro="" textlink="">
      <xdr:nvSpPr>
        <xdr:cNvPr id="5026" name="TextBox 18"/>
        <xdr:cNvSpPr txBox="1"/>
      </xdr:nvSpPr>
      <xdr:spPr>
        <a:xfrm>
          <a:off x="9639300" y="62960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409575</xdr:colOff>
      <xdr:row>15</xdr:row>
      <xdr:rowOff>506016</xdr:rowOff>
    </xdr:to>
    <xdr:sp macro="" textlink="">
      <xdr:nvSpPr>
        <xdr:cNvPr id="5027" name="TextBox 19"/>
        <xdr:cNvSpPr txBox="1"/>
      </xdr:nvSpPr>
      <xdr:spPr>
        <a:xfrm>
          <a:off x="9639300" y="68961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409575</xdr:colOff>
      <xdr:row>16</xdr:row>
      <xdr:rowOff>506053</xdr:rowOff>
    </xdr:to>
    <xdr:sp macro="" textlink="">
      <xdr:nvSpPr>
        <xdr:cNvPr id="5028" name="TextBox 20"/>
        <xdr:cNvSpPr txBox="1"/>
      </xdr:nvSpPr>
      <xdr:spPr>
        <a:xfrm>
          <a:off x="9639300" y="7543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409575</xdr:colOff>
      <xdr:row>17</xdr:row>
      <xdr:rowOff>503374</xdr:rowOff>
    </xdr:to>
    <xdr:sp macro="" textlink="">
      <xdr:nvSpPr>
        <xdr:cNvPr id="5029" name="TextBox 21"/>
        <xdr:cNvSpPr txBox="1"/>
      </xdr:nvSpPr>
      <xdr:spPr>
        <a:xfrm>
          <a:off x="9639300" y="81819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409575</xdr:colOff>
      <xdr:row>18</xdr:row>
      <xdr:rowOff>503411</xdr:rowOff>
    </xdr:to>
    <xdr:sp macro="" textlink="">
      <xdr:nvSpPr>
        <xdr:cNvPr id="5030" name="TextBox 22"/>
        <xdr:cNvSpPr txBox="1"/>
      </xdr:nvSpPr>
      <xdr:spPr>
        <a:xfrm>
          <a:off x="9639300" y="89725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409575</xdr:colOff>
      <xdr:row>19</xdr:row>
      <xdr:rowOff>503858</xdr:rowOff>
    </xdr:to>
    <xdr:sp macro="" textlink="">
      <xdr:nvSpPr>
        <xdr:cNvPr id="5031" name="TextBox 23"/>
        <xdr:cNvSpPr txBox="1"/>
      </xdr:nvSpPr>
      <xdr:spPr>
        <a:xfrm>
          <a:off x="9639300" y="97536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409575</xdr:colOff>
      <xdr:row>20</xdr:row>
      <xdr:rowOff>506016</xdr:rowOff>
    </xdr:to>
    <xdr:sp macro="" textlink="">
      <xdr:nvSpPr>
        <xdr:cNvPr id="5032" name="TextBox 24"/>
        <xdr:cNvSpPr txBox="1"/>
      </xdr:nvSpPr>
      <xdr:spPr>
        <a:xfrm>
          <a:off x="9639300" y="10458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409575</xdr:colOff>
      <xdr:row>21</xdr:row>
      <xdr:rowOff>503411</xdr:rowOff>
    </xdr:to>
    <xdr:sp macro="" textlink="">
      <xdr:nvSpPr>
        <xdr:cNvPr id="5033" name="TextBox 25"/>
        <xdr:cNvSpPr txBox="1"/>
      </xdr:nvSpPr>
      <xdr:spPr>
        <a:xfrm>
          <a:off x="9639300" y="111061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9</xdr:row>
      <xdr:rowOff>0</xdr:rowOff>
    </xdr:from>
    <xdr:to>
      <xdr:col>31</xdr:col>
      <xdr:colOff>409575</xdr:colOff>
      <xdr:row>9</xdr:row>
      <xdr:rowOff>505867</xdr:rowOff>
    </xdr:to>
    <xdr:sp macro="" textlink="">
      <xdr:nvSpPr>
        <xdr:cNvPr id="5034" name="TextBox 27"/>
        <xdr:cNvSpPr txBox="1"/>
      </xdr:nvSpPr>
      <xdr:spPr>
        <a:xfrm>
          <a:off x="9639300" y="31432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123825</xdr:rowOff>
    </xdr:from>
    <xdr:ext cx="1343025" cy="381000"/>
    <xdr:pic>
      <xdr:nvPicPr>
        <xdr:cNvPr id="1731499"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847725"/>
          <a:ext cx="1343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22</xdr:row>
      <xdr:rowOff>190351</xdr:rowOff>
    </xdr:from>
    <xdr:to>
      <xdr:col>26</xdr:col>
      <xdr:colOff>95436</xdr:colOff>
      <xdr:row>24</xdr:row>
      <xdr:rowOff>85427</xdr:rowOff>
    </xdr:to>
    <xdr:sp macro="" textlink="" fLocksText="0">
      <xdr:nvSpPr>
        <xdr:cNvPr id="5036" name="Rounded Rectangle 14">
          <a:hlinkClick xmlns:r="http://schemas.openxmlformats.org/officeDocument/2006/relationships" r:id="rId2"/>
        </xdr:cNvPr>
        <xdr:cNvSpPr/>
      </xdr:nvSpPr>
      <xdr:spPr>
        <a:xfrm>
          <a:off x="9677400" y="12077700"/>
          <a:ext cx="971550"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Naprej</a:t>
          </a:r>
        </a:p>
      </xdr:txBody>
    </xdr:sp>
    <xdr:clientData/>
  </xdr:twoCellAnchor>
  <xdr:twoCellAnchor>
    <xdr:from>
      <xdr:col>25</xdr:col>
      <xdr:colOff>0</xdr:colOff>
      <xdr:row>11</xdr:row>
      <xdr:rowOff>0</xdr:rowOff>
    </xdr:from>
    <xdr:to>
      <xdr:col>31</xdr:col>
      <xdr:colOff>409575</xdr:colOff>
      <xdr:row>11</xdr:row>
      <xdr:rowOff>506016</xdr:rowOff>
    </xdr:to>
    <xdr:sp macro="" textlink="">
      <xdr:nvSpPr>
        <xdr:cNvPr id="5037" name="TextBox 15"/>
        <xdr:cNvSpPr txBox="1"/>
      </xdr:nvSpPr>
      <xdr:spPr>
        <a:xfrm>
          <a:off x="9639300" y="4352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25</xdr:col>
      <xdr:colOff>657225</xdr:colOff>
      <xdr:row>10</xdr:row>
      <xdr:rowOff>123825</xdr:rowOff>
    </xdr:from>
    <xdr:ext cx="180975" cy="266700"/>
    <xdr:sp macro="" textlink="">
      <xdr:nvSpPr>
        <xdr:cNvPr id="5038" name="TextBox 26"/>
        <xdr:cNvSpPr txBox="1"/>
      </xdr:nvSpPr>
      <xdr:spPr>
        <a:xfrm>
          <a:off x="10296525" y="38957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10</xdr:row>
      <xdr:rowOff>0</xdr:rowOff>
    </xdr:from>
    <xdr:to>
      <xdr:col>31</xdr:col>
      <xdr:colOff>409575</xdr:colOff>
      <xdr:row>10</xdr:row>
      <xdr:rowOff>503858</xdr:rowOff>
    </xdr:to>
    <xdr:sp macro="" textlink="">
      <xdr:nvSpPr>
        <xdr:cNvPr id="5039" name="TextBox 28"/>
        <xdr:cNvSpPr txBox="1"/>
      </xdr:nvSpPr>
      <xdr:spPr>
        <a:xfrm>
          <a:off x="9639300" y="37719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2857500</xdr:colOff>
          <xdr:row>3</xdr:row>
          <xdr:rowOff>76200</xdr:rowOff>
        </xdr:from>
        <xdr:to>
          <xdr:col>2</xdr:col>
          <xdr:colOff>3933825</xdr:colOff>
          <xdr:row>5</xdr:row>
          <xdr:rowOff>66675</xdr:rowOff>
        </xdr:to>
        <xdr:sp macro="" textlink="">
          <xdr:nvSpPr>
            <xdr:cNvPr id="1533261" name="Button 3405" hidden="1">
              <a:extLst>
                <a:ext uri="{63B3BB69-23CF-44E3-9099-C40C66FF867C}">
                  <a14:compatExt spid="_x0000_s1533261"/>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3</xdr:row>
          <xdr:rowOff>66675</xdr:rowOff>
        </xdr:from>
        <xdr:to>
          <xdr:col>6</xdr:col>
          <xdr:colOff>57150</xdr:colOff>
          <xdr:row>5</xdr:row>
          <xdr:rowOff>57150</xdr:rowOff>
        </xdr:to>
        <xdr:sp macro="" textlink="">
          <xdr:nvSpPr>
            <xdr:cNvPr id="1533468" name="Button 3612" hidden="1">
              <a:extLst>
                <a:ext uri="{63B3BB69-23CF-44E3-9099-C40C66FF867C}">
                  <a14:compatExt spid="_x0000_s1533468"/>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6</xdr:row>
      <xdr:rowOff>0</xdr:rowOff>
    </xdr:from>
    <xdr:ext cx="8220075" cy="1409700"/>
    <xdr:pic>
      <xdr:nvPicPr>
        <xdr:cNvPr id="1731504"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39300" y="1285875"/>
          <a:ext cx="822007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505867</xdr:rowOff>
    </xdr:to>
    <xdr:sp macro="" textlink="">
      <xdr:nvSpPr>
        <xdr:cNvPr id="6405" name="TextBox 25"/>
        <xdr:cNvSpPr txBox="1"/>
      </xdr:nvSpPr>
      <xdr:spPr>
        <a:xfrm>
          <a:off x="9677400" y="3467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10</xdr:row>
      <xdr:rowOff>0</xdr:rowOff>
    </xdr:from>
    <xdr:to>
      <xdr:col>30</xdr:col>
      <xdr:colOff>419100</xdr:colOff>
      <xdr:row>10</xdr:row>
      <xdr:rowOff>505197</xdr:rowOff>
    </xdr:to>
    <xdr:sp macro="" textlink="">
      <xdr:nvSpPr>
        <xdr:cNvPr id="6406" name="TextBox 26"/>
        <xdr:cNvSpPr txBox="1"/>
      </xdr:nvSpPr>
      <xdr:spPr>
        <a:xfrm>
          <a:off x="9677400" y="4095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504825</xdr:rowOff>
    </xdr:to>
    <xdr:sp macro="" textlink="">
      <xdr:nvSpPr>
        <xdr:cNvPr id="6407" name="TextBox 27"/>
        <xdr:cNvSpPr txBox="1"/>
      </xdr:nvSpPr>
      <xdr:spPr>
        <a:xfrm>
          <a:off x="9677400" y="46863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505271</xdr:rowOff>
    </xdr:to>
    <xdr:sp macro="" textlink="">
      <xdr:nvSpPr>
        <xdr:cNvPr id="6408" name="TextBox 28"/>
        <xdr:cNvSpPr txBox="1"/>
      </xdr:nvSpPr>
      <xdr:spPr>
        <a:xfrm>
          <a:off x="9677400" y="52959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513548</xdr:rowOff>
    </xdr:to>
    <xdr:sp macro="" textlink="">
      <xdr:nvSpPr>
        <xdr:cNvPr id="6409" name="TextBox 29"/>
        <xdr:cNvSpPr txBox="1"/>
      </xdr:nvSpPr>
      <xdr:spPr>
        <a:xfrm>
          <a:off x="9677400" y="59626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14</xdr:row>
      <xdr:rowOff>0</xdr:rowOff>
    </xdr:from>
    <xdr:to>
      <xdr:col>30</xdr:col>
      <xdr:colOff>419100</xdr:colOff>
      <xdr:row>14</xdr:row>
      <xdr:rowOff>503969</xdr:rowOff>
    </xdr:to>
    <xdr:sp macro="" textlink="">
      <xdr:nvSpPr>
        <xdr:cNvPr id="6410" name="TextBox 31"/>
        <xdr:cNvSpPr txBox="1"/>
      </xdr:nvSpPr>
      <xdr:spPr>
        <a:xfrm>
          <a:off x="9677400" y="65436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15</xdr:row>
      <xdr:rowOff>0</xdr:rowOff>
    </xdr:from>
    <xdr:to>
      <xdr:col>30</xdr:col>
      <xdr:colOff>419100</xdr:colOff>
      <xdr:row>15</xdr:row>
      <xdr:rowOff>504527</xdr:rowOff>
    </xdr:to>
    <xdr:sp macro="" textlink="">
      <xdr:nvSpPr>
        <xdr:cNvPr id="6411" name="TextBox 32"/>
        <xdr:cNvSpPr txBox="1"/>
      </xdr:nvSpPr>
      <xdr:spPr>
        <a:xfrm>
          <a:off x="9677400" y="7143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16</xdr:row>
      <xdr:rowOff>0</xdr:rowOff>
    </xdr:from>
    <xdr:to>
      <xdr:col>30</xdr:col>
      <xdr:colOff>419100</xdr:colOff>
      <xdr:row>16</xdr:row>
      <xdr:rowOff>503858</xdr:rowOff>
    </xdr:to>
    <xdr:sp macro="" textlink="">
      <xdr:nvSpPr>
        <xdr:cNvPr id="6412" name="TextBox 33"/>
        <xdr:cNvSpPr txBox="1"/>
      </xdr:nvSpPr>
      <xdr:spPr>
        <a:xfrm>
          <a:off x="9677400" y="77152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17</xdr:row>
      <xdr:rowOff>0</xdr:rowOff>
    </xdr:from>
    <xdr:to>
      <xdr:col>30</xdr:col>
      <xdr:colOff>419100</xdr:colOff>
      <xdr:row>17</xdr:row>
      <xdr:rowOff>505867</xdr:rowOff>
    </xdr:to>
    <xdr:sp macro="" textlink="">
      <xdr:nvSpPr>
        <xdr:cNvPr id="6413" name="TextBox 34"/>
        <xdr:cNvSpPr txBox="1"/>
      </xdr:nvSpPr>
      <xdr:spPr>
        <a:xfrm>
          <a:off x="9677400" y="8296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18</xdr:row>
      <xdr:rowOff>0</xdr:rowOff>
    </xdr:from>
    <xdr:to>
      <xdr:col>30</xdr:col>
      <xdr:colOff>419100</xdr:colOff>
      <xdr:row>18</xdr:row>
      <xdr:rowOff>505867</xdr:rowOff>
    </xdr:to>
    <xdr:sp macro="" textlink="">
      <xdr:nvSpPr>
        <xdr:cNvPr id="6414" name="TextBox 35"/>
        <xdr:cNvSpPr txBox="1"/>
      </xdr:nvSpPr>
      <xdr:spPr>
        <a:xfrm>
          <a:off x="9677400" y="89249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19</xdr:row>
      <xdr:rowOff>0</xdr:rowOff>
    </xdr:from>
    <xdr:to>
      <xdr:col>30</xdr:col>
      <xdr:colOff>419100</xdr:colOff>
      <xdr:row>19</xdr:row>
      <xdr:rowOff>506016</xdr:rowOff>
    </xdr:to>
    <xdr:sp macro="" textlink="">
      <xdr:nvSpPr>
        <xdr:cNvPr id="6415" name="TextBox 36"/>
        <xdr:cNvSpPr txBox="1"/>
      </xdr:nvSpPr>
      <xdr:spPr>
        <a:xfrm>
          <a:off x="9677400" y="95535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20</xdr:row>
      <xdr:rowOff>0</xdr:rowOff>
    </xdr:from>
    <xdr:to>
      <xdr:col>30</xdr:col>
      <xdr:colOff>419100</xdr:colOff>
      <xdr:row>20</xdr:row>
      <xdr:rowOff>505271</xdr:rowOff>
    </xdr:to>
    <xdr:sp macro="" textlink="">
      <xdr:nvSpPr>
        <xdr:cNvPr id="6416" name="TextBox 37"/>
        <xdr:cNvSpPr txBox="1"/>
      </xdr:nvSpPr>
      <xdr:spPr>
        <a:xfrm>
          <a:off x="9677400" y="10201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22</xdr:row>
      <xdr:rowOff>0</xdr:rowOff>
    </xdr:from>
    <xdr:to>
      <xdr:col>30</xdr:col>
      <xdr:colOff>419100</xdr:colOff>
      <xdr:row>22</xdr:row>
      <xdr:rowOff>505458</xdr:rowOff>
    </xdr:to>
    <xdr:sp macro="" textlink="">
      <xdr:nvSpPr>
        <xdr:cNvPr id="6417" name="TextBox 38"/>
        <xdr:cNvSpPr txBox="1"/>
      </xdr:nvSpPr>
      <xdr:spPr>
        <a:xfrm>
          <a:off x="9677400" y="11515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23</xdr:row>
      <xdr:rowOff>0</xdr:rowOff>
    </xdr:from>
    <xdr:to>
      <xdr:col>30</xdr:col>
      <xdr:colOff>419100</xdr:colOff>
      <xdr:row>23</xdr:row>
      <xdr:rowOff>506313</xdr:rowOff>
    </xdr:to>
    <xdr:sp macro="" textlink="">
      <xdr:nvSpPr>
        <xdr:cNvPr id="6418" name="TextBox 39"/>
        <xdr:cNvSpPr txBox="1"/>
      </xdr:nvSpPr>
      <xdr:spPr>
        <a:xfrm>
          <a:off x="9677400" y="12134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21</xdr:row>
      <xdr:rowOff>0</xdr:rowOff>
    </xdr:from>
    <xdr:to>
      <xdr:col>30</xdr:col>
      <xdr:colOff>419100</xdr:colOff>
      <xdr:row>21</xdr:row>
      <xdr:rowOff>506016</xdr:rowOff>
    </xdr:to>
    <xdr:sp macro="" textlink="">
      <xdr:nvSpPr>
        <xdr:cNvPr id="6419" name="TextBox 40"/>
        <xdr:cNvSpPr txBox="1"/>
      </xdr:nvSpPr>
      <xdr:spPr>
        <a:xfrm>
          <a:off x="9677400" y="108680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24</xdr:row>
      <xdr:rowOff>0</xdr:rowOff>
    </xdr:from>
    <xdr:to>
      <xdr:col>30</xdr:col>
      <xdr:colOff>419100</xdr:colOff>
      <xdr:row>24</xdr:row>
      <xdr:rowOff>496645</xdr:rowOff>
    </xdr:to>
    <xdr:sp macro="" textlink="">
      <xdr:nvSpPr>
        <xdr:cNvPr id="6420" name="TextBox 41"/>
        <xdr:cNvSpPr txBox="1"/>
      </xdr:nvSpPr>
      <xdr:spPr>
        <a:xfrm>
          <a:off x="9677400" y="12906375"/>
          <a:ext cx="8296275"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25</xdr:row>
      <xdr:rowOff>0</xdr:rowOff>
    </xdr:from>
    <xdr:to>
      <xdr:col>30</xdr:col>
      <xdr:colOff>419100</xdr:colOff>
      <xdr:row>25</xdr:row>
      <xdr:rowOff>503858</xdr:rowOff>
    </xdr:to>
    <xdr:sp macro="" textlink="">
      <xdr:nvSpPr>
        <xdr:cNvPr id="6421" name="TextBox 42"/>
        <xdr:cNvSpPr txBox="1"/>
      </xdr:nvSpPr>
      <xdr:spPr>
        <a:xfrm>
          <a:off x="9677400" y="135540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26</xdr:row>
      <xdr:rowOff>0</xdr:rowOff>
    </xdr:from>
    <xdr:to>
      <xdr:col>30</xdr:col>
      <xdr:colOff>419100</xdr:colOff>
      <xdr:row>26</xdr:row>
      <xdr:rowOff>503858</xdr:rowOff>
    </xdr:to>
    <xdr:sp macro="" textlink="">
      <xdr:nvSpPr>
        <xdr:cNvPr id="6422" name="TextBox 43"/>
        <xdr:cNvSpPr txBox="1"/>
      </xdr:nvSpPr>
      <xdr:spPr>
        <a:xfrm>
          <a:off x="9677400" y="14135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27</xdr:row>
      <xdr:rowOff>0</xdr:rowOff>
    </xdr:from>
    <xdr:to>
      <xdr:col>30</xdr:col>
      <xdr:colOff>419100</xdr:colOff>
      <xdr:row>27</xdr:row>
      <xdr:rowOff>504974</xdr:rowOff>
    </xdr:to>
    <xdr:sp macro="" textlink="">
      <xdr:nvSpPr>
        <xdr:cNvPr id="6423" name="TextBox 44"/>
        <xdr:cNvSpPr txBox="1"/>
      </xdr:nvSpPr>
      <xdr:spPr>
        <a:xfrm>
          <a:off x="9677400" y="14716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47625</xdr:colOff>
      <xdr:row>3</xdr:row>
      <xdr:rowOff>95250</xdr:rowOff>
    </xdr:from>
    <xdr:ext cx="1343025" cy="381000"/>
    <xdr:pic>
      <xdr:nvPicPr>
        <xdr:cNvPr id="1873176" name="Picture 2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971550"/>
          <a:ext cx="1343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18752</xdr:colOff>
      <xdr:row>28</xdr:row>
      <xdr:rowOff>162223</xdr:rowOff>
    </xdr:from>
    <xdr:to>
      <xdr:col>25</xdr:col>
      <xdr:colOff>85390</xdr:colOff>
      <xdr:row>30</xdr:row>
      <xdr:rowOff>57299</xdr:rowOff>
    </xdr:to>
    <xdr:sp macro="" textlink="" fLocksText="0">
      <xdr:nvSpPr>
        <xdr:cNvPr id="6425" name="Rounded Rectangle 23">
          <a:hlinkClick xmlns:r="http://schemas.openxmlformats.org/officeDocument/2006/relationships" r:id="rId2"/>
        </xdr:cNvPr>
        <xdr:cNvSpPr/>
      </xdr:nvSpPr>
      <xdr:spPr>
        <a:xfrm>
          <a:off x="9696450" y="15430500"/>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Naprej</a:t>
          </a:r>
        </a:p>
      </xdr:txBody>
    </xdr:sp>
    <xdr:clientData/>
  </xdr:twoCellAnchor>
  <mc:AlternateContent xmlns:mc="http://schemas.openxmlformats.org/markup-compatibility/2006">
    <mc:Choice xmlns:a14="http://schemas.microsoft.com/office/drawing/2010/main" Requires="a14">
      <xdr:twoCellAnchor>
        <xdr:from>
          <xdr:col>2</xdr:col>
          <xdr:colOff>2876550</xdr:colOff>
          <xdr:row>3</xdr:row>
          <xdr:rowOff>95250</xdr:rowOff>
        </xdr:from>
        <xdr:to>
          <xdr:col>2</xdr:col>
          <xdr:colOff>3952875</xdr:colOff>
          <xdr:row>5</xdr:row>
          <xdr:rowOff>85725</xdr:rowOff>
        </xdr:to>
        <xdr:sp macro="" textlink="">
          <xdr:nvSpPr>
            <xdr:cNvPr id="1569003" name="Button 4331" hidden="1">
              <a:extLst>
                <a:ext uri="{63B3BB69-23CF-44E3-9099-C40C66FF867C}">
                  <a14:compatExt spid="_x0000_s1569003"/>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4105275</xdr:colOff>
          <xdr:row>3</xdr:row>
          <xdr:rowOff>95250</xdr:rowOff>
        </xdr:from>
        <xdr:to>
          <xdr:col>6</xdr:col>
          <xdr:colOff>209550</xdr:colOff>
          <xdr:row>5</xdr:row>
          <xdr:rowOff>85725</xdr:rowOff>
        </xdr:to>
        <xdr:sp macro="" textlink="">
          <xdr:nvSpPr>
            <xdr:cNvPr id="1569250" name="Button 4578" hidden="1">
              <a:extLst>
                <a:ext uri="{63B3BB69-23CF-44E3-9099-C40C66FF867C}">
                  <a14:compatExt spid="_x0000_s1569250"/>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5</xdr:row>
      <xdr:rowOff>190500</xdr:rowOff>
    </xdr:from>
    <xdr:ext cx="8220075" cy="1495425"/>
    <xdr:pic>
      <xdr:nvPicPr>
        <xdr:cNvPr id="1873178"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77400" y="14382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25</xdr:col>
      <xdr:colOff>0</xdr:colOff>
      <xdr:row>9</xdr:row>
      <xdr:rowOff>0</xdr:rowOff>
    </xdr:from>
    <xdr:to>
      <xdr:col>31</xdr:col>
      <xdr:colOff>409575</xdr:colOff>
      <xdr:row>9</xdr:row>
      <xdr:rowOff>503969</xdr:rowOff>
    </xdr:to>
    <xdr:sp macro="" textlink="">
      <xdr:nvSpPr>
        <xdr:cNvPr id="5828" name="TextBox 19"/>
        <xdr:cNvSpPr txBox="1"/>
      </xdr:nvSpPr>
      <xdr:spPr>
        <a:xfrm>
          <a:off x="9667875" y="33813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10</xdr:row>
      <xdr:rowOff>0</xdr:rowOff>
    </xdr:from>
    <xdr:to>
      <xdr:col>31</xdr:col>
      <xdr:colOff>409575</xdr:colOff>
      <xdr:row>10</xdr:row>
      <xdr:rowOff>503969</xdr:rowOff>
    </xdr:to>
    <xdr:sp macro="" textlink="">
      <xdr:nvSpPr>
        <xdr:cNvPr id="5829" name="TextBox 20"/>
        <xdr:cNvSpPr txBox="1"/>
      </xdr:nvSpPr>
      <xdr:spPr>
        <a:xfrm>
          <a:off x="9667875" y="3981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11</xdr:row>
      <xdr:rowOff>0</xdr:rowOff>
    </xdr:from>
    <xdr:to>
      <xdr:col>31</xdr:col>
      <xdr:colOff>409575</xdr:colOff>
      <xdr:row>11</xdr:row>
      <xdr:rowOff>506053</xdr:rowOff>
    </xdr:to>
    <xdr:sp macro="" textlink="">
      <xdr:nvSpPr>
        <xdr:cNvPr id="5830" name="TextBox 21"/>
        <xdr:cNvSpPr txBox="1"/>
      </xdr:nvSpPr>
      <xdr:spPr>
        <a:xfrm>
          <a:off x="9667875" y="45815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409575</xdr:colOff>
      <xdr:row>12</xdr:row>
      <xdr:rowOff>506053</xdr:rowOff>
    </xdr:to>
    <xdr:sp macro="" textlink="">
      <xdr:nvSpPr>
        <xdr:cNvPr id="5831" name="TextBox 22"/>
        <xdr:cNvSpPr txBox="1"/>
      </xdr:nvSpPr>
      <xdr:spPr>
        <a:xfrm>
          <a:off x="9667875" y="52197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496682</xdr:rowOff>
    </xdr:to>
    <xdr:sp macro="" textlink="">
      <xdr:nvSpPr>
        <xdr:cNvPr id="5832" name="TextBox 23"/>
        <xdr:cNvSpPr txBox="1"/>
      </xdr:nvSpPr>
      <xdr:spPr>
        <a:xfrm>
          <a:off x="9667875" y="585787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504825</xdr:rowOff>
    </xdr:to>
    <xdr:sp macro="" textlink="">
      <xdr:nvSpPr>
        <xdr:cNvPr id="5833" name="TextBox 24"/>
        <xdr:cNvSpPr txBox="1"/>
      </xdr:nvSpPr>
      <xdr:spPr>
        <a:xfrm>
          <a:off x="9667875" y="6496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409575</xdr:colOff>
      <xdr:row>15</xdr:row>
      <xdr:rowOff>505867</xdr:rowOff>
    </xdr:to>
    <xdr:sp macro="" textlink="">
      <xdr:nvSpPr>
        <xdr:cNvPr id="5834" name="TextBox 25"/>
        <xdr:cNvSpPr txBox="1"/>
      </xdr:nvSpPr>
      <xdr:spPr>
        <a:xfrm>
          <a:off x="9667875" y="7105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409575</xdr:colOff>
      <xdr:row>16</xdr:row>
      <xdr:rowOff>503858</xdr:rowOff>
    </xdr:to>
    <xdr:sp macro="" textlink="">
      <xdr:nvSpPr>
        <xdr:cNvPr id="5835" name="TextBox 26"/>
        <xdr:cNvSpPr txBox="1"/>
      </xdr:nvSpPr>
      <xdr:spPr>
        <a:xfrm>
          <a:off x="9667875" y="77343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409575</xdr:colOff>
      <xdr:row>17</xdr:row>
      <xdr:rowOff>505197</xdr:rowOff>
    </xdr:to>
    <xdr:sp macro="" textlink="">
      <xdr:nvSpPr>
        <xdr:cNvPr id="5836" name="TextBox 27"/>
        <xdr:cNvSpPr txBox="1"/>
      </xdr:nvSpPr>
      <xdr:spPr>
        <a:xfrm>
          <a:off x="9667875" y="84391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409575</xdr:colOff>
      <xdr:row>18</xdr:row>
      <xdr:rowOff>505867</xdr:rowOff>
    </xdr:to>
    <xdr:sp macro="" textlink="">
      <xdr:nvSpPr>
        <xdr:cNvPr id="5837" name="TextBox 28"/>
        <xdr:cNvSpPr txBox="1"/>
      </xdr:nvSpPr>
      <xdr:spPr>
        <a:xfrm>
          <a:off x="9667875" y="9134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409575</xdr:colOff>
      <xdr:row>19</xdr:row>
      <xdr:rowOff>496682</xdr:rowOff>
    </xdr:to>
    <xdr:sp macro="" textlink="">
      <xdr:nvSpPr>
        <xdr:cNvPr id="5838" name="TextBox 29"/>
        <xdr:cNvSpPr txBox="1"/>
      </xdr:nvSpPr>
      <xdr:spPr>
        <a:xfrm>
          <a:off x="9667875" y="976312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409575</xdr:colOff>
      <xdr:row>20</xdr:row>
      <xdr:rowOff>506053</xdr:rowOff>
    </xdr:to>
    <xdr:sp macro="" textlink="">
      <xdr:nvSpPr>
        <xdr:cNvPr id="5839" name="TextBox 30"/>
        <xdr:cNvSpPr txBox="1"/>
      </xdr:nvSpPr>
      <xdr:spPr>
        <a:xfrm>
          <a:off x="9667875" y="104013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409575</xdr:colOff>
      <xdr:row>21</xdr:row>
      <xdr:rowOff>503858</xdr:rowOff>
    </xdr:to>
    <xdr:sp macro="" textlink="">
      <xdr:nvSpPr>
        <xdr:cNvPr id="5840" name="TextBox 31"/>
        <xdr:cNvSpPr txBox="1"/>
      </xdr:nvSpPr>
      <xdr:spPr>
        <a:xfrm>
          <a:off x="9667875" y="11039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409575</xdr:colOff>
      <xdr:row>22</xdr:row>
      <xdr:rowOff>505197</xdr:rowOff>
    </xdr:to>
    <xdr:sp macro="" textlink="">
      <xdr:nvSpPr>
        <xdr:cNvPr id="5841" name="TextBox 32"/>
        <xdr:cNvSpPr txBox="1"/>
      </xdr:nvSpPr>
      <xdr:spPr>
        <a:xfrm>
          <a:off x="9667875" y="11620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409575</xdr:colOff>
      <xdr:row>23</xdr:row>
      <xdr:rowOff>503969</xdr:rowOff>
    </xdr:to>
    <xdr:sp macro="" textlink="">
      <xdr:nvSpPr>
        <xdr:cNvPr id="5842" name="TextBox 33"/>
        <xdr:cNvSpPr txBox="1"/>
      </xdr:nvSpPr>
      <xdr:spPr>
        <a:xfrm>
          <a:off x="9667875" y="12211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409575</xdr:colOff>
      <xdr:row>24</xdr:row>
      <xdr:rowOff>496645</xdr:rowOff>
    </xdr:to>
    <xdr:sp macro="" textlink="">
      <xdr:nvSpPr>
        <xdr:cNvPr id="5843" name="TextBox 34"/>
        <xdr:cNvSpPr txBox="1"/>
      </xdr:nvSpPr>
      <xdr:spPr>
        <a:xfrm>
          <a:off x="9667875" y="1281112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409575</xdr:colOff>
      <xdr:row>25</xdr:row>
      <xdr:rowOff>504527</xdr:rowOff>
    </xdr:to>
    <xdr:sp macro="" textlink="">
      <xdr:nvSpPr>
        <xdr:cNvPr id="5844" name="TextBox 35"/>
        <xdr:cNvSpPr txBox="1"/>
      </xdr:nvSpPr>
      <xdr:spPr>
        <a:xfrm>
          <a:off x="9667875" y="13458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0</xdr:col>
      <xdr:colOff>142875</xdr:colOff>
      <xdr:row>3</xdr:row>
      <xdr:rowOff>133350</xdr:rowOff>
    </xdr:from>
    <xdr:ext cx="1352550" cy="381000"/>
    <xdr:pic>
      <xdr:nvPicPr>
        <xdr:cNvPr id="1793749" name="Picture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92392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26</xdr:row>
      <xdr:rowOff>162223</xdr:rowOff>
    </xdr:from>
    <xdr:to>
      <xdr:col>26</xdr:col>
      <xdr:colOff>104226</xdr:colOff>
      <xdr:row>28</xdr:row>
      <xdr:rowOff>57299</xdr:rowOff>
    </xdr:to>
    <xdr:sp macro="" textlink="" fLocksText="0">
      <xdr:nvSpPr>
        <xdr:cNvPr id="5846" name="Rounded Rectangle 36">
          <a:hlinkClick xmlns:r="http://schemas.openxmlformats.org/officeDocument/2006/relationships" r:id="rId2"/>
        </xdr:cNvPr>
        <xdr:cNvSpPr/>
      </xdr:nvSpPr>
      <xdr:spPr>
        <a:xfrm>
          <a:off x="9705975" y="14192250"/>
          <a:ext cx="981075" cy="2476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Naprej</a:t>
          </a:r>
        </a:p>
      </xdr:txBody>
    </xdr:sp>
    <xdr:clientData/>
  </xdr:twoCellAnchor>
  <mc:AlternateContent xmlns:mc="http://schemas.openxmlformats.org/markup-compatibility/2006">
    <mc:Choice xmlns:a14="http://schemas.microsoft.com/office/drawing/2010/main" Requires="a14">
      <xdr:twoCellAnchor>
        <xdr:from>
          <xdr:col>2</xdr:col>
          <xdr:colOff>2800350</xdr:colOff>
          <xdr:row>3</xdr:row>
          <xdr:rowOff>104775</xdr:rowOff>
        </xdr:from>
        <xdr:to>
          <xdr:col>2</xdr:col>
          <xdr:colOff>3876675</xdr:colOff>
          <xdr:row>5</xdr:row>
          <xdr:rowOff>85725</xdr:rowOff>
        </xdr:to>
        <xdr:sp macro="" textlink="">
          <xdr:nvSpPr>
            <xdr:cNvPr id="1459049" name="Button 3945" hidden="1">
              <a:extLst>
                <a:ext uri="{63B3BB69-23CF-44E3-9099-C40C66FF867C}">
                  <a14:compatExt spid="_x0000_s1459049"/>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3981450</xdr:colOff>
          <xdr:row>3</xdr:row>
          <xdr:rowOff>85725</xdr:rowOff>
        </xdr:from>
        <xdr:to>
          <xdr:col>5</xdr:col>
          <xdr:colOff>38100</xdr:colOff>
          <xdr:row>5</xdr:row>
          <xdr:rowOff>76200</xdr:rowOff>
        </xdr:to>
        <xdr:sp macro="" textlink="">
          <xdr:nvSpPr>
            <xdr:cNvPr id="1627207" name="Button 4167" hidden="1">
              <a:extLst>
                <a:ext uri="{63B3BB69-23CF-44E3-9099-C40C66FF867C}">
                  <a14:compatExt spid="_x0000_s1627207"/>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5</xdr:row>
      <xdr:rowOff>190500</xdr:rowOff>
    </xdr:from>
    <xdr:ext cx="8220075" cy="1466850"/>
    <xdr:pic>
      <xdr:nvPicPr>
        <xdr:cNvPr id="1793751" name="Picture 3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67875" y="1352550"/>
          <a:ext cx="822007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xdr:from>
      <xdr:col>25</xdr:col>
      <xdr:colOff>0</xdr:colOff>
      <xdr:row>9</xdr:row>
      <xdr:rowOff>0</xdr:rowOff>
    </xdr:from>
    <xdr:to>
      <xdr:col>31</xdr:col>
      <xdr:colOff>419100</xdr:colOff>
      <xdr:row>9</xdr:row>
      <xdr:rowOff>505867</xdr:rowOff>
    </xdr:to>
    <xdr:sp macro="" textlink="">
      <xdr:nvSpPr>
        <xdr:cNvPr id="14477" name="TextBox 42"/>
        <xdr:cNvSpPr txBox="1"/>
      </xdr:nvSpPr>
      <xdr:spPr>
        <a:xfrm>
          <a:off x="9791700" y="33528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419100</xdr:colOff>
      <xdr:row>16</xdr:row>
      <xdr:rowOff>503634</xdr:rowOff>
    </xdr:to>
    <xdr:sp macro="" textlink="">
      <xdr:nvSpPr>
        <xdr:cNvPr id="14478" name="TextBox 44"/>
        <xdr:cNvSpPr txBox="1"/>
      </xdr:nvSpPr>
      <xdr:spPr>
        <a:xfrm>
          <a:off x="9791700" y="80200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419100</xdr:colOff>
      <xdr:row>24</xdr:row>
      <xdr:rowOff>503858</xdr:rowOff>
    </xdr:to>
    <xdr:sp macro="" textlink="">
      <xdr:nvSpPr>
        <xdr:cNvPr id="14479" name="TextBox 45"/>
        <xdr:cNvSpPr txBox="1"/>
      </xdr:nvSpPr>
      <xdr:spPr>
        <a:xfrm>
          <a:off x="9791700" y="13954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419100</xdr:colOff>
      <xdr:row>17</xdr:row>
      <xdr:rowOff>505569</xdr:rowOff>
    </xdr:to>
    <xdr:sp macro="" textlink="">
      <xdr:nvSpPr>
        <xdr:cNvPr id="14480" name="TextBox 46"/>
        <xdr:cNvSpPr txBox="1"/>
      </xdr:nvSpPr>
      <xdr:spPr>
        <a:xfrm>
          <a:off x="9791700" y="8705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419100</xdr:colOff>
      <xdr:row>18</xdr:row>
      <xdr:rowOff>503411</xdr:rowOff>
    </xdr:to>
    <xdr:sp macro="" textlink="">
      <xdr:nvSpPr>
        <xdr:cNvPr id="14481" name="TextBox 47"/>
        <xdr:cNvSpPr txBox="1"/>
      </xdr:nvSpPr>
      <xdr:spPr>
        <a:xfrm>
          <a:off x="9791700" y="94583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419100</xdr:colOff>
      <xdr:row>19</xdr:row>
      <xdr:rowOff>503634</xdr:rowOff>
    </xdr:to>
    <xdr:sp macro="" textlink="">
      <xdr:nvSpPr>
        <xdr:cNvPr id="14482" name="TextBox 48"/>
        <xdr:cNvSpPr txBox="1"/>
      </xdr:nvSpPr>
      <xdr:spPr>
        <a:xfrm>
          <a:off x="9791700" y="102393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419100</xdr:colOff>
      <xdr:row>20</xdr:row>
      <xdr:rowOff>513927</xdr:rowOff>
    </xdr:to>
    <xdr:sp macro="" textlink="">
      <xdr:nvSpPr>
        <xdr:cNvPr id="14483" name="TextBox 49"/>
        <xdr:cNvSpPr txBox="1"/>
      </xdr:nvSpPr>
      <xdr:spPr>
        <a:xfrm>
          <a:off x="9791700" y="10925175"/>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419100</xdr:colOff>
      <xdr:row>21</xdr:row>
      <xdr:rowOff>506313</xdr:rowOff>
    </xdr:to>
    <xdr:sp macro="" textlink="">
      <xdr:nvSpPr>
        <xdr:cNvPr id="14484" name="TextBox 50"/>
        <xdr:cNvSpPr txBox="1"/>
      </xdr:nvSpPr>
      <xdr:spPr>
        <a:xfrm>
          <a:off x="9791700" y="116586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419100</xdr:colOff>
      <xdr:row>22</xdr:row>
      <xdr:rowOff>504230</xdr:rowOff>
    </xdr:to>
    <xdr:sp macro="" textlink="">
      <xdr:nvSpPr>
        <xdr:cNvPr id="14485" name="TextBox 51"/>
        <xdr:cNvSpPr txBox="1"/>
      </xdr:nvSpPr>
      <xdr:spPr>
        <a:xfrm>
          <a:off x="9791700" y="12430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419100</xdr:colOff>
      <xdr:row>23</xdr:row>
      <xdr:rowOff>503374</xdr:rowOff>
    </xdr:to>
    <xdr:sp macro="" textlink="">
      <xdr:nvSpPr>
        <xdr:cNvPr id="14486" name="TextBox 52"/>
        <xdr:cNvSpPr txBox="1"/>
      </xdr:nvSpPr>
      <xdr:spPr>
        <a:xfrm>
          <a:off x="9791700" y="13163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419100</xdr:colOff>
      <xdr:row>25</xdr:row>
      <xdr:rowOff>505197</xdr:rowOff>
    </xdr:to>
    <xdr:sp macro="" textlink="">
      <xdr:nvSpPr>
        <xdr:cNvPr id="14487" name="TextBox 53"/>
        <xdr:cNvSpPr txBox="1"/>
      </xdr:nvSpPr>
      <xdr:spPr>
        <a:xfrm>
          <a:off x="9791700" y="14658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26</xdr:row>
      <xdr:rowOff>0</xdr:rowOff>
    </xdr:from>
    <xdr:to>
      <xdr:col>31</xdr:col>
      <xdr:colOff>419100</xdr:colOff>
      <xdr:row>26</xdr:row>
      <xdr:rowOff>503858</xdr:rowOff>
    </xdr:to>
    <xdr:sp macro="" textlink="">
      <xdr:nvSpPr>
        <xdr:cNvPr id="14488" name="TextBox 54"/>
        <xdr:cNvSpPr txBox="1"/>
      </xdr:nvSpPr>
      <xdr:spPr>
        <a:xfrm>
          <a:off x="9791700" y="153543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27</xdr:row>
      <xdr:rowOff>0</xdr:rowOff>
    </xdr:from>
    <xdr:to>
      <xdr:col>31</xdr:col>
      <xdr:colOff>419100</xdr:colOff>
      <xdr:row>27</xdr:row>
      <xdr:rowOff>513548</xdr:rowOff>
    </xdr:to>
    <xdr:sp macro="" textlink="">
      <xdr:nvSpPr>
        <xdr:cNvPr id="14489" name="TextBox 55"/>
        <xdr:cNvSpPr txBox="1"/>
      </xdr:nvSpPr>
      <xdr:spPr>
        <a:xfrm>
          <a:off x="9791700" y="160591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28</xdr:row>
      <xdr:rowOff>0</xdr:rowOff>
    </xdr:from>
    <xdr:to>
      <xdr:col>31</xdr:col>
      <xdr:colOff>419100</xdr:colOff>
      <xdr:row>28</xdr:row>
      <xdr:rowOff>504565</xdr:rowOff>
    </xdr:to>
    <xdr:sp macro="" textlink="">
      <xdr:nvSpPr>
        <xdr:cNvPr id="14490" name="TextBox 56"/>
        <xdr:cNvSpPr txBox="1"/>
      </xdr:nvSpPr>
      <xdr:spPr>
        <a:xfrm>
          <a:off x="9791700" y="167640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29</xdr:row>
      <xdr:rowOff>0</xdr:rowOff>
    </xdr:from>
    <xdr:to>
      <xdr:col>31</xdr:col>
      <xdr:colOff>419100</xdr:colOff>
      <xdr:row>29</xdr:row>
      <xdr:rowOff>506164</xdr:rowOff>
    </xdr:to>
    <xdr:sp macro="" textlink="">
      <xdr:nvSpPr>
        <xdr:cNvPr id="14491" name="TextBox 57"/>
        <xdr:cNvSpPr txBox="1"/>
      </xdr:nvSpPr>
      <xdr:spPr>
        <a:xfrm>
          <a:off x="9791700" y="17440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30</xdr:row>
      <xdr:rowOff>0</xdr:rowOff>
    </xdr:from>
    <xdr:to>
      <xdr:col>31</xdr:col>
      <xdr:colOff>419100</xdr:colOff>
      <xdr:row>30</xdr:row>
      <xdr:rowOff>505569</xdr:rowOff>
    </xdr:to>
    <xdr:sp macro="" textlink="">
      <xdr:nvSpPr>
        <xdr:cNvPr id="14492" name="TextBox 58"/>
        <xdr:cNvSpPr txBox="1"/>
      </xdr:nvSpPr>
      <xdr:spPr>
        <a:xfrm>
          <a:off x="9791700" y="181641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31</xdr:row>
      <xdr:rowOff>0</xdr:rowOff>
    </xdr:from>
    <xdr:to>
      <xdr:col>31</xdr:col>
      <xdr:colOff>419100</xdr:colOff>
      <xdr:row>31</xdr:row>
      <xdr:rowOff>513319</xdr:rowOff>
    </xdr:to>
    <xdr:sp macro="" textlink="">
      <xdr:nvSpPr>
        <xdr:cNvPr id="14493" name="TextBox 59"/>
        <xdr:cNvSpPr txBox="1"/>
      </xdr:nvSpPr>
      <xdr:spPr>
        <a:xfrm>
          <a:off x="9791700" y="189166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32</xdr:row>
      <xdr:rowOff>0</xdr:rowOff>
    </xdr:from>
    <xdr:to>
      <xdr:col>31</xdr:col>
      <xdr:colOff>419100</xdr:colOff>
      <xdr:row>32</xdr:row>
      <xdr:rowOff>505271</xdr:rowOff>
    </xdr:to>
    <xdr:sp macro="" textlink="">
      <xdr:nvSpPr>
        <xdr:cNvPr id="14494" name="TextBox 60"/>
        <xdr:cNvSpPr txBox="1"/>
      </xdr:nvSpPr>
      <xdr:spPr>
        <a:xfrm>
          <a:off x="9791700" y="19602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33</xdr:row>
      <xdr:rowOff>0</xdr:rowOff>
    </xdr:from>
    <xdr:to>
      <xdr:col>31</xdr:col>
      <xdr:colOff>419100</xdr:colOff>
      <xdr:row>33</xdr:row>
      <xdr:rowOff>505197</xdr:rowOff>
    </xdr:to>
    <xdr:sp macro="" textlink="">
      <xdr:nvSpPr>
        <xdr:cNvPr id="14495" name="TextBox 61"/>
        <xdr:cNvSpPr txBox="1"/>
      </xdr:nvSpPr>
      <xdr:spPr>
        <a:xfrm>
          <a:off x="9791700" y="20269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34</xdr:row>
      <xdr:rowOff>0</xdr:rowOff>
    </xdr:from>
    <xdr:to>
      <xdr:col>31</xdr:col>
      <xdr:colOff>419100</xdr:colOff>
      <xdr:row>34</xdr:row>
      <xdr:rowOff>506016</xdr:rowOff>
    </xdr:to>
    <xdr:sp macro="" textlink="">
      <xdr:nvSpPr>
        <xdr:cNvPr id="14496" name="TextBox 62"/>
        <xdr:cNvSpPr txBox="1"/>
      </xdr:nvSpPr>
      <xdr:spPr>
        <a:xfrm>
          <a:off x="9791700" y="20964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35</xdr:row>
      <xdr:rowOff>0</xdr:rowOff>
    </xdr:from>
    <xdr:to>
      <xdr:col>31</xdr:col>
      <xdr:colOff>419100</xdr:colOff>
      <xdr:row>35</xdr:row>
      <xdr:rowOff>505197</xdr:rowOff>
    </xdr:to>
    <xdr:sp macro="" textlink="">
      <xdr:nvSpPr>
        <xdr:cNvPr id="14497" name="TextBox 63"/>
        <xdr:cNvSpPr txBox="1"/>
      </xdr:nvSpPr>
      <xdr:spPr>
        <a:xfrm>
          <a:off x="9791700" y="216122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36</xdr:row>
      <xdr:rowOff>0</xdr:rowOff>
    </xdr:from>
    <xdr:to>
      <xdr:col>31</xdr:col>
      <xdr:colOff>419100</xdr:colOff>
      <xdr:row>36</xdr:row>
      <xdr:rowOff>505867</xdr:rowOff>
    </xdr:to>
    <xdr:sp macro="" textlink="">
      <xdr:nvSpPr>
        <xdr:cNvPr id="14498" name="TextBox 64"/>
        <xdr:cNvSpPr txBox="1"/>
      </xdr:nvSpPr>
      <xdr:spPr>
        <a:xfrm>
          <a:off x="9791700" y="22307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37</xdr:row>
      <xdr:rowOff>0</xdr:rowOff>
    </xdr:from>
    <xdr:to>
      <xdr:col>31</xdr:col>
      <xdr:colOff>419100</xdr:colOff>
      <xdr:row>37</xdr:row>
      <xdr:rowOff>505458</xdr:rowOff>
    </xdr:to>
    <xdr:sp macro="" textlink="">
      <xdr:nvSpPr>
        <xdr:cNvPr id="14499" name="TextBox 65"/>
        <xdr:cNvSpPr txBox="1"/>
      </xdr:nvSpPr>
      <xdr:spPr>
        <a:xfrm>
          <a:off x="9791700" y="22936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38</xdr:row>
      <xdr:rowOff>0</xdr:rowOff>
    </xdr:from>
    <xdr:to>
      <xdr:col>31</xdr:col>
      <xdr:colOff>419100</xdr:colOff>
      <xdr:row>38</xdr:row>
      <xdr:rowOff>505867</xdr:rowOff>
    </xdr:to>
    <xdr:sp macro="" textlink="">
      <xdr:nvSpPr>
        <xdr:cNvPr id="14500" name="TextBox 66"/>
        <xdr:cNvSpPr txBox="1"/>
      </xdr:nvSpPr>
      <xdr:spPr>
        <a:xfrm>
          <a:off x="9791700" y="235553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39</xdr:row>
      <xdr:rowOff>0</xdr:rowOff>
    </xdr:from>
    <xdr:to>
      <xdr:col>31</xdr:col>
      <xdr:colOff>419100</xdr:colOff>
      <xdr:row>39</xdr:row>
      <xdr:rowOff>506016</xdr:rowOff>
    </xdr:to>
    <xdr:sp macro="" textlink="">
      <xdr:nvSpPr>
        <xdr:cNvPr id="14501" name="TextBox 67"/>
        <xdr:cNvSpPr txBox="1"/>
      </xdr:nvSpPr>
      <xdr:spPr>
        <a:xfrm>
          <a:off x="9791700" y="24183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40</xdr:row>
      <xdr:rowOff>0</xdr:rowOff>
    </xdr:from>
    <xdr:to>
      <xdr:col>31</xdr:col>
      <xdr:colOff>419100</xdr:colOff>
      <xdr:row>40</xdr:row>
      <xdr:rowOff>504974</xdr:rowOff>
    </xdr:to>
    <xdr:sp macro="" textlink="">
      <xdr:nvSpPr>
        <xdr:cNvPr id="14502" name="TextBox 68"/>
        <xdr:cNvSpPr txBox="1"/>
      </xdr:nvSpPr>
      <xdr:spPr>
        <a:xfrm>
          <a:off x="9791700" y="248316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41</xdr:row>
      <xdr:rowOff>0</xdr:rowOff>
    </xdr:from>
    <xdr:to>
      <xdr:col>31</xdr:col>
      <xdr:colOff>419100</xdr:colOff>
      <xdr:row>41</xdr:row>
      <xdr:rowOff>496389</xdr:rowOff>
    </xdr:to>
    <xdr:sp macro="" textlink="">
      <xdr:nvSpPr>
        <xdr:cNvPr id="14503" name="TextBox 69"/>
        <xdr:cNvSpPr txBox="1"/>
      </xdr:nvSpPr>
      <xdr:spPr>
        <a:xfrm>
          <a:off x="9791700" y="25574625"/>
          <a:ext cx="8296275"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42</xdr:row>
      <xdr:rowOff>0</xdr:rowOff>
    </xdr:from>
    <xdr:to>
      <xdr:col>31</xdr:col>
      <xdr:colOff>419100</xdr:colOff>
      <xdr:row>42</xdr:row>
      <xdr:rowOff>505867</xdr:rowOff>
    </xdr:to>
    <xdr:sp macro="" textlink="">
      <xdr:nvSpPr>
        <xdr:cNvPr id="14504" name="TextBox 70"/>
        <xdr:cNvSpPr txBox="1"/>
      </xdr:nvSpPr>
      <xdr:spPr>
        <a:xfrm>
          <a:off x="9791700" y="26231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43</xdr:row>
      <xdr:rowOff>0</xdr:rowOff>
    </xdr:from>
    <xdr:to>
      <xdr:col>31</xdr:col>
      <xdr:colOff>419100</xdr:colOff>
      <xdr:row>43</xdr:row>
      <xdr:rowOff>504825</xdr:rowOff>
    </xdr:to>
    <xdr:sp macro="" textlink="">
      <xdr:nvSpPr>
        <xdr:cNvPr id="14505" name="TextBox 71"/>
        <xdr:cNvSpPr txBox="1"/>
      </xdr:nvSpPr>
      <xdr:spPr>
        <a:xfrm>
          <a:off x="9791700" y="268605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44</xdr:row>
      <xdr:rowOff>0</xdr:rowOff>
    </xdr:from>
    <xdr:to>
      <xdr:col>31</xdr:col>
      <xdr:colOff>419100</xdr:colOff>
      <xdr:row>44</xdr:row>
      <xdr:rowOff>506053</xdr:rowOff>
    </xdr:to>
    <xdr:sp macro="" textlink="">
      <xdr:nvSpPr>
        <xdr:cNvPr id="14506" name="TextBox 72"/>
        <xdr:cNvSpPr txBox="1"/>
      </xdr:nvSpPr>
      <xdr:spPr>
        <a:xfrm>
          <a:off x="9791700" y="27470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45</xdr:row>
      <xdr:rowOff>0</xdr:rowOff>
    </xdr:from>
    <xdr:to>
      <xdr:col>31</xdr:col>
      <xdr:colOff>419100</xdr:colOff>
      <xdr:row>45</xdr:row>
      <xdr:rowOff>505085</xdr:rowOff>
    </xdr:to>
    <xdr:sp macro="" textlink="">
      <xdr:nvSpPr>
        <xdr:cNvPr id="14507" name="TextBox 73"/>
        <xdr:cNvSpPr txBox="1"/>
      </xdr:nvSpPr>
      <xdr:spPr>
        <a:xfrm>
          <a:off x="9791700" y="28108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47</xdr:row>
      <xdr:rowOff>0</xdr:rowOff>
    </xdr:from>
    <xdr:to>
      <xdr:col>31</xdr:col>
      <xdr:colOff>419100</xdr:colOff>
      <xdr:row>47</xdr:row>
      <xdr:rowOff>505197</xdr:rowOff>
    </xdr:to>
    <xdr:sp macro="" textlink="">
      <xdr:nvSpPr>
        <xdr:cNvPr id="14508" name="TextBox 74"/>
        <xdr:cNvSpPr txBox="1"/>
      </xdr:nvSpPr>
      <xdr:spPr>
        <a:xfrm>
          <a:off x="9791700" y="294894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48</xdr:row>
      <xdr:rowOff>0</xdr:rowOff>
    </xdr:from>
    <xdr:to>
      <xdr:col>31</xdr:col>
      <xdr:colOff>419100</xdr:colOff>
      <xdr:row>48</xdr:row>
      <xdr:rowOff>506053</xdr:rowOff>
    </xdr:to>
    <xdr:sp macro="" textlink="">
      <xdr:nvSpPr>
        <xdr:cNvPr id="14509" name="TextBox 75"/>
        <xdr:cNvSpPr txBox="1"/>
      </xdr:nvSpPr>
      <xdr:spPr>
        <a:xfrm>
          <a:off x="9791700" y="30184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49</xdr:row>
      <xdr:rowOff>0</xdr:rowOff>
    </xdr:from>
    <xdr:to>
      <xdr:col>31</xdr:col>
      <xdr:colOff>419100</xdr:colOff>
      <xdr:row>49</xdr:row>
      <xdr:rowOff>506053</xdr:rowOff>
    </xdr:to>
    <xdr:sp macro="" textlink="">
      <xdr:nvSpPr>
        <xdr:cNvPr id="14510" name="TextBox 76"/>
        <xdr:cNvSpPr txBox="1"/>
      </xdr:nvSpPr>
      <xdr:spPr>
        <a:xfrm>
          <a:off x="9791700" y="308229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50</xdr:row>
      <xdr:rowOff>0</xdr:rowOff>
    </xdr:from>
    <xdr:to>
      <xdr:col>31</xdr:col>
      <xdr:colOff>419100</xdr:colOff>
      <xdr:row>50</xdr:row>
      <xdr:rowOff>505867</xdr:rowOff>
    </xdr:to>
    <xdr:sp macro="" textlink="">
      <xdr:nvSpPr>
        <xdr:cNvPr id="14511" name="TextBox 77"/>
        <xdr:cNvSpPr txBox="1"/>
      </xdr:nvSpPr>
      <xdr:spPr>
        <a:xfrm>
          <a:off x="9791700" y="314610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51</xdr:row>
      <xdr:rowOff>0</xdr:rowOff>
    </xdr:from>
    <xdr:to>
      <xdr:col>31</xdr:col>
      <xdr:colOff>419100</xdr:colOff>
      <xdr:row>51</xdr:row>
      <xdr:rowOff>505197</xdr:rowOff>
    </xdr:to>
    <xdr:sp macro="" textlink="">
      <xdr:nvSpPr>
        <xdr:cNvPr id="14512" name="TextBox 78"/>
        <xdr:cNvSpPr txBox="1"/>
      </xdr:nvSpPr>
      <xdr:spPr>
        <a:xfrm>
          <a:off x="9791700" y="32089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133350</xdr:rowOff>
    </xdr:from>
    <xdr:ext cx="1333500" cy="381000"/>
    <xdr:pic>
      <xdr:nvPicPr>
        <xdr:cNvPr id="1901745"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825" y="895350"/>
          <a:ext cx="1333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9823</xdr:colOff>
      <xdr:row>60</xdr:row>
      <xdr:rowOff>190500</xdr:rowOff>
    </xdr:from>
    <xdr:to>
      <xdr:col>26</xdr:col>
      <xdr:colOff>76600</xdr:colOff>
      <xdr:row>62</xdr:row>
      <xdr:rowOff>85576</xdr:rowOff>
    </xdr:to>
    <xdr:sp macro="" textlink="" fLocksText="0">
      <xdr:nvSpPr>
        <xdr:cNvPr id="14514" name="Rounded Rectangle 41">
          <a:hlinkClick xmlns:r="http://schemas.openxmlformats.org/officeDocument/2006/relationships" r:id="rId2"/>
        </xdr:cNvPr>
        <xdr:cNvSpPr/>
      </xdr:nvSpPr>
      <xdr:spPr>
        <a:xfrm>
          <a:off x="9801225" y="38252400"/>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Naprej</a:t>
          </a:r>
        </a:p>
      </xdr:txBody>
    </xdr:sp>
    <xdr:clientData/>
  </xdr:twoCellAnchor>
  <xdr:twoCellAnchor>
    <xdr:from>
      <xdr:col>25</xdr:col>
      <xdr:colOff>0</xdr:colOff>
      <xdr:row>10</xdr:row>
      <xdr:rowOff>0</xdr:rowOff>
    </xdr:from>
    <xdr:to>
      <xdr:col>31</xdr:col>
      <xdr:colOff>419100</xdr:colOff>
      <xdr:row>10</xdr:row>
      <xdr:rowOff>506053</xdr:rowOff>
    </xdr:to>
    <xdr:sp macro="" textlink="">
      <xdr:nvSpPr>
        <xdr:cNvPr id="14515" name="TextBox 79"/>
        <xdr:cNvSpPr txBox="1"/>
      </xdr:nvSpPr>
      <xdr:spPr>
        <a:xfrm>
          <a:off x="9791700" y="3981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419100</xdr:colOff>
      <xdr:row>15</xdr:row>
      <xdr:rowOff>506016</xdr:rowOff>
    </xdr:to>
    <xdr:sp macro="" textlink="">
      <xdr:nvSpPr>
        <xdr:cNvPr id="14516" name="TextBox 80"/>
        <xdr:cNvSpPr txBox="1"/>
      </xdr:nvSpPr>
      <xdr:spPr>
        <a:xfrm>
          <a:off x="9791700" y="72580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361950</xdr:colOff>
      <xdr:row>11</xdr:row>
      <xdr:rowOff>476250</xdr:rowOff>
    </xdr:from>
    <xdr:ext cx="180975" cy="266700"/>
    <xdr:sp macro="" textlink="">
      <xdr:nvSpPr>
        <xdr:cNvPr id="14517" name="TextBox 43"/>
        <xdr:cNvSpPr txBox="1"/>
      </xdr:nvSpPr>
      <xdr:spPr>
        <a:xfrm>
          <a:off x="11068050" y="50958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11</xdr:row>
      <xdr:rowOff>361950</xdr:rowOff>
    </xdr:from>
    <xdr:ext cx="180975" cy="266700"/>
    <xdr:sp macro="" textlink="">
      <xdr:nvSpPr>
        <xdr:cNvPr id="14518" name="TextBox 81"/>
        <xdr:cNvSpPr txBox="1"/>
      </xdr:nvSpPr>
      <xdr:spPr>
        <a:xfrm>
          <a:off x="10887075" y="49815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11</xdr:row>
      <xdr:rowOff>0</xdr:rowOff>
    </xdr:from>
    <xdr:to>
      <xdr:col>31</xdr:col>
      <xdr:colOff>409575</xdr:colOff>
      <xdr:row>11</xdr:row>
      <xdr:rowOff>505867</xdr:rowOff>
    </xdr:to>
    <xdr:sp macro="" textlink="">
      <xdr:nvSpPr>
        <xdr:cNvPr id="14519" name="TextBox 82"/>
        <xdr:cNvSpPr txBox="1"/>
      </xdr:nvSpPr>
      <xdr:spPr>
        <a:xfrm>
          <a:off x="9791700" y="46196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409575</xdr:colOff>
      <xdr:row>12</xdr:row>
      <xdr:rowOff>506016</xdr:rowOff>
    </xdr:to>
    <xdr:sp macro="" textlink="">
      <xdr:nvSpPr>
        <xdr:cNvPr id="14520" name="TextBox 83"/>
        <xdr:cNvSpPr txBox="1"/>
      </xdr:nvSpPr>
      <xdr:spPr>
        <a:xfrm>
          <a:off x="9791700" y="5248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503858</xdr:rowOff>
    </xdr:to>
    <xdr:sp macro="" textlink="">
      <xdr:nvSpPr>
        <xdr:cNvPr id="14521" name="TextBox 84"/>
        <xdr:cNvSpPr txBox="1"/>
      </xdr:nvSpPr>
      <xdr:spPr>
        <a:xfrm>
          <a:off x="9791700" y="58959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505755</xdr:rowOff>
    </xdr:to>
    <xdr:sp macro="" textlink="">
      <xdr:nvSpPr>
        <xdr:cNvPr id="14522" name="TextBox 85"/>
        <xdr:cNvSpPr txBox="1"/>
      </xdr:nvSpPr>
      <xdr:spPr>
        <a:xfrm>
          <a:off x="9791700" y="6600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46</xdr:row>
      <xdr:rowOff>0</xdr:rowOff>
    </xdr:from>
    <xdr:to>
      <xdr:col>31</xdr:col>
      <xdr:colOff>409575</xdr:colOff>
      <xdr:row>46</xdr:row>
      <xdr:rowOff>505271</xdr:rowOff>
    </xdr:to>
    <xdr:sp macro="" textlink="">
      <xdr:nvSpPr>
        <xdr:cNvPr id="14523" name="TextBox 86"/>
        <xdr:cNvSpPr txBox="1"/>
      </xdr:nvSpPr>
      <xdr:spPr>
        <a:xfrm>
          <a:off x="9791700" y="28822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361950</xdr:colOff>
      <xdr:row>53</xdr:row>
      <xdr:rowOff>476250</xdr:rowOff>
    </xdr:from>
    <xdr:ext cx="180975" cy="266700"/>
    <xdr:sp macro="" textlink="">
      <xdr:nvSpPr>
        <xdr:cNvPr id="14524" name="TextBox 87"/>
        <xdr:cNvSpPr txBox="1"/>
      </xdr:nvSpPr>
      <xdr:spPr>
        <a:xfrm>
          <a:off x="11068050" y="337756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53</xdr:row>
      <xdr:rowOff>361950</xdr:rowOff>
    </xdr:from>
    <xdr:ext cx="180975" cy="266700"/>
    <xdr:sp macro="" textlink="">
      <xdr:nvSpPr>
        <xdr:cNvPr id="14525" name="TextBox 88"/>
        <xdr:cNvSpPr txBox="1"/>
      </xdr:nvSpPr>
      <xdr:spPr>
        <a:xfrm>
          <a:off x="10887075" y="336613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53</xdr:row>
      <xdr:rowOff>0</xdr:rowOff>
    </xdr:from>
    <xdr:to>
      <xdr:col>31</xdr:col>
      <xdr:colOff>409575</xdr:colOff>
      <xdr:row>53</xdr:row>
      <xdr:rowOff>513092</xdr:rowOff>
    </xdr:to>
    <xdr:sp macro="" textlink="">
      <xdr:nvSpPr>
        <xdr:cNvPr id="14526" name="TextBox 89"/>
        <xdr:cNvSpPr txBox="1"/>
      </xdr:nvSpPr>
      <xdr:spPr>
        <a:xfrm>
          <a:off x="9791700" y="33299400"/>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54</xdr:row>
      <xdr:rowOff>0</xdr:rowOff>
    </xdr:from>
    <xdr:to>
      <xdr:col>31</xdr:col>
      <xdr:colOff>409575</xdr:colOff>
      <xdr:row>54</xdr:row>
      <xdr:rowOff>505197</xdr:rowOff>
    </xdr:to>
    <xdr:sp macro="" textlink="">
      <xdr:nvSpPr>
        <xdr:cNvPr id="14527" name="TextBox 90"/>
        <xdr:cNvSpPr txBox="1"/>
      </xdr:nvSpPr>
      <xdr:spPr>
        <a:xfrm>
          <a:off x="9791700" y="34080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55</xdr:row>
      <xdr:rowOff>0</xdr:rowOff>
    </xdr:from>
    <xdr:to>
      <xdr:col>31</xdr:col>
      <xdr:colOff>409575</xdr:colOff>
      <xdr:row>55</xdr:row>
      <xdr:rowOff>505867</xdr:rowOff>
    </xdr:to>
    <xdr:sp macro="" textlink="">
      <xdr:nvSpPr>
        <xdr:cNvPr id="14528" name="TextBox 91"/>
        <xdr:cNvSpPr txBox="1"/>
      </xdr:nvSpPr>
      <xdr:spPr>
        <a:xfrm>
          <a:off x="9791700" y="346710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56</xdr:row>
      <xdr:rowOff>0</xdr:rowOff>
    </xdr:from>
    <xdr:to>
      <xdr:col>31</xdr:col>
      <xdr:colOff>409575</xdr:colOff>
      <xdr:row>56</xdr:row>
      <xdr:rowOff>504565</xdr:rowOff>
    </xdr:to>
    <xdr:sp macro="" textlink="">
      <xdr:nvSpPr>
        <xdr:cNvPr id="14529" name="TextBox 92"/>
        <xdr:cNvSpPr txBox="1"/>
      </xdr:nvSpPr>
      <xdr:spPr>
        <a:xfrm>
          <a:off x="9791700" y="35299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57</xdr:row>
      <xdr:rowOff>0</xdr:rowOff>
    </xdr:from>
    <xdr:to>
      <xdr:col>31</xdr:col>
      <xdr:colOff>409575</xdr:colOff>
      <xdr:row>57</xdr:row>
      <xdr:rowOff>505458</xdr:rowOff>
    </xdr:to>
    <xdr:sp macro="" textlink="">
      <xdr:nvSpPr>
        <xdr:cNvPr id="14530" name="TextBox 93"/>
        <xdr:cNvSpPr txBox="1"/>
      </xdr:nvSpPr>
      <xdr:spPr>
        <a:xfrm>
          <a:off x="9791700" y="35975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58</xdr:row>
      <xdr:rowOff>0</xdr:rowOff>
    </xdr:from>
    <xdr:to>
      <xdr:col>31</xdr:col>
      <xdr:colOff>409575</xdr:colOff>
      <xdr:row>58</xdr:row>
      <xdr:rowOff>505755</xdr:rowOff>
    </xdr:to>
    <xdr:sp macro="" textlink="">
      <xdr:nvSpPr>
        <xdr:cNvPr id="14531" name="TextBox 94"/>
        <xdr:cNvSpPr txBox="1"/>
      </xdr:nvSpPr>
      <xdr:spPr>
        <a:xfrm>
          <a:off x="9791700" y="36595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59</xdr:row>
      <xdr:rowOff>0</xdr:rowOff>
    </xdr:from>
    <xdr:to>
      <xdr:col>31</xdr:col>
      <xdr:colOff>409575</xdr:colOff>
      <xdr:row>59</xdr:row>
      <xdr:rowOff>506016</xdr:rowOff>
    </xdr:to>
    <xdr:sp macro="" textlink="">
      <xdr:nvSpPr>
        <xdr:cNvPr id="14532" name="TextBox 95"/>
        <xdr:cNvSpPr txBox="1"/>
      </xdr:nvSpPr>
      <xdr:spPr>
        <a:xfrm>
          <a:off x="9791700" y="37252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52</xdr:row>
      <xdr:rowOff>0</xdr:rowOff>
    </xdr:from>
    <xdr:to>
      <xdr:col>31</xdr:col>
      <xdr:colOff>409575</xdr:colOff>
      <xdr:row>52</xdr:row>
      <xdr:rowOff>505458</xdr:rowOff>
    </xdr:to>
    <xdr:sp macro="" textlink="">
      <xdr:nvSpPr>
        <xdr:cNvPr id="14533" name="TextBox 97"/>
        <xdr:cNvSpPr txBox="1"/>
      </xdr:nvSpPr>
      <xdr:spPr>
        <a:xfrm>
          <a:off x="9791700" y="32680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2762250</xdr:colOff>
          <xdr:row>3</xdr:row>
          <xdr:rowOff>114300</xdr:rowOff>
        </xdr:from>
        <xdr:to>
          <xdr:col>2</xdr:col>
          <xdr:colOff>3838575</xdr:colOff>
          <xdr:row>5</xdr:row>
          <xdr:rowOff>104775</xdr:rowOff>
        </xdr:to>
        <xdr:sp macro="" textlink="">
          <xdr:nvSpPr>
            <xdr:cNvPr id="1555262" name="Button 9022" hidden="1">
              <a:extLst>
                <a:ext uri="{63B3BB69-23CF-44E3-9099-C40C66FF867C}">
                  <a14:compatExt spid="_x0000_s1555262"/>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3933825</xdr:colOff>
          <xdr:row>3</xdr:row>
          <xdr:rowOff>104775</xdr:rowOff>
        </xdr:from>
        <xdr:to>
          <xdr:col>5</xdr:col>
          <xdr:colOff>66675</xdr:colOff>
          <xdr:row>5</xdr:row>
          <xdr:rowOff>95250</xdr:rowOff>
        </xdr:to>
        <xdr:sp macro="" textlink="">
          <xdr:nvSpPr>
            <xdr:cNvPr id="1613246" name="Button 9662" hidden="1">
              <a:extLst>
                <a:ext uri="{63B3BB69-23CF-44E3-9099-C40C66FF867C}">
                  <a14:compatExt spid="_x0000_s1613246"/>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6</xdr:row>
      <xdr:rowOff>0</xdr:rowOff>
    </xdr:from>
    <xdr:ext cx="8220075" cy="1495425"/>
    <xdr:pic>
      <xdr:nvPicPr>
        <xdr:cNvPr id="1901766" name="Picture 9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791700" y="13239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504825</xdr:rowOff>
    </xdr:to>
    <xdr:sp macro="" textlink="">
      <xdr:nvSpPr>
        <xdr:cNvPr id="3640" name="TextBox 9"/>
        <xdr:cNvSpPr txBox="1"/>
      </xdr:nvSpPr>
      <xdr:spPr>
        <a:xfrm>
          <a:off x="9839325" y="3438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505867</xdr:rowOff>
    </xdr:to>
    <xdr:sp macro="" textlink="">
      <xdr:nvSpPr>
        <xdr:cNvPr id="3641" name="TextBox 10"/>
        <xdr:cNvSpPr txBox="1"/>
      </xdr:nvSpPr>
      <xdr:spPr>
        <a:xfrm>
          <a:off x="9839325" y="4648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504825</xdr:rowOff>
    </xdr:to>
    <xdr:sp macro="" textlink="">
      <xdr:nvSpPr>
        <xdr:cNvPr id="3642" name="TextBox 11"/>
        <xdr:cNvSpPr txBox="1"/>
      </xdr:nvSpPr>
      <xdr:spPr>
        <a:xfrm>
          <a:off x="9839325" y="5276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505867</xdr:rowOff>
    </xdr:to>
    <xdr:sp macro="" textlink="">
      <xdr:nvSpPr>
        <xdr:cNvPr id="3643" name="TextBox 12"/>
        <xdr:cNvSpPr txBox="1"/>
      </xdr:nvSpPr>
      <xdr:spPr>
        <a:xfrm>
          <a:off x="9839325" y="5886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14</xdr:row>
      <xdr:rowOff>0</xdr:rowOff>
    </xdr:from>
    <xdr:to>
      <xdr:col>30</xdr:col>
      <xdr:colOff>419100</xdr:colOff>
      <xdr:row>14</xdr:row>
      <xdr:rowOff>505867</xdr:rowOff>
    </xdr:to>
    <xdr:sp macro="" textlink="">
      <xdr:nvSpPr>
        <xdr:cNvPr id="3644" name="TextBox 13"/>
        <xdr:cNvSpPr txBox="1"/>
      </xdr:nvSpPr>
      <xdr:spPr>
        <a:xfrm>
          <a:off x="9839325" y="6515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15</xdr:row>
      <xdr:rowOff>0</xdr:rowOff>
    </xdr:from>
    <xdr:to>
      <xdr:col>30</xdr:col>
      <xdr:colOff>419100</xdr:colOff>
      <xdr:row>15</xdr:row>
      <xdr:rowOff>505755</xdr:rowOff>
    </xdr:to>
    <xdr:sp macro="" textlink="">
      <xdr:nvSpPr>
        <xdr:cNvPr id="3645" name="TextBox 14"/>
        <xdr:cNvSpPr txBox="1"/>
      </xdr:nvSpPr>
      <xdr:spPr>
        <a:xfrm>
          <a:off x="9839325" y="7143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16</xdr:row>
      <xdr:rowOff>0</xdr:rowOff>
    </xdr:from>
    <xdr:to>
      <xdr:col>30</xdr:col>
      <xdr:colOff>419100</xdr:colOff>
      <xdr:row>16</xdr:row>
      <xdr:rowOff>503858</xdr:rowOff>
    </xdr:to>
    <xdr:sp macro="" textlink="">
      <xdr:nvSpPr>
        <xdr:cNvPr id="3646" name="TextBox 15"/>
        <xdr:cNvSpPr txBox="1"/>
      </xdr:nvSpPr>
      <xdr:spPr>
        <a:xfrm>
          <a:off x="9839325" y="7800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133350</xdr:rowOff>
    </xdr:from>
    <xdr:ext cx="1352550" cy="390525"/>
    <xdr:pic>
      <xdr:nvPicPr>
        <xdr:cNvPr id="1742399"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825" y="981075"/>
          <a:ext cx="13525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38398</xdr:colOff>
      <xdr:row>17</xdr:row>
      <xdr:rowOff>180826</xdr:rowOff>
    </xdr:from>
    <xdr:to>
      <xdr:col>25</xdr:col>
      <xdr:colOff>104226</xdr:colOff>
      <xdr:row>19</xdr:row>
      <xdr:rowOff>75902</xdr:rowOff>
    </xdr:to>
    <xdr:sp macro="" textlink="" fLocksText="0">
      <xdr:nvSpPr>
        <xdr:cNvPr id="3648" name="Rounded Rectangle 16">
          <a:hlinkClick xmlns:r="http://schemas.openxmlformats.org/officeDocument/2006/relationships" r:id="rId2"/>
        </xdr:cNvPr>
        <xdr:cNvSpPr/>
      </xdr:nvSpPr>
      <xdr:spPr>
        <a:xfrm>
          <a:off x="9877425" y="8562975"/>
          <a:ext cx="981075" cy="2476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Naprej</a:t>
          </a:r>
        </a:p>
      </xdr:txBody>
    </xdr:sp>
    <xdr:clientData/>
  </xdr:twoCellAnchor>
  <xdr:twoCellAnchor>
    <xdr:from>
      <xdr:col>24</xdr:col>
      <xdr:colOff>0</xdr:colOff>
      <xdr:row>10</xdr:row>
      <xdr:rowOff>0</xdr:rowOff>
    </xdr:from>
    <xdr:to>
      <xdr:col>30</xdr:col>
      <xdr:colOff>409575</xdr:colOff>
      <xdr:row>10</xdr:row>
      <xdr:rowOff>503969</xdr:rowOff>
    </xdr:to>
    <xdr:sp macro="" textlink="">
      <xdr:nvSpPr>
        <xdr:cNvPr id="3649" name="TextBox 17"/>
        <xdr:cNvSpPr txBox="1"/>
      </xdr:nvSpPr>
      <xdr:spPr>
        <a:xfrm>
          <a:off x="9839325" y="40481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2819400</xdr:colOff>
          <xdr:row>3</xdr:row>
          <xdr:rowOff>95250</xdr:rowOff>
        </xdr:from>
        <xdr:to>
          <xdr:col>2</xdr:col>
          <xdr:colOff>3895725</xdr:colOff>
          <xdr:row>5</xdr:row>
          <xdr:rowOff>85725</xdr:rowOff>
        </xdr:to>
        <xdr:sp macro="" textlink="">
          <xdr:nvSpPr>
            <xdr:cNvPr id="1434154" name="Button 2602" hidden="1">
              <a:extLst>
                <a:ext uri="{63B3BB69-23CF-44E3-9099-C40C66FF867C}">
                  <a14:compatExt spid="_x0000_s1434154"/>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3981450</xdr:colOff>
          <xdr:row>3</xdr:row>
          <xdr:rowOff>85725</xdr:rowOff>
        </xdr:from>
        <xdr:to>
          <xdr:col>5</xdr:col>
          <xdr:colOff>95250</xdr:colOff>
          <xdr:row>5</xdr:row>
          <xdr:rowOff>76200</xdr:rowOff>
        </xdr:to>
        <xdr:sp macro="" textlink="">
          <xdr:nvSpPr>
            <xdr:cNvPr id="1434278" name="Button 2726" hidden="1">
              <a:extLst>
                <a:ext uri="{63B3BB69-23CF-44E3-9099-C40C66FF867C}">
                  <a14:compatExt spid="_x0000_s1434278"/>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6</xdr:row>
      <xdr:rowOff>0</xdr:rowOff>
    </xdr:from>
    <xdr:ext cx="8220075" cy="1504950"/>
    <xdr:pic>
      <xdr:nvPicPr>
        <xdr:cNvPr id="1742402" name="Picture 1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839325" y="1409700"/>
          <a:ext cx="82200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505867</xdr:rowOff>
    </xdr:to>
    <xdr:sp macro="" textlink="">
      <xdr:nvSpPr>
        <xdr:cNvPr id="2948" name="TextBox 8"/>
        <xdr:cNvSpPr txBox="1"/>
      </xdr:nvSpPr>
      <xdr:spPr>
        <a:xfrm>
          <a:off x="9915525" y="33528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10</xdr:row>
      <xdr:rowOff>0</xdr:rowOff>
    </xdr:from>
    <xdr:to>
      <xdr:col>30</xdr:col>
      <xdr:colOff>419100</xdr:colOff>
      <xdr:row>10</xdr:row>
      <xdr:rowOff>503969</xdr:rowOff>
    </xdr:to>
    <xdr:sp macro="" textlink="">
      <xdr:nvSpPr>
        <xdr:cNvPr id="2949" name="TextBox 9"/>
        <xdr:cNvSpPr txBox="1"/>
      </xdr:nvSpPr>
      <xdr:spPr>
        <a:xfrm>
          <a:off x="9915525" y="3981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503858</xdr:rowOff>
    </xdr:to>
    <xdr:sp macro="" textlink="">
      <xdr:nvSpPr>
        <xdr:cNvPr id="2950" name="TextBox 10"/>
        <xdr:cNvSpPr txBox="1"/>
      </xdr:nvSpPr>
      <xdr:spPr>
        <a:xfrm>
          <a:off x="9915525" y="4581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506053</xdr:rowOff>
    </xdr:to>
    <xdr:sp macro="" textlink="">
      <xdr:nvSpPr>
        <xdr:cNvPr id="2951" name="TextBox 11"/>
        <xdr:cNvSpPr txBox="1"/>
      </xdr:nvSpPr>
      <xdr:spPr>
        <a:xfrm>
          <a:off x="9915525" y="5162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504899</xdr:rowOff>
    </xdr:to>
    <xdr:sp macro="" textlink="">
      <xdr:nvSpPr>
        <xdr:cNvPr id="2952" name="TextBox 12"/>
        <xdr:cNvSpPr txBox="1"/>
      </xdr:nvSpPr>
      <xdr:spPr>
        <a:xfrm>
          <a:off x="9915525" y="5800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0</xdr:colOff>
      <xdr:row>3</xdr:row>
      <xdr:rowOff>133350</xdr:rowOff>
    </xdr:from>
    <xdr:ext cx="1352550" cy="381000"/>
    <xdr:pic>
      <xdr:nvPicPr>
        <xdr:cNvPr id="154202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895350"/>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9823</xdr:colOff>
      <xdr:row>14</xdr:row>
      <xdr:rowOff>162223</xdr:rowOff>
    </xdr:from>
    <xdr:to>
      <xdr:col>25</xdr:col>
      <xdr:colOff>76600</xdr:colOff>
      <xdr:row>16</xdr:row>
      <xdr:rowOff>57299</xdr:rowOff>
    </xdr:to>
    <xdr:sp macro="" textlink="" fLocksText="0">
      <xdr:nvSpPr>
        <xdr:cNvPr id="2954" name="Rounded Rectangle 13">
          <a:hlinkClick xmlns:r="http://schemas.openxmlformats.org/officeDocument/2006/relationships" r:id="rId2"/>
        </xdr:cNvPr>
        <xdr:cNvSpPr/>
      </xdr:nvSpPr>
      <xdr:spPr>
        <a:xfrm>
          <a:off x="9925050" y="6524625"/>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Naprej</a:t>
          </a:r>
        </a:p>
      </xdr:txBody>
    </xdr:sp>
    <xdr:clientData/>
  </xdr:twoCellAnchor>
  <mc:AlternateContent xmlns:mc="http://schemas.openxmlformats.org/markup-compatibility/2006">
    <mc:Choice xmlns:a14="http://schemas.microsoft.com/office/drawing/2010/main" Requires="a14">
      <xdr:twoCellAnchor>
        <xdr:from>
          <xdr:col>2</xdr:col>
          <xdr:colOff>2743200</xdr:colOff>
          <xdr:row>3</xdr:row>
          <xdr:rowOff>114300</xdr:rowOff>
        </xdr:from>
        <xdr:to>
          <xdr:col>2</xdr:col>
          <xdr:colOff>3819525</xdr:colOff>
          <xdr:row>5</xdr:row>
          <xdr:rowOff>104775</xdr:rowOff>
        </xdr:to>
        <xdr:sp macro="" textlink="">
          <xdr:nvSpPr>
            <xdr:cNvPr id="1541265" name="Button 2193" hidden="1">
              <a:extLst>
                <a:ext uri="{63B3BB69-23CF-44E3-9099-C40C66FF867C}">
                  <a14:compatExt spid="_x0000_s1541265"/>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3914775</xdr:colOff>
          <xdr:row>3</xdr:row>
          <xdr:rowOff>104775</xdr:rowOff>
        </xdr:from>
        <xdr:to>
          <xdr:col>5</xdr:col>
          <xdr:colOff>85725</xdr:colOff>
          <xdr:row>5</xdr:row>
          <xdr:rowOff>95250</xdr:rowOff>
        </xdr:to>
        <xdr:sp macro="" textlink="">
          <xdr:nvSpPr>
            <xdr:cNvPr id="1541355" name="Button 2283" hidden="1">
              <a:extLst>
                <a:ext uri="{63B3BB69-23CF-44E3-9099-C40C66FF867C}">
                  <a14:compatExt spid="_x0000_s1541355"/>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5</xdr:row>
      <xdr:rowOff>190500</xdr:rowOff>
    </xdr:from>
    <xdr:ext cx="8229600" cy="1495425"/>
    <xdr:pic>
      <xdr:nvPicPr>
        <xdr:cNvPr id="1542027" name="Picture 1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915525" y="1323975"/>
          <a:ext cx="82296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3.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L41"/>
  <sheetViews>
    <sheetView zoomScale="115" zoomScaleNormal="115" workbookViewId="0">
      <selection activeCell="D37" sqref="A37:IV37"/>
    </sheetView>
  </sheetViews>
  <sheetFormatPr defaultColWidth="11.42578125" defaultRowHeight="11.25" customHeight="1" x14ac:dyDescent="0.25"/>
  <cols>
    <col min="1" max="1" width="4.140625" style="17" customWidth="1"/>
    <col min="2" max="2" width="46.5703125" style="17" customWidth="1"/>
    <col min="3" max="3" width="6.140625" style="17" customWidth="1"/>
    <col min="4" max="4" width="56.7109375" style="17" customWidth="1"/>
    <col min="5" max="5" width="5.7109375" style="17" customWidth="1"/>
    <col min="6" max="6" width="94.7109375" style="17" customWidth="1"/>
    <col min="7" max="7" width="4.5703125" style="17" customWidth="1"/>
    <col min="8" max="8" width="18.28515625" style="17" customWidth="1"/>
    <col min="9" max="16384" width="11.42578125" style="17"/>
  </cols>
  <sheetData>
    <row r="1" spans="1:12" ht="11.25" customHeight="1" x14ac:dyDescent="0.25">
      <c r="B1" s="16" t="s">
        <v>1072</v>
      </c>
      <c r="C1" s="14"/>
      <c r="D1" s="16" t="s">
        <v>1073</v>
      </c>
      <c r="E1" s="16" t="s">
        <v>1074</v>
      </c>
      <c r="G1" s="122" t="s">
        <v>1075</v>
      </c>
      <c r="H1" s="18"/>
      <c r="I1" s="18"/>
      <c r="J1" s="18"/>
      <c r="K1" s="18"/>
      <c r="L1" s="39"/>
    </row>
    <row r="2" spans="1:12" ht="11.25" customHeight="1" x14ac:dyDescent="0.25">
      <c r="A2" s="14" t="s">
        <v>1076</v>
      </c>
      <c r="B2" s="14" t="s">
        <v>1077</v>
      </c>
      <c r="C2" s="15" t="s">
        <v>1078</v>
      </c>
      <c r="D2" s="15" t="s">
        <v>1079</v>
      </c>
      <c r="E2" s="14" t="s">
        <v>1080</v>
      </c>
      <c r="F2" s="14" t="s">
        <v>1081</v>
      </c>
      <c r="G2" s="123">
        <v>1</v>
      </c>
      <c r="L2" s="41"/>
    </row>
    <row r="3" spans="1:12" ht="11.25" customHeight="1" x14ac:dyDescent="0.25">
      <c r="A3" s="14"/>
      <c r="B3" s="14"/>
      <c r="C3" s="15"/>
      <c r="D3" s="15"/>
      <c r="E3" s="14" t="s">
        <v>1082</v>
      </c>
      <c r="F3" s="14" t="s">
        <v>1083</v>
      </c>
      <c r="G3" s="123">
        <v>1</v>
      </c>
      <c r="L3" s="41"/>
    </row>
    <row r="4" spans="1:12" ht="11.25" customHeight="1" x14ac:dyDescent="0.25">
      <c r="A4" s="14"/>
      <c r="B4" s="14"/>
      <c r="C4" s="14"/>
      <c r="D4" s="14"/>
      <c r="E4" s="14" t="s">
        <v>1084</v>
      </c>
      <c r="F4" s="14" t="s">
        <v>1085</v>
      </c>
      <c r="G4" s="123">
        <v>1</v>
      </c>
      <c r="L4" s="41"/>
    </row>
    <row r="5" spans="1:12" ht="11.25" customHeight="1" x14ac:dyDescent="0.25">
      <c r="A5" s="14"/>
      <c r="B5" s="14"/>
      <c r="C5" s="14"/>
      <c r="D5" s="14"/>
      <c r="E5" s="14" t="s">
        <v>1086</v>
      </c>
      <c r="F5" s="15" t="s">
        <v>1087</v>
      </c>
      <c r="G5" s="123">
        <v>1</v>
      </c>
    </row>
    <row r="6" spans="1:12" ht="11.25" customHeight="1" x14ac:dyDescent="0.25">
      <c r="C6" s="14"/>
      <c r="D6" s="14"/>
      <c r="G6" s="123"/>
    </row>
    <row r="7" spans="1:12" ht="11.25" customHeight="1" x14ac:dyDescent="0.25">
      <c r="A7" s="15" t="s">
        <v>1088</v>
      </c>
      <c r="B7" s="15" t="s">
        <v>1089</v>
      </c>
      <c r="C7" s="15" t="s">
        <v>1090</v>
      </c>
      <c r="D7" s="112" t="s">
        <v>1091</v>
      </c>
      <c r="E7" s="14" t="s">
        <v>1092</v>
      </c>
      <c r="F7" s="14" t="s">
        <v>1093</v>
      </c>
      <c r="G7" s="123">
        <v>1</v>
      </c>
    </row>
    <row r="8" spans="1:12" ht="11.25" customHeight="1" x14ac:dyDescent="0.25">
      <c r="B8" s="16"/>
      <c r="C8" s="31"/>
      <c r="D8" s="29"/>
      <c r="E8" s="14" t="s">
        <v>1094</v>
      </c>
      <c r="F8" s="14" t="s">
        <v>1095</v>
      </c>
      <c r="G8" s="123">
        <v>1</v>
      </c>
    </row>
    <row r="9" spans="1:12" ht="11.25" customHeight="1" x14ac:dyDescent="0.25">
      <c r="B9" s="16"/>
      <c r="C9" s="31"/>
      <c r="D9" s="29"/>
      <c r="E9" s="14" t="s">
        <v>1096</v>
      </c>
      <c r="F9" s="14" t="s">
        <v>1097</v>
      </c>
      <c r="G9" s="123">
        <v>1</v>
      </c>
    </row>
    <row r="10" spans="1:12" ht="11.25" customHeight="1" x14ac:dyDescent="0.25">
      <c r="B10" s="16"/>
      <c r="C10" s="31"/>
      <c r="D10" s="29"/>
      <c r="E10" s="14" t="s">
        <v>1098</v>
      </c>
      <c r="F10" s="14" t="s">
        <v>1099</v>
      </c>
      <c r="G10" s="123">
        <v>1</v>
      </c>
    </row>
    <row r="11" spans="1:12" ht="11.25" customHeight="1" x14ac:dyDescent="0.25">
      <c r="B11" s="16"/>
      <c r="C11" s="31"/>
      <c r="D11" s="15"/>
      <c r="E11" s="14"/>
      <c r="F11" s="14"/>
      <c r="G11" s="123"/>
    </row>
    <row r="12" spans="1:12" ht="11.25" customHeight="1" x14ac:dyDescent="0.25">
      <c r="B12" s="16"/>
      <c r="C12" s="15" t="s">
        <v>1100</v>
      </c>
      <c r="D12" s="15" t="s">
        <v>1101</v>
      </c>
      <c r="E12" s="15" t="s">
        <v>1102</v>
      </c>
      <c r="F12" s="14" t="s">
        <v>1103</v>
      </c>
      <c r="G12" s="123">
        <v>1</v>
      </c>
    </row>
    <row r="13" spans="1:12" ht="11.25" customHeight="1" x14ac:dyDescent="0.25">
      <c r="B13" s="16"/>
      <c r="E13" s="15" t="s">
        <v>1104</v>
      </c>
      <c r="F13" s="14" t="s">
        <v>1105</v>
      </c>
      <c r="G13" s="123">
        <v>1</v>
      </c>
      <c r="H13" s="14"/>
    </row>
    <row r="14" spans="1:12" ht="11.25" customHeight="1" x14ac:dyDescent="0.25">
      <c r="B14" s="16"/>
      <c r="E14" s="14"/>
      <c r="F14" s="14"/>
      <c r="G14" s="123"/>
    </row>
    <row r="15" spans="1:12" ht="11.25" customHeight="1" x14ac:dyDescent="0.25">
      <c r="A15" s="14" t="s">
        <v>1106</v>
      </c>
      <c r="B15" s="14" t="s">
        <v>1107</v>
      </c>
      <c r="C15" s="14" t="s">
        <v>1108</v>
      </c>
      <c r="D15" s="14" t="s">
        <v>1109</v>
      </c>
      <c r="E15" s="15" t="s">
        <v>1110</v>
      </c>
      <c r="F15" s="15" t="s">
        <v>1111</v>
      </c>
      <c r="G15" s="123">
        <v>1</v>
      </c>
    </row>
    <row r="16" spans="1:12" ht="11.25" customHeight="1" x14ac:dyDescent="0.25">
      <c r="B16" s="16"/>
      <c r="E16" s="15" t="s">
        <v>1112</v>
      </c>
      <c r="F16" s="14" t="s">
        <v>1113</v>
      </c>
      <c r="G16" s="123">
        <v>1</v>
      </c>
    </row>
    <row r="17" spans="1:7" ht="11.25" customHeight="1" x14ac:dyDescent="0.25">
      <c r="B17" s="16"/>
      <c r="E17" s="15" t="s">
        <v>1114</v>
      </c>
      <c r="F17" s="14" t="s">
        <v>1115</v>
      </c>
      <c r="G17" s="123">
        <v>1</v>
      </c>
    </row>
    <row r="18" spans="1:7" s="31" customFormat="1" ht="11.25" customHeight="1" x14ac:dyDescent="0.25">
      <c r="B18" s="29"/>
      <c r="C18" s="17"/>
      <c r="D18" s="14"/>
      <c r="E18" s="15" t="s">
        <v>1116</v>
      </c>
      <c r="F18" s="14" t="s">
        <v>1117</v>
      </c>
      <c r="G18" s="123">
        <v>1</v>
      </c>
    </row>
    <row r="19" spans="1:7" s="31" customFormat="1" ht="11.25" customHeight="1" x14ac:dyDescent="0.25">
      <c r="B19" s="29"/>
      <c r="C19" s="17"/>
      <c r="D19" s="14"/>
      <c r="G19" s="123"/>
    </row>
    <row r="20" spans="1:7" s="31" customFormat="1" ht="11.25" customHeight="1" x14ac:dyDescent="0.25">
      <c r="B20" s="29"/>
      <c r="C20" s="14" t="s">
        <v>1118</v>
      </c>
      <c r="D20" s="14" t="s">
        <v>1119</v>
      </c>
      <c r="E20" s="15" t="s">
        <v>1120</v>
      </c>
      <c r="F20" s="14" t="s">
        <v>1121</v>
      </c>
      <c r="G20" s="123">
        <v>1</v>
      </c>
    </row>
    <row r="21" spans="1:7" s="31" customFormat="1" ht="11.25" customHeight="1" x14ac:dyDescent="0.25">
      <c r="B21" s="29"/>
      <c r="C21" s="14"/>
      <c r="D21" s="14"/>
      <c r="E21" s="15" t="s">
        <v>1122</v>
      </c>
      <c r="F21" s="14" t="s">
        <v>1123</v>
      </c>
      <c r="G21" s="123">
        <v>1</v>
      </c>
    </row>
    <row r="22" spans="1:7" s="31" customFormat="1" ht="11.25" customHeight="1" x14ac:dyDescent="0.25">
      <c r="B22" s="29"/>
      <c r="D22" s="14"/>
      <c r="E22" s="15" t="s">
        <v>1124</v>
      </c>
      <c r="F22" s="14" t="s">
        <v>1125</v>
      </c>
      <c r="G22" s="123">
        <v>1</v>
      </c>
    </row>
    <row r="23" spans="1:7" s="31" customFormat="1" ht="11.25" customHeight="1" x14ac:dyDescent="0.25">
      <c r="B23" s="29"/>
      <c r="D23" s="14"/>
      <c r="E23" s="15" t="s">
        <v>1126</v>
      </c>
      <c r="F23" s="14" t="s">
        <v>1127</v>
      </c>
      <c r="G23" s="123">
        <v>1</v>
      </c>
    </row>
    <row r="24" spans="1:7" s="31" customFormat="1" ht="11.25" customHeight="1" x14ac:dyDescent="0.25">
      <c r="B24" s="29"/>
      <c r="D24" s="14"/>
      <c r="G24" s="123"/>
    </row>
    <row r="25" spans="1:7" ht="11.25" customHeight="1" x14ac:dyDescent="0.25">
      <c r="A25" s="14" t="s">
        <v>1128</v>
      </c>
      <c r="B25" s="14" t="s">
        <v>1129</v>
      </c>
      <c r="C25" s="14" t="s">
        <v>1130</v>
      </c>
      <c r="D25" s="14" t="s">
        <v>1131</v>
      </c>
      <c r="E25" s="14" t="s">
        <v>1132</v>
      </c>
      <c r="F25" s="14" t="s">
        <v>1133</v>
      </c>
      <c r="G25" s="123">
        <v>1</v>
      </c>
    </row>
    <row r="26" spans="1:7" ht="11.25" customHeight="1" x14ac:dyDescent="0.25">
      <c r="C26" s="14"/>
      <c r="E26" s="14" t="s">
        <v>1134</v>
      </c>
      <c r="F26" s="14" t="s">
        <v>1135</v>
      </c>
      <c r="G26" s="123">
        <v>1</v>
      </c>
    </row>
    <row r="27" spans="1:7" ht="11.25" customHeight="1" x14ac:dyDescent="0.25">
      <c r="C27" s="14"/>
      <c r="E27" s="14" t="s">
        <v>1136</v>
      </c>
      <c r="F27" s="14" t="s">
        <v>1137</v>
      </c>
      <c r="G27" s="123">
        <v>1</v>
      </c>
    </row>
    <row r="28" spans="1:7" ht="11.25" customHeight="1" x14ac:dyDescent="0.25">
      <c r="C28" s="14"/>
      <c r="E28" s="14" t="s">
        <v>1138</v>
      </c>
      <c r="F28" s="14" t="s">
        <v>1139</v>
      </c>
      <c r="G28" s="123">
        <v>1</v>
      </c>
    </row>
    <row r="29" spans="1:7" ht="11.25" customHeight="1" x14ac:dyDescent="0.25">
      <c r="C29" s="14"/>
      <c r="E29" s="14"/>
      <c r="G29" s="123"/>
    </row>
    <row r="30" spans="1:7" ht="11.25" customHeight="1" x14ac:dyDescent="0.25">
      <c r="A30" s="14" t="s">
        <v>1140</v>
      </c>
      <c r="B30" s="15" t="s">
        <v>1141</v>
      </c>
      <c r="C30" s="15" t="s">
        <v>1142</v>
      </c>
      <c r="D30" s="15" t="s">
        <v>1143</v>
      </c>
      <c r="E30" s="15" t="s">
        <v>1144</v>
      </c>
      <c r="F30" s="24" t="s">
        <v>1145</v>
      </c>
      <c r="G30" s="123">
        <v>1</v>
      </c>
    </row>
    <row r="31" spans="1:7" ht="11.25" customHeight="1" x14ac:dyDescent="0.25">
      <c r="C31" s="14"/>
      <c r="D31" s="15"/>
      <c r="E31" s="15" t="s">
        <v>1146</v>
      </c>
      <c r="F31" s="33" t="s">
        <v>1147</v>
      </c>
      <c r="G31" s="123">
        <v>1</v>
      </c>
    </row>
    <row r="32" spans="1:7" ht="11.25" customHeight="1" x14ac:dyDescent="0.25">
      <c r="C32" s="14"/>
      <c r="D32" s="14"/>
      <c r="E32" s="15" t="s">
        <v>1148</v>
      </c>
      <c r="F32" s="24" t="s">
        <v>1149</v>
      </c>
      <c r="G32" s="123">
        <v>1</v>
      </c>
    </row>
    <row r="33" spans="3:7" ht="11.25" customHeight="1" x14ac:dyDescent="0.25">
      <c r="C33" s="14"/>
      <c r="D33" s="14"/>
      <c r="E33" s="15" t="s">
        <v>1150</v>
      </c>
      <c r="F33" s="15" t="s">
        <v>1151</v>
      </c>
      <c r="G33" s="123">
        <v>1</v>
      </c>
    </row>
    <row r="34" spans="3:7" ht="11.25" customHeight="1" x14ac:dyDescent="0.25">
      <c r="C34" s="14"/>
      <c r="D34" s="14"/>
      <c r="E34" s="15" t="s">
        <v>1152</v>
      </c>
      <c r="F34" s="24" t="s">
        <v>1153</v>
      </c>
      <c r="G34" s="123">
        <v>1</v>
      </c>
    </row>
    <row r="35" spans="3:7" ht="11.25" customHeight="1" x14ac:dyDescent="0.25">
      <c r="E35" s="15" t="s">
        <v>1154</v>
      </c>
      <c r="F35" s="33" t="s">
        <v>1155</v>
      </c>
      <c r="G35" s="123">
        <v>1</v>
      </c>
    </row>
    <row r="36" spans="3:7" ht="11.25" customHeight="1" x14ac:dyDescent="0.25">
      <c r="C36" s="14"/>
      <c r="D36" s="14"/>
      <c r="E36" s="15" t="s">
        <v>1156</v>
      </c>
      <c r="F36" s="33" t="s">
        <v>1157</v>
      </c>
      <c r="G36" s="123">
        <v>1</v>
      </c>
    </row>
    <row r="37" spans="3:7" ht="11.25" customHeight="1" x14ac:dyDescent="0.25">
      <c r="C37" s="14"/>
      <c r="D37" s="14"/>
      <c r="E37" s="15" t="s">
        <v>1158</v>
      </c>
      <c r="F37" s="33" t="s">
        <v>1159</v>
      </c>
      <c r="G37" s="123">
        <v>1</v>
      </c>
    </row>
    <row r="38" spans="3:7" ht="11.25" customHeight="1" x14ac:dyDescent="0.25">
      <c r="C38" s="14"/>
      <c r="D38" s="14"/>
      <c r="E38" s="15" t="s">
        <v>1160</v>
      </c>
      <c r="F38" s="33" t="s">
        <v>1161</v>
      </c>
      <c r="G38" s="123">
        <v>1</v>
      </c>
    </row>
    <row r="39" spans="3:7" ht="11.25" customHeight="1" x14ac:dyDescent="0.25">
      <c r="C39" s="14"/>
      <c r="D39" s="14"/>
      <c r="E39" s="15" t="s">
        <v>1162</v>
      </c>
      <c r="F39" s="24" t="s">
        <v>1163</v>
      </c>
      <c r="G39" s="123">
        <v>1</v>
      </c>
    </row>
    <row r="40" spans="3:7" ht="11.25" customHeight="1" x14ac:dyDescent="0.25">
      <c r="C40" s="14"/>
      <c r="D40" s="14"/>
    </row>
    <row r="41" spans="3:7" ht="11.25" customHeight="1" x14ac:dyDescent="0.25">
      <c r="C41" s="14"/>
      <c r="D41" s="1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5" tint="-0.24988555558946501"/>
  </sheetPr>
  <dimension ref="A1:AN42"/>
  <sheetViews>
    <sheetView showGridLines="0" showRowColHeaders="0" zoomScale="115" zoomScaleNormal="115" workbookViewId="0">
      <pane ySplit="8" topLeftCell="A9" activePane="bottomLeft" state="frozen"/>
      <selection pane="bottomLeft" activeCell="C6" sqref="C6:R6"/>
    </sheetView>
  </sheetViews>
  <sheetFormatPr defaultRowHeight="15" outlineLevelCol="1" x14ac:dyDescent="0.25"/>
  <cols>
    <col min="1" max="1" width="2.28515625" style="163" customWidth="1"/>
    <col min="2" max="2" width="5.140625" style="150" customWidth="1"/>
    <col min="3" max="3" width="65.85546875" style="144" customWidth="1"/>
    <col min="4" max="4" width="2.85546875" style="163" customWidth="1" outlineLevel="1"/>
    <col min="5" max="5" width="6.42578125" style="163" customWidth="1" outlineLevel="1"/>
    <col min="6" max="6" width="2" style="163" customWidth="1" outlineLevel="1"/>
    <col min="7" max="7" width="5.140625" style="163" customWidth="1" outlineLevel="1"/>
    <col min="8" max="8" width="2.5703125" style="144" customWidth="1"/>
    <col min="9" max="9" width="4.42578125" style="144" hidden="1" customWidth="1"/>
    <col min="10" max="10" width="4.42578125" style="163" hidden="1" customWidth="1"/>
    <col min="11" max="11" width="4.42578125" style="144" hidden="1" customWidth="1"/>
    <col min="12" max="13" width="4" style="144" customWidth="1"/>
    <col min="14" max="14" width="3.28515625" style="144" customWidth="1"/>
    <col min="15" max="15" width="4.42578125" style="144" customWidth="1"/>
    <col min="16" max="16" width="4.140625" style="144" customWidth="1"/>
    <col min="17" max="17" width="3.42578125" style="144" customWidth="1"/>
    <col min="18" max="18" width="3.7109375" style="144" customWidth="1"/>
    <col min="19" max="19" width="5.28515625" style="144" customWidth="1"/>
    <col min="20" max="20" width="13.28515625" style="144" customWidth="1"/>
    <col min="21" max="21" width="8.28515625" style="144" hidden="1" customWidth="1"/>
    <col min="22" max="22" width="9.5703125" style="144" hidden="1" customWidth="1"/>
    <col min="23" max="23" width="10.42578125" style="147" hidden="1" customWidth="1"/>
    <col min="24" max="24" width="8.42578125" style="144" hidden="1" customWidth="1"/>
    <col min="25" max="25" width="7.140625" style="144" customWidth="1"/>
    <col min="26" max="26" width="13.7109375" style="144" customWidth="1"/>
    <col min="27" max="27" width="19.28515625" style="144" customWidth="1"/>
    <col min="28" max="28" width="15.140625" style="144" customWidth="1"/>
    <col min="29" max="29" width="9.140625" style="144"/>
    <col min="30" max="30" width="51.7109375" style="144" customWidth="1"/>
    <col min="31" max="16384" width="9.140625" style="144"/>
  </cols>
  <sheetData>
    <row r="1" spans="1:40" ht="32.25" customHeight="1" x14ac:dyDescent="0.25">
      <c r="A1" s="345"/>
      <c r="B1" s="185"/>
      <c r="C1" s="363" t="s">
        <v>287</v>
      </c>
      <c r="D1" s="363"/>
      <c r="E1" s="363"/>
      <c r="F1" s="363"/>
      <c r="G1" s="363"/>
      <c r="H1" s="363"/>
      <c r="I1" s="363"/>
      <c r="J1" s="363"/>
      <c r="K1" s="363"/>
      <c r="L1" s="363"/>
      <c r="M1" s="363"/>
      <c r="N1" s="363"/>
      <c r="O1" s="363"/>
      <c r="P1" s="363"/>
      <c r="Q1" s="363"/>
      <c r="R1" s="363"/>
      <c r="S1" s="363"/>
      <c r="T1" s="363"/>
      <c r="U1" s="363"/>
      <c r="V1" s="363"/>
      <c r="W1" s="185"/>
      <c r="X1" s="185"/>
      <c r="Y1" s="185"/>
      <c r="AA1"/>
      <c r="AB1"/>
    </row>
    <row r="2" spans="1:40" x14ac:dyDescent="0.25">
      <c r="B2" s="186"/>
      <c r="C2" s="367" t="s">
        <v>1613</v>
      </c>
      <c r="D2" s="367"/>
      <c r="E2" s="367"/>
      <c r="F2" s="367"/>
      <c r="G2" s="367"/>
      <c r="H2" s="367"/>
      <c r="I2" s="367"/>
      <c r="J2" s="367"/>
      <c r="K2" s="367"/>
      <c r="L2" s="367"/>
      <c r="M2" s="367"/>
      <c r="N2" s="367"/>
      <c r="O2" s="367"/>
      <c r="P2" s="367"/>
      <c r="Q2" s="367"/>
      <c r="R2" s="367"/>
      <c r="S2" s="367"/>
      <c r="T2" s="367"/>
      <c r="U2" s="186"/>
      <c r="V2" s="186"/>
      <c r="W2" s="186"/>
      <c r="X2" s="186"/>
      <c r="Y2" s="186"/>
      <c r="AA2"/>
      <c r="AB2"/>
    </row>
    <row r="3" spans="1:40" x14ac:dyDescent="0.25">
      <c r="B3" s="186"/>
      <c r="C3" s="367" t="s">
        <v>1614</v>
      </c>
      <c r="D3" s="367"/>
      <c r="E3" s="367"/>
      <c r="F3" s="367"/>
      <c r="G3" s="367"/>
      <c r="H3" s="367"/>
      <c r="I3" s="367"/>
      <c r="J3" s="367"/>
      <c r="K3" s="367"/>
      <c r="L3" s="367"/>
      <c r="M3" s="367"/>
      <c r="N3" s="367"/>
      <c r="O3" s="367"/>
      <c r="P3" s="367"/>
      <c r="Q3" s="367"/>
      <c r="R3" s="367"/>
      <c r="S3" s="367"/>
      <c r="T3" s="367"/>
      <c r="U3" s="367"/>
      <c r="V3" s="367"/>
      <c r="W3" s="186"/>
      <c r="X3" s="186"/>
      <c r="Y3" s="186"/>
      <c r="AA3"/>
      <c r="AB3"/>
    </row>
    <row r="4" spans="1:40" x14ac:dyDescent="0.25">
      <c r="B4" s="151"/>
      <c r="C4" s="143"/>
      <c r="D4" s="162"/>
      <c r="E4" s="162"/>
      <c r="F4" s="162"/>
      <c r="G4" s="162"/>
      <c r="H4" s="143"/>
      <c r="I4" s="143"/>
      <c r="J4" s="162"/>
      <c r="K4" s="143"/>
      <c r="L4" s="143"/>
      <c r="M4" s="143"/>
      <c r="N4" s="143"/>
      <c r="O4" s="143"/>
      <c r="P4" s="143"/>
      <c r="Q4" s="143"/>
      <c r="R4" s="143"/>
      <c r="S4" s="143"/>
      <c r="T4" s="143"/>
      <c r="U4" s="143"/>
      <c r="V4" s="143"/>
      <c r="W4" s="146"/>
      <c r="X4" s="143"/>
      <c r="Y4" s="143"/>
      <c r="AA4"/>
      <c r="AB4"/>
    </row>
    <row r="5" spans="1:40" s="166" customFormat="1" ht="14.25" customHeight="1" x14ac:dyDescent="0.25">
      <c r="B5" s="187"/>
      <c r="C5" s="302"/>
      <c r="D5" s="302"/>
      <c r="E5" s="302"/>
      <c r="F5" s="302"/>
      <c r="G5" s="302"/>
      <c r="H5" s="302"/>
      <c r="I5" s="302"/>
      <c r="J5" s="366"/>
      <c r="K5" s="366"/>
      <c r="L5" s="366"/>
      <c r="M5" s="366"/>
      <c r="N5" s="366"/>
      <c r="O5" s="366"/>
      <c r="P5" s="366"/>
      <c r="Q5" s="366"/>
      <c r="R5" s="366"/>
      <c r="S5" s="366"/>
      <c r="T5" s="366"/>
      <c r="U5" s="366"/>
      <c r="V5" s="366"/>
      <c r="W5" s="366"/>
      <c r="X5" s="366"/>
      <c r="Y5" s="366"/>
      <c r="Z5" s="366"/>
      <c r="AA5" s="366"/>
      <c r="AB5" s="366"/>
    </row>
    <row r="6" spans="1:40" s="166" customFormat="1" x14ac:dyDescent="0.25">
      <c r="B6" s="167"/>
      <c r="C6" s="453"/>
      <c r="D6" s="453"/>
      <c r="E6" s="453"/>
      <c r="F6" s="453"/>
      <c r="G6" s="453"/>
      <c r="H6" s="453"/>
      <c r="I6" s="453"/>
      <c r="J6" s="453"/>
      <c r="K6" s="453"/>
      <c r="L6" s="453"/>
      <c r="M6" s="453"/>
      <c r="N6" s="453"/>
      <c r="O6" s="453"/>
      <c r="P6" s="453"/>
      <c r="Q6" s="453"/>
      <c r="R6" s="453"/>
      <c r="S6" s="167"/>
      <c r="T6" s="167"/>
      <c r="U6" s="167"/>
      <c r="V6" s="167"/>
      <c r="W6" s="167"/>
      <c r="X6" s="167"/>
      <c r="Y6" s="167"/>
    </row>
    <row r="7" spans="1:40" s="166" customFormat="1" ht="37.5" customHeight="1" x14ac:dyDescent="0.25">
      <c r="B7" s="181"/>
      <c r="C7" s="356" t="s">
        <v>288</v>
      </c>
      <c r="D7" s="341"/>
      <c r="E7" s="359" t="s">
        <v>289</v>
      </c>
      <c r="F7" s="339"/>
      <c r="G7" s="359" t="s">
        <v>290</v>
      </c>
      <c r="H7" s="168"/>
      <c r="I7" s="169"/>
      <c r="J7" s="361" t="s">
        <v>1694</v>
      </c>
      <c r="K7" s="362"/>
      <c r="L7" s="362"/>
      <c r="M7" s="362"/>
      <c r="N7" s="362"/>
      <c r="O7" s="362"/>
      <c r="P7" s="362"/>
      <c r="Q7" s="362"/>
      <c r="R7" s="362"/>
      <c r="S7" s="169"/>
      <c r="T7" s="360" t="s">
        <v>291</v>
      </c>
      <c r="U7" s="360"/>
      <c r="V7" s="360"/>
      <c r="W7" s="170"/>
      <c r="X7" s="170"/>
      <c r="Y7" s="170"/>
      <c r="Z7" s="170"/>
      <c r="AH7" s="356" t="s">
        <v>292</v>
      </c>
      <c r="AI7" s="356"/>
      <c r="AJ7" s="356"/>
      <c r="AK7" s="356"/>
      <c r="AL7" s="356"/>
      <c r="AM7" s="356"/>
      <c r="AN7" s="356"/>
    </row>
    <row r="8" spans="1:40" s="166" customFormat="1" ht="80.25" customHeight="1" x14ac:dyDescent="0.25">
      <c r="B8" s="181"/>
      <c r="C8" s="356"/>
      <c r="D8" s="341"/>
      <c r="E8" s="359"/>
      <c r="F8" s="340"/>
      <c r="G8" s="359"/>
      <c r="H8" s="168"/>
      <c r="J8" s="172" t="s">
        <v>345</v>
      </c>
      <c r="K8" s="172" t="s">
        <v>346</v>
      </c>
      <c r="L8" s="192">
        <v>0</v>
      </c>
      <c r="M8" s="192">
        <v>0.2</v>
      </c>
      <c r="N8" s="192">
        <v>0.4</v>
      </c>
      <c r="O8" s="192">
        <v>0.6</v>
      </c>
      <c r="P8" s="192">
        <v>0.8</v>
      </c>
      <c r="Q8" s="192">
        <v>1</v>
      </c>
      <c r="R8" s="193" t="s">
        <v>293</v>
      </c>
      <c r="T8" s="174"/>
      <c r="U8" s="174" t="s">
        <v>347</v>
      </c>
      <c r="V8" s="173" t="s">
        <v>348</v>
      </c>
      <c r="W8" s="171"/>
      <c r="Y8" s="171"/>
      <c r="AH8" s="356"/>
      <c r="AI8" s="356"/>
      <c r="AJ8" s="356"/>
      <c r="AK8" s="356"/>
      <c r="AL8" s="356"/>
      <c r="AM8" s="356"/>
      <c r="AN8" s="356"/>
    </row>
    <row r="9" spans="1:40" ht="42" customHeight="1" x14ac:dyDescent="0.25">
      <c r="H9" s="139"/>
      <c r="K9" s="45"/>
      <c r="L9" s="45"/>
      <c r="M9" s="45"/>
      <c r="N9" s="45"/>
      <c r="O9" s="45"/>
      <c r="P9" s="46"/>
      <c r="Q9" s="129"/>
      <c r="R9" s="130"/>
      <c r="T9" s="47"/>
      <c r="U9" s="47"/>
      <c r="V9" s="46"/>
      <c r="W9" s="144" t="s">
        <v>349</v>
      </c>
      <c r="X9" s="144" t="s">
        <v>350</v>
      </c>
      <c r="Z9" s="131" t="s">
        <v>294</v>
      </c>
      <c r="AH9" s="358"/>
      <c r="AI9" s="358"/>
      <c r="AJ9" s="358"/>
      <c r="AK9" s="358"/>
      <c r="AL9" s="358"/>
      <c r="AM9" s="358"/>
      <c r="AN9" s="358"/>
    </row>
    <row r="10" spans="1:40" ht="47.25" customHeight="1" x14ac:dyDescent="0.25">
      <c r="B10" s="301">
        <v>1</v>
      </c>
      <c r="C10" s="154" t="s">
        <v>295</v>
      </c>
      <c r="D10" s="189"/>
      <c r="E10" s="279" t="s">
        <v>296</v>
      </c>
      <c r="F10" s="189"/>
      <c r="G10" s="202"/>
      <c r="H10" s="139"/>
      <c r="I10" s="148"/>
      <c r="J10" s="137">
        <f>SUM(L10:Q10)</f>
        <v>0</v>
      </c>
      <c r="K10" s="137">
        <f>SUM(L10:Q10)</f>
        <v>0</v>
      </c>
      <c r="L10" s="135"/>
      <c r="M10" s="135"/>
      <c r="N10" s="135"/>
      <c r="O10" s="135"/>
      <c r="P10" s="136"/>
      <c r="Q10" s="197"/>
      <c r="R10" s="136"/>
      <c r="T10" s="138" t="str">
        <f>IF(SUM(L10:Q10)=1,((L10*0)+(M10*20)+(N10*40)+(O10*60)+(P10*80)+(Q10*100)),"")</f>
        <v/>
      </c>
      <c r="U10" s="160" t="e">
        <f>1/$J$28</f>
        <v>#DIV/0!</v>
      </c>
      <c r="V10" s="140" t="e">
        <f t="shared" ref="V10" si="0">1/$K$28</f>
        <v>#DIV/0!</v>
      </c>
      <c r="W10" s="152" t="e">
        <f>IF(R10=1,0,T10*U10)</f>
        <v>#VALUE!</v>
      </c>
      <c r="X10" s="48" t="e">
        <f>IF(R10=1,0,T10*V10)</f>
        <v>#VALUE!</v>
      </c>
      <c r="Y10" s="147"/>
      <c r="Z10" s="355"/>
      <c r="AA10" s="355"/>
      <c r="AH10" s="358" t="s">
        <v>1615</v>
      </c>
      <c r="AI10" s="358"/>
      <c r="AJ10" s="358"/>
      <c r="AK10" s="358"/>
      <c r="AL10" s="358"/>
      <c r="AM10" s="358"/>
      <c r="AN10" s="358"/>
    </row>
    <row r="11" spans="1:40" ht="47.25" customHeight="1" x14ac:dyDescent="0.25">
      <c r="B11" s="301">
        <v>2</v>
      </c>
      <c r="C11" s="154" t="s">
        <v>297</v>
      </c>
      <c r="D11" s="189"/>
      <c r="E11" s="279" t="s">
        <v>298</v>
      </c>
      <c r="F11" s="189"/>
      <c r="G11" s="202"/>
      <c r="H11" s="139"/>
      <c r="I11" s="148"/>
      <c r="J11" s="137">
        <f>SUM(L11:Q11)</f>
        <v>0</v>
      </c>
      <c r="K11" s="137">
        <f t="shared" ref="K11" si="1">SUM(L11:Q11)</f>
        <v>0</v>
      </c>
      <c r="L11" s="135"/>
      <c r="M11" s="135"/>
      <c r="N11" s="135"/>
      <c r="O11" s="135"/>
      <c r="P11" s="136"/>
      <c r="Q11" s="135"/>
      <c r="R11" s="136"/>
      <c r="T11" s="138" t="str">
        <f t="shared" ref="T11" si="2">IF(SUM(L11:Q11)=1,((L11*0)+(M11*20)+(N11*40)+(O11*60)+(P11*80)+(Q11*100)),"")</f>
        <v/>
      </c>
      <c r="U11" s="160" t="e">
        <f>1/$J$28</f>
        <v>#DIV/0!</v>
      </c>
      <c r="V11" s="140" t="e">
        <f t="shared" ref="V11" si="3">1/$K$28</f>
        <v>#DIV/0!</v>
      </c>
      <c r="W11" s="152" t="e">
        <f>IF(R11=1,0,T11*U11)</f>
        <v>#VALUE!</v>
      </c>
      <c r="X11" s="48" t="e">
        <f t="shared" ref="X11" si="4">IF(R11=1,0,T11*V11)</f>
        <v>#VALUE!</v>
      </c>
      <c r="Z11" s="355"/>
      <c r="AA11" s="355"/>
      <c r="AH11" s="358" t="s">
        <v>1616</v>
      </c>
      <c r="AI11" s="358"/>
      <c r="AJ11" s="358"/>
      <c r="AK11" s="358"/>
      <c r="AL11" s="358"/>
      <c r="AM11" s="358"/>
      <c r="AN11" s="358"/>
    </row>
    <row r="12" spans="1:40" ht="50.25" customHeight="1" x14ac:dyDescent="0.25">
      <c r="B12" s="301" t="s">
        <v>299</v>
      </c>
      <c r="C12" s="155" t="s">
        <v>300</v>
      </c>
      <c r="D12" s="189"/>
      <c r="E12" s="279" t="s">
        <v>301</v>
      </c>
      <c r="F12" s="189"/>
      <c r="G12" s="202"/>
      <c r="H12" s="132"/>
      <c r="I12" s="148"/>
      <c r="J12" s="165"/>
      <c r="K12" s="137">
        <f t="shared" ref="K12" si="5">SUM(L12:Q12)</f>
        <v>0</v>
      </c>
      <c r="L12" s="135"/>
      <c r="M12" s="135"/>
      <c r="N12" s="135"/>
      <c r="O12" s="135"/>
      <c r="P12" s="136"/>
      <c r="Q12" s="135"/>
      <c r="R12" s="136"/>
      <c r="T12" s="138" t="str">
        <f t="shared" ref="T12" si="6">IF(SUM(L12:Q12)=1,((L12*0)+(M12*20)+(N12*40)+(O12*60)+(P12*80)+(Q12*100)),"")</f>
        <v/>
      </c>
      <c r="U12" s="160"/>
      <c r="V12" s="140" t="e">
        <f t="shared" ref="V12:V26" si="7">1/$K$28</f>
        <v>#DIV/0!</v>
      </c>
      <c r="W12" s="152"/>
      <c r="X12" s="48" t="e">
        <f t="shared" ref="X12" si="8">IF(R12=1,0,T12*V12)</f>
        <v>#VALUE!</v>
      </c>
      <c r="Z12" s="355"/>
      <c r="AA12" s="355"/>
      <c r="AH12" s="358" t="s">
        <v>1617</v>
      </c>
      <c r="AI12" s="358"/>
      <c r="AJ12" s="358"/>
      <c r="AK12" s="358"/>
      <c r="AL12" s="358"/>
      <c r="AM12" s="358"/>
      <c r="AN12" s="358"/>
    </row>
    <row r="13" spans="1:40" ht="50.25" customHeight="1" x14ac:dyDescent="0.25">
      <c r="B13" s="301" t="s">
        <v>302</v>
      </c>
      <c r="C13" s="156" t="s">
        <v>303</v>
      </c>
      <c r="D13" s="189"/>
      <c r="E13" s="279" t="s">
        <v>304</v>
      </c>
      <c r="F13" s="189"/>
      <c r="G13" s="202"/>
      <c r="H13" s="139"/>
      <c r="I13" s="148"/>
      <c r="J13" s="165"/>
      <c r="K13" s="137">
        <f t="shared" ref="K13:K26" si="9">SUM(L13:Q13)</f>
        <v>0</v>
      </c>
      <c r="L13" s="135"/>
      <c r="M13" s="135"/>
      <c r="N13" s="135"/>
      <c r="O13" s="135"/>
      <c r="P13" s="136"/>
      <c r="Q13" s="135"/>
      <c r="R13" s="136"/>
      <c r="T13" s="138" t="str">
        <f t="shared" ref="T13:T26" si="10">IF(SUM(L13:Q13)=1,((L13*0)+(M13*20)+(N13*40)+(O13*60)+(P13*80)+(Q13*100)),"")</f>
        <v/>
      </c>
      <c r="U13" s="160"/>
      <c r="V13" s="140" t="e">
        <f t="shared" si="7"/>
        <v>#DIV/0!</v>
      </c>
      <c r="W13" s="152"/>
      <c r="X13" s="48" t="e">
        <f t="shared" ref="X13:X26" si="11">IF(R13=1,0,T13*V13)</f>
        <v>#VALUE!</v>
      </c>
      <c r="Z13" s="355"/>
      <c r="AA13" s="355"/>
      <c r="AH13" s="358" t="s">
        <v>1618</v>
      </c>
      <c r="AI13" s="358"/>
      <c r="AJ13" s="358"/>
      <c r="AK13" s="358"/>
      <c r="AL13" s="358"/>
      <c r="AM13" s="358"/>
      <c r="AN13" s="358"/>
    </row>
    <row r="14" spans="1:40" ht="50.25" customHeight="1" x14ac:dyDescent="0.25">
      <c r="B14" s="301" t="s">
        <v>305</v>
      </c>
      <c r="C14" s="175" t="s">
        <v>306</v>
      </c>
      <c r="D14" s="195"/>
      <c r="E14" s="279" t="s">
        <v>307</v>
      </c>
      <c r="F14" s="195"/>
      <c r="G14" s="203"/>
      <c r="H14" s="128"/>
      <c r="I14" s="148"/>
      <c r="J14" s="165"/>
      <c r="K14" s="137">
        <f t="shared" si="9"/>
        <v>0</v>
      </c>
      <c r="L14" s="135"/>
      <c r="M14" s="135"/>
      <c r="N14" s="135"/>
      <c r="O14" s="135"/>
      <c r="P14" s="136"/>
      <c r="Q14" s="135"/>
      <c r="R14" s="136"/>
      <c r="T14" s="138" t="str">
        <f t="shared" si="10"/>
        <v/>
      </c>
      <c r="U14" s="160"/>
      <c r="V14" s="140" t="e">
        <f t="shared" si="7"/>
        <v>#DIV/0!</v>
      </c>
      <c r="W14" s="152"/>
      <c r="X14" s="48" t="e">
        <f t="shared" si="11"/>
        <v>#VALUE!</v>
      </c>
      <c r="Z14" s="355"/>
      <c r="AA14" s="355"/>
      <c r="AH14" s="358" t="s">
        <v>1619</v>
      </c>
      <c r="AI14" s="358"/>
      <c r="AJ14" s="358"/>
      <c r="AK14" s="358"/>
      <c r="AL14" s="358"/>
      <c r="AM14" s="358"/>
      <c r="AN14" s="358"/>
    </row>
    <row r="15" spans="1:40" ht="48" customHeight="1" x14ac:dyDescent="0.25">
      <c r="B15" s="301" t="s">
        <v>308</v>
      </c>
      <c r="C15" s="156" t="s">
        <v>309</v>
      </c>
      <c r="D15" s="189"/>
      <c r="E15" s="279" t="s">
        <v>310</v>
      </c>
      <c r="F15" s="189"/>
      <c r="G15" s="202"/>
      <c r="H15" s="128"/>
      <c r="I15" s="148"/>
      <c r="J15" s="165"/>
      <c r="K15" s="137">
        <f t="shared" si="9"/>
        <v>0</v>
      </c>
      <c r="L15" s="135"/>
      <c r="M15" s="135"/>
      <c r="N15" s="135"/>
      <c r="O15" s="135"/>
      <c r="P15" s="136"/>
      <c r="Q15" s="135"/>
      <c r="R15" s="136"/>
      <c r="T15" s="138" t="str">
        <f t="shared" si="10"/>
        <v/>
      </c>
      <c r="U15" s="160"/>
      <c r="V15" s="140" t="e">
        <f t="shared" si="7"/>
        <v>#DIV/0!</v>
      </c>
      <c r="W15" s="152"/>
      <c r="X15" s="48" t="e">
        <f t="shared" si="11"/>
        <v>#VALUE!</v>
      </c>
      <c r="Z15" s="355"/>
      <c r="AA15" s="355"/>
      <c r="AH15" s="358" t="s">
        <v>1620</v>
      </c>
      <c r="AI15" s="358"/>
      <c r="AJ15" s="358"/>
      <c r="AK15" s="358"/>
      <c r="AL15" s="358"/>
      <c r="AM15" s="358"/>
      <c r="AN15" s="358"/>
    </row>
    <row r="16" spans="1:40" ht="49.5" customHeight="1" x14ac:dyDescent="0.25">
      <c r="B16" s="301" t="s">
        <v>311</v>
      </c>
      <c r="C16" s="156" t="s">
        <v>312</v>
      </c>
      <c r="D16" s="189"/>
      <c r="E16" s="279" t="s">
        <v>313</v>
      </c>
      <c r="F16" s="189"/>
      <c r="G16" s="202"/>
      <c r="H16" s="128"/>
      <c r="I16" s="148"/>
      <c r="J16" s="165"/>
      <c r="K16" s="137">
        <f t="shared" si="9"/>
        <v>0</v>
      </c>
      <c r="L16" s="135"/>
      <c r="M16" s="135"/>
      <c r="N16" s="135"/>
      <c r="O16" s="135"/>
      <c r="P16" s="136"/>
      <c r="Q16" s="135"/>
      <c r="R16" s="136"/>
      <c r="T16" s="138" t="str">
        <f t="shared" si="10"/>
        <v/>
      </c>
      <c r="U16" s="160"/>
      <c r="V16" s="140" t="e">
        <f t="shared" si="7"/>
        <v>#DIV/0!</v>
      </c>
      <c r="W16" s="152"/>
      <c r="X16" s="48" t="e">
        <f t="shared" si="11"/>
        <v>#VALUE!</v>
      </c>
      <c r="Z16" s="355"/>
      <c r="AA16" s="355"/>
      <c r="AH16" s="358" t="s">
        <v>1621</v>
      </c>
      <c r="AI16" s="358"/>
      <c r="AJ16" s="358"/>
      <c r="AK16" s="358"/>
      <c r="AL16" s="358"/>
      <c r="AM16" s="358"/>
      <c r="AN16" s="358"/>
    </row>
    <row r="17" spans="1:40" ht="55.5" customHeight="1" x14ac:dyDescent="0.25">
      <c r="B17" s="301" t="s">
        <v>314</v>
      </c>
      <c r="C17" s="156" t="s">
        <v>315</v>
      </c>
      <c r="D17" s="189"/>
      <c r="E17" s="279" t="s">
        <v>316</v>
      </c>
      <c r="F17" s="189"/>
      <c r="G17" s="202"/>
      <c r="H17" s="128"/>
      <c r="I17" s="148"/>
      <c r="J17" s="165"/>
      <c r="K17" s="137">
        <f t="shared" si="9"/>
        <v>0</v>
      </c>
      <c r="L17" s="135"/>
      <c r="M17" s="135"/>
      <c r="N17" s="135"/>
      <c r="O17" s="135"/>
      <c r="P17" s="136"/>
      <c r="Q17" s="135"/>
      <c r="R17" s="136"/>
      <c r="T17" s="138" t="str">
        <f t="shared" si="10"/>
        <v/>
      </c>
      <c r="U17" s="160"/>
      <c r="V17" s="140" t="e">
        <f t="shared" si="7"/>
        <v>#DIV/0!</v>
      </c>
      <c r="W17" s="152"/>
      <c r="X17" s="48" t="e">
        <f t="shared" si="11"/>
        <v>#VALUE!</v>
      </c>
      <c r="Z17" s="355"/>
      <c r="AA17" s="355"/>
      <c r="AH17" s="358" t="s">
        <v>1622</v>
      </c>
      <c r="AI17" s="358"/>
      <c r="AJ17" s="358"/>
      <c r="AK17" s="358"/>
      <c r="AL17" s="358"/>
      <c r="AM17" s="358"/>
      <c r="AN17" s="358"/>
    </row>
    <row r="18" spans="1:40" ht="54.75" customHeight="1" x14ac:dyDescent="0.25">
      <c r="B18" s="301" t="s">
        <v>317</v>
      </c>
      <c r="C18" s="157" t="s">
        <v>318</v>
      </c>
      <c r="D18" s="189"/>
      <c r="E18" s="279" t="s">
        <v>319</v>
      </c>
      <c r="F18" s="189"/>
      <c r="G18" s="202"/>
      <c r="H18" s="128"/>
      <c r="I18" s="148"/>
      <c r="J18" s="165"/>
      <c r="K18" s="137">
        <f t="shared" si="9"/>
        <v>0</v>
      </c>
      <c r="L18" s="135"/>
      <c r="M18" s="135"/>
      <c r="N18" s="135"/>
      <c r="O18" s="135"/>
      <c r="P18" s="136"/>
      <c r="Q18" s="135"/>
      <c r="R18" s="136"/>
      <c r="T18" s="138" t="str">
        <f t="shared" si="10"/>
        <v/>
      </c>
      <c r="U18" s="160"/>
      <c r="V18" s="140" t="e">
        <f t="shared" si="7"/>
        <v>#DIV/0!</v>
      </c>
      <c r="W18" s="152"/>
      <c r="X18" s="48" t="e">
        <f t="shared" si="11"/>
        <v>#VALUE!</v>
      </c>
      <c r="Z18" s="355"/>
      <c r="AA18" s="355"/>
      <c r="AH18" s="358" t="s">
        <v>1623</v>
      </c>
      <c r="AI18" s="358"/>
      <c r="AJ18" s="358"/>
      <c r="AK18" s="358"/>
      <c r="AL18" s="358"/>
      <c r="AM18" s="358"/>
      <c r="AN18" s="358"/>
    </row>
    <row r="19" spans="1:40" ht="49.5" customHeight="1" x14ac:dyDescent="0.25">
      <c r="B19" s="301">
        <v>3</v>
      </c>
      <c r="C19" s="154" t="s">
        <v>320</v>
      </c>
      <c r="D19" s="189"/>
      <c r="E19" s="279" t="s">
        <v>321</v>
      </c>
      <c r="F19" s="189"/>
      <c r="G19" s="202"/>
      <c r="H19" s="128"/>
      <c r="I19" s="148"/>
      <c r="J19" s="137">
        <f>SUM(L19:Q19)</f>
        <v>0</v>
      </c>
      <c r="K19" s="137">
        <f t="shared" si="9"/>
        <v>0</v>
      </c>
      <c r="L19" s="135"/>
      <c r="M19" s="135"/>
      <c r="N19" s="135"/>
      <c r="O19" s="135"/>
      <c r="P19" s="136"/>
      <c r="Q19" s="135"/>
      <c r="R19" s="136"/>
      <c r="T19" s="138" t="str">
        <f t="shared" si="10"/>
        <v/>
      </c>
      <c r="U19" s="160" t="e">
        <f>1/$J$28</f>
        <v>#DIV/0!</v>
      </c>
      <c r="V19" s="140" t="e">
        <f t="shared" si="7"/>
        <v>#DIV/0!</v>
      </c>
      <c r="W19" s="152" t="e">
        <f>IF(R19=1,0,T19*U19)</f>
        <v>#VALUE!</v>
      </c>
      <c r="X19" s="48" t="e">
        <f t="shared" si="11"/>
        <v>#VALUE!</v>
      </c>
      <c r="Z19" s="355"/>
      <c r="AA19" s="355"/>
      <c r="AH19" s="358" t="s">
        <v>1624</v>
      </c>
      <c r="AI19" s="358"/>
      <c r="AJ19" s="358"/>
      <c r="AK19" s="358"/>
      <c r="AL19" s="358"/>
      <c r="AM19" s="358"/>
      <c r="AN19" s="358"/>
    </row>
    <row r="20" spans="1:40" s="163" customFormat="1" ht="50.25" customHeight="1" x14ac:dyDescent="0.25">
      <c r="B20" s="301" t="s">
        <v>322</v>
      </c>
      <c r="C20" s="155" t="s">
        <v>323</v>
      </c>
      <c r="D20" s="189"/>
      <c r="E20" s="279" t="s">
        <v>324</v>
      </c>
      <c r="F20" s="189"/>
      <c r="G20" s="189"/>
      <c r="H20" s="128"/>
      <c r="I20" s="165"/>
      <c r="J20" s="165"/>
      <c r="K20" s="137">
        <f t="shared" si="9"/>
        <v>0</v>
      </c>
      <c r="L20" s="135"/>
      <c r="M20" s="135"/>
      <c r="N20" s="135"/>
      <c r="O20" s="135"/>
      <c r="P20" s="136"/>
      <c r="Q20" s="135"/>
      <c r="R20" s="136"/>
      <c r="T20" s="138" t="str">
        <f t="shared" si="10"/>
        <v/>
      </c>
      <c r="U20" s="160"/>
      <c r="V20" s="140" t="e">
        <f t="shared" si="7"/>
        <v>#DIV/0!</v>
      </c>
      <c r="W20" s="152"/>
      <c r="X20" s="48" t="e">
        <f t="shared" si="11"/>
        <v>#VALUE!</v>
      </c>
      <c r="Z20" s="355"/>
      <c r="AA20" s="355"/>
      <c r="AH20" s="358" t="s">
        <v>1625</v>
      </c>
      <c r="AI20" s="358"/>
      <c r="AJ20" s="358"/>
      <c r="AK20" s="358"/>
      <c r="AL20" s="358"/>
      <c r="AM20" s="358"/>
      <c r="AN20" s="358"/>
    </row>
    <row r="21" spans="1:40" s="163" customFormat="1" ht="50.25" customHeight="1" x14ac:dyDescent="0.25">
      <c r="B21" s="301" t="s">
        <v>325</v>
      </c>
      <c r="C21" s="156" t="s">
        <v>326</v>
      </c>
      <c r="D21" s="189"/>
      <c r="E21" s="279" t="s">
        <v>327</v>
      </c>
      <c r="F21" s="189"/>
      <c r="G21" s="189"/>
      <c r="H21" s="128"/>
      <c r="I21" s="165"/>
      <c r="J21" s="165"/>
      <c r="K21" s="137">
        <f t="shared" si="9"/>
        <v>0</v>
      </c>
      <c r="L21" s="135"/>
      <c r="M21" s="135"/>
      <c r="N21" s="135"/>
      <c r="O21" s="135"/>
      <c r="P21" s="136"/>
      <c r="Q21" s="135"/>
      <c r="R21" s="136"/>
      <c r="T21" s="138" t="str">
        <f t="shared" si="10"/>
        <v/>
      </c>
      <c r="U21" s="160"/>
      <c r="V21" s="140" t="e">
        <f t="shared" si="7"/>
        <v>#DIV/0!</v>
      </c>
      <c r="W21" s="152"/>
      <c r="X21" s="48" t="e">
        <f t="shared" si="11"/>
        <v>#VALUE!</v>
      </c>
      <c r="Z21" s="355"/>
      <c r="AA21" s="355"/>
      <c r="AH21" s="358" t="s">
        <v>1626</v>
      </c>
      <c r="AI21" s="358"/>
      <c r="AJ21" s="358"/>
      <c r="AK21" s="358"/>
      <c r="AL21" s="358"/>
      <c r="AM21" s="358"/>
      <c r="AN21" s="358"/>
    </row>
    <row r="22" spans="1:40" s="163" customFormat="1" ht="45.75" customHeight="1" x14ac:dyDescent="0.25">
      <c r="B22" s="301" t="s">
        <v>328</v>
      </c>
      <c r="C22" s="156" t="s">
        <v>329</v>
      </c>
      <c r="D22" s="189"/>
      <c r="E22" s="279" t="s">
        <v>330</v>
      </c>
      <c r="F22" s="189"/>
      <c r="G22" s="189"/>
      <c r="H22" s="128"/>
      <c r="I22" s="165"/>
      <c r="J22" s="165"/>
      <c r="K22" s="137">
        <f t="shared" si="9"/>
        <v>0</v>
      </c>
      <c r="L22" s="135"/>
      <c r="M22" s="135"/>
      <c r="N22" s="135"/>
      <c r="O22" s="135"/>
      <c r="P22" s="136"/>
      <c r="Q22" s="135"/>
      <c r="R22" s="136"/>
      <c r="T22" s="138" t="str">
        <f t="shared" si="10"/>
        <v/>
      </c>
      <c r="U22" s="160"/>
      <c r="V22" s="140" t="e">
        <f t="shared" si="7"/>
        <v>#DIV/0!</v>
      </c>
      <c r="W22" s="152"/>
      <c r="X22" s="48" t="e">
        <f t="shared" si="11"/>
        <v>#VALUE!</v>
      </c>
      <c r="Z22" s="355"/>
      <c r="AA22" s="355"/>
      <c r="AH22" s="358" t="s">
        <v>1627</v>
      </c>
      <c r="AI22" s="358"/>
      <c r="AJ22" s="358"/>
      <c r="AK22" s="358"/>
      <c r="AL22" s="358"/>
      <c r="AM22" s="358"/>
      <c r="AN22" s="358"/>
    </row>
    <row r="23" spans="1:40" s="163" customFormat="1" ht="46.5" customHeight="1" x14ac:dyDescent="0.25">
      <c r="B23" s="301" t="s">
        <v>331</v>
      </c>
      <c r="C23" s="156" t="s">
        <v>332</v>
      </c>
      <c r="D23" s="189"/>
      <c r="E23" s="279" t="s">
        <v>333</v>
      </c>
      <c r="F23" s="189"/>
      <c r="G23" s="189"/>
      <c r="H23" s="128"/>
      <c r="I23" s="165"/>
      <c r="J23" s="165"/>
      <c r="K23" s="137">
        <f t="shared" si="9"/>
        <v>0</v>
      </c>
      <c r="L23" s="135"/>
      <c r="M23" s="135"/>
      <c r="N23" s="135"/>
      <c r="O23" s="135"/>
      <c r="P23" s="136"/>
      <c r="Q23" s="135"/>
      <c r="R23" s="136"/>
      <c r="T23" s="138" t="str">
        <f t="shared" si="10"/>
        <v/>
      </c>
      <c r="U23" s="160"/>
      <c r="V23" s="140" t="e">
        <f t="shared" si="7"/>
        <v>#DIV/0!</v>
      </c>
      <c r="W23" s="152"/>
      <c r="X23" s="48" t="e">
        <f t="shared" si="11"/>
        <v>#VALUE!</v>
      </c>
      <c r="Z23" s="355"/>
      <c r="AA23" s="355"/>
      <c r="AH23" s="358" t="s">
        <v>1628</v>
      </c>
      <c r="AI23" s="358"/>
      <c r="AJ23" s="358"/>
      <c r="AK23" s="358"/>
      <c r="AL23" s="358"/>
      <c r="AM23" s="358"/>
      <c r="AN23" s="358"/>
    </row>
    <row r="24" spans="1:40" s="163" customFormat="1" ht="47.25" customHeight="1" x14ac:dyDescent="0.25">
      <c r="B24" s="301" t="s">
        <v>334</v>
      </c>
      <c r="C24" s="156" t="s">
        <v>335</v>
      </c>
      <c r="D24" s="189"/>
      <c r="E24" s="279" t="s">
        <v>336</v>
      </c>
      <c r="F24" s="189"/>
      <c r="G24" s="189"/>
      <c r="H24" s="128"/>
      <c r="I24" s="165"/>
      <c r="J24" s="165"/>
      <c r="K24" s="137">
        <f t="shared" si="9"/>
        <v>0</v>
      </c>
      <c r="L24" s="135"/>
      <c r="M24" s="135"/>
      <c r="N24" s="135"/>
      <c r="O24" s="135"/>
      <c r="P24" s="136"/>
      <c r="Q24" s="135"/>
      <c r="R24" s="136"/>
      <c r="T24" s="138" t="str">
        <f t="shared" si="10"/>
        <v/>
      </c>
      <c r="U24" s="160"/>
      <c r="V24" s="140" t="e">
        <f t="shared" si="7"/>
        <v>#DIV/0!</v>
      </c>
      <c r="W24" s="152"/>
      <c r="X24" s="48" t="e">
        <f t="shared" si="11"/>
        <v>#VALUE!</v>
      </c>
      <c r="Z24" s="355"/>
      <c r="AA24" s="355"/>
      <c r="AH24" s="358" t="s">
        <v>1629</v>
      </c>
      <c r="AI24" s="358"/>
      <c r="AJ24" s="358"/>
      <c r="AK24" s="358"/>
      <c r="AL24" s="358"/>
      <c r="AM24" s="358"/>
      <c r="AN24" s="358"/>
    </row>
    <row r="25" spans="1:40" s="163" customFormat="1" ht="51" customHeight="1" x14ac:dyDescent="0.25">
      <c r="B25" s="301" t="s">
        <v>337</v>
      </c>
      <c r="C25" s="156" t="s">
        <v>338</v>
      </c>
      <c r="D25" s="189"/>
      <c r="E25" s="279" t="s">
        <v>339</v>
      </c>
      <c r="F25" s="189"/>
      <c r="G25" s="189"/>
      <c r="H25" s="128"/>
      <c r="I25" s="165"/>
      <c r="J25" s="165"/>
      <c r="K25" s="137">
        <f t="shared" si="9"/>
        <v>0</v>
      </c>
      <c r="L25" s="135"/>
      <c r="M25" s="135"/>
      <c r="N25" s="135"/>
      <c r="O25" s="135"/>
      <c r="P25" s="136"/>
      <c r="Q25" s="135"/>
      <c r="R25" s="136"/>
      <c r="T25" s="138" t="str">
        <f t="shared" si="10"/>
        <v/>
      </c>
      <c r="U25" s="160"/>
      <c r="V25" s="140" t="e">
        <f t="shared" si="7"/>
        <v>#DIV/0!</v>
      </c>
      <c r="W25" s="152"/>
      <c r="X25" s="48" t="e">
        <f t="shared" si="11"/>
        <v>#VALUE!</v>
      </c>
      <c r="Z25" s="355"/>
      <c r="AA25" s="355"/>
      <c r="AH25" s="358" t="s">
        <v>1630</v>
      </c>
      <c r="AI25" s="358"/>
      <c r="AJ25" s="358"/>
      <c r="AK25" s="358"/>
      <c r="AL25" s="358"/>
      <c r="AM25" s="358"/>
      <c r="AN25" s="358"/>
    </row>
    <row r="26" spans="1:40" s="163" customFormat="1" ht="45" customHeight="1" x14ac:dyDescent="0.25">
      <c r="B26" s="301" t="s">
        <v>340</v>
      </c>
      <c r="C26" s="157" t="s">
        <v>341</v>
      </c>
      <c r="D26" s="189"/>
      <c r="E26" s="279" t="s">
        <v>342</v>
      </c>
      <c r="F26" s="189"/>
      <c r="G26" s="189"/>
      <c r="H26" s="128"/>
      <c r="I26" s="165"/>
      <c r="J26" s="165"/>
      <c r="K26" s="137">
        <f t="shared" si="9"/>
        <v>0</v>
      </c>
      <c r="L26" s="135"/>
      <c r="M26" s="135"/>
      <c r="N26" s="135"/>
      <c r="O26" s="135"/>
      <c r="P26" s="136"/>
      <c r="Q26" s="135"/>
      <c r="R26" s="136"/>
      <c r="T26" s="138" t="str">
        <f t="shared" si="10"/>
        <v/>
      </c>
      <c r="U26" s="160"/>
      <c r="V26" s="140" t="e">
        <f t="shared" si="7"/>
        <v>#DIV/0!</v>
      </c>
      <c r="W26" s="152"/>
      <c r="X26" s="48" t="e">
        <f t="shared" si="11"/>
        <v>#VALUE!</v>
      </c>
      <c r="Z26" s="355"/>
      <c r="AA26" s="355"/>
      <c r="AH26" s="345"/>
      <c r="AI26" s="345"/>
      <c r="AJ26" s="345"/>
      <c r="AK26" s="345"/>
      <c r="AL26" s="345"/>
      <c r="AM26" s="345"/>
      <c r="AN26" s="345"/>
    </row>
    <row r="27" spans="1:40" x14ac:dyDescent="0.25">
      <c r="C27" s="148"/>
      <c r="D27" s="165"/>
      <c r="E27" s="165"/>
      <c r="F27" s="165"/>
      <c r="G27" s="165"/>
      <c r="W27" s="184" t="e">
        <f>SUM(W10:W26)</f>
        <v>#VALUE!</v>
      </c>
      <c r="X27" s="184" t="e">
        <f>SUM(X10:X26)</f>
        <v>#VALUE!</v>
      </c>
      <c r="Z27" s="180"/>
      <c r="AA27" s="180"/>
    </row>
    <row r="28" spans="1:40" s="147" customFormat="1" ht="12.75" customHeight="1" x14ac:dyDescent="0.25">
      <c r="A28" s="163"/>
      <c r="B28" s="150"/>
      <c r="C28" s="148"/>
      <c r="D28" s="165"/>
      <c r="E28" s="165"/>
      <c r="F28" s="165"/>
      <c r="G28" s="165"/>
      <c r="J28" s="163">
        <f>SUM(J10:J26)</f>
        <v>0</v>
      </c>
      <c r="K28" s="196">
        <f>SUM(K10:K26)</f>
        <v>0</v>
      </c>
      <c r="S28" s="131" t="s">
        <v>343</v>
      </c>
      <c r="T28" s="142">
        <f>SUMIF(J28,3-W31,W27)</f>
        <v>0</v>
      </c>
    </row>
    <row r="29" spans="1:40" x14ac:dyDescent="0.25">
      <c r="C29" s="148"/>
      <c r="D29" s="165"/>
      <c r="E29" s="165"/>
      <c r="F29" s="165"/>
      <c r="G29" s="165"/>
      <c r="S29" s="131" t="s">
        <v>344</v>
      </c>
      <c r="T29" s="142">
        <f>SUMIF(K28,17-W32,X27)</f>
        <v>0</v>
      </c>
      <c r="Y29" s="141"/>
    </row>
    <row r="30" spans="1:40" x14ac:dyDescent="0.25">
      <c r="C30" s="148"/>
      <c r="D30" s="165"/>
      <c r="E30" s="165"/>
      <c r="F30" s="165"/>
      <c r="G30" s="165"/>
      <c r="Y30" s="141"/>
    </row>
    <row r="31" spans="1:40" x14ac:dyDescent="0.25">
      <c r="C31" s="148"/>
      <c r="D31" s="165"/>
      <c r="E31" s="165"/>
      <c r="F31" s="165"/>
      <c r="G31" s="165"/>
      <c r="T31"/>
      <c r="U31"/>
      <c r="V31" s="144" t="s">
        <v>351</v>
      </c>
      <c r="W31" s="144">
        <f>SUM(R10,R11,R19)</f>
        <v>0</v>
      </c>
      <c r="X31"/>
      <c r="Y31"/>
      <c r="Z31"/>
      <c r="AA31"/>
      <c r="AB31"/>
      <c r="AC31"/>
      <c r="AD31"/>
    </row>
    <row r="32" spans="1:40" ht="13.5" customHeight="1" x14ac:dyDescent="0.25">
      <c r="C32" s="148"/>
      <c r="D32" s="165"/>
      <c r="E32" s="165"/>
      <c r="F32" s="165"/>
      <c r="G32" s="165"/>
      <c r="T32"/>
      <c r="U32"/>
      <c r="V32" s="144" t="s">
        <v>352</v>
      </c>
      <c r="W32" s="144">
        <f>SUM(R10:R26)</f>
        <v>0</v>
      </c>
      <c r="X32"/>
      <c r="Y32"/>
      <c r="Z32"/>
      <c r="AA32"/>
      <c r="AB32"/>
      <c r="AC32"/>
      <c r="AD32"/>
    </row>
    <row r="33" spans="3:33" x14ac:dyDescent="0.25">
      <c r="C33" s="148"/>
      <c r="D33" s="165"/>
      <c r="E33" s="165"/>
      <c r="F33" s="165"/>
      <c r="G33" s="165"/>
      <c r="T33"/>
      <c r="U33"/>
      <c r="V33"/>
      <c r="W33"/>
      <c r="X33"/>
      <c r="Y33"/>
      <c r="Z33"/>
      <c r="AA33"/>
      <c r="AB33"/>
      <c r="AC33"/>
      <c r="AD33"/>
    </row>
    <row r="34" spans="3:33" x14ac:dyDescent="0.25">
      <c r="T34"/>
      <c r="U34"/>
      <c r="V34"/>
      <c r="W34"/>
      <c r="X34"/>
      <c r="Y34"/>
      <c r="Z34"/>
      <c r="AA34"/>
      <c r="AB34"/>
      <c r="AC34"/>
      <c r="AD34"/>
    </row>
    <row r="35" spans="3:33" x14ac:dyDescent="0.25">
      <c r="T35"/>
      <c r="U35"/>
      <c r="V35"/>
      <c r="W35"/>
      <c r="X35"/>
      <c r="Y35"/>
      <c r="Z35"/>
      <c r="AA35"/>
      <c r="AB35"/>
      <c r="AC35"/>
      <c r="AD35"/>
    </row>
    <row r="40" spans="3:33" ht="22.5" customHeight="1" x14ac:dyDescent="0.25">
      <c r="AB40" s="149"/>
      <c r="AC40" s="149"/>
      <c r="AD40" s="149"/>
    </row>
    <row r="42" spans="3:33" ht="15" customHeight="1" x14ac:dyDescent="0.25">
      <c r="AB42" s="145"/>
      <c r="AC42" s="145"/>
      <c r="AD42" s="145"/>
      <c r="AE42" s="145"/>
      <c r="AF42" s="145"/>
      <c r="AG42" s="145"/>
    </row>
  </sheetData>
  <sheetProtection formatCells="0" formatColumns="0" formatRows="0" insertColumns="0" insertRows="0" insertHyperlinks="0" deleteColumns="0" deleteRows="0" sort="0" autoFilter="0" pivotTables="0"/>
  <mergeCells count="45">
    <mergeCell ref="AH16:AN16"/>
    <mergeCell ref="AH17:AN17"/>
    <mergeCell ref="AH18:AN18"/>
    <mergeCell ref="AH25:AN25"/>
    <mergeCell ref="AH19:AN19"/>
    <mergeCell ref="AH20:AN20"/>
    <mergeCell ref="AH21:AN21"/>
    <mergeCell ref="AH22:AN22"/>
    <mergeCell ref="AH23:AN23"/>
    <mergeCell ref="AH24:AN24"/>
    <mergeCell ref="AH14:AN14"/>
    <mergeCell ref="AH15:AN15"/>
    <mergeCell ref="T7:V7"/>
    <mergeCell ref="C7:C8"/>
    <mergeCell ref="Z21:AA21"/>
    <mergeCell ref="Z10:AA10"/>
    <mergeCell ref="Z11:AA11"/>
    <mergeCell ref="Z12:AA12"/>
    <mergeCell ref="Z13:AA13"/>
    <mergeCell ref="Z14:AA14"/>
    <mergeCell ref="AH7:AN8"/>
    <mergeCell ref="AH10:AN10"/>
    <mergeCell ref="AH9:AN9"/>
    <mergeCell ref="AH11:AN11"/>
    <mergeCell ref="AH12:AN12"/>
    <mergeCell ref="AH13:AN13"/>
    <mergeCell ref="Z16:AA16"/>
    <mergeCell ref="Z17:AA17"/>
    <mergeCell ref="Z18:AA18"/>
    <mergeCell ref="Z19:AA19"/>
    <mergeCell ref="Z20:AA20"/>
    <mergeCell ref="Z22:AA22"/>
    <mergeCell ref="Z23:AA23"/>
    <mergeCell ref="Z24:AA24"/>
    <mergeCell ref="Z25:AA25"/>
    <mergeCell ref="Z26:AA26"/>
    <mergeCell ref="Z15:AA15"/>
    <mergeCell ref="J7:R7"/>
    <mergeCell ref="E7:E8"/>
    <mergeCell ref="G7:G8"/>
    <mergeCell ref="C1:V1"/>
    <mergeCell ref="C2:T2"/>
    <mergeCell ref="C3:V3"/>
    <mergeCell ref="J5:AB5"/>
    <mergeCell ref="C6:R6"/>
  </mergeCells>
  <conditionalFormatting sqref="K10:K26">
    <cfRule type="cellIs" dxfId="634" priority="1644" stopIfTrue="1" operator="notEqual">
      <formula>1</formula>
    </cfRule>
    <cfRule type="cellIs" dxfId="633" priority="1645" stopIfTrue="1" operator="equal">
      <formula>1</formula>
    </cfRule>
  </conditionalFormatting>
  <conditionalFormatting sqref="K28">
    <cfRule type="cellIs" dxfId="632" priority="1621" stopIfTrue="1" operator="notEqual">
      <formula>1</formula>
    </cfRule>
    <cfRule type="cellIs" dxfId="631" priority="1622" stopIfTrue="1" operator="equal">
      <formula>1</formula>
    </cfRule>
  </conditionalFormatting>
  <conditionalFormatting sqref="T29">
    <cfRule type="containsBlanks" dxfId="630" priority="1083" stopIfTrue="1">
      <formula>LEN(TRIM(T29))=0</formula>
    </cfRule>
    <cfRule type="cellIs" dxfId="629" priority="1084" stopIfTrue="1" operator="lessThan">
      <formula>19.999</formula>
    </cfRule>
    <cfRule type="cellIs" dxfId="628" priority="1085" stopIfTrue="1" operator="lessThan">
      <formula>39.999</formula>
    </cfRule>
    <cfRule type="cellIs" dxfId="627" priority="1086" stopIfTrue="1" operator="lessThan">
      <formula>59.999</formula>
    </cfRule>
    <cfRule type="cellIs" dxfId="626" priority="1087" stopIfTrue="1" operator="lessThan">
      <formula>79.999</formula>
    </cfRule>
    <cfRule type="cellIs" dxfId="625" priority="1088" stopIfTrue="1" operator="lessThan">
      <formula>89.999</formula>
    </cfRule>
    <cfRule type="cellIs" dxfId="624" priority="1089" stopIfTrue="1" operator="between">
      <formula>90</formula>
      <formula>100</formula>
    </cfRule>
  </conditionalFormatting>
  <conditionalFormatting sqref="T28">
    <cfRule type="containsBlanks" dxfId="623" priority="393" stopIfTrue="1">
      <formula>LEN(TRIM(T28))=0</formula>
    </cfRule>
    <cfRule type="cellIs" dxfId="622" priority="394" stopIfTrue="1" operator="lessThan">
      <formula>19.999</formula>
    </cfRule>
    <cfRule type="cellIs" dxfId="621" priority="395" stopIfTrue="1" operator="lessThan">
      <formula>39.999</formula>
    </cfRule>
    <cfRule type="cellIs" dxfId="620" priority="396" stopIfTrue="1" operator="lessThan">
      <formula>59.999</formula>
    </cfRule>
    <cfRule type="cellIs" dxfId="619" priority="397" stopIfTrue="1" operator="lessThan">
      <formula>79.999</formula>
    </cfRule>
    <cfRule type="cellIs" dxfId="618" priority="398" stopIfTrue="1" operator="lessThan">
      <formula>89.999</formula>
    </cfRule>
    <cfRule type="cellIs" dxfId="617" priority="399" stopIfTrue="1" operator="between">
      <formula>90</formula>
      <formula>100</formula>
    </cfRule>
  </conditionalFormatting>
  <conditionalFormatting sqref="J10">
    <cfRule type="cellIs" dxfId="616" priority="136" stopIfTrue="1" operator="notEqual">
      <formula>1</formula>
    </cfRule>
    <cfRule type="cellIs" dxfId="615" priority="137" stopIfTrue="1" operator="equal">
      <formula>1</formula>
    </cfRule>
  </conditionalFormatting>
  <conditionalFormatting sqref="J11">
    <cfRule type="cellIs" dxfId="614" priority="11" stopIfTrue="1" operator="notEqual">
      <formula>1</formula>
    </cfRule>
    <cfRule type="cellIs" dxfId="613" priority="12" stopIfTrue="1" operator="equal">
      <formula>1</formula>
    </cfRule>
  </conditionalFormatting>
  <conditionalFormatting sqref="J19">
    <cfRule type="cellIs" dxfId="612" priority="9" stopIfTrue="1" operator="notEqual">
      <formula>1</formula>
    </cfRule>
    <cfRule type="cellIs" dxfId="611" priority="10" stopIfTrue="1" operator="equal">
      <formula>1</formula>
    </cfRule>
  </conditionalFormatting>
  <conditionalFormatting sqref="X10:X26">
    <cfRule type="expression" dxfId="610" priority="1662" stopIfTrue="1">
      <formula>#REF!=0</formula>
    </cfRule>
  </conditionalFormatting>
  <pageMargins left="0.7" right="0.7" top="0.75" bottom="0.75" header="0.3" footer="0.3"/>
  <pageSetup paperSize="9" scale="41" orientation="landscape" r:id="rId1"/>
  <colBreaks count="1" manualBreakCount="1">
    <brk id="33" max="1048575" man="1"/>
  </colBreaks>
  <ignoredErrors>
    <ignoredError sqref="T10:T2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59049" r:id="rId4" name="Button 3945">
              <controlPr defaultSize="0" print="0" autoLine="0" autoPict="0" macro="[0]!ButtonOpenAll">
                <anchor moveWithCells="1" sizeWithCells="1">
                  <from>
                    <xdr:col>2</xdr:col>
                    <xdr:colOff>2800350</xdr:colOff>
                    <xdr:row>3</xdr:row>
                    <xdr:rowOff>104775</xdr:rowOff>
                  </from>
                  <to>
                    <xdr:col>2</xdr:col>
                    <xdr:colOff>3876675</xdr:colOff>
                    <xdr:row>5</xdr:row>
                    <xdr:rowOff>85725</xdr:rowOff>
                  </to>
                </anchor>
              </controlPr>
            </control>
          </mc:Choice>
        </mc:AlternateContent>
        <mc:AlternateContent xmlns:mc="http://schemas.openxmlformats.org/markup-compatibility/2006">
          <mc:Choice Requires="x14">
            <control shapeId="1627207" r:id="rId5" name="Button 4167">
              <controlPr defaultSize="0" print="0" autoLine="0" autoPict="0" macro="[0]!ButtonD4_CloseAll">
                <anchor moveWithCells="1" sizeWithCells="1">
                  <from>
                    <xdr:col>2</xdr:col>
                    <xdr:colOff>3981450</xdr:colOff>
                    <xdr:row>3</xdr:row>
                    <xdr:rowOff>85725</xdr:rowOff>
                  </from>
                  <to>
                    <xdr:col>5</xdr:col>
                    <xdr:colOff>38100</xdr:colOff>
                    <xdr:row>5</xdr:row>
                    <xdr:rowOff>76200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5" tint="-0.24988555558946501"/>
  </sheetPr>
  <dimension ref="A1:AN76"/>
  <sheetViews>
    <sheetView showGridLines="0" showRowColHeaders="0" zoomScale="85" zoomScaleNormal="85" workbookViewId="0">
      <pane ySplit="8" topLeftCell="A50" activePane="bottomLeft" state="frozen"/>
      <selection pane="bottomLeft" activeCell="C6" sqref="C6:R6"/>
    </sheetView>
  </sheetViews>
  <sheetFormatPr defaultRowHeight="15" outlineLevelCol="1" x14ac:dyDescent="0.25"/>
  <cols>
    <col min="1" max="1" width="1.7109375" style="163" customWidth="1"/>
    <col min="2" max="2" width="5" style="163" customWidth="1"/>
    <col min="3" max="3" width="65.85546875" style="163" customWidth="1"/>
    <col min="4" max="4" width="2.5703125" style="163" customWidth="1" outlineLevel="1"/>
    <col min="5" max="5" width="5.7109375" style="163" customWidth="1" outlineLevel="1"/>
    <col min="6" max="6" width="2.5703125" style="163" customWidth="1" outlineLevel="1"/>
    <col min="7" max="7" width="6.140625" style="163" customWidth="1" outlineLevel="1"/>
    <col min="8" max="8" width="2.5703125" style="163" customWidth="1"/>
    <col min="9" max="9" width="5.28515625" style="163" hidden="1" customWidth="1"/>
    <col min="10" max="11" width="4.42578125" style="163" hidden="1" customWidth="1"/>
    <col min="12" max="13" width="4" style="163" customWidth="1"/>
    <col min="14" max="14" width="3.28515625" style="163" customWidth="1"/>
    <col min="15" max="15" width="4.42578125" style="163" customWidth="1"/>
    <col min="16" max="16" width="4.140625" style="163" customWidth="1"/>
    <col min="17" max="17" width="3.42578125" style="163" customWidth="1"/>
    <col min="18" max="18" width="3.7109375" style="163" customWidth="1"/>
    <col min="19" max="19" width="7.28515625" style="163" customWidth="1"/>
    <col min="20" max="20" width="13.28515625" style="163" customWidth="1"/>
    <col min="21" max="21" width="8.28515625" style="163" hidden="1" customWidth="1"/>
    <col min="22" max="22" width="6.7109375" style="163" hidden="1" customWidth="1"/>
    <col min="23" max="23" width="10.42578125" style="163" hidden="1" customWidth="1"/>
    <col min="24" max="24" width="9" style="163" hidden="1" customWidth="1"/>
    <col min="25" max="25" width="7.140625" style="163" customWidth="1"/>
    <col min="26" max="26" width="13.7109375" style="163" customWidth="1"/>
    <col min="27" max="27" width="19.28515625" style="163" customWidth="1"/>
    <col min="28" max="28" width="15.140625" style="163" customWidth="1"/>
    <col min="29" max="29" width="9.140625" style="163"/>
    <col min="30" max="30" width="51.7109375" style="163" customWidth="1"/>
    <col min="31" max="16384" width="9.140625" style="163"/>
  </cols>
  <sheetData>
    <row r="1" spans="1:40" ht="30" customHeight="1" x14ac:dyDescent="0.25">
      <c r="A1" s="345"/>
      <c r="B1" s="185"/>
      <c r="C1" s="363" t="s">
        <v>353</v>
      </c>
      <c r="D1" s="363"/>
      <c r="E1" s="363"/>
      <c r="F1" s="363"/>
      <c r="G1" s="363"/>
      <c r="H1" s="363"/>
      <c r="I1" s="363"/>
      <c r="J1" s="363"/>
      <c r="K1" s="363"/>
      <c r="L1" s="363"/>
      <c r="M1" s="363"/>
      <c r="N1" s="363"/>
      <c r="O1" s="363"/>
      <c r="P1" s="363"/>
      <c r="Q1" s="363"/>
      <c r="R1" s="363"/>
      <c r="S1" s="363"/>
      <c r="T1" s="363"/>
      <c r="U1" s="363"/>
      <c r="V1" s="363"/>
      <c r="W1" s="363"/>
      <c r="X1" s="185"/>
      <c r="Y1" s="185"/>
    </row>
    <row r="2" spans="1:40" x14ac:dyDescent="0.25">
      <c r="B2" s="186"/>
      <c r="C2" s="367" t="s">
        <v>1631</v>
      </c>
      <c r="D2" s="367"/>
      <c r="E2" s="367"/>
      <c r="F2" s="367"/>
      <c r="G2" s="367"/>
      <c r="H2" s="367"/>
      <c r="I2" s="367"/>
      <c r="J2" s="367"/>
      <c r="K2" s="367"/>
      <c r="L2" s="367"/>
      <c r="M2" s="367"/>
      <c r="N2" s="367"/>
      <c r="O2" s="367"/>
      <c r="P2" s="367"/>
      <c r="Q2" s="367"/>
      <c r="R2" s="367"/>
      <c r="S2" s="367"/>
      <c r="T2" s="367"/>
      <c r="U2" s="367"/>
      <c r="V2" s="367"/>
      <c r="W2" s="186"/>
      <c r="X2" s="186"/>
      <c r="Y2" s="186"/>
    </row>
    <row r="3" spans="1:40" x14ac:dyDescent="0.25">
      <c r="B3" s="186"/>
      <c r="C3" s="367" t="s">
        <v>1632</v>
      </c>
      <c r="D3" s="367"/>
      <c r="E3" s="367"/>
      <c r="F3" s="367"/>
      <c r="G3" s="367"/>
      <c r="H3" s="367"/>
      <c r="I3" s="367"/>
      <c r="J3" s="367"/>
      <c r="K3" s="367"/>
      <c r="L3" s="367"/>
      <c r="M3" s="367"/>
      <c r="N3" s="367"/>
      <c r="O3" s="367"/>
      <c r="P3" s="367"/>
      <c r="Q3" s="367"/>
      <c r="R3" s="367"/>
      <c r="S3" s="367"/>
      <c r="T3" s="367"/>
      <c r="U3" s="367"/>
      <c r="V3" s="367"/>
      <c r="W3" s="186"/>
      <c r="X3" s="186"/>
      <c r="Y3" s="186"/>
    </row>
    <row r="4" spans="1:40" x14ac:dyDescent="0.25">
      <c r="B4" s="186"/>
      <c r="C4" s="162"/>
      <c r="D4" s="162"/>
      <c r="E4" s="162"/>
      <c r="F4" s="162"/>
      <c r="G4" s="162"/>
      <c r="H4" s="162"/>
      <c r="I4" s="162"/>
      <c r="J4" s="162"/>
      <c r="K4" s="162"/>
      <c r="L4" s="162"/>
      <c r="M4" s="162"/>
      <c r="N4" s="162"/>
      <c r="O4" s="162"/>
      <c r="P4" s="162"/>
      <c r="Q4" s="162"/>
      <c r="R4" s="162"/>
      <c r="S4" s="162"/>
      <c r="T4" s="162"/>
      <c r="U4" s="162"/>
      <c r="V4" s="162"/>
      <c r="W4" s="162"/>
      <c r="X4" s="162"/>
      <c r="Y4" s="162"/>
    </row>
    <row r="5" spans="1:40" s="166" customFormat="1" ht="14.25" customHeight="1" x14ac:dyDescent="0.25">
      <c r="B5" s="187"/>
      <c r="C5" s="302"/>
      <c r="D5" s="302"/>
      <c r="E5" s="302"/>
      <c r="F5" s="302"/>
      <c r="G5" s="302"/>
      <c r="H5" s="302"/>
      <c r="I5" s="302"/>
      <c r="J5" s="302"/>
      <c r="K5" s="302"/>
      <c r="L5" s="366"/>
      <c r="M5" s="366"/>
      <c r="N5" s="366"/>
      <c r="O5" s="366"/>
      <c r="P5" s="366"/>
      <c r="Q5" s="366"/>
      <c r="R5" s="366"/>
      <c r="S5" s="366"/>
      <c r="T5" s="366"/>
      <c r="U5" s="366"/>
      <c r="V5" s="366"/>
      <c r="W5" s="366"/>
      <c r="X5" s="366"/>
      <c r="Y5" s="366"/>
      <c r="Z5" s="366"/>
      <c r="AA5" s="366"/>
      <c r="AB5" s="366"/>
      <c r="AC5" s="366"/>
      <c r="AD5" s="366"/>
    </row>
    <row r="6" spans="1:40" s="166" customFormat="1" x14ac:dyDescent="0.25">
      <c r="B6" s="167"/>
      <c r="C6" s="454"/>
      <c r="D6" s="454"/>
      <c r="E6" s="454"/>
      <c r="F6" s="454"/>
      <c r="G6" s="454"/>
      <c r="H6" s="454"/>
      <c r="I6" s="454"/>
      <c r="J6" s="454"/>
      <c r="K6" s="454"/>
      <c r="L6" s="454"/>
      <c r="M6" s="454"/>
      <c r="N6" s="454"/>
      <c r="O6" s="454"/>
      <c r="P6" s="454"/>
      <c r="Q6" s="454"/>
      <c r="R6" s="454"/>
      <c r="S6" s="167"/>
      <c r="T6" s="167"/>
      <c r="U6" s="167"/>
      <c r="V6" s="167"/>
      <c r="W6" s="167"/>
      <c r="X6" s="167"/>
      <c r="Y6" s="167"/>
    </row>
    <row r="7" spans="1:40" s="166" customFormat="1" ht="37.5" customHeight="1" x14ac:dyDescent="0.25">
      <c r="B7" s="181"/>
      <c r="C7" s="356" t="s">
        <v>354</v>
      </c>
      <c r="D7" s="338"/>
      <c r="E7" s="359" t="s">
        <v>355</v>
      </c>
      <c r="F7" s="339"/>
      <c r="G7" s="359" t="s">
        <v>356</v>
      </c>
      <c r="H7" s="168"/>
      <c r="I7" s="169"/>
      <c r="J7" s="361" t="s">
        <v>1694</v>
      </c>
      <c r="K7" s="362"/>
      <c r="L7" s="362"/>
      <c r="M7" s="362"/>
      <c r="N7" s="362"/>
      <c r="O7" s="362"/>
      <c r="P7" s="362"/>
      <c r="Q7" s="362"/>
      <c r="R7" s="362"/>
      <c r="S7" s="169"/>
      <c r="T7" s="360" t="s">
        <v>357</v>
      </c>
      <c r="U7" s="360"/>
      <c r="V7" s="360"/>
      <c r="W7" s="170"/>
      <c r="X7" s="170"/>
      <c r="Y7" s="170"/>
      <c r="Z7" s="170"/>
      <c r="AH7" s="356" t="s">
        <v>358</v>
      </c>
      <c r="AI7" s="356"/>
      <c r="AJ7" s="356"/>
      <c r="AK7" s="356"/>
      <c r="AL7" s="356"/>
      <c r="AM7" s="356"/>
      <c r="AN7" s="356"/>
    </row>
    <row r="8" spans="1:40" s="166" customFormat="1" ht="80.25" customHeight="1" x14ac:dyDescent="0.25">
      <c r="B8" s="181"/>
      <c r="C8" s="356"/>
      <c r="D8" s="338"/>
      <c r="E8" s="359"/>
      <c r="F8" s="340"/>
      <c r="G8" s="359"/>
      <c r="H8" s="168"/>
      <c r="J8" s="172" t="s">
        <v>511</v>
      </c>
      <c r="K8" s="172" t="s">
        <v>512</v>
      </c>
      <c r="L8" s="192">
        <v>0</v>
      </c>
      <c r="M8" s="192">
        <v>0.2</v>
      </c>
      <c r="N8" s="192">
        <v>0.4</v>
      </c>
      <c r="O8" s="192">
        <v>0.6</v>
      </c>
      <c r="P8" s="192">
        <v>0.8</v>
      </c>
      <c r="Q8" s="192">
        <v>1</v>
      </c>
      <c r="R8" s="193" t="s">
        <v>359</v>
      </c>
      <c r="T8" s="174"/>
      <c r="U8" s="174" t="s">
        <v>513</v>
      </c>
      <c r="V8" s="173" t="s">
        <v>514</v>
      </c>
      <c r="W8" s="171"/>
      <c r="Y8" s="171"/>
      <c r="AH8" s="356"/>
      <c r="AI8" s="356"/>
      <c r="AJ8" s="356"/>
      <c r="AK8" s="356"/>
      <c r="AL8" s="356"/>
      <c r="AM8" s="356"/>
      <c r="AN8" s="356"/>
    </row>
    <row r="9" spans="1:40" ht="42" customHeight="1" x14ac:dyDescent="0.25">
      <c r="B9" s="301"/>
      <c r="D9" s="139"/>
      <c r="E9" s="139"/>
      <c r="F9" s="139"/>
      <c r="G9" s="139"/>
      <c r="H9" s="139"/>
      <c r="K9" s="45"/>
      <c r="L9" s="45"/>
      <c r="M9" s="45"/>
      <c r="N9" s="45"/>
      <c r="O9" s="45"/>
      <c r="P9" s="46"/>
      <c r="Q9" s="129"/>
      <c r="R9" s="130"/>
      <c r="T9" s="47"/>
      <c r="U9" s="47"/>
      <c r="V9" s="46"/>
      <c r="W9" s="163" t="s">
        <v>515</v>
      </c>
      <c r="X9" s="163" t="s">
        <v>516</v>
      </c>
      <c r="Z9" s="131" t="s">
        <v>360</v>
      </c>
    </row>
    <row r="10" spans="1:40" ht="49.5" customHeight="1" x14ac:dyDescent="0.25">
      <c r="B10" s="301">
        <v>1</v>
      </c>
      <c r="C10" s="154" t="s">
        <v>361</v>
      </c>
      <c r="D10" s="139"/>
      <c r="E10" s="283" t="s">
        <v>362</v>
      </c>
      <c r="F10" s="283"/>
      <c r="G10" s="283"/>
      <c r="H10" s="139"/>
      <c r="I10" s="165">
        <f>SUM(K10:K60)</f>
        <v>0</v>
      </c>
      <c r="J10" s="137">
        <f>SUM(L10:Q10)</f>
        <v>0</v>
      </c>
      <c r="K10" s="137">
        <f t="shared" ref="K10" si="0">SUM(L10:Q10)</f>
        <v>0</v>
      </c>
      <c r="L10" s="135"/>
      <c r="M10" s="135"/>
      <c r="N10" s="135"/>
      <c r="O10" s="135"/>
      <c r="P10" s="136"/>
      <c r="Q10" s="135"/>
      <c r="R10" s="136"/>
      <c r="T10" s="138" t="str">
        <f>IF(SUM(L10:Q10)=1,((L10*0)+(M10*20)+(N10*40)+(O10*60)+(P10*80)+(Q10*100)),"")</f>
        <v/>
      </c>
      <c r="U10" s="160" t="e">
        <f>1/$J$62</f>
        <v>#DIV/0!</v>
      </c>
      <c r="V10" s="140" t="e">
        <f t="shared" ref="V10" si="1">1/$K$62</f>
        <v>#DIV/0!</v>
      </c>
      <c r="W10" s="152" t="e">
        <f>IF(R10=1,0,T10*U10)</f>
        <v>#VALUE!</v>
      </c>
      <c r="X10" s="48" t="e">
        <f t="shared" ref="X10" si="2">IF(R10=1,0,T10*V10)</f>
        <v>#VALUE!</v>
      </c>
      <c r="Z10" s="355"/>
      <c r="AA10" s="355"/>
    </row>
    <row r="11" spans="1:40" ht="50.25" customHeight="1" x14ac:dyDescent="0.25">
      <c r="B11" s="301" t="s">
        <v>363</v>
      </c>
      <c r="C11" s="158" t="s">
        <v>364</v>
      </c>
      <c r="D11" s="139"/>
      <c r="E11" s="283" t="s">
        <v>365</v>
      </c>
      <c r="F11" s="283"/>
      <c r="G11" s="283"/>
      <c r="H11" s="139"/>
      <c r="I11" s="165"/>
      <c r="J11" s="165"/>
      <c r="K11" s="137">
        <f t="shared" ref="K11" si="3">SUM(L11:Q11)</f>
        <v>0</v>
      </c>
      <c r="L11" s="135"/>
      <c r="M11" s="135"/>
      <c r="N11" s="135"/>
      <c r="O11" s="135"/>
      <c r="P11" s="136"/>
      <c r="Q11" s="135"/>
      <c r="R11" s="136"/>
      <c r="T11" s="138" t="str">
        <f t="shared" ref="T11" si="4">IF(SUM(L11:Q11)=1,((L11*0)+(M11*20)+(N11*40)+(O11*60)+(P11*80)+(Q11*100)),"")</f>
        <v/>
      </c>
      <c r="U11" s="160"/>
      <c r="V11" s="140" t="e">
        <f t="shared" ref="V11" si="5">1/$K$62</f>
        <v>#DIV/0!</v>
      </c>
      <c r="W11" s="152"/>
      <c r="X11" s="48" t="e">
        <f t="shared" ref="X11" si="6">IF(R11=1,0,T11*V11)</f>
        <v>#VALUE!</v>
      </c>
      <c r="Z11" s="355"/>
      <c r="AA11" s="355"/>
      <c r="AH11" s="358" t="s">
        <v>1633</v>
      </c>
      <c r="AI11" s="358"/>
      <c r="AJ11" s="358"/>
      <c r="AK11" s="358"/>
      <c r="AL11" s="358"/>
      <c r="AM11" s="358"/>
      <c r="AN11" s="358"/>
    </row>
    <row r="12" spans="1:40" ht="49.5" customHeight="1" x14ac:dyDescent="0.25">
      <c r="B12" s="301">
        <v>2</v>
      </c>
      <c r="C12" s="154" t="s">
        <v>366</v>
      </c>
      <c r="D12" s="189"/>
      <c r="E12" s="277" t="s">
        <v>367</v>
      </c>
      <c r="F12" s="279"/>
      <c r="G12" s="278" t="s">
        <v>368</v>
      </c>
      <c r="H12" s="128"/>
      <c r="I12" s="165"/>
      <c r="J12" s="137">
        <f>SUM(L12:Q12)</f>
        <v>0</v>
      </c>
      <c r="K12" s="137">
        <f t="shared" ref="K12:K50" si="7">SUM(L12:Q12)</f>
        <v>0</v>
      </c>
      <c r="L12" s="135"/>
      <c r="M12" s="135"/>
      <c r="N12" s="135"/>
      <c r="O12" s="135"/>
      <c r="P12" s="136"/>
      <c r="Q12" s="135"/>
      <c r="R12" s="136"/>
      <c r="T12" s="138" t="str">
        <f t="shared" ref="T12" si="8">IF(SUM(L12:Q12)=1,((L12*0)+(M12*20)+(N12*40)+(O12*60)+(P12*80)+(Q12*100)),"")</f>
        <v/>
      </c>
      <c r="U12" s="160" t="e">
        <f>1/$J$62</f>
        <v>#DIV/0!</v>
      </c>
      <c r="V12" s="140" t="e">
        <f t="shared" ref="V12:V41" si="9">1/$K$62</f>
        <v>#DIV/0!</v>
      </c>
      <c r="W12" s="199" t="e">
        <f>IF(R12=1,0,T12*U12)</f>
        <v>#VALUE!</v>
      </c>
      <c r="X12" s="48" t="e">
        <f t="shared" ref="X12:X50" si="10">IF(R12=1,0,T12*V12)</f>
        <v>#VALUE!</v>
      </c>
      <c r="Z12" s="355"/>
      <c r="AA12" s="355"/>
      <c r="AH12" s="357" t="s">
        <v>1634</v>
      </c>
      <c r="AI12" s="357"/>
      <c r="AJ12" s="357"/>
      <c r="AK12" s="357"/>
      <c r="AL12" s="357"/>
      <c r="AM12" s="357"/>
      <c r="AN12" s="357"/>
    </row>
    <row r="13" spans="1:40" ht="51" customHeight="1" x14ac:dyDescent="0.25">
      <c r="B13" s="301" t="s">
        <v>369</v>
      </c>
      <c r="C13" s="158" t="s">
        <v>370</v>
      </c>
      <c r="D13" s="189"/>
      <c r="E13" s="277" t="s">
        <v>371</v>
      </c>
      <c r="F13" s="279"/>
      <c r="G13" s="279"/>
      <c r="H13" s="128"/>
      <c r="I13" s="165"/>
      <c r="J13" s="165"/>
      <c r="K13" s="137">
        <f t="shared" si="7"/>
        <v>0</v>
      </c>
      <c r="L13" s="135"/>
      <c r="M13" s="135"/>
      <c r="N13" s="135"/>
      <c r="O13" s="135"/>
      <c r="P13" s="136"/>
      <c r="Q13" s="135"/>
      <c r="R13" s="136"/>
      <c r="T13" s="138" t="str">
        <f t="shared" ref="T13:T50" si="11">IF(SUM(L13:Q13)=1,((L13*0)+(M13*20)+(N13*40)+(O13*60)+(P13*80)+(Q13*100)),"")</f>
        <v/>
      </c>
      <c r="U13" s="160"/>
      <c r="V13" s="140" t="e">
        <f t="shared" si="9"/>
        <v>#DIV/0!</v>
      </c>
      <c r="W13" s="152"/>
      <c r="X13" s="48" t="e">
        <f t="shared" si="10"/>
        <v>#VALUE!</v>
      </c>
      <c r="Z13" s="355"/>
      <c r="AA13" s="355"/>
      <c r="AH13" s="358" t="s">
        <v>1635</v>
      </c>
      <c r="AI13" s="358"/>
      <c r="AJ13" s="358"/>
      <c r="AK13" s="358"/>
      <c r="AL13" s="358"/>
      <c r="AM13" s="358"/>
      <c r="AN13" s="358"/>
    </row>
    <row r="14" spans="1:40" ht="55.5" customHeight="1" x14ac:dyDescent="0.25">
      <c r="B14" s="301">
        <v>3</v>
      </c>
      <c r="C14" s="154" t="s">
        <v>372</v>
      </c>
      <c r="D14" s="189"/>
      <c r="E14" s="279" t="s">
        <v>373</v>
      </c>
      <c r="F14" s="279"/>
      <c r="G14" s="278" t="s">
        <v>374</v>
      </c>
      <c r="H14" s="128"/>
      <c r="I14" s="165"/>
      <c r="J14" s="137">
        <f>SUM(L14:Q14)</f>
        <v>0</v>
      </c>
      <c r="K14" s="137">
        <f t="shared" si="7"/>
        <v>0</v>
      </c>
      <c r="L14" s="135"/>
      <c r="M14" s="135"/>
      <c r="N14" s="135"/>
      <c r="O14" s="135"/>
      <c r="P14" s="136"/>
      <c r="Q14" s="135"/>
      <c r="R14" s="136"/>
      <c r="T14" s="138" t="str">
        <f t="shared" si="11"/>
        <v/>
      </c>
      <c r="U14" s="160" t="e">
        <f>1/$J$62</f>
        <v>#DIV/0!</v>
      </c>
      <c r="V14" s="140" t="e">
        <f t="shared" si="9"/>
        <v>#DIV/0!</v>
      </c>
      <c r="W14" s="199" t="e">
        <f>IF(R14=1,0,T14*U14)</f>
        <v>#VALUE!</v>
      </c>
      <c r="X14" s="48" t="e">
        <f t="shared" si="10"/>
        <v>#VALUE!</v>
      </c>
      <c r="Z14" s="355"/>
      <c r="AA14" s="355"/>
      <c r="AH14" s="358" t="s">
        <v>1636</v>
      </c>
      <c r="AI14" s="358"/>
      <c r="AJ14" s="358"/>
      <c r="AK14" s="358"/>
      <c r="AL14" s="358"/>
      <c r="AM14" s="358"/>
      <c r="AN14" s="358"/>
    </row>
    <row r="15" spans="1:40" ht="51.75" customHeight="1" x14ac:dyDescent="0.25">
      <c r="B15" s="301" t="s">
        <v>375</v>
      </c>
      <c r="C15" s="159" t="s">
        <v>376</v>
      </c>
      <c r="D15" s="190"/>
      <c r="E15" s="277" t="s">
        <v>377</v>
      </c>
      <c r="F15" s="279"/>
      <c r="G15" s="279"/>
      <c r="H15" s="133"/>
      <c r="I15" s="165"/>
      <c r="J15" s="165"/>
      <c r="K15" s="137">
        <f t="shared" si="7"/>
        <v>0</v>
      </c>
      <c r="L15" s="135"/>
      <c r="M15" s="135"/>
      <c r="N15" s="135"/>
      <c r="O15" s="135"/>
      <c r="P15" s="136"/>
      <c r="Q15" s="135"/>
      <c r="R15" s="136"/>
      <c r="T15" s="138" t="str">
        <f t="shared" si="11"/>
        <v/>
      </c>
      <c r="U15" s="160"/>
      <c r="V15" s="140" t="e">
        <f t="shared" si="9"/>
        <v>#DIV/0!</v>
      </c>
      <c r="W15" s="152"/>
      <c r="X15" s="48" t="e">
        <f t="shared" si="10"/>
        <v>#VALUE!</v>
      </c>
      <c r="Z15" s="355"/>
      <c r="AA15" s="355"/>
      <c r="AH15" s="358" t="s">
        <v>1637</v>
      </c>
      <c r="AI15" s="358"/>
      <c r="AJ15" s="358"/>
      <c r="AK15" s="358"/>
      <c r="AL15" s="358"/>
      <c r="AM15" s="358"/>
      <c r="AN15" s="358"/>
    </row>
    <row r="16" spans="1:40" ht="60" customHeight="1" x14ac:dyDescent="0.25">
      <c r="B16" s="301">
        <v>4</v>
      </c>
      <c r="C16" s="154" t="s">
        <v>378</v>
      </c>
      <c r="D16" s="132"/>
      <c r="E16" s="283" t="s">
        <v>379</v>
      </c>
      <c r="F16" s="279"/>
      <c r="G16" s="278" t="s">
        <v>380</v>
      </c>
      <c r="H16" s="132"/>
      <c r="I16" s="165"/>
      <c r="J16" s="137">
        <f>SUM(L16:Q16)</f>
        <v>0</v>
      </c>
      <c r="K16" s="137">
        <f t="shared" si="7"/>
        <v>0</v>
      </c>
      <c r="L16" s="135"/>
      <c r="M16" s="135"/>
      <c r="N16" s="135"/>
      <c r="O16" s="135"/>
      <c r="P16" s="136"/>
      <c r="Q16" s="135"/>
      <c r="R16" s="136"/>
      <c r="T16" s="138" t="str">
        <f t="shared" si="11"/>
        <v/>
      </c>
      <c r="U16" s="160" t="e">
        <f>1/$J$62</f>
        <v>#DIV/0!</v>
      </c>
      <c r="V16" s="140" t="e">
        <f t="shared" si="9"/>
        <v>#DIV/0!</v>
      </c>
      <c r="W16" s="152" t="e">
        <f>IF(R16=1,0,T16*U16)</f>
        <v>#VALUE!</v>
      </c>
      <c r="X16" s="48" t="e">
        <f t="shared" si="10"/>
        <v>#VALUE!</v>
      </c>
      <c r="Z16" s="355"/>
      <c r="AA16" s="355"/>
      <c r="AH16" s="358" t="s">
        <v>1638</v>
      </c>
      <c r="AI16" s="358"/>
      <c r="AJ16" s="358"/>
      <c r="AK16" s="358"/>
      <c r="AL16" s="358"/>
      <c r="AM16" s="358"/>
      <c r="AN16" s="358"/>
    </row>
    <row r="17" spans="2:40" ht="54" customHeight="1" x14ac:dyDescent="0.25">
      <c r="B17" s="301">
        <v>5</v>
      </c>
      <c r="C17" s="154" t="s">
        <v>381</v>
      </c>
      <c r="D17" s="139"/>
      <c r="E17" s="283" t="s">
        <v>382</v>
      </c>
      <c r="F17" s="283"/>
      <c r="G17" s="283"/>
      <c r="H17" s="139"/>
      <c r="I17" s="165"/>
      <c r="J17" s="137">
        <f>SUM(L17:Q17)</f>
        <v>0</v>
      </c>
      <c r="K17" s="137">
        <f t="shared" si="7"/>
        <v>0</v>
      </c>
      <c r="L17" s="135"/>
      <c r="M17" s="135"/>
      <c r="N17" s="135"/>
      <c r="O17" s="135"/>
      <c r="P17" s="136"/>
      <c r="Q17" s="135"/>
      <c r="R17" s="136"/>
      <c r="T17" s="138" t="str">
        <f t="shared" si="11"/>
        <v/>
      </c>
      <c r="U17" s="160" t="e">
        <f>1/$J$62</f>
        <v>#DIV/0!</v>
      </c>
      <c r="V17" s="140" t="e">
        <f t="shared" si="9"/>
        <v>#DIV/0!</v>
      </c>
      <c r="W17" s="152" t="e">
        <f>IF(R17=1,0,T17*U17)</f>
        <v>#VALUE!</v>
      </c>
      <c r="X17" s="48" t="e">
        <f t="shared" si="10"/>
        <v>#VALUE!</v>
      </c>
      <c r="Z17" s="355"/>
      <c r="AA17" s="355"/>
      <c r="AH17" s="358" t="s">
        <v>1639</v>
      </c>
      <c r="AI17" s="358"/>
      <c r="AJ17" s="358"/>
      <c r="AK17" s="358"/>
      <c r="AL17" s="358"/>
      <c r="AM17" s="358"/>
      <c r="AN17" s="358"/>
    </row>
    <row r="18" spans="2:40" ht="59.25" customHeight="1" x14ac:dyDescent="0.25">
      <c r="B18" s="301" t="s">
        <v>383</v>
      </c>
      <c r="C18" s="155" t="s">
        <v>384</v>
      </c>
      <c r="D18" s="128"/>
      <c r="E18" s="283" t="s">
        <v>385</v>
      </c>
      <c r="F18" s="284"/>
      <c r="G18" s="286"/>
      <c r="H18" s="128"/>
      <c r="I18" s="165"/>
      <c r="J18" s="165"/>
      <c r="K18" s="137">
        <f t="shared" si="7"/>
        <v>0</v>
      </c>
      <c r="L18" s="135"/>
      <c r="M18" s="135"/>
      <c r="N18" s="135"/>
      <c r="O18" s="135"/>
      <c r="P18" s="136"/>
      <c r="Q18" s="135"/>
      <c r="R18" s="136"/>
      <c r="T18" s="138" t="str">
        <f t="shared" si="11"/>
        <v/>
      </c>
      <c r="U18" s="160"/>
      <c r="V18" s="140" t="e">
        <f t="shared" si="9"/>
        <v>#DIV/0!</v>
      </c>
      <c r="W18" s="152"/>
      <c r="X18" s="48" t="e">
        <f t="shared" si="10"/>
        <v>#VALUE!</v>
      </c>
      <c r="Z18" s="355"/>
      <c r="AA18" s="355"/>
      <c r="AH18" s="358" t="s">
        <v>1640</v>
      </c>
      <c r="AI18" s="358"/>
      <c r="AJ18" s="358"/>
      <c r="AK18" s="358"/>
      <c r="AL18" s="358"/>
      <c r="AM18" s="358"/>
      <c r="AN18" s="358"/>
    </row>
    <row r="19" spans="2:40" ht="61.5" customHeight="1" x14ac:dyDescent="0.25">
      <c r="B19" s="301" t="s">
        <v>386</v>
      </c>
      <c r="C19" s="156" t="s">
        <v>387</v>
      </c>
      <c r="D19" s="128"/>
      <c r="E19" s="283" t="s">
        <v>388</v>
      </c>
      <c r="F19" s="284"/>
      <c r="G19" s="286"/>
      <c r="H19" s="128"/>
      <c r="I19" s="165"/>
      <c r="J19" s="165"/>
      <c r="K19" s="137">
        <f t="shared" si="7"/>
        <v>0</v>
      </c>
      <c r="L19" s="135"/>
      <c r="M19" s="135"/>
      <c r="N19" s="135"/>
      <c r="O19" s="135"/>
      <c r="P19" s="136"/>
      <c r="Q19" s="135"/>
      <c r="R19" s="136"/>
      <c r="T19" s="138" t="str">
        <f t="shared" si="11"/>
        <v/>
      </c>
      <c r="U19" s="160"/>
      <c r="V19" s="140" t="e">
        <f t="shared" si="9"/>
        <v>#DIV/0!</v>
      </c>
      <c r="W19" s="152"/>
      <c r="X19" s="48" t="e">
        <f t="shared" si="10"/>
        <v>#VALUE!</v>
      </c>
      <c r="Z19" s="355"/>
      <c r="AA19" s="355"/>
      <c r="AH19" s="358" t="s">
        <v>1641</v>
      </c>
      <c r="AI19" s="358"/>
      <c r="AJ19" s="358"/>
      <c r="AK19" s="358"/>
      <c r="AL19" s="358"/>
      <c r="AM19" s="358"/>
      <c r="AN19" s="358"/>
    </row>
    <row r="20" spans="2:40" ht="54" customHeight="1" x14ac:dyDescent="0.25">
      <c r="B20" s="301" t="s">
        <v>389</v>
      </c>
      <c r="C20" s="156" t="s">
        <v>390</v>
      </c>
      <c r="D20" s="128"/>
      <c r="E20" s="283" t="s">
        <v>391</v>
      </c>
      <c r="F20" s="284"/>
      <c r="G20" s="278" t="s">
        <v>392</v>
      </c>
      <c r="H20" s="128"/>
      <c r="I20" s="165"/>
      <c r="J20" s="165"/>
      <c r="K20" s="137">
        <f t="shared" si="7"/>
        <v>0</v>
      </c>
      <c r="L20" s="135"/>
      <c r="M20" s="135"/>
      <c r="N20" s="135"/>
      <c r="O20" s="135"/>
      <c r="P20" s="136"/>
      <c r="Q20" s="135"/>
      <c r="R20" s="136"/>
      <c r="T20" s="138" t="str">
        <f t="shared" si="11"/>
        <v/>
      </c>
      <c r="U20" s="160"/>
      <c r="V20" s="140" t="e">
        <f t="shared" si="9"/>
        <v>#DIV/0!</v>
      </c>
      <c r="W20" s="152"/>
      <c r="X20" s="48" t="e">
        <f t="shared" si="10"/>
        <v>#VALUE!</v>
      </c>
      <c r="Z20" s="355"/>
      <c r="AA20" s="355"/>
      <c r="AH20" s="358" t="s">
        <v>1642</v>
      </c>
      <c r="AI20" s="358"/>
      <c r="AJ20" s="358"/>
      <c r="AK20" s="358"/>
      <c r="AL20" s="358"/>
      <c r="AM20" s="358"/>
      <c r="AN20" s="358"/>
    </row>
    <row r="21" spans="2:40" ht="57.75" customHeight="1" x14ac:dyDescent="0.25">
      <c r="B21" s="301" t="s">
        <v>393</v>
      </c>
      <c r="C21" s="156" t="s">
        <v>394</v>
      </c>
      <c r="D21" s="128"/>
      <c r="E21" s="283" t="s">
        <v>395</v>
      </c>
      <c r="F21" s="284"/>
      <c r="G21" s="286"/>
      <c r="H21" s="128"/>
      <c r="I21" s="165"/>
      <c r="J21" s="165"/>
      <c r="K21" s="137">
        <f t="shared" si="7"/>
        <v>0</v>
      </c>
      <c r="L21" s="135"/>
      <c r="M21" s="135"/>
      <c r="N21" s="135"/>
      <c r="O21" s="135"/>
      <c r="P21" s="136"/>
      <c r="Q21" s="135"/>
      <c r="R21" s="136"/>
      <c r="T21" s="138" t="str">
        <f t="shared" si="11"/>
        <v/>
      </c>
      <c r="U21" s="160"/>
      <c r="V21" s="140" t="e">
        <f t="shared" si="9"/>
        <v>#DIV/0!</v>
      </c>
      <c r="W21" s="152"/>
      <c r="X21" s="48" t="e">
        <f t="shared" si="10"/>
        <v>#VALUE!</v>
      </c>
      <c r="Z21" s="355"/>
      <c r="AA21" s="355"/>
      <c r="AH21" s="358" t="s">
        <v>1643</v>
      </c>
      <c r="AI21" s="358"/>
      <c r="AJ21" s="358"/>
      <c r="AK21" s="358"/>
      <c r="AL21" s="358"/>
      <c r="AM21" s="358"/>
      <c r="AN21" s="358"/>
    </row>
    <row r="22" spans="2:40" ht="60.75" customHeight="1" x14ac:dyDescent="0.25">
      <c r="B22" s="301" t="s">
        <v>396</v>
      </c>
      <c r="C22" s="156" t="s">
        <v>397</v>
      </c>
      <c r="D22" s="128"/>
      <c r="E22" s="283" t="s">
        <v>398</v>
      </c>
      <c r="F22" s="284"/>
      <c r="G22" s="278" t="s">
        <v>399</v>
      </c>
      <c r="H22" s="128"/>
      <c r="I22" s="165"/>
      <c r="J22" s="165"/>
      <c r="K22" s="137">
        <f t="shared" si="7"/>
        <v>0</v>
      </c>
      <c r="L22" s="135"/>
      <c r="M22" s="135"/>
      <c r="N22" s="135"/>
      <c r="O22" s="135"/>
      <c r="P22" s="136"/>
      <c r="Q22" s="135"/>
      <c r="R22" s="136"/>
      <c r="T22" s="138" t="str">
        <f t="shared" si="11"/>
        <v/>
      </c>
      <c r="U22" s="160"/>
      <c r="V22" s="140" t="e">
        <f t="shared" si="9"/>
        <v>#DIV/0!</v>
      </c>
      <c r="W22" s="152"/>
      <c r="X22" s="48" t="e">
        <f t="shared" si="10"/>
        <v>#VALUE!</v>
      </c>
      <c r="Z22" s="355"/>
      <c r="AA22" s="355"/>
      <c r="AH22" s="345"/>
      <c r="AI22" s="345"/>
      <c r="AJ22" s="345"/>
      <c r="AK22" s="345"/>
      <c r="AL22" s="345"/>
      <c r="AM22" s="345"/>
      <c r="AN22" s="345"/>
    </row>
    <row r="23" spans="2:40" ht="57.75" customHeight="1" x14ac:dyDescent="0.25">
      <c r="B23" s="301" t="s">
        <v>400</v>
      </c>
      <c r="C23" s="156" t="s">
        <v>401</v>
      </c>
      <c r="D23" s="139"/>
      <c r="E23" s="283" t="s">
        <v>402</v>
      </c>
      <c r="F23" s="283"/>
      <c r="G23" s="283"/>
      <c r="H23" s="139"/>
      <c r="I23" s="165"/>
      <c r="J23" s="165"/>
      <c r="K23" s="137">
        <f t="shared" si="7"/>
        <v>0</v>
      </c>
      <c r="L23" s="135"/>
      <c r="M23" s="135"/>
      <c r="N23" s="135"/>
      <c r="O23" s="135"/>
      <c r="P23" s="136"/>
      <c r="Q23" s="135"/>
      <c r="R23" s="136"/>
      <c r="T23" s="138" t="str">
        <f t="shared" si="11"/>
        <v/>
      </c>
      <c r="U23" s="160"/>
      <c r="V23" s="140" t="e">
        <f t="shared" si="9"/>
        <v>#DIV/0!</v>
      </c>
      <c r="W23" s="152"/>
      <c r="X23" s="48" t="e">
        <f t="shared" si="10"/>
        <v>#VALUE!</v>
      </c>
      <c r="Z23" s="355"/>
      <c r="AA23" s="355"/>
      <c r="AH23" s="358" t="s">
        <v>1644</v>
      </c>
      <c r="AI23" s="358"/>
      <c r="AJ23" s="358"/>
      <c r="AK23" s="358"/>
      <c r="AL23" s="358"/>
      <c r="AM23" s="358"/>
      <c r="AN23" s="358"/>
    </row>
    <row r="24" spans="2:40" ht="62.25" customHeight="1" x14ac:dyDescent="0.25">
      <c r="B24" s="301" t="s">
        <v>403</v>
      </c>
      <c r="C24" s="157" t="s">
        <v>404</v>
      </c>
      <c r="D24" s="139"/>
      <c r="E24" s="283" t="s">
        <v>405</v>
      </c>
      <c r="F24" s="283"/>
      <c r="G24" s="278" t="s">
        <v>406</v>
      </c>
      <c r="H24" s="139"/>
      <c r="I24" s="165"/>
      <c r="J24" s="165"/>
      <c r="K24" s="137">
        <f t="shared" si="7"/>
        <v>0</v>
      </c>
      <c r="L24" s="135"/>
      <c r="M24" s="135"/>
      <c r="N24" s="135"/>
      <c r="O24" s="135"/>
      <c r="P24" s="136"/>
      <c r="Q24" s="135"/>
      <c r="R24" s="136"/>
      <c r="T24" s="138" t="str">
        <f t="shared" si="11"/>
        <v/>
      </c>
      <c r="U24" s="160"/>
      <c r="V24" s="140" t="e">
        <f t="shared" si="9"/>
        <v>#DIV/0!</v>
      </c>
      <c r="W24" s="152"/>
      <c r="X24" s="48" t="e">
        <f t="shared" si="10"/>
        <v>#VALUE!</v>
      </c>
      <c r="Z24" s="355"/>
      <c r="AA24" s="355"/>
      <c r="AH24" s="358" t="s">
        <v>1645</v>
      </c>
      <c r="AI24" s="358"/>
      <c r="AJ24" s="358"/>
      <c r="AK24" s="358"/>
      <c r="AL24" s="358"/>
      <c r="AM24" s="358"/>
      <c r="AN24" s="358"/>
    </row>
    <row r="25" spans="2:40" ht="55.5" customHeight="1" x14ac:dyDescent="0.25">
      <c r="B25" s="301">
        <v>6</v>
      </c>
      <c r="C25" s="154" t="s">
        <v>407</v>
      </c>
      <c r="D25" s="128"/>
      <c r="E25" s="283" t="s">
        <v>408</v>
      </c>
      <c r="F25" s="284"/>
      <c r="G25" s="286"/>
      <c r="H25" s="128"/>
      <c r="I25" s="165"/>
      <c r="J25" s="137">
        <f>SUM(L25:Q25)</f>
        <v>0</v>
      </c>
      <c r="K25" s="137">
        <f t="shared" si="7"/>
        <v>0</v>
      </c>
      <c r="L25" s="135"/>
      <c r="M25" s="135"/>
      <c r="N25" s="135"/>
      <c r="O25" s="135"/>
      <c r="P25" s="136"/>
      <c r="Q25" s="135"/>
      <c r="R25" s="136"/>
      <c r="T25" s="138" t="str">
        <f t="shared" si="11"/>
        <v/>
      </c>
      <c r="U25" s="160" t="e">
        <f>1/$J$62</f>
        <v>#DIV/0!</v>
      </c>
      <c r="V25" s="140" t="e">
        <f t="shared" si="9"/>
        <v>#DIV/0!</v>
      </c>
      <c r="W25" s="152" t="e">
        <f>IF(R25=1,0,T25*U25)</f>
        <v>#VALUE!</v>
      </c>
      <c r="X25" s="48" t="e">
        <f t="shared" si="10"/>
        <v>#VALUE!</v>
      </c>
      <c r="Z25" s="355"/>
      <c r="AA25" s="355"/>
      <c r="AH25" s="358" t="s">
        <v>1646</v>
      </c>
      <c r="AI25" s="358"/>
      <c r="AJ25" s="358"/>
      <c r="AK25" s="358"/>
      <c r="AL25" s="358"/>
      <c r="AM25" s="358"/>
      <c r="AN25" s="358"/>
    </row>
    <row r="26" spans="2:40" ht="54.75" customHeight="1" x14ac:dyDescent="0.25">
      <c r="B26" s="301">
        <v>7</v>
      </c>
      <c r="C26" s="154" t="s">
        <v>409</v>
      </c>
      <c r="D26" s="128"/>
      <c r="E26" s="283" t="s">
        <v>410</v>
      </c>
      <c r="F26" s="284"/>
      <c r="G26" s="286"/>
      <c r="H26" s="128"/>
      <c r="I26" s="165"/>
      <c r="J26" s="137">
        <f>SUM(L26:Q26)</f>
        <v>0</v>
      </c>
      <c r="K26" s="137">
        <f t="shared" si="7"/>
        <v>0</v>
      </c>
      <c r="L26" s="135"/>
      <c r="M26" s="135"/>
      <c r="N26" s="135"/>
      <c r="O26" s="135"/>
      <c r="P26" s="136"/>
      <c r="Q26" s="135"/>
      <c r="R26" s="136"/>
      <c r="T26" s="138" t="str">
        <f t="shared" si="11"/>
        <v/>
      </c>
      <c r="U26" s="160" t="e">
        <f>1/$J$62</f>
        <v>#DIV/0!</v>
      </c>
      <c r="V26" s="140" t="e">
        <f t="shared" si="9"/>
        <v>#DIV/0!</v>
      </c>
      <c r="W26" s="152" t="e">
        <f>IF(R26=1,0,T26*U26)</f>
        <v>#VALUE!</v>
      </c>
      <c r="X26" s="48" t="e">
        <f t="shared" si="10"/>
        <v>#VALUE!</v>
      </c>
      <c r="Z26" s="355"/>
      <c r="AA26" s="355"/>
      <c r="AH26" s="358" t="s">
        <v>1647</v>
      </c>
      <c r="AI26" s="358"/>
      <c r="AJ26" s="358"/>
      <c r="AK26" s="358"/>
      <c r="AL26" s="358"/>
      <c r="AM26" s="358"/>
      <c r="AN26" s="358"/>
    </row>
    <row r="27" spans="2:40" ht="55.5" customHeight="1" x14ac:dyDescent="0.25">
      <c r="B27" s="301" t="s">
        <v>411</v>
      </c>
      <c r="C27" s="155" t="s">
        <v>412</v>
      </c>
      <c r="D27" s="132"/>
      <c r="E27" s="279" t="s">
        <v>413</v>
      </c>
      <c r="F27" s="279"/>
      <c r="G27" s="279"/>
      <c r="H27" s="132"/>
      <c r="I27" s="165"/>
      <c r="J27" s="165"/>
      <c r="K27" s="137">
        <f t="shared" si="7"/>
        <v>0</v>
      </c>
      <c r="L27" s="135"/>
      <c r="M27" s="135"/>
      <c r="N27" s="135"/>
      <c r="O27" s="135"/>
      <c r="P27" s="136"/>
      <c r="Q27" s="135"/>
      <c r="R27" s="136"/>
      <c r="T27" s="138" t="str">
        <f t="shared" si="11"/>
        <v/>
      </c>
      <c r="U27" s="160"/>
      <c r="V27" s="140" t="e">
        <f t="shared" si="9"/>
        <v>#DIV/0!</v>
      </c>
      <c r="W27" s="152"/>
      <c r="X27" s="48" t="e">
        <f t="shared" si="10"/>
        <v>#VALUE!</v>
      </c>
      <c r="Z27" s="355"/>
      <c r="AA27" s="355"/>
      <c r="AH27" s="358" t="s">
        <v>1648</v>
      </c>
      <c r="AI27" s="358"/>
      <c r="AJ27" s="358"/>
      <c r="AK27" s="358"/>
      <c r="AL27" s="358"/>
      <c r="AM27" s="358"/>
      <c r="AN27" s="358"/>
    </row>
    <row r="28" spans="2:40" ht="55.5" customHeight="1" x14ac:dyDescent="0.25">
      <c r="B28" s="301" t="s">
        <v>414</v>
      </c>
      <c r="C28" s="156" t="s">
        <v>415</v>
      </c>
      <c r="D28" s="128"/>
      <c r="E28" s="279" t="s">
        <v>416</v>
      </c>
      <c r="F28" s="284"/>
      <c r="G28" s="278" t="s">
        <v>417</v>
      </c>
      <c r="H28" s="128"/>
      <c r="I28" s="165"/>
      <c r="J28" s="165"/>
      <c r="K28" s="137">
        <f t="shared" si="7"/>
        <v>0</v>
      </c>
      <c r="L28" s="135"/>
      <c r="M28" s="135"/>
      <c r="N28" s="135"/>
      <c r="O28" s="135"/>
      <c r="P28" s="136"/>
      <c r="Q28" s="135"/>
      <c r="R28" s="136"/>
      <c r="T28" s="138" t="str">
        <f t="shared" si="11"/>
        <v/>
      </c>
      <c r="U28" s="160"/>
      <c r="V28" s="140" t="e">
        <f t="shared" si="9"/>
        <v>#DIV/0!</v>
      </c>
      <c r="W28" s="152"/>
      <c r="X28" s="48" t="e">
        <f t="shared" si="10"/>
        <v>#VALUE!</v>
      </c>
      <c r="Z28" s="355"/>
      <c r="AA28" s="355"/>
      <c r="AH28" s="357" t="s">
        <v>1649</v>
      </c>
      <c r="AI28" s="357"/>
      <c r="AJ28" s="357"/>
      <c r="AK28" s="357"/>
      <c r="AL28" s="357"/>
      <c r="AM28" s="357"/>
      <c r="AN28" s="357"/>
    </row>
    <row r="29" spans="2:40" ht="53.25" customHeight="1" x14ac:dyDescent="0.25">
      <c r="B29" s="301" t="s">
        <v>418</v>
      </c>
      <c r="C29" s="156" t="s">
        <v>419</v>
      </c>
      <c r="D29" s="128"/>
      <c r="E29" s="284" t="s">
        <v>420</v>
      </c>
      <c r="F29" s="284"/>
      <c r="G29" s="278" t="s">
        <v>421</v>
      </c>
      <c r="H29" s="128"/>
      <c r="I29" s="165"/>
      <c r="J29" s="165"/>
      <c r="K29" s="137">
        <f t="shared" si="7"/>
        <v>0</v>
      </c>
      <c r="L29" s="135"/>
      <c r="M29" s="135"/>
      <c r="N29" s="135"/>
      <c r="O29" s="135"/>
      <c r="P29" s="136"/>
      <c r="Q29" s="135"/>
      <c r="R29" s="136"/>
      <c r="T29" s="138" t="str">
        <f t="shared" si="11"/>
        <v/>
      </c>
      <c r="U29" s="160"/>
      <c r="V29" s="140" t="e">
        <f t="shared" si="9"/>
        <v>#DIV/0!</v>
      </c>
      <c r="W29" s="152"/>
      <c r="X29" s="48" t="e">
        <f t="shared" si="10"/>
        <v>#VALUE!</v>
      </c>
      <c r="Z29" s="355"/>
      <c r="AA29" s="355"/>
      <c r="AH29" s="357" t="s">
        <v>1650</v>
      </c>
      <c r="AI29" s="357"/>
      <c r="AJ29" s="357"/>
      <c r="AK29" s="357"/>
      <c r="AL29" s="357"/>
      <c r="AM29" s="357"/>
      <c r="AN29" s="357"/>
    </row>
    <row r="30" spans="2:40" ht="57" customHeight="1" x14ac:dyDescent="0.25">
      <c r="B30" s="301" t="s">
        <v>422</v>
      </c>
      <c r="C30" s="156" t="s">
        <v>423</v>
      </c>
      <c r="D30" s="128"/>
      <c r="E30" s="284" t="s">
        <v>424</v>
      </c>
      <c r="F30" s="284"/>
      <c r="G30" s="278" t="s">
        <v>425</v>
      </c>
      <c r="H30" s="128"/>
      <c r="I30" s="165"/>
      <c r="J30" s="165"/>
      <c r="K30" s="137">
        <f t="shared" si="7"/>
        <v>0</v>
      </c>
      <c r="L30" s="135"/>
      <c r="M30" s="135"/>
      <c r="N30" s="135"/>
      <c r="O30" s="135"/>
      <c r="P30" s="136"/>
      <c r="Q30" s="135"/>
      <c r="R30" s="136"/>
      <c r="T30" s="138" t="str">
        <f t="shared" si="11"/>
        <v/>
      </c>
      <c r="U30" s="160"/>
      <c r="V30" s="140" t="e">
        <f t="shared" si="9"/>
        <v>#DIV/0!</v>
      </c>
      <c r="W30" s="152"/>
      <c r="X30" s="48" t="e">
        <f t="shared" si="10"/>
        <v>#VALUE!</v>
      </c>
      <c r="Z30" s="355"/>
      <c r="AA30" s="355"/>
      <c r="AH30" s="357" t="s">
        <v>1651</v>
      </c>
      <c r="AI30" s="357"/>
      <c r="AJ30" s="357"/>
      <c r="AK30" s="357"/>
      <c r="AL30" s="357"/>
      <c r="AM30" s="357"/>
      <c r="AN30" s="357"/>
    </row>
    <row r="31" spans="2:40" ht="59.25" customHeight="1" x14ac:dyDescent="0.25">
      <c r="B31" s="301" t="s">
        <v>426</v>
      </c>
      <c r="C31" s="156" t="s">
        <v>427</v>
      </c>
      <c r="D31" s="128"/>
      <c r="E31" s="284" t="s">
        <v>428</v>
      </c>
      <c r="F31" s="284"/>
      <c r="G31" s="286"/>
      <c r="H31" s="128"/>
      <c r="I31" s="165"/>
      <c r="J31" s="165"/>
      <c r="K31" s="137">
        <f t="shared" si="7"/>
        <v>0</v>
      </c>
      <c r="L31" s="135"/>
      <c r="M31" s="135"/>
      <c r="N31" s="135"/>
      <c r="O31" s="135"/>
      <c r="P31" s="136"/>
      <c r="Q31" s="135"/>
      <c r="R31" s="136"/>
      <c r="T31" s="138" t="str">
        <f t="shared" si="11"/>
        <v/>
      </c>
      <c r="U31" s="160"/>
      <c r="V31" s="140" t="e">
        <f t="shared" si="9"/>
        <v>#DIV/0!</v>
      </c>
      <c r="W31" s="152"/>
      <c r="X31" s="48" t="e">
        <f t="shared" si="10"/>
        <v>#VALUE!</v>
      </c>
      <c r="Z31" s="355"/>
      <c r="AA31" s="355"/>
      <c r="AH31" s="358" t="s">
        <v>1652</v>
      </c>
      <c r="AI31" s="358"/>
      <c r="AJ31" s="358"/>
      <c r="AK31" s="358"/>
      <c r="AL31" s="358"/>
      <c r="AM31" s="358"/>
      <c r="AN31" s="358"/>
    </row>
    <row r="32" spans="2:40" ht="54" customHeight="1" x14ac:dyDescent="0.25">
      <c r="B32" s="301" t="s">
        <v>429</v>
      </c>
      <c r="C32" s="156" t="s">
        <v>430</v>
      </c>
      <c r="D32" s="128"/>
      <c r="E32" s="284" t="s">
        <v>431</v>
      </c>
      <c r="F32" s="284"/>
      <c r="G32" s="286"/>
      <c r="H32" s="128"/>
      <c r="I32" s="165"/>
      <c r="J32" s="165"/>
      <c r="K32" s="137">
        <f t="shared" si="7"/>
        <v>0</v>
      </c>
      <c r="L32" s="135"/>
      <c r="M32" s="135"/>
      <c r="N32" s="135"/>
      <c r="O32" s="135"/>
      <c r="P32" s="136"/>
      <c r="Q32" s="135"/>
      <c r="R32" s="136"/>
      <c r="T32" s="138" t="str">
        <f t="shared" si="11"/>
        <v/>
      </c>
      <c r="U32" s="160"/>
      <c r="V32" s="140" t="e">
        <f t="shared" si="9"/>
        <v>#DIV/0!</v>
      </c>
      <c r="W32" s="152"/>
      <c r="X32" s="48" t="e">
        <f t="shared" si="10"/>
        <v>#VALUE!</v>
      </c>
      <c r="Z32" s="355"/>
      <c r="AA32" s="355"/>
      <c r="AH32" s="345"/>
      <c r="AI32" s="345"/>
      <c r="AJ32" s="345"/>
      <c r="AK32" s="345"/>
      <c r="AL32" s="345"/>
      <c r="AM32" s="345"/>
      <c r="AN32" s="345"/>
    </row>
    <row r="33" spans="2:40" ht="52.5" customHeight="1" x14ac:dyDescent="0.25">
      <c r="B33" s="301" t="s">
        <v>432</v>
      </c>
      <c r="C33" s="157" t="s">
        <v>433</v>
      </c>
      <c r="D33" s="128"/>
      <c r="E33" s="284" t="s">
        <v>434</v>
      </c>
      <c r="F33" s="284"/>
      <c r="G33" s="278" t="s">
        <v>435</v>
      </c>
      <c r="H33" s="128"/>
      <c r="I33" s="165"/>
      <c r="J33" s="165"/>
      <c r="K33" s="137">
        <f t="shared" si="7"/>
        <v>0</v>
      </c>
      <c r="L33" s="135"/>
      <c r="M33" s="135"/>
      <c r="N33" s="135"/>
      <c r="O33" s="135"/>
      <c r="P33" s="136"/>
      <c r="Q33" s="135"/>
      <c r="R33" s="136"/>
      <c r="T33" s="138" t="str">
        <f t="shared" si="11"/>
        <v/>
      </c>
      <c r="U33" s="160"/>
      <c r="V33" s="140" t="e">
        <f t="shared" si="9"/>
        <v>#DIV/0!</v>
      </c>
      <c r="W33" s="152"/>
      <c r="X33" s="48" t="e">
        <f t="shared" si="10"/>
        <v>#VALUE!</v>
      </c>
      <c r="Z33" s="355"/>
      <c r="AA33" s="355"/>
      <c r="AH33" s="345"/>
      <c r="AI33" s="345"/>
      <c r="AJ33" s="345"/>
      <c r="AK33" s="345"/>
      <c r="AL33" s="345"/>
      <c r="AM33" s="345"/>
      <c r="AN33" s="345"/>
    </row>
    <row r="34" spans="2:40" ht="54.75" customHeight="1" x14ac:dyDescent="0.25">
      <c r="B34" s="301">
        <v>8</v>
      </c>
      <c r="C34" s="154" t="s">
        <v>436</v>
      </c>
      <c r="D34" s="128"/>
      <c r="E34" s="284"/>
      <c r="F34" s="284"/>
      <c r="G34" s="286"/>
      <c r="H34" s="128"/>
      <c r="I34" s="165"/>
      <c r="J34" s="137">
        <f>SUM(L34:Q34)</f>
        <v>0</v>
      </c>
      <c r="K34" s="137">
        <f t="shared" si="7"/>
        <v>0</v>
      </c>
      <c r="L34" s="135"/>
      <c r="M34" s="135"/>
      <c r="N34" s="135"/>
      <c r="O34" s="135"/>
      <c r="P34" s="136"/>
      <c r="Q34" s="135"/>
      <c r="R34" s="136"/>
      <c r="T34" s="138" t="str">
        <f t="shared" si="11"/>
        <v/>
      </c>
      <c r="U34" s="160" t="e">
        <f>1/$J$62</f>
        <v>#DIV/0!</v>
      </c>
      <c r="V34" s="140" t="e">
        <f t="shared" si="9"/>
        <v>#DIV/0!</v>
      </c>
      <c r="W34" s="152" t="e">
        <f>IF(R34=1,0,T34*U34)</f>
        <v>#VALUE!</v>
      </c>
      <c r="X34" s="48" t="e">
        <f t="shared" si="10"/>
        <v>#VALUE!</v>
      </c>
      <c r="Z34" s="355"/>
      <c r="AA34" s="355"/>
      <c r="AH34" s="358" t="s">
        <v>1653</v>
      </c>
      <c r="AI34" s="358"/>
      <c r="AJ34" s="358"/>
      <c r="AK34" s="358"/>
      <c r="AL34" s="358"/>
      <c r="AM34" s="358"/>
      <c r="AN34" s="358"/>
    </row>
    <row r="35" spans="2:40" ht="51" customHeight="1" x14ac:dyDescent="0.25">
      <c r="B35" s="301" t="s">
        <v>437</v>
      </c>
      <c r="C35" s="155" t="s">
        <v>438</v>
      </c>
      <c r="D35" s="128"/>
      <c r="E35" s="284"/>
      <c r="F35" s="284"/>
      <c r="G35" s="286"/>
      <c r="H35" s="128"/>
      <c r="I35" s="165"/>
      <c r="J35" s="165"/>
      <c r="K35" s="137">
        <f t="shared" si="7"/>
        <v>0</v>
      </c>
      <c r="L35" s="135"/>
      <c r="M35" s="135"/>
      <c r="N35" s="135"/>
      <c r="O35" s="135"/>
      <c r="P35" s="136"/>
      <c r="Q35" s="135"/>
      <c r="R35" s="136"/>
      <c r="T35" s="138" t="str">
        <f t="shared" si="11"/>
        <v/>
      </c>
      <c r="U35" s="160"/>
      <c r="V35" s="140" t="e">
        <f t="shared" si="9"/>
        <v>#DIV/0!</v>
      </c>
      <c r="W35" s="152"/>
      <c r="X35" s="48" t="e">
        <f t="shared" si="10"/>
        <v>#VALUE!</v>
      </c>
      <c r="Z35" s="355"/>
      <c r="AA35" s="355"/>
      <c r="AH35" s="358" t="s">
        <v>1654</v>
      </c>
      <c r="AI35" s="358"/>
      <c r="AJ35" s="358"/>
      <c r="AK35" s="358"/>
      <c r="AL35" s="358"/>
      <c r="AM35" s="358"/>
      <c r="AN35" s="358"/>
    </row>
    <row r="36" spans="2:40" ht="54.75" customHeight="1" x14ac:dyDescent="0.25">
      <c r="B36" s="301" t="s">
        <v>439</v>
      </c>
      <c r="C36" s="156" t="s">
        <v>440</v>
      </c>
      <c r="D36" s="133"/>
      <c r="E36" s="284"/>
      <c r="F36" s="284"/>
      <c r="G36" s="286"/>
      <c r="H36" s="133"/>
      <c r="I36" s="165"/>
      <c r="J36" s="165"/>
      <c r="K36" s="137">
        <f t="shared" si="7"/>
        <v>0</v>
      </c>
      <c r="L36" s="135"/>
      <c r="M36" s="135"/>
      <c r="N36" s="135"/>
      <c r="O36" s="135"/>
      <c r="P36" s="136"/>
      <c r="Q36" s="135"/>
      <c r="R36" s="136"/>
      <c r="T36" s="138" t="str">
        <f t="shared" si="11"/>
        <v/>
      </c>
      <c r="U36" s="160"/>
      <c r="V36" s="140" t="e">
        <f t="shared" si="9"/>
        <v>#DIV/0!</v>
      </c>
      <c r="W36" s="152"/>
      <c r="X36" s="48" t="e">
        <f t="shared" si="10"/>
        <v>#VALUE!</v>
      </c>
      <c r="Z36" s="355"/>
      <c r="AA36" s="355"/>
      <c r="AH36" s="358" t="s">
        <v>1655</v>
      </c>
      <c r="AI36" s="358"/>
      <c r="AJ36" s="358"/>
      <c r="AK36" s="358"/>
      <c r="AL36" s="358"/>
      <c r="AM36" s="358"/>
      <c r="AN36" s="358"/>
    </row>
    <row r="37" spans="2:40" ht="49.5" customHeight="1" x14ac:dyDescent="0.25">
      <c r="B37" s="301" t="s">
        <v>441</v>
      </c>
      <c r="C37" s="156" t="s">
        <v>442</v>
      </c>
      <c r="D37" s="128"/>
      <c r="E37" s="284"/>
      <c r="F37" s="284"/>
      <c r="G37" s="286"/>
      <c r="H37" s="128"/>
      <c r="I37" s="165"/>
      <c r="J37" s="165"/>
      <c r="K37" s="137">
        <f t="shared" si="7"/>
        <v>0</v>
      </c>
      <c r="L37" s="135"/>
      <c r="M37" s="135"/>
      <c r="N37" s="135"/>
      <c r="O37" s="135"/>
      <c r="P37" s="136"/>
      <c r="Q37" s="135"/>
      <c r="R37" s="136"/>
      <c r="T37" s="138" t="str">
        <f t="shared" si="11"/>
        <v/>
      </c>
      <c r="U37" s="160"/>
      <c r="V37" s="140" t="e">
        <f t="shared" si="9"/>
        <v>#DIV/0!</v>
      </c>
      <c r="W37" s="152"/>
      <c r="X37" s="48" t="e">
        <f t="shared" si="10"/>
        <v>#VALUE!</v>
      </c>
      <c r="Z37" s="355"/>
      <c r="AA37" s="355"/>
      <c r="AH37" s="345"/>
      <c r="AI37" s="345"/>
      <c r="AJ37" s="345"/>
      <c r="AK37" s="345"/>
      <c r="AL37" s="345"/>
      <c r="AM37" s="345"/>
      <c r="AN37" s="345"/>
    </row>
    <row r="38" spans="2:40" ht="48.75" customHeight="1" x14ac:dyDescent="0.25">
      <c r="B38" s="301" t="s">
        <v>443</v>
      </c>
      <c r="C38" s="156" t="s">
        <v>444</v>
      </c>
      <c r="D38" s="128"/>
      <c r="E38" s="284"/>
      <c r="F38" s="284"/>
      <c r="G38" s="286"/>
      <c r="H38" s="128"/>
      <c r="I38" s="165"/>
      <c r="J38" s="165"/>
      <c r="K38" s="137">
        <f t="shared" si="7"/>
        <v>0</v>
      </c>
      <c r="L38" s="135"/>
      <c r="M38" s="135"/>
      <c r="N38" s="135"/>
      <c r="O38" s="135"/>
      <c r="P38" s="136"/>
      <c r="Q38" s="135"/>
      <c r="R38" s="136"/>
      <c r="T38" s="138" t="str">
        <f t="shared" si="11"/>
        <v/>
      </c>
      <c r="U38" s="160"/>
      <c r="V38" s="140" t="e">
        <f t="shared" si="9"/>
        <v>#DIV/0!</v>
      </c>
      <c r="W38" s="152"/>
      <c r="X38" s="48" t="e">
        <f t="shared" si="10"/>
        <v>#VALUE!</v>
      </c>
      <c r="Z38" s="355"/>
      <c r="AA38" s="355"/>
      <c r="AH38" s="358" t="s">
        <v>1656</v>
      </c>
      <c r="AI38" s="358"/>
      <c r="AJ38" s="358"/>
      <c r="AK38" s="358"/>
      <c r="AL38" s="358"/>
      <c r="AM38" s="358"/>
      <c r="AN38" s="358"/>
    </row>
    <row r="39" spans="2:40" ht="49.5" customHeight="1" x14ac:dyDescent="0.25">
      <c r="B39" s="301" t="s">
        <v>445</v>
      </c>
      <c r="C39" s="156" t="s">
        <v>446</v>
      </c>
      <c r="D39" s="128"/>
      <c r="E39" s="284"/>
      <c r="F39" s="284"/>
      <c r="G39" s="286"/>
      <c r="H39" s="128"/>
      <c r="I39" s="165"/>
      <c r="J39" s="165"/>
      <c r="K39" s="137">
        <f t="shared" si="7"/>
        <v>0</v>
      </c>
      <c r="L39" s="135"/>
      <c r="M39" s="135"/>
      <c r="N39" s="135"/>
      <c r="O39" s="135"/>
      <c r="P39" s="136"/>
      <c r="Q39" s="135"/>
      <c r="R39" s="136"/>
      <c r="T39" s="138" t="str">
        <f t="shared" si="11"/>
        <v/>
      </c>
      <c r="U39" s="160"/>
      <c r="V39" s="140" t="e">
        <f t="shared" si="9"/>
        <v>#DIV/0!</v>
      </c>
      <c r="W39" s="152"/>
      <c r="X39" s="48" t="e">
        <f t="shared" si="10"/>
        <v>#VALUE!</v>
      </c>
      <c r="Z39" s="355"/>
      <c r="AA39" s="355"/>
      <c r="AH39" s="358" t="s">
        <v>1657</v>
      </c>
      <c r="AI39" s="358"/>
      <c r="AJ39" s="358"/>
      <c r="AK39" s="358"/>
      <c r="AL39" s="358"/>
      <c r="AM39" s="358"/>
      <c r="AN39" s="358"/>
    </row>
    <row r="40" spans="2:40" ht="51" customHeight="1" x14ac:dyDescent="0.25">
      <c r="B40" s="301" t="s">
        <v>447</v>
      </c>
      <c r="C40" s="157" t="s">
        <v>448</v>
      </c>
      <c r="D40" s="128"/>
      <c r="E40" s="284"/>
      <c r="F40" s="284"/>
      <c r="G40" s="286"/>
      <c r="H40" s="128"/>
      <c r="I40" s="165"/>
      <c r="J40" s="165"/>
      <c r="K40" s="137">
        <f t="shared" si="7"/>
        <v>0</v>
      </c>
      <c r="L40" s="135"/>
      <c r="M40" s="135"/>
      <c r="N40" s="135"/>
      <c r="O40" s="135"/>
      <c r="P40" s="136"/>
      <c r="Q40" s="135"/>
      <c r="R40" s="136"/>
      <c r="T40" s="138" t="str">
        <f t="shared" si="11"/>
        <v/>
      </c>
      <c r="U40" s="160"/>
      <c r="V40" s="140" t="e">
        <f t="shared" si="9"/>
        <v>#DIV/0!</v>
      </c>
      <c r="W40" s="152"/>
      <c r="X40" s="48" t="e">
        <f t="shared" si="10"/>
        <v>#VALUE!</v>
      </c>
      <c r="Z40" s="355"/>
      <c r="AA40" s="355"/>
      <c r="AH40" s="358" t="s">
        <v>1658</v>
      </c>
      <c r="AI40" s="358"/>
      <c r="AJ40" s="358"/>
      <c r="AK40" s="358"/>
      <c r="AL40" s="358"/>
      <c r="AM40" s="358"/>
      <c r="AN40" s="358"/>
    </row>
    <row r="41" spans="2:40" ht="58.5" customHeight="1" x14ac:dyDescent="0.25">
      <c r="B41" s="301">
        <v>9</v>
      </c>
      <c r="C41" s="154" t="s">
        <v>449</v>
      </c>
      <c r="D41" s="128"/>
      <c r="E41" s="284" t="s">
        <v>450</v>
      </c>
      <c r="F41" s="284"/>
      <c r="G41" s="286"/>
      <c r="H41" s="128"/>
      <c r="I41" s="165"/>
      <c r="J41" s="137">
        <f>SUM(L41:Q41)</f>
        <v>0</v>
      </c>
      <c r="K41" s="137">
        <f t="shared" si="7"/>
        <v>0</v>
      </c>
      <c r="L41" s="135"/>
      <c r="M41" s="135"/>
      <c r="N41" s="135"/>
      <c r="O41" s="135"/>
      <c r="P41" s="136"/>
      <c r="Q41" s="135"/>
      <c r="R41" s="136"/>
      <c r="T41" s="138" t="str">
        <f t="shared" si="11"/>
        <v/>
      </c>
      <c r="U41" s="160" t="e">
        <f>1/$J$62</f>
        <v>#DIV/0!</v>
      </c>
      <c r="V41" s="140" t="e">
        <f t="shared" si="9"/>
        <v>#DIV/0!</v>
      </c>
      <c r="W41" s="152" t="e">
        <f>IF(R41=1,0,T41*U41)</f>
        <v>#VALUE!</v>
      </c>
      <c r="X41" s="48" t="e">
        <f t="shared" si="10"/>
        <v>#VALUE!</v>
      </c>
      <c r="Z41" s="355"/>
      <c r="AA41" s="355"/>
      <c r="AH41" s="358" t="s">
        <v>1659</v>
      </c>
      <c r="AI41" s="358"/>
      <c r="AJ41" s="358"/>
      <c r="AK41" s="358"/>
      <c r="AL41" s="358"/>
      <c r="AM41" s="358"/>
      <c r="AN41" s="358"/>
    </row>
    <row r="42" spans="2:40" ht="51.75" customHeight="1" x14ac:dyDescent="0.25">
      <c r="B42" s="301" t="s">
        <v>451</v>
      </c>
      <c r="C42" s="176" t="s">
        <v>452</v>
      </c>
      <c r="D42" s="133"/>
      <c r="E42" s="284" t="s">
        <v>453</v>
      </c>
      <c r="F42" s="284"/>
      <c r="G42" s="278" t="s">
        <v>454</v>
      </c>
      <c r="H42" s="133"/>
      <c r="I42" s="165"/>
      <c r="J42" s="165"/>
      <c r="K42" s="137">
        <f t="shared" si="7"/>
        <v>0</v>
      </c>
      <c r="L42" s="135"/>
      <c r="M42" s="135"/>
      <c r="N42" s="135"/>
      <c r="O42" s="135"/>
      <c r="P42" s="136"/>
      <c r="Q42" s="135"/>
      <c r="R42" s="136"/>
      <c r="T42" s="138" t="str">
        <f t="shared" si="11"/>
        <v/>
      </c>
      <c r="U42" s="160"/>
      <c r="V42" s="140" t="e">
        <f t="shared" ref="V42" si="12">1/$K$62</f>
        <v>#DIV/0!</v>
      </c>
      <c r="W42" s="152"/>
      <c r="X42" s="48" t="e">
        <f t="shared" si="10"/>
        <v>#VALUE!</v>
      </c>
      <c r="Z42" s="355"/>
      <c r="AA42" s="355"/>
      <c r="AH42" s="358" t="s">
        <v>1660</v>
      </c>
      <c r="AI42" s="358"/>
      <c r="AJ42" s="358"/>
      <c r="AK42" s="358"/>
      <c r="AL42" s="358"/>
      <c r="AM42" s="358"/>
      <c r="AN42" s="358"/>
    </row>
    <row r="43" spans="2:40" ht="49.5" customHeight="1" x14ac:dyDescent="0.25">
      <c r="B43" s="301" t="s">
        <v>455</v>
      </c>
      <c r="C43" s="156" t="s">
        <v>456</v>
      </c>
      <c r="D43" s="128"/>
      <c r="E43" s="284" t="s">
        <v>457</v>
      </c>
      <c r="F43" s="284"/>
      <c r="G43" s="286"/>
      <c r="H43" s="128"/>
      <c r="I43" s="165"/>
      <c r="J43" s="165"/>
      <c r="K43" s="137">
        <f t="shared" si="7"/>
        <v>0</v>
      </c>
      <c r="L43" s="135"/>
      <c r="M43" s="135"/>
      <c r="N43" s="135"/>
      <c r="O43" s="135"/>
      <c r="P43" s="136"/>
      <c r="Q43" s="135"/>
      <c r="R43" s="136"/>
      <c r="T43" s="138" t="str">
        <f t="shared" si="11"/>
        <v/>
      </c>
      <c r="U43" s="160"/>
      <c r="V43" s="140" t="e">
        <f t="shared" ref="V43" si="13">1/$K$62</f>
        <v>#DIV/0!</v>
      </c>
      <c r="W43" s="152"/>
      <c r="X43" s="48" t="e">
        <f t="shared" si="10"/>
        <v>#VALUE!</v>
      </c>
      <c r="Z43" s="355"/>
      <c r="AA43" s="355"/>
      <c r="AH43" s="358" t="s">
        <v>1661</v>
      </c>
      <c r="AI43" s="358"/>
      <c r="AJ43" s="358"/>
      <c r="AK43" s="358"/>
      <c r="AL43" s="358"/>
      <c r="AM43" s="358"/>
      <c r="AN43" s="358"/>
    </row>
    <row r="44" spans="2:40" ht="48" customHeight="1" x14ac:dyDescent="0.25">
      <c r="B44" s="301" t="s">
        <v>458</v>
      </c>
      <c r="C44" s="156" t="s">
        <v>459</v>
      </c>
      <c r="D44" s="128"/>
      <c r="E44" s="284" t="s">
        <v>460</v>
      </c>
      <c r="F44" s="284"/>
      <c r="G44" s="286"/>
      <c r="H44" s="128"/>
      <c r="I44" s="165"/>
      <c r="J44" s="165"/>
      <c r="K44" s="137">
        <f t="shared" si="7"/>
        <v>0</v>
      </c>
      <c r="L44" s="135"/>
      <c r="M44" s="135"/>
      <c r="N44" s="135"/>
      <c r="O44" s="135"/>
      <c r="P44" s="136"/>
      <c r="Q44" s="135"/>
      <c r="R44" s="136"/>
      <c r="T44" s="138" t="str">
        <f t="shared" si="11"/>
        <v/>
      </c>
      <c r="U44" s="160"/>
      <c r="V44" s="140" t="e">
        <f t="shared" ref="V44:V60" si="14">1/$K$62</f>
        <v>#DIV/0!</v>
      </c>
      <c r="W44" s="152"/>
      <c r="X44" s="48" t="e">
        <f t="shared" si="10"/>
        <v>#VALUE!</v>
      </c>
      <c r="Z44" s="355"/>
      <c r="AA44" s="355"/>
      <c r="AH44" s="358" t="s">
        <v>1662</v>
      </c>
      <c r="AI44" s="358"/>
      <c r="AJ44" s="358"/>
      <c r="AK44" s="358"/>
      <c r="AL44" s="358"/>
      <c r="AM44" s="358"/>
      <c r="AN44" s="358"/>
    </row>
    <row r="45" spans="2:40" ht="50.25" customHeight="1" x14ac:dyDescent="0.25">
      <c r="B45" s="301" t="s">
        <v>461</v>
      </c>
      <c r="C45" s="156" t="s">
        <v>462</v>
      </c>
      <c r="D45" s="128"/>
      <c r="E45" s="284" t="s">
        <v>463</v>
      </c>
      <c r="F45" s="284"/>
      <c r="G45" s="286"/>
      <c r="H45" s="128"/>
      <c r="I45" s="165"/>
      <c r="J45" s="165"/>
      <c r="K45" s="137">
        <f t="shared" si="7"/>
        <v>0</v>
      </c>
      <c r="L45" s="135"/>
      <c r="M45" s="135"/>
      <c r="N45" s="135"/>
      <c r="O45" s="135"/>
      <c r="P45" s="136"/>
      <c r="Q45" s="135"/>
      <c r="R45" s="136"/>
      <c r="T45" s="138" t="str">
        <f t="shared" si="11"/>
        <v/>
      </c>
      <c r="U45" s="160"/>
      <c r="V45" s="140" t="e">
        <f t="shared" si="14"/>
        <v>#DIV/0!</v>
      </c>
      <c r="W45" s="152"/>
      <c r="X45" s="48" t="e">
        <f t="shared" si="10"/>
        <v>#VALUE!</v>
      </c>
      <c r="Z45" s="355"/>
      <c r="AA45" s="355"/>
      <c r="AH45" s="358" t="s">
        <v>1663</v>
      </c>
      <c r="AI45" s="358"/>
      <c r="AJ45" s="358"/>
      <c r="AK45" s="358"/>
      <c r="AL45" s="358"/>
      <c r="AM45" s="358"/>
      <c r="AN45" s="358"/>
    </row>
    <row r="46" spans="2:40" ht="56.25" customHeight="1" x14ac:dyDescent="0.25">
      <c r="B46" s="301" t="s">
        <v>464</v>
      </c>
      <c r="C46" s="156" t="s">
        <v>465</v>
      </c>
      <c r="D46" s="128"/>
      <c r="E46" s="284" t="s">
        <v>466</v>
      </c>
      <c r="F46" s="284"/>
      <c r="G46" s="286"/>
      <c r="H46" s="128"/>
      <c r="I46" s="165"/>
      <c r="J46" s="165"/>
      <c r="K46" s="137">
        <f t="shared" si="7"/>
        <v>0</v>
      </c>
      <c r="L46" s="135"/>
      <c r="M46" s="135"/>
      <c r="N46" s="135"/>
      <c r="O46" s="135"/>
      <c r="P46" s="136"/>
      <c r="Q46" s="135"/>
      <c r="R46" s="136"/>
      <c r="T46" s="138" t="str">
        <f t="shared" si="11"/>
        <v/>
      </c>
      <c r="U46" s="160"/>
      <c r="V46" s="140" t="e">
        <f t="shared" si="14"/>
        <v>#DIV/0!</v>
      </c>
      <c r="W46" s="152"/>
      <c r="X46" s="48" t="e">
        <f t="shared" si="10"/>
        <v>#VALUE!</v>
      </c>
      <c r="Z46" s="355"/>
      <c r="AA46" s="355"/>
      <c r="AH46" s="358" t="s">
        <v>1664</v>
      </c>
      <c r="AI46" s="358"/>
      <c r="AJ46" s="358"/>
      <c r="AK46" s="358"/>
      <c r="AL46" s="358"/>
      <c r="AM46" s="358"/>
      <c r="AN46" s="358"/>
    </row>
    <row r="47" spans="2:40" ht="52.5" customHeight="1" x14ac:dyDescent="0.25">
      <c r="B47" s="301" t="s">
        <v>467</v>
      </c>
      <c r="C47" s="157" t="s">
        <v>468</v>
      </c>
      <c r="D47" s="189"/>
      <c r="E47" s="279" t="s">
        <v>469</v>
      </c>
      <c r="F47" s="279"/>
      <c r="G47" s="279"/>
      <c r="H47" s="139"/>
      <c r="I47" s="165"/>
      <c r="J47" s="165"/>
      <c r="K47" s="137">
        <f t="shared" si="7"/>
        <v>0</v>
      </c>
      <c r="L47" s="135"/>
      <c r="M47" s="135"/>
      <c r="N47" s="135"/>
      <c r="O47" s="135"/>
      <c r="P47" s="136"/>
      <c r="Q47" s="135"/>
      <c r="R47" s="136"/>
      <c r="T47" s="138" t="str">
        <f t="shared" si="11"/>
        <v/>
      </c>
      <c r="U47" s="160"/>
      <c r="V47" s="140" t="e">
        <f t="shared" si="14"/>
        <v>#DIV/0!</v>
      </c>
      <c r="W47" s="152"/>
      <c r="X47" s="48" t="e">
        <f t="shared" si="10"/>
        <v>#VALUE!</v>
      </c>
      <c r="Z47" s="355"/>
      <c r="AA47" s="355"/>
      <c r="AH47" s="358" t="s">
        <v>1665</v>
      </c>
      <c r="AI47" s="358"/>
      <c r="AJ47" s="358"/>
      <c r="AK47" s="358"/>
      <c r="AL47" s="358"/>
      <c r="AM47" s="358"/>
      <c r="AN47" s="358"/>
    </row>
    <row r="48" spans="2:40" ht="54.75" customHeight="1" x14ac:dyDescent="0.25">
      <c r="B48" s="301">
        <v>10</v>
      </c>
      <c r="C48" s="154" t="s">
        <v>470</v>
      </c>
      <c r="D48" s="128"/>
      <c r="E48" s="284" t="s">
        <v>471</v>
      </c>
      <c r="F48" s="284"/>
      <c r="G48" s="286"/>
      <c r="H48" s="128"/>
      <c r="I48" s="165"/>
      <c r="J48" s="137">
        <f>SUM(L48:Q48)</f>
        <v>0</v>
      </c>
      <c r="K48" s="137">
        <f t="shared" si="7"/>
        <v>0</v>
      </c>
      <c r="L48" s="135"/>
      <c r="M48" s="135"/>
      <c r="N48" s="135"/>
      <c r="O48" s="135"/>
      <c r="P48" s="136"/>
      <c r="Q48" s="135"/>
      <c r="R48" s="136"/>
      <c r="T48" s="138" t="str">
        <f t="shared" si="11"/>
        <v/>
      </c>
      <c r="U48" s="160" t="e">
        <f>1/$J$62</f>
        <v>#DIV/0!</v>
      </c>
      <c r="V48" s="140" t="e">
        <f t="shared" si="14"/>
        <v>#DIV/0!</v>
      </c>
      <c r="W48" s="152" t="e">
        <f>IF(R48=1,0,T48*U48)</f>
        <v>#VALUE!</v>
      </c>
      <c r="X48" s="48" t="e">
        <f t="shared" si="10"/>
        <v>#VALUE!</v>
      </c>
      <c r="Z48" s="355"/>
      <c r="AA48" s="355"/>
      <c r="AH48" s="358" t="s">
        <v>1666</v>
      </c>
      <c r="AI48" s="358"/>
      <c r="AJ48" s="358"/>
      <c r="AK48" s="358"/>
      <c r="AL48" s="358"/>
      <c r="AM48" s="358"/>
      <c r="AN48" s="358"/>
    </row>
    <row r="49" spans="2:40" ht="50.25" customHeight="1" x14ac:dyDescent="0.25">
      <c r="B49" s="301" t="s">
        <v>472</v>
      </c>
      <c r="C49" s="155" t="s">
        <v>473</v>
      </c>
      <c r="D49" s="128"/>
      <c r="E49" s="284" t="s">
        <v>474</v>
      </c>
      <c r="F49" s="284"/>
      <c r="G49" s="286"/>
      <c r="H49" s="128"/>
      <c r="I49" s="165"/>
      <c r="J49" s="165"/>
      <c r="K49" s="137">
        <f t="shared" si="7"/>
        <v>0</v>
      </c>
      <c r="L49" s="135"/>
      <c r="M49" s="135"/>
      <c r="N49" s="135"/>
      <c r="O49" s="135"/>
      <c r="P49" s="136"/>
      <c r="Q49" s="135"/>
      <c r="R49" s="136"/>
      <c r="T49" s="138" t="str">
        <f t="shared" si="11"/>
        <v/>
      </c>
      <c r="U49" s="160"/>
      <c r="V49" s="140" t="e">
        <f t="shared" si="14"/>
        <v>#DIV/0!</v>
      </c>
      <c r="W49" s="152"/>
      <c r="X49" s="48" t="e">
        <f t="shared" si="10"/>
        <v>#VALUE!</v>
      </c>
      <c r="Z49" s="355"/>
      <c r="AA49" s="355"/>
      <c r="AH49" s="358" t="s">
        <v>1667</v>
      </c>
      <c r="AI49" s="358"/>
      <c r="AJ49" s="358"/>
      <c r="AK49" s="358"/>
      <c r="AL49" s="358"/>
      <c r="AM49" s="358"/>
      <c r="AN49" s="358"/>
    </row>
    <row r="50" spans="2:40" ht="50.25" customHeight="1" x14ac:dyDescent="0.25">
      <c r="B50" s="301" t="s">
        <v>475</v>
      </c>
      <c r="C50" s="157" t="s">
        <v>476</v>
      </c>
      <c r="D50" s="128"/>
      <c r="E50" s="284" t="s">
        <v>477</v>
      </c>
      <c r="F50" s="284"/>
      <c r="G50" s="286"/>
      <c r="H50" s="128"/>
      <c r="I50" s="165"/>
      <c r="J50" s="165"/>
      <c r="K50" s="137">
        <f t="shared" si="7"/>
        <v>0</v>
      </c>
      <c r="L50" s="135"/>
      <c r="M50" s="135"/>
      <c r="N50" s="135"/>
      <c r="O50" s="135"/>
      <c r="P50" s="136"/>
      <c r="Q50" s="135"/>
      <c r="R50" s="136"/>
      <c r="T50" s="138" t="str">
        <f t="shared" si="11"/>
        <v/>
      </c>
      <c r="U50" s="160"/>
      <c r="V50" s="140" t="e">
        <f t="shared" si="14"/>
        <v>#DIV/0!</v>
      </c>
      <c r="W50" s="152"/>
      <c r="X50" s="48" t="e">
        <f t="shared" si="10"/>
        <v>#VALUE!</v>
      </c>
      <c r="Z50" s="355"/>
      <c r="AA50" s="355"/>
      <c r="AH50" s="358" t="s">
        <v>1668</v>
      </c>
      <c r="AI50" s="358"/>
      <c r="AJ50" s="358"/>
      <c r="AK50" s="358"/>
      <c r="AL50" s="358"/>
      <c r="AM50" s="358"/>
      <c r="AN50" s="358"/>
    </row>
    <row r="51" spans="2:40" ht="49.5" customHeight="1" x14ac:dyDescent="0.25">
      <c r="B51" s="301">
        <v>11</v>
      </c>
      <c r="C51" s="154" t="s">
        <v>478</v>
      </c>
      <c r="D51" s="128"/>
      <c r="E51" s="284"/>
      <c r="F51" s="284"/>
      <c r="G51" s="278" t="s">
        <v>479</v>
      </c>
      <c r="H51" s="128"/>
      <c r="I51" s="165"/>
      <c r="J51" s="137">
        <f>SUM(L51:Q51)</f>
        <v>0</v>
      </c>
      <c r="K51" s="137">
        <f t="shared" ref="K51" si="15">SUM(L51:Q51)</f>
        <v>0</v>
      </c>
      <c r="L51" s="135"/>
      <c r="M51" s="135"/>
      <c r="N51" s="135"/>
      <c r="O51" s="135"/>
      <c r="P51" s="136"/>
      <c r="Q51" s="135"/>
      <c r="R51" s="136"/>
      <c r="T51" s="138" t="str">
        <f t="shared" ref="T51" si="16">IF(SUM(L51:Q51)=1,((L51*0)+(M51*20)+(N51*40)+(O51*60)+(P51*80)+(Q51*100)),"")</f>
        <v/>
      </c>
      <c r="U51" s="160" t="e">
        <f>1/$J$62</f>
        <v>#DIV/0!</v>
      </c>
      <c r="V51" s="140" t="e">
        <f t="shared" si="14"/>
        <v>#DIV/0!</v>
      </c>
      <c r="W51" s="152" t="e">
        <f>IF(R51=1,0,T51*U51)</f>
        <v>#VALUE!</v>
      </c>
      <c r="X51" s="48" t="e">
        <f t="shared" ref="X51" si="17">IF(R51=1,0,T51*V51)</f>
        <v>#VALUE!</v>
      </c>
      <c r="Z51" s="355"/>
      <c r="AA51" s="355"/>
      <c r="AH51" s="357" t="s">
        <v>1669</v>
      </c>
      <c r="AI51" s="357"/>
      <c r="AJ51" s="357"/>
      <c r="AK51" s="357"/>
      <c r="AL51" s="357"/>
      <c r="AM51" s="357"/>
      <c r="AN51" s="357"/>
    </row>
    <row r="52" spans="2:40" ht="46.5" customHeight="1" x14ac:dyDescent="0.25">
      <c r="B52" s="301" t="s">
        <v>480</v>
      </c>
      <c r="C52" s="155" t="s">
        <v>481</v>
      </c>
      <c r="D52" s="128"/>
      <c r="E52" s="284"/>
      <c r="F52" s="284"/>
      <c r="G52" s="278" t="s">
        <v>482</v>
      </c>
      <c r="H52" s="128"/>
      <c r="I52" s="165"/>
      <c r="J52" s="165"/>
      <c r="K52" s="137">
        <f t="shared" ref="K52" si="18">SUM(L52:Q52)</f>
        <v>0</v>
      </c>
      <c r="L52" s="135"/>
      <c r="M52" s="135"/>
      <c r="N52" s="135"/>
      <c r="O52" s="135"/>
      <c r="P52" s="136"/>
      <c r="Q52" s="135"/>
      <c r="R52" s="136"/>
      <c r="T52" s="138" t="str">
        <f t="shared" ref="T52" si="19">IF(SUM(L52:Q52)=1,((L52*0)+(M52*20)+(N52*40)+(O52*60)+(P52*80)+(Q52*100)),"")</f>
        <v/>
      </c>
      <c r="U52" s="160"/>
      <c r="V52" s="140" t="e">
        <f t="shared" si="14"/>
        <v>#DIV/0!</v>
      </c>
      <c r="W52" s="152"/>
      <c r="X52" s="48" t="e">
        <f t="shared" ref="X52" si="20">IF(R52=1,0,T52*V52)</f>
        <v>#VALUE!</v>
      </c>
      <c r="Z52" s="355"/>
      <c r="AA52" s="355"/>
      <c r="AH52" s="358" t="s">
        <v>1670</v>
      </c>
      <c r="AI52" s="358"/>
      <c r="AJ52" s="358"/>
      <c r="AK52" s="358"/>
      <c r="AL52" s="358"/>
      <c r="AM52" s="358"/>
      <c r="AN52" s="358"/>
    </row>
    <row r="53" spans="2:40" ht="48.75" customHeight="1" x14ac:dyDescent="0.25">
      <c r="B53" s="301" t="s">
        <v>483</v>
      </c>
      <c r="C53" s="157" t="s">
        <v>484</v>
      </c>
      <c r="D53" s="189"/>
      <c r="E53" s="279"/>
      <c r="F53" s="279"/>
      <c r="G53" s="278" t="s">
        <v>485</v>
      </c>
      <c r="I53" s="165"/>
      <c r="J53" s="165"/>
      <c r="K53" s="137">
        <f t="shared" ref="K53:K60" si="21">SUM(L53:Q53)</f>
        <v>0</v>
      </c>
      <c r="L53" s="135"/>
      <c r="M53" s="135"/>
      <c r="N53" s="135"/>
      <c r="O53" s="135"/>
      <c r="P53" s="136"/>
      <c r="Q53" s="135"/>
      <c r="R53" s="136"/>
      <c r="T53" s="138" t="str">
        <f t="shared" ref="T53:T60" si="22">IF(SUM(L53:Q53)=1,((L53*0)+(M53*20)+(N53*40)+(O53*60)+(P53*80)+(Q53*100)),"")</f>
        <v/>
      </c>
      <c r="U53" s="160"/>
      <c r="V53" s="140" t="e">
        <f t="shared" si="14"/>
        <v>#DIV/0!</v>
      </c>
      <c r="W53" s="152"/>
      <c r="X53" s="48" t="e">
        <f t="shared" ref="X53:X60" si="23">IF(R53=1,0,T53*V53)</f>
        <v>#VALUE!</v>
      </c>
      <c r="Z53" s="355"/>
      <c r="AA53" s="355"/>
      <c r="AH53" s="358" t="s">
        <v>1671</v>
      </c>
      <c r="AI53" s="358"/>
      <c r="AJ53" s="358"/>
      <c r="AK53" s="358"/>
      <c r="AL53" s="358"/>
      <c r="AM53" s="358"/>
      <c r="AN53" s="358"/>
    </row>
    <row r="54" spans="2:40" ht="61.5" customHeight="1" x14ac:dyDescent="0.25">
      <c r="B54" s="301">
        <v>12</v>
      </c>
      <c r="C54" s="154" t="s">
        <v>486</v>
      </c>
      <c r="D54" s="189"/>
      <c r="E54" s="279" t="s">
        <v>487</v>
      </c>
      <c r="F54" s="279"/>
      <c r="G54" s="278" t="s">
        <v>488</v>
      </c>
      <c r="I54" s="165"/>
      <c r="J54" s="137">
        <f>SUM(L54:Q54)</f>
        <v>0</v>
      </c>
      <c r="K54" s="137">
        <f t="shared" si="21"/>
        <v>0</v>
      </c>
      <c r="L54" s="135"/>
      <c r="M54" s="135"/>
      <c r="N54" s="135"/>
      <c r="O54" s="135"/>
      <c r="P54" s="136"/>
      <c r="Q54" s="135"/>
      <c r="R54" s="136"/>
      <c r="T54" s="138" t="str">
        <f t="shared" si="22"/>
        <v/>
      </c>
      <c r="U54" s="160" t="e">
        <f>1/$J$62</f>
        <v>#DIV/0!</v>
      </c>
      <c r="V54" s="140" t="e">
        <f t="shared" si="14"/>
        <v>#DIV/0!</v>
      </c>
      <c r="W54" s="199" t="e">
        <f>IF(R54=1,0,T54*U54)</f>
        <v>#VALUE!</v>
      </c>
      <c r="X54" s="48" t="e">
        <f t="shared" si="23"/>
        <v>#VALUE!</v>
      </c>
      <c r="Z54" s="355"/>
      <c r="AA54" s="355"/>
      <c r="AH54" s="358" t="s">
        <v>1672</v>
      </c>
      <c r="AI54" s="358"/>
      <c r="AJ54" s="358"/>
      <c r="AK54" s="358"/>
      <c r="AL54" s="358"/>
      <c r="AM54" s="358"/>
      <c r="AN54" s="358"/>
    </row>
    <row r="55" spans="2:40" ht="46.5" customHeight="1" x14ac:dyDescent="0.25">
      <c r="B55" s="301" t="s">
        <v>489</v>
      </c>
      <c r="C55" s="155" t="s">
        <v>490</v>
      </c>
      <c r="D55" s="189"/>
      <c r="E55" s="279" t="s">
        <v>491</v>
      </c>
      <c r="F55" s="279"/>
      <c r="G55" s="279"/>
      <c r="I55" s="165"/>
      <c r="J55" s="165"/>
      <c r="K55" s="137">
        <f t="shared" si="21"/>
        <v>0</v>
      </c>
      <c r="L55" s="135"/>
      <c r="M55" s="135"/>
      <c r="N55" s="135"/>
      <c r="O55" s="135"/>
      <c r="P55" s="136"/>
      <c r="Q55" s="135"/>
      <c r="R55" s="136"/>
      <c r="T55" s="138" t="str">
        <f t="shared" si="22"/>
        <v/>
      </c>
      <c r="U55" s="160"/>
      <c r="V55" s="140" t="e">
        <f t="shared" si="14"/>
        <v>#DIV/0!</v>
      </c>
      <c r="W55" s="152"/>
      <c r="X55" s="48" t="e">
        <f t="shared" si="23"/>
        <v>#VALUE!</v>
      </c>
      <c r="Z55" s="355"/>
      <c r="AA55" s="355"/>
      <c r="AH55" s="358" t="s">
        <v>1673</v>
      </c>
      <c r="AI55" s="358"/>
      <c r="AJ55" s="358"/>
      <c r="AK55" s="358"/>
      <c r="AL55" s="358"/>
      <c r="AM55" s="358"/>
      <c r="AN55" s="358"/>
    </row>
    <row r="56" spans="2:40" ht="49.5" customHeight="1" x14ac:dyDescent="0.25">
      <c r="B56" s="301" t="s">
        <v>492</v>
      </c>
      <c r="C56" s="156" t="s">
        <v>493</v>
      </c>
      <c r="D56" s="189"/>
      <c r="E56" s="279" t="s">
        <v>494</v>
      </c>
      <c r="F56" s="279"/>
      <c r="G56" s="278" t="s">
        <v>495</v>
      </c>
      <c r="I56" s="165"/>
      <c r="J56" s="165"/>
      <c r="K56" s="137">
        <f t="shared" si="21"/>
        <v>0</v>
      </c>
      <c r="L56" s="135"/>
      <c r="M56" s="135"/>
      <c r="N56" s="135"/>
      <c r="O56" s="135"/>
      <c r="P56" s="136"/>
      <c r="Q56" s="135"/>
      <c r="R56" s="136"/>
      <c r="T56" s="138" t="str">
        <f t="shared" si="22"/>
        <v/>
      </c>
      <c r="U56" s="160"/>
      <c r="V56" s="140" t="e">
        <f t="shared" si="14"/>
        <v>#DIV/0!</v>
      </c>
      <c r="W56" s="152"/>
      <c r="X56" s="48" t="e">
        <f t="shared" si="23"/>
        <v>#VALUE!</v>
      </c>
      <c r="Z56" s="355"/>
      <c r="AA56" s="355"/>
      <c r="AH56" s="358" t="s">
        <v>1674</v>
      </c>
      <c r="AI56" s="358"/>
      <c r="AJ56" s="358"/>
      <c r="AK56" s="358"/>
      <c r="AL56" s="358"/>
      <c r="AM56" s="358"/>
      <c r="AN56" s="358"/>
    </row>
    <row r="57" spans="2:40" ht="53.25" customHeight="1" x14ac:dyDescent="0.25">
      <c r="B57" s="301" t="s">
        <v>496</v>
      </c>
      <c r="C57" s="156" t="s">
        <v>497</v>
      </c>
      <c r="D57" s="189"/>
      <c r="E57" s="279" t="s">
        <v>498</v>
      </c>
      <c r="F57" s="279"/>
      <c r="G57" s="279"/>
      <c r="I57" s="165"/>
      <c r="J57" s="165"/>
      <c r="K57" s="137">
        <f t="shared" si="21"/>
        <v>0</v>
      </c>
      <c r="L57" s="135"/>
      <c r="M57" s="135"/>
      <c r="N57" s="135"/>
      <c r="O57" s="135"/>
      <c r="P57" s="136"/>
      <c r="Q57" s="135"/>
      <c r="R57" s="136"/>
      <c r="T57" s="138" t="str">
        <f t="shared" si="22"/>
        <v/>
      </c>
      <c r="U57" s="160"/>
      <c r="V57" s="140" t="e">
        <f t="shared" si="14"/>
        <v>#DIV/0!</v>
      </c>
      <c r="W57" s="152"/>
      <c r="X57" s="48" t="e">
        <f t="shared" si="23"/>
        <v>#VALUE!</v>
      </c>
      <c r="Z57" s="355"/>
      <c r="AA57" s="355"/>
      <c r="AH57" s="358" t="s">
        <v>1675</v>
      </c>
      <c r="AI57" s="358"/>
      <c r="AJ57" s="358"/>
      <c r="AK57" s="358"/>
      <c r="AL57" s="358"/>
      <c r="AM57" s="358"/>
      <c r="AN57" s="358"/>
    </row>
    <row r="58" spans="2:40" ht="48.75" customHeight="1" x14ac:dyDescent="0.25">
      <c r="B58" s="301" t="s">
        <v>499</v>
      </c>
      <c r="C58" s="156" t="s">
        <v>500</v>
      </c>
      <c r="D58" s="189"/>
      <c r="E58" s="279" t="s">
        <v>501</v>
      </c>
      <c r="F58" s="279"/>
      <c r="G58" s="279"/>
      <c r="I58" s="165"/>
      <c r="J58" s="165"/>
      <c r="K58" s="137">
        <f t="shared" si="21"/>
        <v>0</v>
      </c>
      <c r="L58" s="135"/>
      <c r="M58" s="135"/>
      <c r="N58" s="135"/>
      <c r="O58" s="135"/>
      <c r="P58" s="136"/>
      <c r="Q58" s="135"/>
      <c r="R58" s="136"/>
      <c r="T58" s="138" t="str">
        <f t="shared" si="22"/>
        <v/>
      </c>
      <c r="U58" s="160"/>
      <c r="V58" s="140" t="e">
        <f t="shared" si="14"/>
        <v>#DIV/0!</v>
      </c>
      <c r="W58" s="152"/>
      <c r="X58" s="48" t="e">
        <f t="shared" si="23"/>
        <v>#VALUE!</v>
      </c>
      <c r="Z58" s="355"/>
      <c r="AA58" s="355"/>
      <c r="AH58" s="358" t="s">
        <v>1676</v>
      </c>
      <c r="AI58" s="358"/>
      <c r="AJ58" s="358"/>
      <c r="AK58" s="358"/>
      <c r="AL58" s="358"/>
      <c r="AM58" s="358"/>
      <c r="AN58" s="358"/>
    </row>
    <row r="59" spans="2:40" ht="51.75" customHeight="1" x14ac:dyDescent="0.25">
      <c r="B59" s="301" t="s">
        <v>502</v>
      </c>
      <c r="C59" s="156" t="s">
        <v>503</v>
      </c>
      <c r="D59" s="189"/>
      <c r="E59" s="279" t="s">
        <v>504</v>
      </c>
      <c r="F59" s="279"/>
      <c r="G59" s="278" t="s">
        <v>505</v>
      </c>
      <c r="I59" s="165"/>
      <c r="J59" s="165"/>
      <c r="K59" s="137">
        <f t="shared" si="21"/>
        <v>0</v>
      </c>
      <c r="L59" s="135"/>
      <c r="M59" s="135"/>
      <c r="N59" s="135"/>
      <c r="O59" s="135"/>
      <c r="P59" s="136"/>
      <c r="Q59" s="135"/>
      <c r="R59" s="136"/>
      <c r="T59" s="138" t="str">
        <f t="shared" si="22"/>
        <v/>
      </c>
      <c r="U59" s="160"/>
      <c r="V59" s="140" t="e">
        <f t="shared" si="14"/>
        <v>#DIV/0!</v>
      </c>
      <c r="W59" s="152"/>
      <c r="X59" s="48" t="e">
        <f t="shared" si="23"/>
        <v>#VALUE!</v>
      </c>
      <c r="Z59" s="355"/>
      <c r="AA59" s="355"/>
      <c r="AH59" s="358" t="s">
        <v>1677</v>
      </c>
      <c r="AI59" s="358"/>
      <c r="AJ59" s="358"/>
      <c r="AK59" s="358"/>
      <c r="AL59" s="358"/>
      <c r="AM59" s="358"/>
      <c r="AN59" s="358"/>
    </row>
    <row r="60" spans="2:40" ht="63.75" customHeight="1" x14ac:dyDescent="0.25">
      <c r="B60" s="301" t="s">
        <v>506</v>
      </c>
      <c r="C60" s="157" t="s">
        <v>507</v>
      </c>
      <c r="D60" s="189"/>
      <c r="E60" s="279" t="s">
        <v>508</v>
      </c>
      <c r="F60" s="279"/>
      <c r="G60" s="279"/>
      <c r="I60" s="165"/>
      <c r="J60" s="165"/>
      <c r="K60" s="137">
        <f t="shared" si="21"/>
        <v>0</v>
      </c>
      <c r="L60" s="135"/>
      <c r="M60" s="135"/>
      <c r="N60" s="135"/>
      <c r="O60" s="135"/>
      <c r="P60" s="136"/>
      <c r="Q60" s="135"/>
      <c r="R60" s="136"/>
      <c r="T60" s="138" t="str">
        <f t="shared" si="22"/>
        <v/>
      </c>
      <c r="U60" s="160"/>
      <c r="V60" s="140" t="e">
        <f t="shared" si="14"/>
        <v>#DIV/0!</v>
      </c>
      <c r="W60" s="152"/>
      <c r="X60" s="48" t="e">
        <f t="shared" si="23"/>
        <v>#VALUE!</v>
      </c>
      <c r="Z60" s="355"/>
      <c r="AA60" s="355"/>
      <c r="AH60" s="358" t="s">
        <v>1678</v>
      </c>
      <c r="AI60" s="358"/>
      <c r="AJ60" s="358"/>
      <c r="AK60" s="358"/>
      <c r="AL60" s="358"/>
      <c r="AM60" s="358"/>
      <c r="AN60" s="358"/>
    </row>
    <row r="61" spans="2:40" x14ac:dyDescent="0.25">
      <c r="C61" s="165"/>
      <c r="G61" s="116"/>
    </row>
    <row r="62" spans="2:40" x14ac:dyDescent="0.25">
      <c r="C62" s="165"/>
      <c r="J62" s="163">
        <f>SUM(J10:J60)</f>
        <v>0</v>
      </c>
      <c r="K62" s="163">
        <f>SUM(K10:K60)</f>
        <v>0</v>
      </c>
      <c r="S62" s="131" t="s">
        <v>509</v>
      </c>
      <c r="T62" s="142">
        <f>SUMIF(J62,12-W64,W62)</f>
        <v>0</v>
      </c>
      <c r="W62" s="184" t="e">
        <f>SUM(W10:W60)</f>
        <v>#VALUE!</v>
      </c>
      <c r="X62" s="184" t="e">
        <f>SUM(X10:X60)</f>
        <v>#VALUE!</v>
      </c>
    </row>
    <row r="63" spans="2:40" x14ac:dyDescent="0.25">
      <c r="C63" s="165"/>
      <c r="S63" s="131" t="s">
        <v>510</v>
      </c>
      <c r="T63" s="142">
        <f>SUMIF(K62,51-W65,X62)</f>
        <v>0</v>
      </c>
      <c r="Y63" s="141"/>
    </row>
    <row r="64" spans="2:40" x14ac:dyDescent="0.25">
      <c r="C64" s="165"/>
      <c r="V64" s="163" t="s">
        <v>517</v>
      </c>
      <c r="W64" s="163">
        <f>SUM(R10,R12,R14,R16,R17,R25,R26,R34,R41,R48,R51,R54)</f>
        <v>0</v>
      </c>
      <c r="Y64" s="141"/>
    </row>
    <row r="65" spans="3:33" x14ac:dyDescent="0.25">
      <c r="C65" s="165"/>
      <c r="V65" s="163" t="s">
        <v>518</v>
      </c>
      <c r="W65" s="163">
        <f>SUM(R10:R60)</f>
        <v>0</v>
      </c>
    </row>
    <row r="66" spans="3:33" ht="13.5" customHeight="1" x14ac:dyDescent="0.25">
      <c r="C66" s="165"/>
    </row>
    <row r="67" spans="3:33" x14ac:dyDescent="0.25">
      <c r="C67" s="165"/>
    </row>
    <row r="74" spans="3:33" ht="22.5" customHeight="1" x14ac:dyDescent="0.25">
      <c r="AB74" s="164"/>
      <c r="AC74" s="164"/>
      <c r="AD74" s="164"/>
    </row>
    <row r="76" spans="3:33" ht="15" customHeight="1" x14ac:dyDescent="0.25">
      <c r="AB76" s="164"/>
      <c r="AC76" s="164"/>
      <c r="AD76" s="164"/>
      <c r="AE76" s="164"/>
      <c r="AF76" s="164"/>
      <c r="AG76" s="164"/>
    </row>
  </sheetData>
  <sheetProtection formatCells="0" formatColumns="0" formatRows="0" insertColumns="0" insertRows="0" insertHyperlinks="0" deleteColumns="0" deleteRows="0" sort="0" autoFilter="0" pivotTables="0"/>
  <mergeCells count="108">
    <mergeCell ref="C6:R6"/>
    <mergeCell ref="Z22:AA22"/>
    <mergeCell ref="Z23:AA23"/>
    <mergeCell ref="Z24:AA24"/>
    <mergeCell ref="Z26:AA26"/>
    <mergeCell ref="AH60:AN60"/>
    <mergeCell ref="Z60:AA60"/>
    <mergeCell ref="Z53:AA53"/>
    <mergeCell ref="Z54:AA54"/>
    <mergeCell ref="Z55:AA55"/>
    <mergeCell ref="Z56:AA56"/>
    <mergeCell ref="Z57:AA57"/>
    <mergeCell ref="Z58:AA58"/>
    <mergeCell ref="Z59:AA59"/>
    <mergeCell ref="AH53:AN53"/>
    <mergeCell ref="AH56:AN56"/>
    <mergeCell ref="AH57:AN57"/>
    <mergeCell ref="AH58:AN58"/>
    <mergeCell ref="AH59:AN59"/>
    <mergeCell ref="Z52:AA52"/>
    <mergeCell ref="Z38:AA38"/>
    <mergeCell ref="Z39:AA39"/>
    <mergeCell ref="Z40:AA40"/>
    <mergeCell ref="Z41:AA41"/>
    <mergeCell ref="Z28:AA28"/>
    <mergeCell ref="Z47:AA47"/>
    <mergeCell ref="Z32:AA32"/>
    <mergeCell ref="Z33:AA33"/>
    <mergeCell ref="Z34:AA34"/>
    <mergeCell ref="Z35:AA35"/>
    <mergeCell ref="Z36:AA36"/>
    <mergeCell ref="Z48:AA48"/>
    <mergeCell ref="Z49:AA49"/>
    <mergeCell ref="Z50:AA50"/>
    <mergeCell ref="Z51:AA51"/>
    <mergeCell ref="Z44:AA44"/>
    <mergeCell ref="Z45:AA45"/>
    <mergeCell ref="Z46:AA46"/>
    <mergeCell ref="Z29:AA29"/>
    <mergeCell ref="Z30:AA30"/>
    <mergeCell ref="Z31:AA31"/>
    <mergeCell ref="Z43:AA43"/>
    <mergeCell ref="Z42:AA42"/>
    <mergeCell ref="Z37:AA37"/>
    <mergeCell ref="J7:R7"/>
    <mergeCell ref="C1:W1"/>
    <mergeCell ref="C2:V2"/>
    <mergeCell ref="C3:V3"/>
    <mergeCell ref="E7:E8"/>
    <mergeCell ref="G7:G8"/>
    <mergeCell ref="C7:C8"/>
    <mergeCell ref="T7:V7"/>
    <mergeCell ref="L5:AD5"/>
    <mergeCell ref="Z10:AA10"/>
    <mergeCell ref="Z11:AA11"/>
    <mergeCell ref="Z27:AA27"/>
    <mergeCell ref="Z16:AA16"/>
    <mergeCell ref="Z17:AA17"/>
    <mergeCell ref="Z25:AA25"/>
    <mergeCell ref="Z18:AA18"/>
    <mergeCell ref="Z19:AA19"/>
    <mergeCell ref="Z12:AA12"/>
    <mergeCell ref="Z13:AA13"/>
    <mergeCell ref="Z14:AA14"/>
    <mergeCell ref="Z15:AA15"/>
    <mergeCell ref="Z20:AA20"/>
    <mergeCell ref="Z21:AA21"/>
    <mergeCell ref="AH36:AN36"/>
    <mergeCell ref="AH48:AN48"/>
    <mergeCell ref="AH45:AN45"/>
    <mergeCell ref="AH46:AN46"/>
    <mergeCell ref="AH7:AN8"/>
    <mergeCell ref="AH16:AN16"/>
    <mergeCell ref="AH17:AN17"/>
    <mergeCell ref="AH25:AN25"/>
    <mergeCell ref="AH18:AN18"/>
    <mergeCell ref="AH11:AN11"/>
    <mergeCell ref="AH19:AN19"/>
    <mergeCell ref="AH20:AN20"/>
    <mergeCell ref="AH21:AN21"/>
    <mergeCell ref="AH12:AN12"/>
    <mergeCell ref="AH13:AN13"/>
    <mergeCell ref="AH14:AN14"/>
    <mergeCell ref="AH15:AN15"/>
    <mergeCell ref="AH50:AN50"/>
    <mergeCell ref="AH54:AN54"/>
    <mergeCell ref="AH55:AN55"/>
    <mergeCell ref="AH52:AN52"/>
    <mergeCell ref="AH51:AN51"/>
    <mergeCell ref="AH47:AN47"/>
    <mergeCell ref="AH26:AN26"/>
    <mergeCell ref="AH23:AN23"/>
    <mergeCell ref="AH49:AN49"/>
    <mergeCell ref="AH31:AN31"/>
    <mergeCell ref="AH35:AN35"/>
    <mergeCell ref="AH24:AN24"/>
    <mergeCell ref="AH41:AN41"/>
    <mergeCell ref="AH42:AN42"/>
    <mergeCell ref="AH43:AN43"/>
    <mergeCell ref="AH44:AN44"/>
    <mergeCell ref="AH38:AN38"/>
    <mergeCell ref="AH27:AN27"/>
    <mergeCell ref="AH28:AN28"/>
    <mergeCell ref="AH29:AN29"/>
    <mergeCell ref="AH30:AN30"/>
    <mergeCell ref="AH39:AN39"/>
    <mergeCell ref="AH40:AN40"/>
    <mergeCell ref="AH34:AN34"/>
  </mergeCells>
  <conditionalFormatting sqref="K10">
    <cfRule type="cellIs" dxfId="609" priority="1093" stopIfTrue="1" operator="notEqual">
      <formula>1</formula>
    </cfRule>
    <cfRule type="cellIs" dxfId="608" priority="1094" stopIfTrue="1" operator="equal">
      <formula>1</formula>
    </cfRule>
  </conditionalFormatting>
  <conditionalFormatting sqref="T63">
    <cfRule type="containsBlanks" dxfId="607" priority="822" stopIfTrue="1">
      <formula>LEN(TRIM(T63))=0</formula>
    </cfRule>
    <cfRule type="cellIs" dxfId="606" priority="823" stopIfTrue="1" operator="lessThan">
      <formula>19.999</formula>
    </cfRule>
    <cfRule type="cellIs" dxfId="605" priority="824" stopIfTrue="1" operator="lessThan">
      <formula>39.999</formula>
    </cfRule>
    <cfRule type="cellIs" dxfId="604" priority="825" stopIfTrue="1" operator="lessThan">
      <formula>59.999</formula>
    </cfRule>
    <cfRule type="cellIs" dxfId="603" priority="826" stopIfTrue="1" operator="lessThan">
      <formula>79.999</formula>
    </cfRule>
    <cfRule type="cellIs" dxfId="602" priority="827" stopIfTrue="1" operator="lessThan">
      <formula>89.999</formula>
    </cfRule>
    <cfRule type="cellIs" dxfId="601" priority="828" stopIfTrue="1" operator="between">
      <formula>90</formula>
      <formula>100</formula>
    </cfRule>
  </conditionalFormatting>
  <conditionalFormatting sqref="T62">
    <cfRule type="containsBlanks" dxfId="600" priority="591" stopIfTrue="1">
      <formula>LEN(TRIM(T62))=0</formula>
    </cfRule>
    <cfRule type="cellIs" dxfId="599" priority="592" stopIfTrue="1" operator="lessThan">
      <formula>19.999</formula>
    </cfRule>
    <cfRule type="cellIs" dxfId="598" priority="593" stopIfTrue="1" operator="lessThan">
      <formula>39.999</formula>
    </cfRule>
    <cfRule type="cellIs" dxfId="597" priority="594" stopIfTrue="1" operator="lessThan">
      <formula>59.999</formula>
    </cfRule>
    <cfRule type="cellIs" dxfId="596" priority="595" stopIfTrue="1" operator="lessThan">
      <formula>79.999</formula>
    </cfRule>
    <cfRule type="cellIs" dxfId="595" priority="596" stopIfTrue="1" operator="lessThan">
      <formula>89.999</formula>
    </cfRule>
    <cfRule type="cellIs" dxfId="594" priority="597" stopIfTrue="1" operator="between">
      <formula>90</formula>
      <formula>100</formula>
    </cfRule>
  </conditionalFormatting>
  <conditionalFormatting sqref="J10">
    <cfRule type="cellIs" dxfId="593" priority="474" stopIfTrue="1" operator="notEqual">
      <formula>1</formula>
    </cfRule>
    <cfRule type="cellIs" dxfId="592" priority="475" stopIfTrue="1" operator="equal">
      <formula>1</formula>
    </cfRule>
  </conditionalFormatting>
  <conditionalFormatting sqref="J16">
    <cfRule type="cellIs" dxfId="591" priority="194" stopIfTrue="1" operator="notEqual">
      <formula>1</formula>
    </cfRule>
    <cfRule type="cellIs" dxfId="590" priority="195" stopIfTrue="1" operator="equal">
      <formula>1</formula>
    </cfRule>
  </conditionalFormatting>
  <conditionalFormatting sqref="J17">
    <cfRule type="cellIs" dxfId="589" priority="192" stopIfTrue="1" operator="notEqual">
      <formula>1</formula>
    </cfRule>
    <cfRule type="cellIs" dxfId="588" priority="193" stopIfTrue="1" operator="equal">
      <formula>1</formula>
    </cfRule>
  </conditionalFormatting>
  <conditionalFormatting sqref="J26">
    <cfRule type="cellIs" dxfId="587" priority="190" stopIfTrue="1" operator="notEqual">
      <formula>1</formula>
    </cfRule>
    <cfRule type="cellIs" dxfId="586" priority="191" stopIfTrue="1" operator="equal">
      <formula>1</formula>
    </cfRule>
  </conditionalFormatting>
  <conditionalFormatting sqref="J34">
    <cfRule type="cellIs" dxfId="585" priority="188" stopIfTrue="1" operator="notEqual">
      <formula>1</formula>
    </cfRule>
    <cfRule type="cellIs" dxfId="584" priority="189" stopIfTrue="1" operator="equal">
      <formula>1</formula>
    </cfRule>
  </conditionalFormatting>
  <conditionalFormatting sqref="J41">
    <cfRule type="cellIs" dxfId="583" priority="186" stopIfTrue="1" operator="notEqual">
      <formula>1</formula>
    </cfRule>
    <cfRule type="cellIs" dxfId="582" priority="187" stopIfTrue="1" operator="equal">
      <formula>1</formula>
    </cfRule>
  </conditionalFormatting>
  <conditionalFormatting sqref="J48">
    <cfRule type="cellIs" dxfId="581" priority="184" stopIfTrue="1" operator="notEqual">
      <formula>1</formula>
    </cfRule>
    <cfRule type="cellIs" dxfId="580" priority="185" stopIfTrue="1" operator="equal">
      <formula>1</formula>
    </cfRule>
  </conditionalFormatting>
  <conditionalFormatting sqref="K11">
    <cfRule type="cellIs" dxfId="579" priority="182" stopIfTrue="1" operator="notEqual">
      <formula>1</formula>
    </cfRule>
    <cfRule type="cellIs" dxfId="578" priority="183" stopIfTrue="1" operator="equal">
      <formula>1</formula>
    </cfRule>
  </conditionalFormatting>
  <conditionalFormatting sqref="K16">
    <cfRule type="cellIs" dxfId="577" priority="180" stopIfTrue="1" operator="notEqual">
      <formula>1</formula>
    </cfRule>
    <cfRule type="cellIs" dxfId="576" priority="181" stopIfTrue="1" operator="equal">
      <formula>1</formula>
    </cfRule>
  </conditionalFormatting>
  <conditionalFormatting sqref="K17">
    <cfRule type="cellIs" dxfId="575" priority="178" stopIfTrue="1" operator="notEqual">
      <formula>1</formula>
    </cfRule>
    <cfRule type="cellIs" dxfId="574" priority="179" stopIfTrue="1" operator="equal">
      <formula>1</formula>
    </cfRule>
  </conditionalFormatting>
  <conditionalFormatting sqref="K25">
    <cfRule type="cellIs" dxfId="573" priority="176" stopIfTrue="1" operator="notEqual">
      <formula>1</formula>
    </cfRule>
    <cfRule type="cellIs" dxfId="572" priority="177" stopIfTrue="1" operator="equal">
      <formula>1</formula>
    </cfRule>
  </conditionalFormatting>
  <conditionalFormatting sqref="K18">
    <cfRule type="cellIs" dxfId="571" priority="174" stopIfTrue="1" operator="notEqual">
      <formula>1</formula>
    </cfRule>
    <cfRule type="cellIs" dxfId="570" priority="175" stopIfTrue="1" operator="equal">
      <formula>1</formula>
    </cfRule>
  </conditionalFormatting>
  <conditionalFormatting sqref="K19">
    <cfRule type="cellIs" dxfId="569" priority="172" stopIfTrue="1" operator="notEqual">
      <formula>1</formula>
    </cfRule>
    <cfRule type="cellIs" dxfId="568" priority="173" stopIfTrue="1" operator="equal">
      <formula>1</formula>
    </cfRule>
  </conditionalFormatting>
  <conditionalFormatting sqref="K20">
    <cfRule type="cellIs" dxfId="567" priority="170" stopIfTrue="1" operator="notEqual">
      <formula>1</formula>
    </cfRule>
    <cfRule type="cellIs" dxfId="566" priority="171" stopIfTrue="1" operator="equal">
      <formula>1</formula>
    </cfRule>
  </conditionalFormatting>
  <conditionalFormatting sqref="K21">
    <cfRule type="cellIs" dxfId="565" priority="168" stopIfTrue="1" operator="notEqual">
      <formula>1</formula>
    </cfRule>
    <cfRule type="cellIs" dxfId="564" priority="169" stopIfTrue="1" operator="equal">
      <formula>1</formula>
    </cfRule>
  </conditionalFormatting>
  <conditionalFormatting sqref="K22">
    <cfRule type="cellIs" dxfId="563" priority="166" stopIfTrue="1" operator="notEqual">
      <formula>1</formula>
    </cfRule>
    <cfRule type="cellIs" dxfId="562" priority="167" stopIfTrue="1" operator="equal">
      <formula>1</formula>
    </cfRule>
  </conditionalFormatting>
  <conditionalFormatting sqref="K23">
    <cfRule type="cellIs" dxfId="561" priority="164" stopIfTrue="1" operator="notEqual">
      <formula>1</formula>
    </cfRule>
    <cfRule type="cellIs" dxfId="560" priority="165" stopIfTrue="1" operator="equal">
      <formula>1</formula>
    </cfRule>
  </conditionalFormatting>
  <conditionalFormatting sqref="K24">
    <cfRule type="cellIs" dxfId="559" priority="162" stopIfTrue="1" operator="notEqual">
      <formula>1</formula>
    </cfRule>
    <cfRule type="cellIs" dxfId="558" priority="163" stopIfTrue="1" operator="equal">
      <formula>1</formula>
    </cfRule>
  </conditionalFormatting>
  <conditionalFormatting sqref="K26">
    <cfRule type="cellIs" dxfId="557" priority="160" stopIfTrue="1" operator="notEqual">
      <formula>1</formula>
    </cfRule>
    <cfRule type="cellIs" dxfId="556" priority="161" stopIfTrue="1" operator="equal">
      <formula>1</formula>
    </cfRule>
  </conditionalFormatting>
  <conditionalFormatting sqref="K27">
    <cfRule type="cellIs" dxfId="555" priority="158" stopIfTrue="1" operator="notEqual">
      <formula>1</formula>
    </cfRule>
    <cfRule type="cellIs" dxfId="554" priority="159" stopIfTrue="1" operator="equal">
      <formula>1</formula>
    </cfRule>
  </conditionalFormatting>
  <conditionalFormatting sqref="K28">
    <cfRule type="cellIs" dxfId="553" priority="156" stopIfTrue="1" operator="notEqual">
      <formula>1</formula>
    </cfRule>
    <cfRule type="cellIs" dxfId="552" priority="157" stopIfTrue="1" operator="equal">
      <formula>1</formula>
    </cfRule>
  </conditionalFormatting>
  <conditionalFormatting sqref="K29">
    <cfRule type="cellIs" dxfId="551" priority="154" stopIfTrue="1" operator="notEqual">
      <formula>1</formula>
    </cfRule>
    <cfRule type="cellIs" dxfId="550" priority="155" stopIfTrue="1" operator="equal">
      <formula>1</formula>
    </cfRule>
  </conditionalFormatting>
  <conditionalFormatting sqref="K30">
    <cfRule type="cellIs" dxfId="549" priority="152" stopIfTrue="1" operator="notEqual">
      <formula>1</formula>
    </cfRule>
    <cfRule type="cellIs" dxfId="548" priority="153" stopIfTrue="1" operator="equal">
      <formula>1</formula>
    </cfRule>
  </conditionalFormatting>
  <conditionalFormatting sqref="K31">
    <cfRule type="cellIs" dxfId="547" priority="150" stopIfTrue="1" operator="notEqual">
      <formula>1</formula>
    </cfRule>
    <cfRule type="cellIs" dxfId="546" priority="151" stopIfTrue="1" operator="equal">
      <formula>1</formula>
    </cfRule>
  </conditionalFormatting>
  <conditionalFormatting sqref="K32">
    <cfRule type="cellIs" dxfId="545" priority="148" stopIfTrue="1" operator="notEqual">
      <formula>1</formula>
    </cfRule>
    <cfRule type="cellIs" dxfId="544" priority="149" stopIfTrue="1" operator="equal">
      <formula>1</formula>
    </cfRule>
  </conditionalFormatting>
  <conditionalFormatting sqref="K33">
    <cfRule type="cellIs" dxfId="543" priority="146" stopIfTrue="1" operator="notEqual">
      <formula>1</formula>
    </cfRule>
    <cfRule type="cellIs" dxfId="542" priority="147" stopIfTrue="1" operator="equal">
      <formula>1</formula>
    </cfRule>
  </conditionalFormatting>
  <conditionalFormatting sqref="K34">
    <cfRule type="cellIs" dxfId="541" priority="144" stopIfTrue="1" operator="notEqual">
      <formula>1</formula>
    </cfRule>
    <cfRule type="cellIs" dxfId="540" priority="145" stopIfTrue="1" operator="equal">
      <formula>1</formula>
    </cfRule>
  </conditionalFormatting>
  <conditionalFormatting sqref="K35">
    <cfRule type="cellIs" dxfId="539" priority="142" stopIfTrue="1" operator="notEqual">
      <formula>1</formula>
    </cfRule>
    <cfRule type="cellIs" dxfId="538" priority="143" stopIfTrue="1" operator="equal">
      <formula>1</formula>
    </cfRule>
  </conditionalFormatting>
  <conditionalFormatting sqref="K36">
    <cfRule type="cellIs" dxfId="537" priority="140" stopIfTrue="1" operator="notEqual">
      <formula>1</formula>
    </cfRule>
    <cfRule type="cellIs" dxfId="536" priority="141" stopIfTrue="1" operator="equal">
      <formula>1</formula>
    </cfRule>
  </conditionalFormatting>
  <conditionalFormatting sqref="K37">
    <cfRule type="cellIs" dxfId="535" priority="138" stopIfTrue="1" operator="notEqual">
      <formula>1</formula>
    </cfRule>
    <cfRule type="cellIs" dxfId="534" priority="139" stopIfTrue="1" operator="equal">
      <formula>1</formula>
    </cfRule>
  </conditionalFormatting>
  <conditionalFormatting sqref="K38">
    <cfRule type="cellIs" dxfId="533" priority="136" stopIfTrue="1" operator="notEqual">
      <formula>1</formula>
    </cfRule>
    <cfRule type="cellIs" dxfId="532" priority="137" stopIfTrue="1" operator="equal">
      <formula>1</formula>
    </cfRule>
  </conditionalFormatting>
  <conditionalFormatting sqref="K39">
    <cfRule type="cellIs" dxfId="531" priority="134" stopIfTrue="1" operator="notEqual">
      <formula>1</formula>
    </cfRule>
    <cfRule type="cellIs" dxfId="530" priority="135" stopIfTrue="1" operator="equal">
      <formula>1</formula>
    </cfRule>
  </conditionalFormatting>
  <conditionalFormatting sqref="K40">
    <cfRule type="cellIs" dxfId="529" priority="132" stopIfTrue="1" operator="notEqual">
      <formula>1</formula>
    </cfRule>
    <cfRule type="cellIs" dxfId="528" priority="133" stopIfTrue="1" operator="equal">
      <formula>1</formula>
    </cfRule>
  </conditionalFormatting>
  <conditionalFormatting sqref="K41">
    <cfRule type="cellIs" dxfId="527" priority="130" stopIfTrue="1" operator="notEqual">
      <formula>1</formula>
    </cfRule>
    <cfRule type="cellIs" dxfId="526" priority="131" stopIfTrue="1" operator="equal">
      <formula>1</formula>
    </cfRule>
  </conditionalFormatting>
  <conditionalFormatting sqref="K42">
    <cfRule type="cellIs" dxfId="525" priority="128" stopIfTrue="1" operator="notEqual">
      <formula>1</formula>
    </cfRule>
    <cfRule type="cellIs" dxfId="524" priority="129" stopIfTrue="1" operator="equal">
      <formula>1</formula>
    </cfRule>
  </conditionalFormatting>
  <conditionalFormatting sqref="K43">
    <cfRule type="cellIs" dxfId="523" priority="126" stopIfTrue="1" operator="notEqual">
      <formula>1</formula>
    </cfRule>
    <cfRule type="cellIs" dxfId="522" priority="127" stopIfTrue="1" operator="equal">
      <formula>1</formula>
    </cfRule>
  </conditionalFormatting>
  <conditionalFormatting sqref="K44">
    <cfRule type="cellIs" dxfId="521" priority="124" stopIfTrue="1" operator="notEqual">
      <formula>1</formula>
    </cfRule>
    <cfRule type="cellIs" dxfId="520" priority="125" stopIfTrue="1" operator="equal">
      <formula>1</formula>
    </cfRule>
  </conditionalFormatting>
  <conditionalFormatting sqref="K45">
    <cfRule type="cellIs" dxfId="519" priority="122" stopIfTrue="1" operator="notEqual">
      <formula>1</formula>
    </cfRule>
    <cfRule type="cellIs" dxfId="518" priority="123" stopIfTrue="1" operator="equal">
      <formula>1</formula>
    </cfRule>
  </conditionalFormatting>
  <conditionalFormatting sqref="K46">
    <cfRule type="cellIs" dxfId="517" priority="120" stopIfTrue="1" operator="notEqual">
      <formula>1</formula>
    </cfRule>
    <cfRule type="cellIs" dxfId="516" priority="121" stopIfTrue="1" operator="equal">
      <formula>1</formula>
    </cfRule>
  </conditionalFormatting>
  <conditionalFormatting sqref="K48">
    <cfRule type="cellIs" dxfId="515" priority="118" stopIfTrue="1" operator="notEqual">
      <formula>1</formula>
    </cfRule>
    <cfRule type="cellIs" dxfId="514" priority="119" stopIfTrue="1" operator="equal">
      <formula>1</formula>
    </cfRule>
  </conditionalFormatting>
  <conditionalFormatting sqref="K49">
    <cfRule type="cellIs" dxfId="513" priority="116" stopIfTrue="1" operator="notEqual">
      <formula>1</formula>
    </cfRule>
    <cfRule type="cellIs" dxfId="512" priority="117" stopIfTrue="1" operator="equal">
      <formula>1</formula>
    </cfRule>
  </conditionalFormatting>
  <conditionalFormatting sqref="K50">
    <cfRule type="cellIs" dxfId="511" priority="114" stopIfTrue="1" operator="notEqual">
      <formula>1</formula>
    </cfRule>
    <cfRule type="cellIs" dxfId="510" priority="115" stopIfTrue="1" operator="equal">
      <formula>1</formula>
    </cfRule>
  </conditionalFormatting>
  <conditionalFormatting sqref="K51">
    <cfRule type="cellIs" dxfId="509" priority="112" stopIfTrue="1" operator="notEqual">
      <formula>1</formula>
    </cfRule>
    <cfRule type="cellIs" dxfId="508" priority="113" stopIfTrue="1" operator="equal">
      <formula>1</formula>
    </cfRule>
  </conditionalFormatting>
  <conditionalFormatting sqref="K52">
    <cfRule type="cellIs" dxfId="507" priority="110" stopIfTrue="1" operator="notEqual">
      <formula>1</formula>
    </cfRule>
    <cfRule type="cellIs" dxfId="506" priority="111" stopIfTrue="1" operator="equal">
      <formula>1</formula>
    </cfRule>
  </conditionalFormatting>
  <conditionalFormatting sqref="X10">
    <cfRule type="expression" dxfId="505" priority="1191" stopIfTrue="1">
      <formula>#REF!=0</formula>
    </cfRule>
  </conditionalFormatting>
  <conditionalFormatting sqref="X11">
    <cfRule type="expression" dxfId="504" priority="1192" stopIfTrue="1">
      <formula>#REF!=0</formula>
    </cfRule>
  </conditionalFormatting>
  <conditionalFormatting sqref="X16">
    <cfRule type="expression" dxfId="503" priority="1193" stopIfTrue="1">
      <formula>#REF!=0</formula>
    </cfRule>
  </conditionalFormatting>
  <conditionalFormatting sqref="X17">
    <cfRule type="expression" dxfId="502" priority="1194" stopIfTrue="1">
      <formula>#REF!=0</formula>
    </cfRule>
  </conditionalFormatting>
  <conditionalFormatting sqref="X25">
    <cfRule type="expression" dxfId="501" priority="1195" stopIfTrue="1">
      <formula>#REF!=0</formula>
    </cfRule>
  </conditionalFormatting>
  <conditionalFormatting sqref="X18">
    <cfRule type="expression" dxfId="500" priority="1196" stopIfTrue="1">
      <formula>#REF!=0</formula>
    </cfRule>
  </conditionalFormatting>
  <conditionalFormatting sqref="X19">
    <cfRule type="expression" dxfId="499" priority="1197" stopIfTrue="1">
      <formula>#REF!=0</formula>
    </cfRule>
  </conditionalFormatting>
  <conditionalFormatting sqref="X20">
    <cfRule type="expression" dxfId="498" priority="1198" stopIfTrue="1">
      <formula>#REF!=0</formula>
    </cfRule>
  </conditionalFormatting>
  <conditionalFormatting sqref="X21">
    <cfRule type="expression" dxfId="497" priority="1199" stopIfTrue="1">
      <formula>#REF!=0</formula>
    </cfRule>
  </conditionalFormatting>
  <conditionalFormatting sqref="X22">
    <cfRule type="expression" dxfId="496" priority="1200" stopIfTrue="1">
      <formula>#REF!=0</formula>
    </cfRule>
  </conditionalFormatting>
  <conditionalFormatting sqref="X23">
    <cfRule type="expression" dxfId="495" priority="1201" stopIfTrue="1">
      <formula>#REF!=0</formula>
    </cfRule>
  </conditionalFormatting>
  <conditionalFormatting sqref="X24">
    <cfRule type="expression" dxfId="494" priority="1202" stopIfTrue="1">
      <formula>#REF!=0</formula>
    </cfRule>
  </conditionalFormatting>
  <conditionalFormatting sqref="X26">
    <cfRule type="expression" dxfId="493" priority="1203" stopIfTrue="1">
      <formula>#REF!=0</formula>
    </cfRule>
  </conditionalFormatting>
  <conditionalFormatting sqref="X27">
    <cfRule type="expression" dxfId="492" priority="1204" stopIfTrue="1">
      <formula>#REF!=0</formula>
    </cfRule>
  </conditionalFormatting>
  <conditionalFormatting sqref="X28">
    <cfRule type="expression" dxfId="491" priority="1205" stopIfTrue="1">
      <formula>#REF!=0</formula>
    </cfRule>
  </conditionalFormatting>
  <conditionalFormatting sqref="X29">
    <cfRule type="expression" dxfId="490" priority="1206" stopIfTrue="1">
      <formula>#REF!=0</formula>
    </cfRule>
  </conditionalFormatting>
  <conditionalFormatting sqref="X30">
    <cfRule type="expression" dxfId="489" priority="1207" stopIfTrue="1">
      <formula>#REF!=0</formula>
    </cfRule>
  </conditionalFormatting>
  <conditionalFormatting sqref="X31">
    <cfRule type="expression" dxfId="488" priority="1208" stopIfTrue="1">
      <formula>#REF!=0</formula>
    </cfRule>
  </conditionalFormatting>
  <conditionalFormatting sqref="X32">
    <cfRule type="expression" dxfId="487" priority="1209" stopIfTrue="1">
      <formula>#REF!=0</formula>
    </cfRule>
  </conditionalFormatting>
  <conditionalFormatting sqref="X33">
    <cfRule type="expression" dxfId="486" priority="1210" stopIfTrue="1">
      <formula>#REF!=0</formula>
    </cfRule>
  </conditionalFormatting>
  <conditionalFormatting sqref="X34">
    <cfRule type="expression" dxfId="485" priority="1211" stopIfTrue="1">
      <formula>#REF!=0</formula>
    </cfRule>
  </conditionalFormatting>
  <conditionalFormatting sqref="X35">
    <cfRule type="expression" dxfId="484" priority="1212" stopIfTrue="1">
      <formula>#REF!=0</formula>
    </cfRule>
  </conditionalFormatting>
  <conditionalFormatting sqref="X36">
    <cfRule type="expression" dxfId="483" priority="1213" stopIfTrue="1">
      <formula>#REF!=0</formula>
    </cfRule>
  </conditionalFormatting>
  <conditionalFormatting sqref="X37">
    <cfRule type="expression" dxfId="482" priority="1214" stopIfTrue="1">
      <formula>#REF!=0</formula>
    </cfRule>
  </conditionalFormatting>
  <conditionalFormatting sqref="X38">
    <cfRule type="expression" dxfId="481" priority="1215" stopIfTrue="1">
      <formula>#REF!=0</formula>
    </cfRule>
  </conditionalFormatting>
  <conditionalFormatting sqref="X39">
    <cfRule type="expression" dxfId="480" priority="1216" stopIfTrue="1">
      <formula>#REF!=0</formula>
    </cfRule>
  </conditionalFormatting>
  <conditionalFormatting sqref="X40">
    <cfRule type="expression" dxfId="479" priority="1217" stopIfTrue="1">
      <formula>#REF!=0</formula>
    </cfRule>
  </conditionalFormatting>
  <conditionalFormatting sqref="X41">
    <cfRule type="expression" dxfId="478" priority="1218" stopIfTrue="1">
      <formula>#REF!=0</formula>
    </cfRule>
  </conditionalFormatting>
  <conditionalFormatting sqref="X42">
    <cfRule type="expression" dxfId="477" priority="1219" stopIfTrue="1">
      <formula>#REF!=0</formula>
    </cfRule>
  </conditionalFormatting>
  <conditionalFormatting sqref="X43">
    <cfRule type="expression" dxfId="476" priority="1220" stopIfTrue="1">
      <formula>#REF!=0</formula>
    </cfRule>
  </conditionalFormatting>
  <conditionalFormatting sqref="X44">
    <cfRule type="expression" dxfId="475" priority="1221" stopIfTrue="1">
      <formula>#REF!=0</formula>
    </cfRule>
  </conditionalFormatting>
  <conditionalFormatting sqref="X45">
    <cfRule type="expression" dxfId="474" priority="1222" stopIfTrue="1">
      <formula>#REF!=0</formula>
    </cfRule>
  </conditionalFormatting>
  <conditionalFormatting sqref="X46">
    <cfRule type="expression" dxfId="473" priority="1223" stopIfTrue="1">
      <formula>#REF!=0</formula>
    </cfRule>
  </conditionalFormatting>
  <conditionalFormatting sqref="X48">
    <cfRule type="expression" dxfId="472" priority="1224" stopIfTrue="1">
      <formula>#REF!=0</formula>
    </cfRule>
  </conditionalFormatting>
  <conditionalFormatting sqref="X49">
    <cfRule type="expression" dxfId="471" priority="1225" stopIfTrue="1">
      <formula>#REF!=0</formula>
    </cfRule>
  </conditionalFormatting>
  <conditionalFormatting sqref="X50">
    <cfRule type="expression" dxfId="470" priority="1226" stopIfTrue="1">
      <formula>#REF!=0</formula>
    </cfRule>
  </conditionalFormatting>
  <conditionalFormatting sqref="X51">
    <cfRule type="expression" dxfId="469" priority="1227" stopIfTrue="1">
      <formula>#REF!=0</formula>
    </cfRule>
  </conditionalFormatting>
  <conditionalFormatting sqref="X52">
    <cfRule type="expression" dxfId="468" priority="1228" stopIfTrue="1">
      <formula>#REF!=0</formula>
    </cfRule>
  </conditionalFormatting>
  <pageMargins left="0.7" right="0.7" top="0.75" bottom="0.75" header="0.3" footer="0.3"/>
  <pageSetup paperSize="9" scale="46" orientation="landscape" r:id="rId1"/>
  <colBreaks count="1" manualBreakCount="1">
    <brk id="33" max="1048575" man="1"/>
  </colBreaks>
  <ignoredErrors>
    <ignoredError sqref="T10:T60"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55262" r:id="rId4" name="Button 9022">
              <controlPr defaultSize="0" print="0" autoLine="0" autoPict="0" macro="[0]!ButtonOpenAll">
                <anchor moveWithCells="1" sizeWithCells="1">
                  <from>
                    <xdr:col>2</xdr:col>
                    <xdr:colOff>2762250</xdr:colOff>
                    <xdr:row>3</xdr:row>
                    <xdr:rowOff>114300</xdr:rowOff>
                  </from>
                  <to>
                    <xdr:col>2</xdr:col>
                    <xdr:colOff>3838575</xdr:colOff>
                    <xdr:row>5</xdr:row>
                    <xdr:rowOff>104775</xdr:rowOff>
                  </to>
                </anchor>
              </controlPr>
            </control>
          </mc:Choice>
        </mc:AlternateContent>
        <mc:AlternateContent xmlns:mc="http://schemas.openxmlformats.org/markup-compatibility/2006">
          <mc:Choice Requires="x14">
            <control shapeId="1613246" r:id="rId5" name="Button 9662">
              <controlPr defaultSize="0" print="0" autoLine="0" autoPict="0" macro="[0]!ButtonD5_CloseAll">
                <anchor moveWithCells="1" sizeWithCells="1">
                  <from>
                    <xdr:col>2</xdr:col>
                    <xdr:colOff>3933825</xdr:colOff>
                    <xdr:row>3</xdr:row>
                    <xdr:rowOff>104775</xdr:rowOff>
                  </from>
                  <to>
                    <xdr:col>5</xdr:col>
                    <xdr:colOff>66675</xdr:colOff>
                    <xdr:row>5</xdr:row>
                    <xdr:rowOff>95250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5" tint="-0.24988555558946501"/>
  </sheetPr>
  <dimension ref="B1:AM33"/>
  <sheetViews>
    <sheetView showGridLines="0" showRowColHeaders="0" zoomScale="115" zoomScaleNormal="115" workbookViewId="0">
      <pane ySplit="8" topLeftCell="A12" activePane="bottomLeft" state="frozen"/>
      <selection pane="bottomLeft" activeCell="C6" sqref="C6:Q6"/>
    </sheetView>
  </sheetViews>
  <sheetFormatPr defaultRowHeight="15" outlineLevelCol="1" x14ac:dyDescent="0.25"/>
  <cols>
    <col min="1" max="1" width="1.7109375" style="163" customWidth="1"/>
    <col min="2" max="2" width="4.85546875" style="163" customWidth="1"/>
    <col min="3" max="3" width="65.85546875" style="163" customWidth="1"/>
    <col min="4" max="4" width="2.5703125" style="163" customWidth="1" outlineLevel="1"/>
    <col min="5" max="5" width="6" style="163" customWidth="1" outlineLevel="1"/>
    <col min="6" max="6" width="2.5703125" style="163" customWidth="1" outlineLevel="1"/>
    <col min="7" max="7" width="5.28515625" style="163" customWidth="1" outlineLevel="1"/>
    <col min="8" max="8" width="4.42578125" style="163" customWidth="1"/>
    <col min="9" max="10" width="4.42578125" style="163" hidden="1" customWidth="1"/>
    <col min="11" max="12" width="4" style="163" customWidth="1"/>
    <col min="13" max="13" width="3.28515625" style="163" customWidth="1"/>
    <col min="14" max="14" width="4.42578125" style="163" customWidth="1"/>
    <col min="15" max="15" width="4.140625" style="163" customWidth="1"/>
    <col min="16" max="16" width="3.42578125" style="163" customWidth="1"/>
    <col min="17" max="17" width="3.7109375" style="163" customWidth="1"/>
    <col min="18" max="18" width="6.85546875" style="163" customWidth="1"/>
    <col min="19" max="19" width="13.28515625" style="163" customWidth="1"/>
    <col min="20" max="20" width="8.28515625" style="163" hidden="1" customWidth="1"/>
    <col min="21" max="21" width="9.7109375" style="163" hidden="1" customWidth="1"/>
    <col min="22" max="22" width="10.42578125" style="163" hidden="1" customWidth="1"/>
    <col min="23" max="23" width="9.28515625" style="163" hidden="1" customWidth="1"/>
    <col min="24" max="24" width="7.140625" style="163" customWidth="1"/>
    <col min="25" max="25" width="13.7109375" style="163" customWidth="1"/>
    <col min="26" max="26" width="19.28515625" style="163" customWidth="1"/>
    <col min="27" max="27" width="15.140625" style="163" customWidth="1"/>
    <col min="28" max="28" width="9.140625" style="163"/>
    <col min="29" max="29" width="51.7109375" style="163" customWidth="1"/>
    <col min="30" max="16384" width="9.140625" style="163"/>
  </cols>
  <sheetData>
    <row r="1" spans="2:39" ht="36.75" customHeight="1" x14ac:dyDescent="0.25">
      <c r="B1" s="185"/>
      <c r="C1" s="363" t="s">
        <v>519</v>
      </c>
      <c r="D1" s="363"/>
      <c r="E1" s="363"/>
      <c r="F1" s="363"/>
      <c r="G1" s="363"/>
      <c r="H1" s="363"/>
      <c r="I1" s="363"/>
      <c r="J1" s="363"/>
      <c r="K1" s="363"/>
      <c r="L1" s="363"/>
      <c r="M1" s="363"/>
      <c r="N1" s="363"/>
      <c r="O1" s="363"/>
      <c r="P1" s="363"/>
      <c r="Q1" s="363"/>
      <c r="R1" s="363"/>
      <c r="S1" s="363"/>
      <c r="T1" s="363"/>
      <c r="U1" s="363"/>
      <c r="V1" s="185"/>
      <c r="W1" s="185"/>
      <c r="X1" s="185"/>
    </row>
    <row r="2" spans="2:39" x14ac:dyDescent="0.25">
      <c r="B2" s="186"/>
      <c r="C2" s="367" t="s">
        <v>1679</v>
      </c>
      <c r="D2" s="367"/>
      <c r="E2" s="367"/>
      <c r="F2" s="367"/>
      <c r="G2" s="367"/>
      <c r="H2" s="367"/>
      <c r="I2" s="367"/>
      <c r="J2" s="367"/>
      <c r="K2" s="367"/>
      <c r="L2" s="367"/>
      <c r="M2" s="367"/>
      <c r="N2" s="367"/>
      <c r="O2" s="367"/>
      <c r="P2" s="367"/>
      <c r="Q2" s="367"/>
      <c r="R2" s="367"/>
      <c r="S2" s="367"/>
      <c r="T2" s="367"/>
      <c r="U2" s="367"/>
      <c r="V2" s="186"/>
      <c r="W2" s="186"/>
      <c r="X2" s="186"/>
    </row>
    <row r="3" spans="2:39" x14ac:dyDescent="0.25">
      <c r="B3" s="186"/>
      <c r="C3" s="367" t="s">
        <v>1680</v>
      </c>
      <c r="D3" s="367"/>
      <c r="E3" s="367"/>
      <c r="F3" s="367"/>
      <c r="G3" s="367"/>
      <c r="H3" s="367"/>
      <c r="I3" s="367"/>
      <c r="J3" s="367"/>
      <c r="K3" s="367"/>
      <c r="L3" s="367"/>
      <c r="M3" s="367"/>
      <c r="N3" s="367"/>
      <c r="O3" s="367"/>
      <c r="P3" s="367"/>
      <c r="Q3" s="367"/>
      <c r="R3" s="367"/>
      <c r="S3" s="367"/>
      <c r="T3" s="367"/>
      <c r="U3" s="367"/>
      <c r="V3" s="186"/>
      <c r="W3" s="186"/>
      <c r="X3" s="186"/>
    </row>
    <row r="4" spans="2:39" x14ac:dyDescent="0.25">
      <c r="B4" s="186"/>
      <c r="C4" s="162"/>
      <c r="D4" s="162"/>
      <c r="E4" s="162"/>
      <c r="F4" s="162"/>
      <c r="G4" s="162"/>
      <c r="H4" s="162"/>
      <c r="I4" s="162"/>
      <c r="J4" s="162"/>
      <c r="K4" s="162"/>
      <c r="L4" s="162"/>
      <c r="M4" s="162"/>
      <c r="N4" s="162"/>
      <c r="O4" s="162"/>
      <c r="P4" s="162"/>
      <c r="Q4" s="162"/>
      <c r="R4" s="162"/>
      <c r="S4" s="162"/>
      <c r="T4" s="162"/>
      <c r="U4" s="162"/>
      <c r="V4" s="162"/>
      <c r="W4" s="162"/>
      <c r="X4" s="162"/>
    </row>
    <row r="5" spans="2:39" s="166" customFormat="1" ht="14.25" customHeight="1" x14ac:dyDescent="0.25">
      <c r="B5" s="187"/>
      <c r="C5" s="302"/>
      <c r="D5" s="302"/>
      <c r="E5" s="302"/>
      <c r="F5" s="302"/>
      <c r="G5" s="302"/>
      <c r="H5" s="302"/>
      <c r="I5" s="366"/>
      <c r="J5" s="366"/>
      <c r="K5" s="366"/>
      <c r="L5" s="366"/>
      <c r="M5" s="366"/>
      <c r="N5" s="366"/>
      <c r="O5" s="366"/>
      <c r="P5" s="366"/>
      <c r="Q5" s="366"/>
      <c r="R5" s="366"/>
      <c r="S5" s="366"/>
      <c r="T5" s="366"/>
      <c r="U5" s="366"/>
      <c r="V5" s="366"/>
      <c r="W5" s="366"/>
      <c r="X5" s="366"/>
      <c r="Y5" s="366"/>
      <c r="Z5" s="366"/>
      <c r="AA5" s="366"/>
      <c r="AB5" s="366"/>
      <c r="AC5" s="366"/>
    </row>
    <row r="6" spans="2:39" s="166" customFormat="1" x14ac:dyDescent="0.25">
      <c r="B6" s="167"/>
      <c r="C6" s="454"/>
      <c r="D6" s="454"/>
      <c r="E6" s="454"/>
      <c r="F6" s="454"/>
      <c r="G6" s="454"/>
      <c r="H6" s="454"/>
      <c r="I6" s="454"/>
      <c r="J6" s="454"/>
      <c r="K6" s="454"/>
      <c r="L6" s="454"/>
      <c r="M6" s="454"/>
      <c r="N6" s="454"/>
      <c r="O6" s="454"/>
      <c r="P6" s="454"/>
      <c r="Q6" s="454"/>
      <c r="R6" s="167"/>
      <c r="S6" s="167"/>
      <c r="T6" s="167"/>
      <c r="U6" s="167"/>
      <c r="V6" s="167"/>
      <c r="W6" s="167"/>
      <c r="X6" s="167"/>
    </row>
    <row r="7" spans="2:39" s="166" customFormat="1" ht="37.5" customHeight="1" x14ac:dyDescent="0.25">
      <c r="B7" s="181"/>
      <c r="C7" s="356" t="s">
        <v>520</v>
      </c>
      <c r="D7" s="338"/>
      <c r="E7" s="359" t="s">
        <v>521</v>
      </c>
      <c r="F7" s="339"/>
      <c r="G7" s="359" t="s">
        <v>522</v>
      </c>
      <c r="H7" s="169"/>
      <c r="I7" s="361" t="s">
        <v>1694</v>
      </c>
      <c r="J7" s="362"/>
      <c r="K7" s="362"/>
      <c r="L7" s="362"/>
      <c r="M7" s="362"/>
      <c r="N7" s="362"/>
      <c r="O7" s="362"/>
      <c r="P7" s="362"/>
      <c r="Q7" s="362"/>
      <c r="R7" s="169"/>
      <c r="S7" s="360" t="s">
        <v>523</v>
      </c>
      <c r="T7" s="360"/>
      <c r="U7" s="360"/>
      <c r="V7" s="170"/>
      <c r="W7" s="170"/>
      <c r="X7" s="170"/>
      <c r="Y7" s="170"/>
      <c r="AG7" s="356" t="s">
        <v>524</v>
      </c>
      <c r="AH7" s="356"/>
      <c r="AI7" s="356"/>
      <c r="AJ7" s="356"/>
      <c r="AK7" s="356"/>
      <c r="AL7" s="356"/>
      <c r="AM7" s="356"/>
    </row>
    <row r="8" spans="2:39" s="166" customFormat="1" ht="80.25" customHeight="1" x14ac:dyDescent="0.25">
      <c r="B8" s="181"/>
      <c r="C8" s="356"/>
      <c r="D8" s="338"/>
      <c r="E8" s="359"/>
      <c r="F8" s="340"/>
      <c r="G8" s="359"/>
      <c r="H8" s="171"/>
      <c r="I8" s="172" t="s">
        <v>550</v>
      </c>
      <c r="J8" s="172" t="s">
        <v>551</v>
      </c>
      <c r="K8" s="192">
        <v>0</v>
      </c>
      <c r="L8" s="192">
        <v>0.2</v>
      </c>
      <c r="M8" s="192">
        <v>0.4</v>
      </c>
      <c r="N8" s="192">
        <v>0.6</v>
      </c>
      <c r="O8" s="192">
        <v>0.8</v>
      </c>
      <c r="P8" s="192">
        <v>1</v>
      </c>
      <c r="Q8" s="193" t="s">
        <v>525</v>
      </c>
      <c r="S8" s="174"/>
      <c r="T8" s="174" t="s">
        <v>552</v>
      </c>
      <c r="U8" s="173" t="s">
        <v>553</v>
      </c>
      <c r="V8" s="171"/>
      <c r="X8" s="171"/>
      <c r="AG8" s="356"/>
      <c r="AH8" s="356"/>
      <c r="AI8" s="356"/>
      <c r="AJ8" s="356"/>
      <c r="AK8" s="356"/>
      <c r="AL8" s="356"/>
      <c r="AM8" s="356"/>
    </row>
    <row r="9" spans="2:39" ht="42" customHeight="1" x14ac:dyDescent="0.25">
      <c r="D9" s="139"/>
      <c r="E9" s="139"/>
      <c r="F9" s="139"/>
      <c r="G9" s="139"/>
      <c r="J9" s="45"/>
      <c r="K9" s="45"/>
      <c r="L9" s="45"/>
      <c r="M9" s="45"/>
      <c r="N9" s="45"/>
      <c r="O9" s="46"/>
      <c r="P9" s="129"/>
      <c r="Q9" s="130"/>
      <c r="S9" s="47"/>
      <c r="T9" s="47"/>
      <c r="U9" s="46"/>
      <c r="V9" s="163" t="s">
        <v>554</v>
      </c>
      <c r="W9" s="163" t="s">
        <v>555</v>
      </c>
      <c r="Y9" s="131" t="s">
        <v>526</v>
      </c>
    </row>
    <row r="10" spans="2:39" ht="48" customHeight="1" x14ac:dyDescent="0.45">
      <c r="B10" s="301">
        <v>1</v>
      </c>
      <c r="C10" s="154" t="s">
        <v>527</v>
      </c>
      <c r="D10" s="139"/>
      <c r="E10" s="283" t="s">
        <v>528</v>
      </c>
      <c r="F10" s="139"/>
      <c r="G10" s="204"/>
      <c r="H10" s="165"/>
      <c r="I10" s="137">
        <f>SUM(K10:P10)</f>
        <v>0</v>
      </c>
      <c r="J10" s="137">
        <f t="shared" ref="J10" si="0">SUM(K10:P10)</f>
        <v>0</v>
      </c>
      <c r="K10" s="135"/>
      <c r="L10" s="135"/>
      <c r="M10" s="135"/>
      <c r="N10" s="135"/>
      <c r="O10" s="136"/>
      <c r="P10" s="197"/>
      <c r="Q10" s="136"/>
      <c r="S10" s="138" t="str">
        <f>IF(SUM(K10:P10)=1,((K10*0)+(L10*20)+(M10*40)+(N10*60)+(O10*80)+(P10*100)),"")</f>
        <v/>
      </c>
      <c r="T10" s="160" t="e">
        <f>1/$I$19</f>
        <v>#DIV/0!</v>
      </c>
      <c r="U10" s="140" t="e">
        <f t="shared" ref="U10" si="1">1/$J$19</f>
        <v>#DIV/0!</v>
      </c>
      <c r="V10" s="152" t="e">
        <f>IF(Q10=1,0,S10*T10)</f>
        <v>#VALUE!</v>
      </c>
      <c r="W10" s="48" t="e">
        <f>IF(Q10=1,0,S10*U10)</f>
        <v>#VALUE!</v>
      </c>
      <c r="Y10" s="355"/>
      <c r="Z10" s="355"/>
      <c r="AG10" s="358" t="s">
        <v>1681</v>
      </c>
      <c r="AH10" s="358"/>
      <c r="AI10" s="358"/>
      <c r="AJ10" s="358"/>
      <c r="AK10" s="358"/>
      <c r="AL10" s="358"/>
      <c r="AM10" s="358"/>
    </row>
    <row r="11" spans="2:39" ht="47.25" customHeight="1" x14ac:dyDescent="0.25">
      <c r="B11" s="301" t="s">
        <v>529</v>
      </c>
      <c r="C11" s="158" t="s">
        <v>530</v>
      </c>
      <c r="D11" s="189"/>
      <c r="E11" s="279" t="s">
        <v>531</v>
      </c>
      <c r="F11" s="279"/>
      <c r="G11" s="279"/>
      <c r="H11" s="165"/>
      <c r="I11" s="165"/>
      <c r="J11" s="137">
        <f t="shared" ref="J11" si="2">SUM(K11:P11)</f>
        <v>0</v>
      </c>
      <c r="K11" s="135"/>
      <c r="L11" s="135"/>
      <c r="M11" s="135"/>
      <c r="N11" s="135"/>
      <c r="O11" s="136"/>
      <c r="P11" s="135"/>
      <c r="Q11" s="136"/>
      <c r="S11" s="138" t="str">
        <f>IF(SUM(K11:P11)=1,((K11*0)+(L11*20)+(M11*40)+(N11*60)+(O11*80)+(P11*100)),"")</f>
        <v/>
      </c>
      <c r="T11" s="160"/>
      <c r="U11" s="140" t="e">
        <f t="shared" ref="U11" si="3">1/$J$19</f>
        <v>#DIV/0!</v>
      </c>
      <c r="V11" s="152"/>
      <c r="W11" s="48" t="e">
        <f>IF(Q11=1,0,S11*U11)</f>
        <v>#VALUE!</v>
      </c>
      <c r="Y11" s="355"/>
      <c r="Z11" s="355"/>
      <c r="AF11" s="308"/>
      <c r="AG11" s="357" t="s">
        <v>1682</v>
      </c>
      <c r="AH11" s="357"/>
      <c r="AI11" s="357"/>
      <c r="AJ11" s="357"/>
      <c r="AK11" s="357"/>
      <c r="AL11" s="357"/>
      <c r="AM11" s="357"/>
    </row>
    <row r="12" spans="2:39" ht="49.5" customHeight="1" x14ac:dyDescent="0.45">
      <c r="B12" s="301">
        <v>2</v>
      </c>
      <c r="C12" s="154" t="s">
        <v>532</v>
      </c>
      <c r="D12" s="139"/>
      <c r="E12" s="283" t="s">
        <v>533</v>
      </c>
      <c r="F12" s="139"/>
      <c r="G12" s="204"/>
      <c r="H12" s="165"/>
      <c r="I12" s="137">
        <f>SUM(K12:P12)</f>
        <v>0</v>
      </c>
      <c r="J12" s="137">
        <f t="shared" ref="J12:J17" si="4">SUM(K12:P12)</f>
        <v>0</v>
      </c>
      <c r="K12" s="135"/>
      <c r="L12" s="135"/>
      <c r="M12" s="135"/>
      <c r="N12" s="135"/>
      <c r="O12" s="136"/>
      <c r="P12" s="135"/>
      <c r="Q12" s="136"/>
      <c r="S12" s="138" t="str">
        <f t="shared" ref="S12" si="5">IF(SUM(K12:P12)=1,((K12*0)+(L12*20)+(M12*40)+(N12*60)+(O12*80)+(P12*100)),"")</f>
        <v/>
      </c>
      <c r="T12" s="160" t="e">
        <f>1/$I$19</f>
        <v>#DIV/0!</v>
      </c>
      <c r="U12" s="140" t="e">
        <f t="shared" ref="U12:U17" si="6">1/$J$19</f>
        <v>#DIV/0!</v>
      </c>
      <c r="V12" s="152" t="e">
        <f>IF(Q12=1,0,S12*T12)</f>
        <v>#VALUE!</v>
      </c>
      <c r="W12" s="48" t="e">
        <f t="shared" ref="W12" si="7">IF(Q12=1,0,S12*U12)</f>
        <v>#VALUE!</v>
      </c>
      <c r="Y12" s="355"/>
      <c r="Z12" s="355"/>
      <c r="AG12" s="358" t="s">
        <v>1683</v>
      </c>
      <c r="AH12" s="358"/>
      <c r="AI12" s="358"/>
      <c r="AJ12" s="358"/>
      <c r="AK12" s="358"/>
      <c r="AL12" s="358"/>
      <c r="AM12" s="358"/>
    </row>
    <row r="13" spans="2:39" ht="48" customHeight="1" collapsed="1" x14ac:dyDescent="0.45">
      <c r="B13" s="301" t="s">
        <v>534</v>
      </c>
      <c r="C13" s="155" t="s">
        <v>535</v>
      </c>
      <c r="D13" s="139"/>
      <c r="E13" s="283" t="s">
        <v>536</v>
      </c>
      <c r="F13" s="139"/>
      <c r="G13" s="204"/>
      <c r="H13" s="165"/>
      <c r="I13" s="165"/>
      <c r="J13" s="137">
        <f t="shared" si="4"/>
        <v>0</v>
      </c>
      <c r="K13" s="135"/>
      <c r="L13" s="135"/>
      <c r="M13" s="135"/>
      <c r="N13" s="135"/>
      <c r="O13" s="136"/>
      <c r="P13" s="135"/>
      <c r="Q13" s="136"/>
      <c r="S13" s="138" t="str">
        <f>IF(SUM(K13:P13)=1,((K13*0)+(L13*20)+(M13*40)+(N13*60)+(O13*80)+(P13*100)),"")</f>
        <v/>
      </c>
      <c r="T13" s="160"/>
      <c r="U13" s="140" t="e">
        <f t="shared" si="6"/>
        <v>#DIV/0!</v>
      </c>
      <c r="V13" s="152"/>
      <c r="W13" s="48" t="e">
        <f>IF(Q13=1,0,S13*U13)</f>
        <v>#VALUE!</v>
      </c>
      <c r="Y13" s="355"/>
      <c r="Z13" s="355"/>
      <c r="AG13" s="358" t="s">
        <v>1684</v>
      </c>
      <c r="AH13" s="358"/>
      <c r="AI13" s="358"/>
      <c r="AJ13" s="358"/>
      <c r="AK13" s="358"/>
      <c r="AL13" s="358"/>
      <c r="AM13" s="358"/>
    </row>
    <row r="14" spans="2:39" ht="49.5" customHeight="1" collapsed="1" x14ac:dyDescent="0.25">
      <c r="B14" s="301" t="s">
        <v>537</v>
      </c>
      <c r="C14" s="156" t="s">
        <v>538</v>
      </c>
      <c r="D14" s="128"/>
      <c r="E14" s="283" t="s">
        <v>539</v>
      </c>
      <c r="F14" s="128"/>
      <c r="G14" s="205"/>
      <c r="H14" s="165"/>
      <c r="I14" s="165"/>
      <c r="J14" s="137">
        <f t="shared" si="4"/>
        <v>0</v>
      </c>
      <c r="K14" s="135"/>
      <c r="L14" s="135"/>
      <c r="M14" s="135"/>
      <c r="N14" s="135"/>
      <c r="O14" s="136"/>
      <c r="P14" s="135"/>
      <c r="Q14" s="136"/>
      <c r="S14" s="138" t="str">
        <f>IF(SUM(K14:P14)=1,((K14*0)+(L14*20)+(M14*40)+(N14*60)+(O14*80)+(P14*100)),"")</f>
        <v/>
      </c>
      <c r="T14" s="160"/>
      <c r="U14" s="140" t="e">
        <f t="shared" si="6"/>
        <v>#DIV/0!</v>
      </c>
      <c r="V14" s="152"/>
      <c r="W14" s="48" t="e">
        <f>IF(Q14=1,0,S14*U14)</f>
        <v>#VALUE!</v>
      </c>
      <c r="Y14" s="355"/>
      <c r="Z14" s="355"/>
      <c r="AG14" s="358" t="s">
        <v>1685</v>
      </c>
      <c r="AH14" s="358"/>
      <c r="AI14" s="358"/>
      <c r="AJ14" s="358"/>
      <c r="AK14" s="358"/>
      <c r="AL14" s="358"/>
      <c r="AM14" s="358"/>
    </row>
    <row r="15" spans="2:39" ht="49.5" customHeight="1" x14ac:dyDescent="0.25">
      <c r="B15" s="301" t="s">
        <v>540</v>
      </c>
      <c r="C15" s="156" t="s">
        <v>541</v>
      </c>
      <c r="D15" s="128"/>
      <c r="E15" s="283" t="s">
        <v>542</v>
      </c>
      <c r="F15" s="128"/>
      <c r="G15" s="205"/>
      <c r="H15" s="165"/>
      <c r="I15" s="165"/>
      <c r="J15" s="137">
        <f t="shared" si="4"/>
        <v>0</v>
      </c>
      <c r="K15" s="135"/>
      <c r="L15" s="135"/>
      <c r="M15" s="135"/>
      <c r="N15" s="135"/>
      <c r="O15" s="136"/>
      <c r="P15" s="135"/>
      <c r="Q15" s="136"/>
      <c r="S15" s="138" t="str">
        <f>IF(SUM(K15:P15)=1,((K15*0)+(L15*20)+(M15*40)+(N15*60)+(O15*80)+(P15*100)),"")</f>
        <v/>
      </c>
      <c r="T15" s="160"/>
      <c r="U15" s="140" t="e">
        <f t="shared" si="6"/>
        <v>#DIV/0!</v>
      </c>
      <c r="V15" s="152"/>
      <c r="W15" s="48" t="e">
        <f>IF(Q15=1,0,S15*U15)</f>
        <v>#VALUE!</v>
      </c>
      <c r="Y15" s="355"/>
      <c r="Z15" s="355"/>
      <c r="AG15" s="358" t="s">
        <v>1686</v>
      </c>
      <c r="AH15" s="358"/>
      <c r="AI15" s="358"/>
      <c r="AJ15" s="358"/>
      <c r="AK15" s="358"/>
      <c r="AL15" s="358"/>
      <c r="AM15" s="358"/>
    </row>
    <row r="16" spans="2:39" ht="51.75" customHeight="1" x14ac:dyDescent="0.25">
      <c r="B16" s="301" t="s">
        <v>543</v>
      </c>
      <c r="C16" s="157" t="s">
        <v>544</v>
      </c>
      <c r="D16" s="128"/>
      <c r="E16" s="283" t="s">
        <v>545</v>
      </c>
      <c r="F16" s="128"/>
      <c r="G16" s="205"/>
      <c r="H16" s="165"/>
      <c r="I16" s="165"/>
      <c r="J16" s="137">
        <f t="shared" si="4"/>
        <v>0</v>
      </c>
      <c r="K16" s="135"/>
      <c r="L16" s="135"/>
      <c r="M16" s="135"/>
      <c r="N16" s="135"/>
      <c r="O16" s="136"/>
      <c r="P16" s="135"/>
      <c r="Q16" s="136"/>
      <c r="S16" s="138" t="str">
        <f>IF(SUM(K16:P16)=1,((K16*0)+(L16*20)+(M16*40)+(N16*60)+(O16*80)+(P16*100)),"")</f>
        <v/>
      </c>
      <c r="T16" s="160"/>
      <c r="U16" s="140" t="e">
        <f t="shared" si="6"/>
        <v>#DIV/0!</v>
      </c>
      <c r="W16" s="48" t="e">
        <f>IF(Q16=1,0,S16*U16)</f>
        <v>#VALUE!</v>
      </c>
      <c r="Y16" s="355"/>
      <c r="Z16" s="355"/>
      <c r="AG16" s="358" t="s">
        <v>1687</v>
      </c>
      <c r="AH16" s="358"/>
      <c r="AI16" s="358"/>
      <c r="AJ16" s="358"/>
      <c r="AK16" s="358"/>
      <c r="AL16" s="358"/>
      <c r="AM16" s="358"/>
    </row>
    <row r="17" spans="2:29" ht="45.75" customHeight="1" x14ac:dyDescent="0.25">
      <c r="B17" s="301">
        <v>3</v>
      </c>
      <c r="C17" s="154" t="s">
        <v>546</v>
      </c>
      <c r="D17" s="128"/>
      <c r="E17" s="283" t="s">
        <v>547</v>
      </c>
      <c r="F17" s="128"/>
      <c r="G17" s="205"/>
      <c r="H17" s="165"/>
      <c r="I17" s="137">
        <f>SUM(K17:P17)</f>
        <v>0</v>
      </c>
      <c r="J17" s="137">
        <f t="shared" si="4"/>
        <v>0</v>
      </c>
      <c r="K17" s="135"/>
      <c r="L17" s="135"/>
      <c r="M17" s="135"/>
      <c r="N17" s="135"/>
      <c r="O17" s="136"/>
      <c r="P17" s="135"/>
      <c r="Q17" s="136"/>
      <c r="S17" s="138" t="str">
        <f>IF(SUM(K17:P17)=1,((K17*0)+(L17*20)+(M17*40)+(N17*60)+(O17*80)+(P17*100)),"")</f>
        <v/>
      </c>
      <c r="T17" s="160" t="e">
        <f>1/$I$19</f>
        <v>#DIV/0!</v>
      </c>
      <c r="U17" s="140" t="e">
        <f t="shared" si="6"/>
        <v>#DIV/0!</v>
      </c>
      <c r="V17" s="152" t="e">
        <f>IF(Q17=1,0,S17*T17)</f>
        <v>#VALUE!</v>
      </c>
      <c r="W17" s="48" t="e">
        <f>IF(Q17=1,0,S17*U17)</f>
        <v>#VALUE!</v>
      </c>
      <c r="Y17" s="355"/>
      <c r="Z17" s="355"/>
    </row>
    <row r="18" spans="2:29" x14ac:dyDescent="0.25">
      <c r="C18" s="165"/>
    </row>
    <row r="19" spans="2:29" ht="12.75" customHeight="1" x14ac:dyDescent="0.25">
      <c r="C19" s="165"/>
      <c r="I19" s="163">
        <f>SUM(I10:I17)</f>
        <v>0</v>
      </c>
      <c r="J19" s="163">
        <f>SUM(J10:J17)</f>
        <v>0</v>
      </c>
      <c r="R19" s="131" t="s">
        <v>548</v>
      </c>
      <c r="S19" s="142">
        <f>SUMIF(I19,3-V21,V19)</f>
        <v>0</v>
      </c>
      <c r="V19" s="184" t="e">
        <f>SUM(V10:V17)</f>
        <v>#VALUE!</v>
      </c>
      <c r="W19" s="184" t="e">
        <f>SUM(W10:W17)</f>
        <v>#VALUE!</v>
      </c>
    </row>
    <row r="20" spans="2:29" x14ac:dyDescent="0.25">
      <c r="C20" s="165"/>
      <c r="R20" s="131" t="s">
        <v>549</v>
      </c>
      <c r="S20" s="142">
        <f>SUMIF(J19,8-V22,W19)</f>
        <v>0</v>
      </c>
      <c r="X20" s="141"/>
    </row>
    <row r="21" spans="2:29" x14ac:dyDescent="0.25">
      <c r="C21" s="165"/>
      <c r="U21" s="163" t="s">
        <v>556</v>
      </c>
      <c r="V21" s="163">
        <f>SUM(Q10,Q12,Q17)</f>
        <v>0</v>
      </c>
      <c r="X21" s="141"/>
    </row>
    <row r="22" spans="2:29" x14ac:dyDescent="0.25">
      <c r="C22" s="165"/>
      <c r="U22" s="163" t="s">
        <v>557</v>
      </c>
      <c r="V22" s="163">
        <f>SUM(Q10:Q17)</f>
        <v>0</v>
      </c>
    </row>
    <row r="23" spans="2:29" ht="13.5" customHeight="1" x14ac:dyDescent="0.25">
      <c r="C23" s="165"/>
    </row>
    <row r="24" spans="2:29" x14ac:dyDescent="0.25">
      <c r="C24" s="165"/>
    </row>
    <row r="31" spans="2:29" ht="22.5" customHeight="1" x14ac:dyDescent="0.25">
      <c r="AA31" s="164"/>
      <c r="AB31" s="164"/>
      <c r="AC31" s="164"/>
    </row>
    <row r="33" spans="27:32" ht="15" customHeight="1" x14ac:dyDescent="0.25">
      <c r="AA33" s="164"/>
      <c r="AB33" s="164"/>
      <c r="AC33" s="164"/>
      <c r="AD33" s="164"/>
      <c r="AE33" s="164"/>
      <c r="AF33" s="164"/>
    </row>
  </sheetData>
  <sheetProtection formatCells="0" formatColumns="0" formatRows="0" insertColumns="0" insertRows="0" insertHyperlinks="0" deleteColumns="0" deleteRows="0" sort="0" autoFilter="0" pivotTables="0"/>
  <mergeCells count="26">
    <mergeCell ref="Y17:Z17"/>
    <mergeCell ref="Y10:Z10"/>
    <mergeCell ref="Y12:Z12"/>
    <mergeCell ref="Y13:Z13"/>
    <mergeCell ref="Y14:Z14"/>
    <mergeCell ref="Y15:Z15"/>
    <mergeCell ref="Y16:Z16"/>
    <mergeCell ref="Y11:Z11"/>
    <mergeCell ref="I7:Q7"/>
    <mergeCell ref="C1:U1"/>
    <mergeCell ref="C2:U2"/>
    <mergeCell ref="C3:U3"/>
    <mergeCell ref="E7:E8"/>
    <mergeCell ref="G7:G8"/>
    <mergeCell ref="C7:C8"/>
    <mergeCell ref="S7:U7"/>
    <mergeCell ref="I5:AC5"/>
    <mergeCell ref="C6:Q6"/>
    <mergeCell ref="AG16:AM16"/>
    <mergeCell ref="AG7:AM8"/>
    <mergeCell ref="AG10:AM10"/>
    <mergeCell ref="AG12:AM12"/>
    <mergeCell ref="AG13:AM13"/>
    <mergeCell ref="AG14:AM14"/>
    <mergeCell ref="AG15:AM15"/>
    <mergeCell ref="AG11:AM11"/>
  </mergeCells>
  <conditionalFormatting sqref="J10">
    <cfRule type="cellIs" dxfId="467" priority="179" stopIfTrue="1" operator="notEqual">
      <formula>1</formula>
    </cfRule>
    <cfRule type="cellIs" dxfId="466" priority="180" stopIfTrue="1" operator="equal">
      <formula>1</formula>
    </cfRule>
  </conditionalFormatting>
  <conditionalFormatting sqref="S20">
    <cfRule type="containsBlanks" dxfId="465" priority="115" stopIfTrue="1">
      <formula>LEN(TRIM(S20))=0</formula>
    </cfRule>
    <cfRule type="cellIs" dxfId="464" priority="116" stopIfTrue="1" operator="lessThan">
      <formula>19.999</formula>
    </cfRule>
    <cfRule type="cellIs" dxfId="463" priority="117" stopIfTrue="1" operator="lessThan">
      <formula>39.999</formula>
    </cfRule>
    <cfRule type="cellIs" dxfId="462" priority="118" stopIfTrue="1" operator="lessThan">
      <formula>59.999</formula>
    </cfRule>
    <cfRule type="cellIs" dxfId="461" priority="119" stopIfTrue="1" operator="lessThan">
      <formula>79.999</formula>
    </cfRule>
    <cfRule type="cellIs" dxfId="460" priority="120" stopIfTrue="1" operator="lessThan">
      <formula>89.999</formula>
    </cfRule>
    <cfRule type="cellIs" dxfId="459" priority="121" stopIfTrue="1" operator="between">
      <formula>90</formula>
      <formula>100</formula>
    </cfRule>
  </conditionalFormatting>
  <conditionalFormatting sqref="S19">
    <cfRule type="containsBlanks" dxfId="458" priority="108" stopIfTrue="1">
      <formula>LEN(TRIM(S19))=0</formula>
    </cfRule>
    <cfRule type="cellIs" dxfId="457" priority="109" stopIfTrue="1" operator="lessThan">
      <formula>19.999</formula>
    </cfRule>
    <cfRule type="cellIs" dxfId="456" priority="110" stopIfTrue="1" operator="lessThan">
      <formula>39.999</formula>
    </cfRule>
    <cfRule type="cellIs" dxfId="455" priority="111" stopIfTrue="1" operator="lessThan">
      <formula>59.999</formula>
    </cfRule>
    <cfRule type="cellIs" dxfId="454" priority="112" stopIfTrue="1" operator="lessThan">
      <formula>79.999</formula>
    </cfRule>
    <cfRule type="cellIs" dxfId="453" priority="113" stopIfTrue="1" operator="lessThan">
      <formula>89.999</formula>
    </cfRule>
    <cfRule type="cellIs" dxfId="452" priority="114" stopIfTrue="1" operator="between">
      <formula>90</formula>
      <formula>100</formula>
    </cfRule>
  </conditionalFormatting>
  <conditionalFormatting sqref="I10">
    <cfRule type="cellIs" dxfId="451" priority="94" stopIfTrue="1" operator="notEqual">
      <formula>1</formula>
    </cfRule>
    <cfRule type="cellIs" dxfId="450" priority="95" stopIfTrue="1" operator="equal">
      <formula>1</formula>
    </cfRule>
  </conditionalFormatting>
  <conditionalFormatting sqref="J12">
    <cfRule type="cellIs" dxfId="449" priority="39" stopIfTrue="1" operator="notEqual">
      <formula>1</formula>
    </cfRule>
    <cfRule type="cellIs" dxfId="448" priority="40" stopIfTrue="1" operator="equal">
      <formula>1</formula>
    </cfRule>
  </conditionalFormatting>
  <conditionalFormatting sqref="J13">
    <cfRule type="cellIs" dxfId="447" priority="37" stopIfTrue="1" operator="notEqual">
      <formula>1</formula>
    </cfRule>
    <cfRule type="cellIs" dxfId="446" priority="38" stopIfTrue="1" operator="equal">
      <formula>1</formula>
    </cfRule>
  </conditionalFormatting>
  <conditionalFormatting sqref="J14">
    <cfRule type="cellIs" dxfId="445" priority="35" stopIfTrue="1" operator="notEqual">
      <formula>1</formula>
    </cfRule>
    <cfRule type="cellIs" dxfId="444" priority="36" stopIfTrue="1" operator="equal">
      <formula>1</formula>
    </cfRule>
  </conditionalFormatting>
  <conditionalFormatting sqref="J15">
    <cfRule type="cellIs" dxfId="443" priority="33" stopIfTrue="1" operator="notEqual">
      <formula>1</formula>
    </cfRule>
    <cfRule type="cellIs" dxfId="442" priority="34" stopIfTrue="1" operator="equal">
      <formula>1</formula>
    </cfRule>
  </conditionalFormatting>
  <conditionalFormatting sqref="J16">
    <cfRule type="cellIs" dxfId="441" priority="31" stopIfTrue="1" operator="notEqual">
      <formula>1</formula>
    </cfRule>
    <cfRule type="cellIs" dxfId="440" priority="32" stopIfTrue="1" operator="equal">
      <formula>1</formula>
    </cfRule>
  </conditionalFormatting>
  <conditionalFormatting sqref="J17">
    <cfRule type="cellIs" dxfId="439" priority="29" stopIfTrue="1" operator="notEqual">
      <formula>1</formula>
    </cfRule>
    <cfRule type="cellIs" dxfId="438" priority="30" stopIfTrue="1" operator="equal">
      <formula>1</formula>
    </cfRule>
  </conditionalFormatting>
  <conditionalFormatting sqref="I12">
    <cfRule type="cellIs" dxfId="437" priority="27" stopIfTrue="1" operator="notEqual">
      <formula>1</formula>
    </cfRule>
    <cfRule type="cellIs" dxfId="436" priority="28" stopIfTrue="1" operator="equal">
      <formula>1</formula>
    </cfRule>
  </conditionalFormatting>
  <conditionalFormatting sqref="I17">
    <cfRule type="cellIs" dxfId="435" priority="25" stopIfTrue="1" operator="notEqual">
      <formula>1</formula>
    </cfRule>
    <cfRule type="cellIs" dxfId="434" priority="26" stopIfTrue="1" operator="equal">
      <formula>1</formula>
    </cfRule>
  </conditionalFormatting>
  <conditionalFormatting sqref="W10">
    <cfRule type="expression" dxfId="433" priority="207" stopIfTrue="1">
      <formula>#REF!=0</formula>
    </cfRule>
  </conditionalFormatting>
  <conditionalFormatting sqref="W12">
    <cfRule type="expression" dxfId="432" priority="208" stopIfTrue="1">
      <formula>#REF!=0</formula>
    </cfRule>
  </conditionalFormatting>
  <conditionalFormatting sqref="W13">
    <cfRule type="expression" dxfId="431" priority="209" stopIfTrue="1">
      <formula>#REF!=0</formula>
    </cfRule>
  </conditionalFormatting>
  <conditionalFormatting sqref="W14">
    <cfRule type="expression" dxfId="430" priority="210" stopIfTrue="1">
      <formula>#REF!=0</formula>
    </cfRule>
  </conditionalFormatting>
  <conditionalFormatting sqref="W15">
    <cfRule type="expression" dxfId="429" priority="211" stopIfTrue="1">
      <formula>#REF!=0</formula>
    </cfRule>
  </conditionalFormatting>
  <conditionalFormatting sqref="W16">
    <cfRule type="expression" dxfId="428" priority="212" stopIfTrue="1">
      <formula>#REF!=0</formula>
    </cfRule>
  </conditionalFormatting>
  <conditionalFormatting sqref="W17">
    <cfRule type="expression" dxfId="427" priority="213" stopIfTrue="1">
      <formula>#REF!=0</formula>
    </cfRule>
  </conditionalFormatting>
  <pageMargins left="0.7" right="0.7" top="0.75" bottom="0.75" header="0.3" footer="0.3"/>
  <pageSetup paperSize="9" scale="46" orientation="landscape" r:id="rId1"/>
  <colBreaks count="1" manualBreakCount="1">
    <brk id="32" max="1048575" man="1"/>
  </colBreaks>
  <ignoredErrors>
    <ignoredError sqref="S10:S17"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34154" r:id="rId4" name="Button 2602">
              <controlPr defaultSize="0" print="0" autoLine="0" autoPict="0" macro="[0]!ButtonOpenAll">
                <anchor moveWithCells="1" sizeWithCells="1">
                  <from>
                    <xdr:col>2</xdr:col>
                    <xdr:colOff>2819400</xdr:colOff>
                    <xdr:row>3</xdr:row>
                    <xdr:rowOff>95250</xdr:rowOff>
                  </from>
                  <to>
                    <xdr:col>2</xdr:col>
                    <xdr:colOff>3895725</xdr:colOff>
                    <xdr:row>5</xdr:row>
                    <xdr:rowOff>85725</xdr:rowOff>
                  </to>
                </anchor>
              </controlPr>
            </control>
          </mc:Choice>
        </mc:AlternateContent>
        <mc:AlternateContent xmlns:mc="http://schemas.openxmlformats.org/markup-compatibility/2006">
          <mc:Choice Requires="x14">
            <control shapeId="1434278" r:id="rId5" name="Button 2726">
              <controlPr defaultSize="0" print="0" autoLine="0" autoPict="0" macro="[0]!ButtonD6_CloseALl">
                <anchor moveWithCells="1" sizeWithCells="1">
                  <from>
                    <xdr:col>2</xdr:col>
                    <xdr:colOff>3981450</xdr:colOff>
                    <xdr:row>3</xdr:row>
                    <xdr:rowOff>85725</xdr:rowOff>
                  </from>
                  <to>
                    <xdr:col>5</xdr:col>
                    <xdr:colOff>95250</xdr:colOff>
                    <xdr:row>5</xdr:row>
                    <xdr:rowOff>76200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5" tint="-0.24988555558946501"/>
  </sheetPr>
  <dimension ref="B1:AM30"/>
  <sheetViews>
    <sheetView showGridLines="0" showRowColHeaders="0" zoomScale="115" zoomScaleNormal="115" zoomScaleSheetLayoutView="90" workbookViewId="0">
      <pane ySplit="8" topLeftCell="A9" activePane="bottomLeft" state="frozen"/>
      <selection activeCell="D1" sqref="D1"/>
      <selection pane="bottomLeft" activeCell="C6" sqref="C6:R6"/>
    </sheetView>
  </sheetViews>
  <sheetFormatPr defaultRowHeight="15" outlineLevelCol="1" x14ac:dyDescent="0.25"/>
  <cols>
    <col min="1" max="1" width="2" style="163" customWidth="1"/>
    <col min="2" max="2" width="4.5703125" style="163" customWidth="1"/>
    <col min="3" max="3" width="65.85546875" style="163" customWidth="1"/>
    <col min="4" max="4" width="2.5703125" style="163" customWidth="1" outlineLevel="1"/>
    <col min="5" max="5" width="5.28515625" style="163" customWidth="1" outlineLevel="1"/>
    <col min="6" max="6" width="2.5703125" style="163" customWidth="1" outlineLevel="1"/>
    <col min="7" max="7" width="5.7109375" style="163" customWidth="1" outlineLevel="1"/>
    <col min="8" max="8" width="4.42578125" style="163" customWidth="1"/>
    <col min="9" max="10" width="4.42578125" style="163" hidden="1" customWidth="1"/>
    <col min="11" max="12" width="4" style="163" customWidth="1"/>
    <col min="13" max="13" width="3.28515625" style="163" customWidth="1"/>
    <col min="14" max="14" width="4.42578125" style="163" customWidth="1"/>
    <col min="15" max="15" width="4.140625" style="163" customWidth="1"/>
    <col min="16" max="16" width="3.42578125" style="163" customWidth="1"/>
    <col min="17" max="17" width="3.7109375" style="163" customWidth="1"/>
    <col min="18" max="18" width="8.28515625" style="163" customWidth="1"/>
    <col min="19" max="19" width="13.28515625" style="163" customWidth="1"/>
    <col min="20" max="20" width="8.28515625" style="163" hidden="1" customWidth="1"/>
    <col min="21" max="21" width="9.85546875" style="163" hidden="1" customWidth="1"/>
    <col min="22" max="22" width="10.42578125" style="163" hidden="1" customWidth="1"/>
    <col min="23" max="23" width="9" style="163" hidden="1" customWidth="1"/>
    <col min="24" max="24" width="7.140625" style="163" customWidth="1"/>
    <col min="25" max="25" width="13.7109375" style="163" customWidth="1"/>
    <col min="26" max="26" width="19.28515625" style="163" customWidth="1"/>
    <col min="27" max="27" width="15.140625" style="163" customWidth="1"/>
    <col min="28" max="28" width="9.140625" style="163"/>
    <col min="29" max="29" width="51.7109375" style="163" customWidth="1"/>
    <col min="30" max="16384" width="9.140625" style="163"/>
  </cols>
  <sheetData>
    <row r="1" spans="2:39" ht="30" customHeight="1" x14ac:dyDescent="0.25">
      <c r="B1" s="185"/>
      <c r="C1" s="363" t="s">
        <v>558</v>
      </c>
      <c r="D1" s="363"/>
      <c r="E1" s="363"/>
      <c r="F1" s="363"/>
      <c r="G1" s="363"/>
      <c r="H1" s="363"/>
      <c r="I1" s="363"/>
      <c r="J1" s="363"/>
      <c r="K1" s="363"/>
      <c r="L1" s="363"/>
      <c r="M1" s="363"/>
      <c r="N1" s="363"/>
      <c r="O1" s="363"/>
      <c r="P1" s="363"/>
      <c r="Q1" s="363"/>
      <c r="R1" s="363"/>
      <c r="S1" s="363"/>
      <c r="T1" s="363"/>
      <c r="U1" s="363"/>
      <c r="V1" s="185"/>
      <c r="W1" s="185"/>
      <c r="X1" s="185"/>
    </row>
    <row r="2" spans="2:39" x14ac:dyDescent="0.25">
      <c r="B2" s="186"/>
      <c r="C2" s="367" t="s">
        <v>1688</v>
      </c>
      <c r="D2" s="367"/>
      <c r="E2" s="367"/>
      <c r="F2" s="367"/>
      <c r="G2" s="367"/>
      <c r="H2" s="367"/>
      <c r="I2" s="367"/>
      <c r="J2" s="367"/>
      <c r="K2" s="367"/>
      <c r="L2" s="367"/>
      <c r="M2" s="367"/>
      <c r="N2" s="367"/>
      <c r="O2" s="367"/>
      <c r="P2" s="367"/>
      <c r="Q2" s="367"/>
      <c r="R2" s="367"/>
      <c r="S2" s="367"/>
      <c r="T2" s="367"/>
      <c r="U2" s="367"/>
      <c r="V2" s="186"/>
      <c r="W2" s="186"/>
      <c r="X2" s="186"/>
    </row>
    <row r="3" spans="2:39" x14ac:dyDescent="0.25">
      <c r="B3" s="186"/>
      <c r="C3" s="367" t="s">
        <v>1689</v>
      </c>
      <c r="D3" s="367"/>
      <c r="E3" s="367"/>
      <c r="F3" s="367"/>
      <c r="G3" s="367"/>
      <c r="H3" s="367"/>
      <c r="I3" s="367"/>
      <c r="J3" s="367"/>
      <c r="K3" s="367"/>
      <c r="L3" s="367"/>
      <c r="M3" s="367"/>
      <c r="N3" s="367"/>
      <c r="O3" s="367"/>
      <c r="P3" s="367"/>
      <c r="Q3" s="367"/>
      <c r="R3" s="367"/>
      <c r="S3" s="367"/>
      <c r="T3" s="367"/>
      <c r="U3" s="367"/>
      <c r="V3" s="186"/>
      <c r="W3" s="186"/>
      <c r="X3" s="186"/>
    </row>
    <row r="4" spans="2:39" x14ac:dyDescent="0.25">
      <c r="B4" s="186"/>
      <c r="C4" s="162"/>
      <c r="D4" s="162"/>
      <c r="E4" s="162"/>
      <c r="F4" s="162"/>
      <c r="G4" s="162"/>
      <c r="H4" s="162"/>
      <c r="I4" s="162"/>
      <c r="J4" s="162"/>
      <c r="K4" s="162"/>
      <c r="L4" s="162"/>
      <c r="M4" s="162"/>
      <c r="N4" s="162"/>
      <c r="O4" s="162"/>
      <c r="P4" s="162"/>
      <c r="Q4" s="162"/>
      <c r="R4" s="162"/>
      <c r="S4" s="162"/>
      <c r="T4" s="162"/>
      <c r="U4" s="162"/>
      <c r="V4" s="162"/>
      <c r="W4" s="162"/>
      <c r="X4" s="162"/>
    </row>
    <row r="5" spans="2:39" s="166" customFormat="1" ht="14.25" customHeight="1" x14ac:dyDescent="0.25">
      <c r="B5" s="187"/>
      <c r="C5" s="302"/>
      <c r="D5" s="302"/>
      <c r="E5" s="302"/>
      <c r="F5" s="302"/>
      <c r="G5" s="302"/>
      <c r="H5" s="302"/>
      <c r="I5" s="302"/>
      <c r="J5" s="302"/>
      <c r="K5" s="364"/>
      <c r="L5" s="364"/>
      <c r="M5" s="364"/>
      <c r="N5" s="364"/>
      <c r="O5" s="364"/>
      <c r="P5" s="364"/>
      <c r="Q5" s="364"/>
      <c r="R5" s="364"/>
      <c r="S5" s="364"/>
      <c r="T5" s="364"/>
      <c r="U5" s="364"/>
      <c r="V5" s="364"/>
      <c r="W5" s="364"/>
      <c r="X5" s="364"/>
      <c r="Y5" s="364"/>
      <c r="Z5" s="364"/>
      <c r="AA5" s="364"/>
      <c r="AB5" s="364"/>
      <c r="AC5" s="364"/>
    </row>
    <row r="6" spans="2:39" s="166" customFormat="1" x14ac:dyDescent="0.25">
      <c r="B6" s="167"/>
      <c r="C6" s="454"/>
      <c r="D6" s="454"/>
      <c r="E6" s="454"/>
      <c r="F6" s="454"/>
      <c r="G6" s="454"/>
      <c r="H6" s="454"/>
      <c r="I6" s="454"/>
      <c r="J6" s="454"/>
      <c r="K6" s="454"/>
      <c r="L6" s="454"/>
      <c r="M6" s="454"/>
      <c r="N6" s="454"/>
      <c r="O6" s="454"/>
      <c r="P6" s="454"/>
      <c r="Q6" s="454"/>
      <c r="R6" s="454"/>
      <c r="S6" s="167"/>
      <c r="T6" s="167"/>
      <c r="U6" s="167"/>
      <c r="V6" s="167"/>
      <c r="W6" s="167"/>
      <c r="X6" s="167"/>
    </row>
    <row r="7" spans="2:39" s="166" customFormat="1" ht="37.5" customHeight="1" x14ac:dyDescent="0.25">
      <c r="B7" s="181"/>
      <c r="C7" s="356" t="s">
        <v>559</v>
      </c>
      <c r="D7" s="338"/>
      <c r="E7" s="359" t="s">
        <v>560</v>
      </c>
      <c r="F7" s="339"/>
      <c r="G7" s="359" t="s">
        <v>561</v>
      </c>
      <c r="H7" s="169"/>
      <c r="I7" s="361" t="s">
        <v>1694</v>
      </c>
      <c r="J7" s="362"/>
      <c r="K7" s="362"/>
      <c r="L7" s="362"/>
      <c r="M7" s="362"/>
      <c r="N7" s="362"/>
      <c r="O7" s="362"/>
      <c r="P7" s="362"/>
      <c r="Q7" s="362"/>
      <c r="R7" s="169"/>
      <c r="S7" s="360" t="s">
        <v>562</v>
      </c>
      <c r="T7" s="360"/>
      <c r="U7" s="360"/>
      <c r="V7" s="170"/>
      <c r="W7" s="170"/>
      <c r="X7" s="170"/>
      <c r="Y7" s="170"/>
      <c r="AG7" s="356" t="s">
        <v>563</v>
      </c>
      <c r="AH7" s="356"/>
      <c r="AI7" s="356"/>
      <c r="AJ7" s="356"/>
      <c r="AK7" s="356"/>
      <c r="AL7" s="356"/>
      <c r="AM7" s="356"/>
    </row>
    <row r="8" spans="2:39" s="166" customFormat="1" ht="80.25" customHeight="1" x14ac:dyDescent="0.25">
      <c r="B8" s="181"/>
      <c r="C8" s="356"/>
      <c r="D8" s="338"/>
      <c r="E8" s="359"/>
      <c r="F8" s="340"/>
      <c r="G8" s="359"/>
      <c r="H8" s="171"/>
      <c r="I8" s="172" t="s">
        <v>580</v>
      </c>
      <c r="J8" s="172" t="s">
        <v>581</v>
      </c>
      <c r="K8" s="192">
        <v>0</v>
      </c>
      <c r="L8" s="192">
        <v>0.2</v>
      </c>
      <c r="M8" s="192">
        <v>0.4</v>
      </c>
      <c r="N8" s="192">
        <v>0.6</v>
      </c>
      <c r="O8" s="192">
        <v>0.8</v>
      </c>
      <c r="P8" s="192">
        <v>1</v>
      </c>
      <c r="Q8" s="193" t="s">
        <v>564</v>
      </c>
      <c r="S8" s="174"/>
      <c r="T8" s="174" t="s">
        <v>582</v>
      </c>
      <c r="U8" s="173" t="s">
        <v>583</v>
      </c>
      <c r="V8" s="171"/>
      <c r="X8" s="171"/>
      <c r="AG8" s="356"/>
      <c r="AH8" s="356"/>
      <c r="AI8" s="356"/>
      <c r="AJ8" s="356"/>
      <c r="AK8" s="356"/>
      <c r="AL8" s="356"/>
      <c r="AM8" s="356"/>
    </row>
    <row r="9" spans="2:39" ht="42" customHeight="1" x14ac:dyDescent="0.25">
      <c r="D9" s="139"/>
      <c r="E9" s="139"/>
      <c r="F9" s="139"/>
      <c r="G9" s="139"/>
      <c r="J9" s="45"/>
      <c r="K9" s="45"/>
      <c r="L9" s="45"/>
      <c r="M9" s="45"/>
      <c r="N9" s="45"/>
      <c r="O9" s="46"/>
      <c r="P9" s="129"/>
      <c r="Q9" s="130"/>
      <c r="S9" s="47"/>
      <c r="T9" s="47"/>
      <c r="U9" s="46"/>
      <c r="V9" s="163" t="s">
        <v>584</v>
      </c>
      <c r="W9" s="163" t="s">
        <v>585</v>
      </c>
      <c r="Y9" s="131" t="s">
        <v>565</v>
      </c>
    </row>
    <row r="10" spans="2:39" ht="49.5" customHeight="1" x14ac:dyDescent="0.45">
      <c r="B10" s="301">
        <v>1</v>
      </c>
      <c r="C10" s="154" t="s">
        <v>566</v>
      </c>
      <c r="D10" s="139"/>
      <c r="E10" s="285" t="s">
        <v>567</v>
      </c>
      <c r="F10" s="139"/>
      <c r="G10" s="204"/>
      <c r="H10" s="165"/>
      <c r="I10" s="137">
        <f>SUM(K10:P10)</f>
        <v>0</v>
      </c>
      <c r="J10" s="137">
        <f>SUM(K10:P10)</f>
        <v>0</v>
      </c>
      <c r="K10" s="135"/>
      <c r="L10" s="135"/>
      <c r="M10" s="135"/>
      <c r="N10" s="135"/>
      <c r="O10" s="136"/>
      <c r="P10" s="197"/>
      <c r="Q10" s="136"/>
      <c r="S10" s="138" t="str">
        <f>IF(SUM(K10:P10)=1,((K10*0)+(L10*20)+(M10*40)+(N10*60)+(O10*80)+(P10*100)),"")</f>
        <v/>
      </c>
      <c r="T10" s="160" t="e">
        <f>1/$I$16</f>
        <v>#DIV/0!</v>
      </c>
      <c r="U10" s="140" t="e">
        <f>1/$J$16</f>
        <v>#DIV/0!</v>
      </c>
      <c r="V10" s="152" t="e">
        <f>IF(Q10=1,0,S10*T10)</f>
        <v>#VALUE!</v>
      </c>
      <c r="W10" s="48" t="e">
        <f>IF(Q10=1,0,S10*U10)</f>
        <v>#VALUE!</v>
      </c>
      <c r="Y10" s="355"/>
      <c r="Z10" s="355"/>
      <c r="AG10" s="358" t="s">
        <v>1690</v>
      </c>
      <c r="AH10" s="358"/>
      <c r="AI10" s="358"/>
      <c r="AJ10" s="358"/>
      <c r="AK10" s="358"/>
      <c r="AL10" s="358"/>
      <c r="AM10" s="358"/>
    </row>
    <row r="11" spans="2:39" ht="47.25" customHeight="1" x14ac:dyDescent="0.45">
      <c r="B11" s="301">
        <v>2</v>
      </c>
      <c r="C11" s="154" t="s">
        <v>568</v>
      </c>
      <c r="D11" s="139"/>
      <c r="E11" s="285" t="s">
        <v>569</v>
      </c>
      <c r="F11" s="139"/>
      <c r="G11" s="204"/>
      <c r="H11" s="165"/>
      <c r="I11" s="137">
        <f>SUM(K11:P11)</f>
        <v>0</v>
      </c>
      <c r="J11" s="137">
        <f>SUM(K11:P11)</f>
        <v>0</v>
      </c>
      <c r="K11" s="135"/>
      <c r="L11" s="135"/>
      <c r="M11" s="135"/>
      <c r="N11" s="135"/>
      <c r="O11" s="136"/>
      <c r="P11" s="135"/>
      <c r="Q11" s="136"/>
      <c r="S11" s="138" t="str">
        <f>IF(SUM(K11:P11)=1,((K11*0)+(L11*20)+(M11*40)+(N11*60)+(O11*80)+(P11*100)),"")</f>
        <v/>
      </c>
      <c r="T11" s="160" t="e">
        <f>1/$I$16</f>
        <v>#DIV/0!</v>
      </c>
      <c r="U11" s="140" t="e">
        <f>1/$J$16</f>
        <v>#DIV/0!</v>
      </c>
      <c r="V11" s="152" t="e">
        <f>IF(Q11=1,0,S11*T11)</f>
        <v>#VALUE!</v>
      </c>
      <c r="W11" s="48" t="e">
        <f>IF(Q11=1,0,S11*U11)</f>
        <v>#VALUE!</v>
      </c>
      <c r="Y11" s="355"/>
      <c r="Z11" s="355"/>
      <c r="AG11" s="358" t="s">
        <v>1691</v>
      </c>
      <c r="AH11" s="358"/>
      <c r="AI11" s="358"/>
      <c r="AJ11" s="358"/>
      <c r="AK11" s="358"/>
      <c r="AL11" s="358"/>
      <c r="AM11" s="358"/>
    </row>
    <row r="12" spans="2:39" ht="45.75" customHeight="1" x14ac:dyDescent="0.45">
      <c r="B12" s="301">
        <v>3</v>
      </c>
      <c r="C12" s="154" t="s">
        <v>570</v>
      </c>
      <c r="D12" s="139"/>
      <c r="E12" s="285" t="s">
        <v>571</v>
      </c>
      <c r="F12" s="139"/>
      <c r="G12" s="204"/>
      <c r="H12" s="165"/>
      <c r="I12" s="137">
        <f>SUM(K12:P12)</f>
        <v>0</v>
      </c>
      <c r="J12" s="137">
        <f>SUM(K12:P12)</f>
        <v>0</v>
      </c>
      <c r="K12" s="135"/>
      <c r="L12" s="135"/>
      <c r="M12" s="135"/>
      <c r="N12" s="135"/>
      <c r="O12" s="136"/>
      <c r="P12" s="135"/>
      <c r="Q12" s="136"/>
      <c r="S12" s="138" t="str">
        <f>IF(SUM(K12:P12)=1,((K12*0)+(L12*20)+(M12*40)+(N12*60)+(O12*80)+(P12*100)),"")</f>
        <v/>
      </c>
      <c r="T12" s="160" t="e">
        <f>1/$I$16</f>
        <v>#DIV/0!</v>
      </c>
      <c r="U12" s="140" t="e">
        <f>1/$J$16</f>
        <v>#DIV/0!</v>
      </c>
      <c r="V12" s="152" t="e">
        <f>IF(Q12=1,0,S12*T12)</f>
        <v>#VALUE!</v>
      </c>
      <c r="W12" s="48" t="e">
        <f>IF(Q12=1,0,S12*U12)</f>
        <v>#VALUE!</v>
      </c>
      <c r="Y12" s="355"/>
      <c r="Z12" s="355"/>
      <c r="AG12" s="358" t="s">
        <v>1692</v>
      </c>
      <c r="AH12" s="358"/>
      <c r="AI12" s="358"/>
      <c r="AJ12" s="358"/>
      <c r="AK12" s="358"/>
      <c r="AL12" s="358"/>
      <c r="AM12" s="358"/>
    </row>
    <row r="13" spans="2:39" ht="50.25" customHeight="1" collapsed="1" x14ac:dyDescent="0.25">
      <c r="B13" s="301" t="s">
        <v>572</v>
      </c>
      <c r="C13" s="155" t="s">
        <v>573</v>
      </c>
      <c r="D13" s="128"/>
      <c r="E13" s="285" t="s">
        <v>574</v>
      </c>
      <c r="F13" s="128"/>
      <c r="G13" s="128"/>
      <c r="H13" s="165"/>
      <c r="I13" s="165"/>
      <c r="J13" s="137">
        <f>SUM(K13:P13)</f>
        <v>0</v>
      </c>
      <c r="K13" s="135"/>
      <c r="L13" s="135"/>
      <c r="M13" s="135"/>
      <c r="N13" s="135"/>
      <c r="O13" s="136"/>
      <c r="P13" s="135"/>
      <c r="Q13" s="136"/>
      <c r="S13" s="138" t="str">
        <f>IF(SUM(K13:P13)=1,((K13*0)+(L13*20)+(M13*40)+(N13*60)+(O13*80)+(P13*100)),"")</f>
        <v/>
      </c>
      <c r="T13" s="160"/>
      <c r="U13" s="140" t="e">
        <f>1/$J$16</f>
        <v>#DIV/0!</v>
      </c>
      <c r="V13" s="152"/>
      <c r="W13" s="48" t="e">
        <f>IF(Q13=1,0,S13*U13)</f>
        <v>#VALUE!</v>
      </c>
      <c r="Y13" s="368"/>
      <c r="Z13" s="368"/>
      <c r="AG13" s="358" t="s">
        <v>1693</v>
      </c>
      <c r="AH13" s="358"/>
      <c r="AI13" s="358"/>
      <c r="AJ13" s="358"/>
      <c r="AK13" s="358"/>
      <c r="AL13" s="358"/>
      <c r="AM13" s="358"/>
    </row>
    <row r="14" spans="2:39" ht="44.25" customHeight="1" x14ac:dyDescent="0.25">
      <c r="B14" s="301" t="s">
        <v>575</v>
      </c>
      <c r="C14" s="157" t="s">
        <v>576</v>
      </c>
      <c r="D14" s="128"/>
      <c r="E14" s="285" t="s">
        <v>577</v>
      </c>
      <c r="F14" s="128"/>
      <c r="G14" s="128"/>
      <c r="H14" s="165"/>
      <c r="I14" s="165"/>
      <c r="J14" s="137">
        <f>SUM(K14:P14)</f>
        <v>0</v>
      </c>
      <c r="K14" s="135"/>
      <c r="L14" s="135"/>
      <c r="M14" s="135"/>
      <c r="N14" s="135"/>
      <c r="O14" s="136"/>
      <c r="P14" s="135"/>
      <c r="Q14" s="136"/>
      <c r="S14" s="138" t="str">
        <f>IF(SUM(K14:P14)=1,((K14*0)+(L14*20)+(M14*40)+(N14*60)+(O14*80)+(P14*100)),"")</f>
        <v/>
      </c>
      <c r="T14" s="160"/>
      <c r="U14" s="140" t="e">
        <f>1/$J$16</f>
        <v>#DIV/0!</v>
      </c>
      <c r="V14" s="152"/>
      <c r="W14" s="48" t="e">
        <f>IF(Q14=1,0,S14*U14)</f>
        <v>#VALUE!</v>
      </c>
      <c r="Y14" s="355"/>
      <c r="Z14" s="355"/>
    </row>
    <row r="15" spans="2:39" x14ac:dyDescent="0.25">
      <c r="C15" s="165"/>
    </row>
    <row r="16" spans="2:39" x14ac:dyDescent="0.25">
      <c r="C16" s="165"/>
      <c r="I16" s="163">
        <f>SUM(I10:I14)</f>
        <v>0</v>
      </c>
      <c r="J16" s="163">
        <f>SUM(J10:J14)</f>
        <v>0</v>
      </c>
      <c r="R16" s="131" t="s">
        <v>578</v>
      </c>
      <c r="S16" s="142">
        <f>SUMIF(I16,3-U18,V16)</f>
        <v>0</v>
      </c>
      <c r="V16" s="184" t="e">
        <f>SUM(V10:V14)</f>
        <v>#VALUE!</v>
      </c>
      <c r="W16" s="184" t="e">
        <f>SUM(W10:W14)</f>
        <v>#VALUE!</v>
      </c>
    </row>
    <row r="17" spans="3:32" x14ac:dyDescent="0.25">
      <c r="C17" s="165"/>
      <c r="R17" s="131" t="s">
        <v>579</v>
      </c>
      <c r="S17" s="142">
        <f>SUMIF(J16,5-U19,W16)</f>
        <v>0</v>
      </c>
      <c r="X17" s="141"/>
    </row>
    <row r="18" spans="3:32" x14ac:dyDescent="0.25">
      <c r="C18" s="165"/>
      <c r="T18" s="163" t="s">
        <v>586</v>
      </c>
      <c r="U18" s="163">
        <f>SUM(Q10,Q11,,Q12)</f>
        <v>0</v>
      </c>
      <c r="X18" s="141"/>
    </row>
    <row r="19" spans="3:32" x14ac:dyDescent="0.25">
      <c r="C19" s="165"/>
      <c r="T19" s="163" t="s">
        <v>587</v>
      </c>
      <c r="U19" s="163">
        <f>SUM(Q10:Q14)</f>
        <v>0</v>
      </c>
    </row>
    <row r="20" spans="3:32" ht="13.5" customHeight="1" x14ac:dyDescent="0.25">
      <c r="C20" s="165"/>
    </row>
    <row r="21" spans="3:32" x14ac:dyDescent="0.25">
      <c r="C21" s="165"/>
    </row>
    <row r="28" spans="3:32" ht="22.5" customHeight="1" x14ac:dyDescent="0.25">
      <c r="AA28" s="164"/>
      <c r="AB28" s="164"/>
      <c r="AC28" s="164"/>
    </row>
    <row r="30" spans="3:32" ht="15" customHeight="1" x14ac:dyDescent="0.25">
      <c r="AA30" s="164"/>
      <c r="AB30" s="164"/>
      <c r="AC30" s="164"/>
      <c r="AD30" s="164"/>
      <c r="AE30" s="164"/>
      <c r="AF30" s="164"/>
    </row>
  </sheetData>
  <sheetProtection formatCells="0" formatColumns="0" formatRows="0" insertColumns="0" insertRows="0" insertHyperlinks="0" deleteColumns="0" deleteRows="0" sort="0" autoFilter="0" pivotTables="0"/>
  <mergeCells count="20">
    <mergeCell ref="Y12:Z12"/>
    <mergeCell ref="Y13:Z13"/>
    <mergeCell ref="Y14:Z14"/>
    <mergeCell ref="E7:E8"/>
    <mergeCell ref="C7:C8"/>
    <mergeCell ref="S7:U7"/>
    <mergeCell ref="Y10:Z10"/>
    <mergeCell ref="Y11:Z11"/>
    <mergeCell ref="G7:G8"/>
    <mergeCell ref="C1:U1"/>
    <mergeCell ref="C2:U2"/>
    <mergeCell ref="C3:U3"/>
    <mergeCell ref="I7:Q7"/>
    <mergeCell ref="K5:AC5"/>
    <mergeCell ref="C6:R6"/>
    <mergeCell ref="AG7:AM8"/>
    <mergeCell ref="AG12:AM12"/>
    <mergeCell ref="AG11:AM11"/>
    <mergeCell ref="AG10:AM10"/>
    <mergeCell ref="AG13:AM13"/>
  </mergeCells>
  <conditionalFormatting sqref="J10">
    <cfRule type="cellIs" dxfId="426" priority="192" stopIfTrue="1" operator="notEqual">
      <formula>1</formula>
    </cfRule>
    <cfRule type="cellIs" dxfId="425" priority="193" stopIfTrue="1" operator="equal">
      <formula>1</formula>
    </cfRule>
  </conditionalFormatting>
  <conditionalFormatting sqref="S17">
    <cfRule type="containsBlanks" dxfId="424" priority="86" stopIfTrue="1">
      <formula>LEN(TRIM(S17))=0</formula>
    </cfRule>
    <cfRule type="cellIs" dxfId="423" priority="87" stopIfTrue="1" operator="lessThan">
      <formula>19.999</formula>
    </cfRule>
    <cfRule type="cellIs" dxfId="422" priority="88" stopIfTrue="1" operator="lessThan">
      <formula>39.999</formula>
    </cfRule>
    <cfRule type="cellIs" dxfId="421" priority="89" stopIfTrue="1" operator="lessThan">
      <formula>59.999</formula>
    </cfRule>
    <cfRule type="cellIs" dxfId="420" priority="90" stopIfTrue="1" operator="lessThan">
      <formula>79.999</formula>
    </cfRule>
    <cfRule type="cellIs" dxfId="419" priority="91" stopIfTrue="1" operator="lessThan">
      <formula>89.999</formula>
    </cfRule>
    <cfRule type="cellIs" dxfId="418" priority="92" stopIfTrue="1" operator="between">
      <formula>90</formula>
      <formula>100</formula>
    </cfRule>
  </conditionalFormatting>
  <conditionalFormatting sqref="S16">
    <cfRule type="containsBlanks" dxfId="417" priority="79" stopIfTrue="1">
      <formula>LEN(TRIM(S16))=0</formula>
    </cfRule>
    <cfRule type="cellIs" dxfId="416" priority="80" stopIfTrue="1" operator="lessThan">
      <formula>19.999</formula>
    </cfRule>
    <cfRule type="cellIs" dxfId="415" priority="81" stopIfTrue="1" operator="lessThan">
      <formula>39.999</formula>
    </cfRule>
    <cfRule type="cellIs" dxfId="414" priority="82" stopIfTrue="1" operator="lessThan">
      <formula>59.999</formula>
    </cfRule>
    <cfRule type="cellIs" dxfId="413" priority="83" stopIfTrue="1" operator="lessThan">
      <formula>79.999</formula>
    </cfRule>
    <cfRule type="cellIs" dxfId="412" priority="84" stopIfTrue="1" operator="lessThan">
      <formula>89.999</formula>
    </cfRule>
    <cfRule type="cellIs" dxfId="411" priority="85" stopIfTrue="1" operator="between">
      <formula>90</formula>
      <formula>100</formula>
    </cfRule>
  </conditionalFormatting>
  <conditionalFormatting sqref="W14">
    <cfRule type="expression" dxfId="410" priority="202" stopIfTrue="1">
      <formula>#REF!=0</formula>
    </cfRule>
  </conditionalFormatting>
  <conditionalFormatting sqref="W13">
    <cfRule type="expression" dxfId="409" priority="203" stopIfTrue="1">
      <formula>#REF!=0</formula>
    </cfRule>
  </conditionalFormatting>
  <conditionalFormatting sqref="W12">
    <cfRule type="expression" dxfId="408" priority="204" stopIfTrue="1">
      <formula>#REF!=0</formula>
    </cfRule>
  </conditionalFormatting>
  <conditionalFormatting sqref="W11">
    <cfRule type="expression" dxfId="407" priority="205" stopIfTrue="1">
      <formula>#REF!=0</formula>
    </cfRule>
  </conditionalFormatting>
  <conditionalFormatting sqref="W10">
    <cfRule type="expression" dxfId="406" priority="206" stopIfTrue="1">
      <formula>#REF!=0</formula>
    </cfRule>
  </conditionalFormatting>
  <pageMargins left="0.7" right="0.7" top="0.75" bottom="0.75" header="0.3" footer="0.3"/>
  <pageSetup paperSize="9" scale="45" orientation="landscape" r:id="rId1"/>
  <colBreaks count="1" manualBreakCount="1">
    <brk id="32" max="1048575" man="1"/>
  </colBreaks>
  <ignoredErrors>
    <ignoredError sqref="S10:S14"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41265" r:id="rId4" name="Button 2193">
              <controlPr defaultSize="0" print="0" autoLine="0" autoPict="0" macro="[0]!ButtonOpenAll">
                <anchor moveWithCells="1" sizeWithCells="1">
                  <from>
                    <xdr:col>2</xdr:col>
                    <xdr:colOff>2743200</xdr:colOff>
                    <xdr:row>3</xdr:row>
                    <xdr:rowOff>114300</xdr:rowOff>
                  </from>
                  <to>
                    <xdr:col>2</xdr:col>
                    <xdr:colOff>3819525</xdr:colOff>
                    <xdr:row>5</xdr:row>
                    <xdr:rowOff>104775</xdr:rowOff>
                  </to>
                </anchor>
              </controlPr>
            </control>
          </mc:Choice>
        </mc:AlternateContent>
        <mc:AlternateContent xmlns:mc="http://schemas.openxmlformats.org/markup-compatibility/2006">
          <mc:Choice Requires="x14">
            <control shapeId="1541355" r:id="rId5" name="Button 2283">
              <controlPr defaultSize="0" print="0" autoLine="0" autoPict="0" macro="[0]!ButtonD7_CloseAll">
                <anchor moveWithCells="1" sizeWithCells="1">
                  <from>
                    <xdr:col>2</xdr:col>
                    <xdr:colOff>3914775</xdr:colOff>
                    <xdr:row>3</xdr:row>
                    <xdr:rowOff>104775</xdr:rowOff>
                  </from>
                  <to>
                    <xdr:col>5</xdr:col>
                    <xdr:colOff>85725</xdr:colOff>
                    <xdr:row>5</xdr:row>
                    <xdr:rowOff>95250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6" tint="-0.24988555558946501"/>
  </sheetPr>
  <dimension ref="A1:V135"/>
  <sheetViews>
    <sheetView showGridLines="0" showRowColHeaders="0" tabSelected="1" zoomScale="85" zoomScaleNormal="85" workbookViewId="0">
      <selection activeCell="C75" sqref="C75"/>
    </sheetView>
  </sheetViews>
  <sheetFormatPr defaultColWidth="11.42578125" defaultRowHeight="12.75" x14ac:dyDescent="0.25"/>
  <cols>
    <col min="1" max="1" width="4.85546875" style="63" customWidth="1"/>
    <col min="2" max="2" width="23.28515625" style="63" customWidth="1"/>
    <col min="3" max="3" width="75" style="63" customWidth="1"/>
    <col min="4" max="4" width="14" style="63" hidden="1" customWidth="1"/>
    <col min="5" max="5" width="28.7109375" style="63" customWidth="1"/>
    <col min="6" max="6" width="20.85546875" style="63" customWidth="1"/>
    <col min="7" max="7" width="10" style="63" customWidth="1"/>
    <col min="8" max="8" width="14.42578125" style="63" customWidth="1"/>
    <col min="9" max="20" width="11.42578125" style="63" customWidth="1"/>
    <col min="21" max="21" width="14.42578125" style="63" customWidth="1"/>
    <col min="22" max="16384" width="11.42578125" style="63"/>
  </cols>
  <sheetData>
    <row r="1" spans="2:22" ht="19.5" customHeight="1" thickBot="1" x14ac:dyDescent="0.3">
      <c r="V1" s="64"/>
    </row>
    <row r="2" spans="2:22" ht="28.5" customHeight="1" thickBot="1" x14ac:dyDescent="0.3">
      <c r="B2" s="410" t="s">
        <v>588</v>
      </c>
      <c r="C2" s="411"/>
      <c r="D2" s="411"/>
      <c r="E2" s="411"/>
      <c r="F2" s="411"/>
      <c r="G2" s="412"/>
      <c r="I2" s="65"/>
      <c r="J2" s="65"/>
      <c r="K2" s="65"/>
      <c r="L2" s="65"/>
      <c r="M2" s="65"/>
      <c r="N2" s="65"/>
      <c r="O2" s="65"/>
      <c r="P2" s="65"/>
      <c r="Q2" s="65"/>
      <c r="R2" s="65"/>
      <c r="S2" s="65"/>
      <c r="T2" s="65"/>
      <c r="U2" s="43"/>
      <c r="V2" s="64"/>
    </row>
    <row r="3" spans="2:22" s="44" customFormat="1" ht="15.75" customHeight="1" thickBot="1" x14ac:dyDescent="0.3">
      <c r="B3" s="77"/>
      <c r="C3" s="77"/>
      <c r="D3" s="77"/>
      <c r="E3" s="77"/>
      <c r="F3" s="77"/>
      <c r="G3" s="77"/>
      <c r="I3" s="78"/>
      <c r="J3" s="78"/>
      <c r="K3" s="78"/>
      <c r="L3" s="78"/>
      <c r="M3" s="78"/>
      <c r="N3" s="78"/>
      <c r="O3" s="78"/>
      <c r="P3" s="78"/>
      <c r="Q3" s="78"/>
      <c r="R3" s="78"/>
      <c r="S3" s="78"/>
      <c r="T3" s="78"/>
      <c r="U3" s="49"/>
    </row>
    <row r="4" spans="2:22" ht="25.5" customHeight="1" thickBot="1" x14ac:dyDescent="0.3">
      <c r="B4" s="389" t="s">
        <v>589</v>
      </c>
      <c r="C4" s="390"/>
      <c r="D4" s="390"/>
      <c r="E4" s="390"/>
      <c r="F4" s="390"/>
      <c r="G4" s="81" t="s">
        <v>590</v>
      </c>
      <c r="V4" s="64"/>
    </row>
    <row r="5" spans="2:22" ht="18" customHeight="1" x14ac:dyDescent="0.25">
      <c r="B5" s="108" t="s">
        <v>591</v>
      </c>
      <c r="C5" s="117" t="s">
        <v>592</v>
      </c>
      <c r="D5" s="117"/>
      <c r="E5" s="117"/>
      <c r="F5" s="117"/>
      <c r="G5" s="79">
        <f>'D1'!T49</f>
        <v>0</v>
      </c>
      <c r="V5" s="64"/>
    </row>
    <row r="6" spans="2:22" ht="18" customHeight="1" thickBot="1" x14ac:dyDescent="0.3">
      <c r="B6" s="110" t="s">
        <v>593</v>
      </c>
      <c r="C6" s="118" t="s">
        <v>594</v>
      </c>
      <c r="D6" s="118"/>
      <c r="E6" s="118"/>
      <c r="F6" s="118"/>
      <c r="G6" s="80">
        <f>'D1'!T50</f>
        <v>0</v>
      </c>
      <c r="V6" s="64"/>
    </row>
    <row r="7" spans="2:22" ht="18" customHeight="1" thickBot="1" x14ac:dyDescent="0.3">
      <c r="B7" s="66"/>
      <c r="C7" s="67"/>
      <c r="D7" s="67"/>
      <c r="E7" s="68"/>
      <c r="F7" s="69"/>
      <c r="G7" s="68"/>
      <c r="V7" s="64"/>
    </row>
    <row r="8" spans="2:22" ht="28.5" customHeight="1" thickBot="1" x14ac:dyDescent="0.3">
      <c r="B8" s="389" t="s">
        <v>595</v>
      </c>
      <c r="C8" s="390"/>
      <c r="D8" s="390"/>
      <c r="E8" s="390"/>
      <c r="F8" s="390"/>
      <c r="G8" s="81" t="s">
        <v>596</v>
      </c>
      <c r="V8" s="64"/>
    </row>
    <row r="9" spans="2:22" ht="18" customHeight="1" x14ac:dyDescent="0.25">
      <c r="B9" s="108" t="s">
        <v>597</v>
      </c>
      <c r="C9" s="117" t="s">
        <v>598</v>
      </c>
      <c r="D9" s="117"/>
      <c r="E9" s="117"/>
      <c r="F9" s="117"/>
      <c r="G9" s="82">
        <f>'D2'!T24</f>
        <v>0</v>
      </c>
      <c r="V9" s="64"/>
    </row>
    <row r="10" spans="2:22" ht="21" customHeight="1" thickBot="1" x14ac:dyDescent="0.3">
      <c r="B10" s="110" t="s">
        <v>599</v>
      </c>
      <c r="C10" s="118" t="s">
        <v>600</v>
      </c>
      <c r="D10" s="118"/>
      <c r="E10" s="118"/>
      <c r="F10" s="118"/>
      <c r="G10" s="83">
        <f>'D2'!T25</f>
        <v>0</v>
      </c>
      <c r="I10" s="69"/>
      <c r="J10" s="69"/>
      <c r="K10" s="69"/>
      <c r="L10" s="69"/>
      <c r="M10" s="69"/>
      <c r="N10" s="69"/>
      <c r="O10" s="69"/>
      <c r="P10" s="69"/>
      <c r="Q10" s="69"/>
      <c r="R10" s="69"/>
      <c r="S10" s="69"/>
      <c r="T10" s="69"/>
      <c r="U10" s="52"/>
      <c r="V10" s="64"/>
    </row>
    <row r="11" spans="2:22" ht="25.5" customHeight="1" thickBot="1" x14ac:dyDescent="0.3">
      <c r="B11" s="66"/>
      <c r="C11" s="67"/>
      <c r="D11" s="67"/>
      <c r="E11" s="68"/>
      <c r="F11" s="69"/>
      <c r="G11" s="68"/>
      <c r="U11" s="52"/>
      <c r="V11" s="64"/>
    </row>
    <row r="12" spans="2:22" ht="29.25" customHeight="1" thickBot="1" x14ac:dyDescent="0.3">
      <c r="B12" s="413" t="s">
        <v>601</v>
      </c>
      <c r="C12" s="414"/>
      <c r="D12" s="414"/>
      <c r="E12" s="414"/>
      <c r="F12" s="414"/>
      <c r="G12" s="107" t="s">
        <v>602</v>
      </c>
      <c r="U12" s="52"/>
      <c r="V12" s="64"/>
    </row>
    <row r="13" spans="2:22" ht="18" customHeight="1" x14ac:dyDescent="0.25">
      <c r="B13" s="108" t="s">
        <v>603</v>
      </c>
      <c r="C13" s="119" t="s">
        <v>604</v>
      </c>
      <c r="D13" s="119"/>
      <c r="E13" s="119"/>
      <c r="F13" s="119"/>
      <c r="G13" s="109">
        <f>'D3'!S30</f>
        <v>0</v>
      </c>
      <c r="U13" s="55"/>
      <c r="V13" s="64"/>
    </row>
    <row r="14" spans="2:22" ht="18" customHeight="1" thickBot="1" x14ac:dyDescent="0.3">
      <c r="B14" s="110" t="s">
        <v>605</v>
      </c>
      <c r="C14" s="120" t="s">
        <v>606</v>
      </c>
      <c r="D14" s="120"/>
      <c r="E14" s="120"/>
      <c r="F14" s="120"/>
      <c r="G14" s="111">
        <f>'D3'!S31</f>
        <v>0</v>
      </c>
      <c r="V14" s="64"/>
    </row>
    <row r="15" spans="2:22" ht="18.75" customHeight="1" thickBot="1" x14ac:dyDescent="0.3">
      <c r="B15" s="66"/>
      <c r="C15" s="67"/>
      <c r="D15" s="67"/>
      <c r="E15" s="68"/>
      <c r="F15" s="69"/>
      <c r="G15" s="68"/>
      <c r="V15" s="64"/>
    </row>
    <row r="16" spans="2:22" ht="33" customHeight="1" thickBot="1" x14ac:dyDescent="0.3">
      <c r="B16" s="389" t="s">
        <v>607</v>
      </c>
      <c r="C16" s="390"/>
      <c r="D16" s="390"/>
      <c r="E16" s="390"/>
      <c r="F16" s="390"/>
      <c r="G16" s="81" t="s">
        <v>608</v>
      </c>
      <c r="V16" s="64"/>
    </row>
    <row r="17" spans="2:22" ht="18" customHeight="1" x14ac:dyDescent="0.25">
      <c r="B17" s="108" t="s">
        <v>609</v>
      </c>
      <c r="C17" s="117" t="s">
        <v>610</v>
      </c>
      <c r="D17" s="117"/>
      <c r="E17" s="117"/>
      <c r="F17" s="117"/>
      <c r="G17" s="79">
        <f>'D4'!T28</f>
        <v>0</v>
      </c>
      <c r="V17" s="64"/>
    </row>
    <row r="18" spans="2:22" ht="18" customHeight="1" thickBot="1" x14ac:dyDescent="0.3">
      <c r="B18" s="110" t="s">
        <v>611</v>
      </c>
      <c r="C18" s="118" t="s">
        <v>612</v>
      </c>
      <c r="D18" s="118"/>
      <c r="E18" s="118"/>
      <c r="F18" s="118"/>
      <c r="G18" s="80">
        <f>'D4'!T29</f>
        <v>0</v>
      </c>
      <c r="V18" s="64"/>
    </row>
    <row r="19" spans="2:22" ht="18" customHeight="1" thickBot="1" x14ac:dyDescent="0.3">
      <c r="B19" s="66"/>
      <c r="C19" s="67"/>
      <c r="D19" s="67"/>
      <c r="E19" s="68"/>
      <c r="F19" s="69"/>
      <c r="G19" s="68"/>
      <c r="V19" s="64"/>
    </row>
    <row r="20" spans="2:22" ht="27.75" customHeight="1" thickBot="1" x14ac:dyDescent="0.3">
      <c r="B20" s="389" t="s">
        <v>613</v>
      </c>
      <c r="C20" s="390"/>
      <c r="D20" s="390"/>
      <c r="E20" s="390"/>
      <c r="F20" s="390"/>
      <c r="G20" s="81" t="s">
        <v>614</v>
      </c>
      <c r="V20" s="64"/>
    </row>
    <row r="21" spans="2:22" ht="18" customHeight="1" x14ac:dyDescent="0.25">
      <c r="B21" s="108" t="s">
        <v>615</v>
      </c>
      <c r="C21" s="117" t="s">
        <v>616</v>
      </c>
      <c r="D21" s="117"/>
      <c r="E21" s="117"/>
      <c r="F21" s="117"/>
      <c r="G21" s="79">
        <f>'D5'!T62</f>
        <v>0</v>
      </c>
      <c r="V21" s="64"/>
    </row>
    <row r="22" spans="2:22" ht="18" customHeight="1" thickBot="1" x14ac:dyDescent="0.3">
      <c r="B22" s="110" t="s">
        <v>617</v>
      </c>
      <c r="C22" s="118" t="s">
        <v>618</v>
      </c>
      <c r="D22" s="118"/>
      <c r="E22" s="118"/>
      <c r="F22" s="118"/>
      <c r="G22" s="80">
        <f>'D5'!T63</f>
        <v>0</v>
      </c>
      <c r="V22" s="64"/>
    </row>
    <row r="23" spans="2:22" ht="18" customHeight="1" thickBot="1" x14ac:dyDescent="0.3">
      <c r="B23" s="66"/>
      <c r="C23" s="67"/>
      <c r="D23" s="67"/>
      <c r="E23" s="68"/>
      <c r="F23" s="69"/>
      <c r="G23" s="68"/>
      <c r="V23" s="64"/>
    </row>
    <row r="24" spans="2:22" ht="27.75" customHeight="1" thickBot="1" x14ac:dyDescent="0.3">
      <c r="B24" s="389" t="s">
        <v>619</v>
      </c>
      <c r="C24" s="390"/>
      <c r="D24" s="390"/>
      <c r="E24" s="390"/>
      <c r="F24" s="390"/>
      <c r="G24" s="81" t="s">
        <v>620</v>
      </c>
      <c r="V24" s="64"/>
    </row>
    <row r="25" spans="2:22" ht="18" customHeight="1" x14ac:dyDescent="0.25">
      <c r="B25" s="108" t="s">
        <v>621</v>
      </c>
      <c r="C25" s="117" t="s">
        <v>622</v>
      </c>
      <c r="D25" s="117"/>
      <c r="E25" s="117"/>
      <c r="F25" s="117"/>
      <c r="G25" s="79">
        <f>'D6'!S19</f>
        <v>0</v>
      </c>
      <c r="V25" s="64"/>
    </row>
    <row r="26" spans="2:22" ht="18" customHeight="1" thickBot="1" x14ac:dyDescent="0.3">
      <c r="B26" s="110" t="s">
        <v>623</v>
      </c>
      <c r="C26" s="118" t="s">
        <v>624</v>
      </c>
      <c r="D26" s="118"/>
      <c r="E26" s="118"/>
      <c r="F26" s="118"/>
      <c r="G26" s="80">
        <f>'D6'!S20</f>
        <v>0</v>
      </c>
      <c r="V26" s="64"/>
    </row>
    <row r="27" spans="2:22" ht="18" customHeight="1" thickBot="1" x14ac:dyDescent="0.3">
      <c r="B27" s="70"/>
      <c r="C27" s="71"/>
      <c r="D27" s="71"/>
      <c r="E27" s="72"/>
      <c r="F27" s="74"/>
      <c r="G27" s="73"/>
      <c r="V27" s="64"/>
    </row>
    <row r="28" spans="2:22" ht="26.25" customHeight="1" thickBot="1" x14ac:dyDescent="0.3">
      <c r="B28" s="389" t="s">
        <v>625</v>
      </c>
      <c r="C28" s="390"/>
      <c r="D28" s="390"/>
      <c r="E28" s="390"/>
      <c r="F28" s="390"/>
      <c r="G28" s="81" t="s">
        <v>626</v>
      </c>
      <c r="V28" s="64"/>
    </row>
    <row r="29" spans="2:22" ht="18" customHeight="1" x14ac:dyDescent="0.25">
      <c r="B29" s="108" t="s">
        <v>627</v>
      </c>
      <c r="C29" s="117" t="s">
        <v>628</v>
      </c>
      <c r="D29" s="117"/>
      <c r="E29" s="117"/>
      <c r="F29" s="117"/>
      <c r="G29" s="79">
        <f>'D7'!S16</f>
        <v>0</v>
      </c>
      <c r="V29" s="64"/>
    </row>
    <row r="30" spans="2:22" ht="24.75" customHeight="1" thickBot="1" x14ac:dyDescent="0.3">
      <c r="B30" s="110" t="s">
        <v>629</v>
      </c>
      <c r="C30" s="118" t="s">
        <v>630</v>
      </c>
      <c r="D30" s="118"/>
      <c r="E30" s="118"/>
      <c r="F30" s="118"/>
      <c r="G30" s="80">
        <f>'D7'!S17</f>
        <v>0</v>
      </c>
      <c r="H30" s="75"/>
      <c r="V30" s="64"/>
    </row>
    <row r="31" spans="2:22" ht="28.5" customHeight="1" thickBot="1" x14ac:dyDescent="0.3">
      <c r="B31" s="76"/>
      <c r="C31" s="67"/>
      <c r="D31" s="67"/>
      <c r="E31" s="68"/>
      <c r="F31" s="69"/>
      <c r="G31" s="68"/>
      <c r="H31" s="100"/>
      <c r="V31" s="64"/>
    </row>
    <row r="32" spans="2:22" ht="20.25" customHeight="1" thickBot="1" x14ac:dyDescent="0.3">
      <c r="B32" s="421" t="s">
        <v>631</v>
      </c>
      <c r="C32" s="422"/>
      <c r="D32" s="289"/>
      <c r="E32" s="423">
        <f>AVERAGE(G5,G9,G13,G17,G21,G25,G29)</f>
        <v>0</v>
      </c>
      <c r="F32" s="423"/>
      <c r="G32" s="424"/>
      <c r="H32" s="100" t="e">
        <f>_xlfn.NUMBERVALUE(#REF!)</f>
        <v>#REF!</v>
      </c>
      <c r="V32" s="64"/>
    </row>
    <row r="33" spans="2:22" ht="18" customHeight="1" x14ac:dyDescent="0.25">
      <c r="E33" s="68"/>
      <c r="F33" s="69"/>
      <c r="G33" s="68"/>
      <c r="H33" s="100" t="e">
        <f>_xlfn.NUMBERVALUE(#REF!)</f>
        <v>#REF!</v>
      </c>
      <c r="V33" s="64"/>
    </row>
    <row r="34" spans="2:22" ht="36" customHeight="1" x14ac:dyDescent="0.25">
      <c r="E34" s="394" t="s">
        <v>632</v>
      </c>
      <c r="F34" s="395"/>
      <c r="G34" s="182">
        <f>G5</f>
        <v>0</v>
      </c>
      <c r="V34" s="64"/>
    </row>
    <row r="35" spans="2:22" ht="33" customHeight="1" x14ac:dyDescent="0.25">
      <c r="E35" s="394" t="s">
        <v>633</v>
      </c>
      <c r="F35" s="395"/>
      <c r="G35" s="183">
        <f>G9</f>
        <v>0</v>
      </c>
      <c r="V35" s="64"/>
    </row>
    <row r="36" spans="2:22" ht="28.5" customHeight="1" x14ac:dyDescent="0.25">
      <c r="E36" s="394" t="s">
        <v>634</v>
      </c>
      <c r="F36" s="395"/>
      <c r="G36" s="182">
        <f>G13</f>
        <v>0</v>
      </c>
    </row>
    <row r="37" spans="2:22" ht="27" customHeight="1" x14ac:dyDescent="0.25">
      <c r="E37" s="396" t="s">
        <v>635</v>
      </c>
      <c r="F37" s="397"/>
      <c r="G37" s="182">
        <f>G17</f>
        <v>0</v>
      </c>
    </row>
    <row r="38" spans="2:22" ht="30" customHeight="1" x14ac:dyDescent="0.25">
      <c r="E38" s="394" t="s">
        <v>636</v>
      </c>
      <c r="F38" s="395"/>
      <c r="G38" s="182">
        <f>G21</f>
        <v>0</v>
      </c>
    </row>
    <row r="39" spans="2:22" ht="24.75" customHeight="1" x14ac:dyDescent="0.25">
      <c r="E39" s="394" t="s">
        <v>637</v>
      </c>
      <c r="F39" s="395"/>
      <c r="G39" s="182">
        <f>G25</f>
        <v>0</v>
      </c>
    </row>
    <row r="40" spans="2:22" ht="27.75" customHeight="1" x14ac:dyDescent="0.25">
      <c r="E40" s="394" t="s">
        <v>638</v>
      </c>
      <c r="F40" s="395"/>
      <c r="G40" s="182">
        <f>G29</f>
        <v>0</v>
      </c>
    </row>
    <row r="41" spans="2:22" ht="21" customHeight="1" x14ac:dyDescent="0.25">
      <c r="E41" s="68"/>
      <c r="F41" s="69"/>
      <c r="G41"/>
      <c r="H41"/>
    </row>
    <row r="42" spans="2:22" ht="28.5" customHeight="1" x14ac:dyDescent="0.25">
      <c r="E42" s="68"/>
      <c r="F42" s="69"/>
      <c r="G42"/>
      <c r="H42"/>
    </row>
    <row r="43" spans="2:22" ht="12" customHeight="1" thickBot="1" x14ac:dyDescent="0.3">
      <c r="I43" s="69"/>
      <c r="J43" s="69"/>
      <c r="K43" s="69"/>
      <c r="L43" s="69"/>
      <c r="M43" s="69"/>
      <c r="N43" s="69"/>
      <c r="O43" s="69"/>
      <c r="P43" s="69"/>
      <c r="Q43" s="69"/>
      <c r="R43" s="69"/>
      <c r="S43" s="69"/>
      <c r="T43" s="69"/>
    </row>
    <row r="44" spans="2:22" ht="20.25" customHeight="1" thickBot="1" x14ac:dyDescent="0.3">
      <c r="B44" s="421" t="s">
        <v>639</v>
      </c>
      <c r="C44" s="422"/>
      <c r="D44" s="289"/>
      <c r="E44" s="423">
        <f>AVERAGE(G6,G10,G14,G18,G22,G26,G30)</f>
        <v>0</v>
      </c>
      <c r="F44" s="423"/>
      <c r="G44" s="424"/>
      <c r="I44" s="69"/>
      <c r="J44" s="69"/>
      <c r="K44" s="69"/>
      <c r="L44" s="69"/>
      <c r="M44" s="69"/>
      <c r="N44" s="69"/>
      <c r="O44" s="69"/>
      <c r="P44" s="69"/>
      <c r="Q44" s="69"/>
      <c r="R44" s="69"/>
      <c r="S44" s="69"/>
      <c r="T44" s="69"/>
    </row>
    <row r="45" spans="2:22" ht="12" customHeight="1" x14ac:dyDescent="0.25">
      <c r="E45" s="68"/>
      <c r="F45" s="69"/>
      <c r="G45" s="68"/>
      <c r="I45" s="69"/>
      <c r="J45" s="69"/>
      <c r="K45" s="69"/>
      <c r="L45" s="69"/>
      <c r="M45" s="69"/>
      <c r="N45" s="69"/>
      <c r="O45" s="69"/>
      <c r="P45" s="69"/>
      <c r="Q45" s="69"/>
      <c r="R45" s="69"/>
      <c r="S45" s="69"/>
      <c r="T45" s="69"/>
    </row>
    <row r="46" spans="2:22" ht="30" customHeight="1" x14ac:dyDescent="0.25">
      <c r="E46" s="394" t="s">
        <v>640</v>
      </c>
      <c r="F46" s="395"/>
      <c r="G46" s="182">
        <f>G6</f>
        <v>0</v>
      </c>
    </row>
    <row r="47" spans="2:22" ht="30" customHeight="1" x14ac:dyDescent="0.25">
      <c r="E47" s="394" t="s">
        <v>641</v>
      </c>
      <c r="F47" s="395"/>
      <c r="G47" s="183">
        <f>G10</f>
        <v>0</v>
      </c>
    </row>
    <row r="48" spans="2:22" ht="25.5" customHeight="1" x14ac:dyDescent="0.25">
      <c r="E48" s="394" t="s">
        <v>642</v>
      </c>
      <c r="F48" s="395"/>
      <c r="G48" s="182">
        <f>G14</f>
        <v>0</v>
      </c>
    </row>
    <row r="49" spans="1:9" ht="25.5" customHeight="1" x14ac:dyDescent="0.25">
      <c r="E49" s="396" t="s">
        <v>643</v>
      </c>
      <c r="F49" s="397"/>
      <c r="G49" s="182">
        <f>G18</f>
        <v>0</v>
      </c>
    </row>
    <row r="50" spans="1:9" ht="28.5" customHeight="1" x14ac:dyDescent="0.25">
      <c r="E50" s="394" t="s">
        <v>644</v>
      </c>
      <c r="F50" s="395"/>
      <c r="G50" s="182">
        <f>G22</f>
        <v>0</v>
      </c>
    </row>
    <row r="51" spans="1:9" ht="26.25" customHeight="1" x14ac:dyDescent="0.25">
      <c r="E51" s="394" t="s">
        <v>645</v>
      </c>
      <c r="F51" s="395"/>
      <c r="G51" s="182">
        <f>G26</f>
        <v>0</v>
      </c>
    </row>
    <row r="52" spans="1:9" ht="30" customHeight="1" x14ac:dyDescent="0.25">
      <c r="E52" s="394" t="s">
        <v>646</v>
      </c>
      <c r="F52" s="395"/>
      <c r="G52" s="182">
        <f>G30</f>
        <v>0</v>
      </c>
    </row>
    <row r="53" spans="1:9" ht="15" x14ac:dyDescent="0.25">
      <c r="E53" s="68"/>
      <c r="F53" s="69"/>
      <c r="G53" s="163"/>
    </row>
    <row r="60" spans="1:9" ht="23.25" x14ac:dyDescent="0.25">
      <c r="B60" s="415" t="s">
        <v>647</v>
      </c>
      <c r="C60" s="415"/>
      <c r="D60" s="415"/>
      <c r="E60" s="415"/>
      <c r="F60" s="415"/>
      <c r="G60" s="415"/>
      <c r="H60" s="415"/>
      <c r="I60" s="415"/>
    </row>
    <row r="61" spans="1:9" ht="15" x14ac:dyDescent="0.25">
      <c r="A61" s="200"/>
      <c r="B61" s="306"/>
      <c r="C61" s="306"/>
      <c r="D61" s="306"/>
      <c r="E61" s="306"/>
      <c r="F61" s="299"/>
      <c r="G61" s="307"/>
      <c r="H61" s="307"/>
      <c r="I61" s="64"/>
    </row>
    <row r="62" spans="1:9" ht="31.5" customHeight="1" x14ac:dyDescent="0.25">
      <c r="A62" s="200"/>
      <c r="B62" s="379" t="s">
        <v>648</v>
      </c>
      <c r="C62" s="379"/>
      <c r="D62" s="379"/>
      <c r="E62" s="379"/>
      <c r="F62" s="379"/>
      <c r="G62" s="379"/>
      <c r="H62" s="379"/>
      <c r="I62" s="379"/>
    </row>
    <row r="63" spans="1:9" ht="15" x14ac:dyDescent="0.25">
      <c r="A63" s="200"/>
      <c r="B63" s="201"/>
      <c r="C63" s="201"/>
      <c r="D63" s="201"/>
      <c r="E63" s="201"/>
      <c r="F63" s="201"/>
      <c r="G63" s="200"/>
      <c r="H63" s="200"/>
    </row>
    <row r="64" spans="1:9" ht="15" x14ac:dyDescent="0.25">
      <c r="A64" s="200"/>
      <c r="B64" s="201"/>
      <c r="C64" s="201"/>
      <c r="D64" s="201"/>
      <c r="E64" s="201"/>
      <c r="F64" s="201"/>
      <c r="G64" s="200"/>
      <c r="H64" s="200"/>
    </row>
    <row r="65" spans="1:9" ht="15" x14ac:dyDescent="0.25">
      <c r="A65" s="200"/>
      <c r="B65" s="201"/>
      <c r="C65" s="201"/>
      <c r="D65" s="201"/>
      <c r="E65" s="201"/>
      <c r="F65" s="201"/>
      <c r="G65" s="200"/>
      <c r="H65" s="200"/>
    </row>
    <row r="66" spans="1:9" ht="15" x14ac:dyDescent="0.25">
      <c r="A66" s="200"/>
      <c r="B66" s="201"/>
      <c r="C66" s="201"/>
      <c r="D66" s="201"/>
      <c r="E66" s="201"/>
      <c r="F66" s="201"/>
      <c r="G66" s="200"/>
      <c r="H66" s="200"/>
    </row>
    <row r="67" spans="1:9" ht="15" x14ac:dyDescent="0.25">
      <c r="A67" s="200"/>
      <c r="B67" s="201"/>
      <c r="C67" s="201"/>
      <c r="D67" s="201"/>
      <c r="E67" s="201"/>
      <c r="F67" s="201"/>
      <c r="G67" s="200"/>
      <c r="H67" s="200"/>
    </row>
    <row r="68" spans="1:9" ht="15" x14ac:dyDescent="0.25">
      <c r="A68" s="200"/>
      <c r="B68" s="201"/>
      <c r="C68" s="201"/>
      <c r="D68" s="201"/>
      <c r="E68" s="201"/>
      <c r="F68" s="201"/>
      <c r="G68" s="200"/>
      <c r="H68" s="200"/>
    </row>
    <row r="69" spans="1:9" ht="15" x14ac:dyDescent="0.25">
      <c r="A69" s="200"/>
      <c r="B69" s="201"/>
      <c r="C69" s="201"/>
      <c r="D69" s="201"/>
      <c r="E69" s="201"/>
      <c r="F69" s="201"/>
      <c r="G69" s="200"/>
      <c r="H69" s="200"/>
    </row>
    <row r="70" spans="1:9" ht="15" x14ac:dyDescent="0.25">
      <c r="A70" s="200"/>
      <c r="B70" s="201"/>
      <c r="C70" s="201"/>
      <c r="D70" s="201"/>
      <c r="E70" s="201"/>
      <c r="F70" s="201"/>
      <c r="G70" s="200"/>
      <c r="H70" s="200"/>
    </row>
    <row r="71" spans="1:9" ht="15" x14ac:dyDescent="0.25">
      <c r="A71" s="200"/>
      <c r="B71" s="201"/>
      <c r="C71" s="201"/>
      <c r="D71" s="201"/>
      <c r="E71" s="201"/>
      <c r="F71" s="201"/>
      <c r="G71" s="200"/>
      <c r="H71" s="200"/>
    </row>
    <row r="72" spans="1:9" ht="15" x14ac:dyDescent="0.25">
      <c r="A72" s="200"/>
      <c r="B72" s="201"/>
      <c r="C72" s="201"/>
      <c r="D72" s="201"/>
      <c r="E72" s="201"/>
      <c r="F72" s="201"/>
      <c r="G72" s="200"/>
      <c r="H72" s="200"/>
    </row>
    <row r="73" spans="1:9" ht="22.5" customHeight="1" x14ac:dyDescent="0.25">
      <c r="A73" s="200"/>
      <c r="B73" s="211"/>
      <c r="C73" s="212" t="s">
        <v>649</v>
      </c>
      <c r="D73" s="287"/>
      <c r="E73" s="213"/>
      <c r="F73" s="380" t="s">
        <v>650</v>
      </c>
      <c r="G73" s="380"/>
      <c r="H73" s="214"/>
      <c r="I73" s="212" t="s">
        <v>651</v>
      </c>
    </row>
    <row r="74" spans="1:9" ht="15.75" thickBot="1" x14ac:dyDescent="0.3">
      <c r="A74" s="200"/>
      <c r="B74" s="201"/>
      <c r="C74" s="299"/>
      <c r="D74" s="299"/>
      <c r="E74" s="299"/>
      <c r="F74" s="299"/>
      <c r="G74" s="200"/>
      <c r="H74" s="200"/>
    </row>
    <row r="75" spans="1:9" ht="59.25" customHeight="1" x14ac:dyDescent="0.25">
      <c r="A75" s="200"/>
      <c r="B75" s="416" t="s">
        <v>652</v>
      </c>
      <c r="C75" s="220" t="s">
        <v>653</v>
      </c>
      <c r="D75" s="290"/>
      <c r="E75" s="391"/>
      <c r="F75" s="391"/>
      <c r="G75" s="391"/>
      <c r="H75" s="391"/>
      <c r="I75" s="293"/>
    </row>
    <row r="76" spans="1:9" ht="63.75" customHeight="1" x14ac:dyDescent="0.25">
      <c r="A76" s="200"/>
      <c r="B76" s="417"/>
      <c r="C76" s="221" t="s">
        <v>654</v>
      </c>
      <c r="D76" s="291"/>
      <c r="E76" s="384"/>
      <c r="F76" s="384"/>
      <c r="G76" s="384"/>
      <c r="H76" s="384"/>
      <c r="I76" s="294"/>
    </row>
    <row r="77" spans="1:9" ht="30" x14ac:dyDescent="0.25">
      <c r="A77" s="200"/>
      <c r="B77" s="417"/>
      <c r="C77" s="215" t="s">
        <v>655</v>
      </c>
      <c r="D77" s="292"/>
      <c r="E77" s="385"/>
      <c r="F77" s="385"/>
      <c r="G77" s="385"/>
      <c r="H77" s="385"/>
      <c r="I77" s="294"/>
    </row>
    <row r="78" spans="1:9" ht="15" x14ac:dyDescent="0.25">
      <c r="A78" s="200"/>
      <c r="B78" s="417"/>
      <c r="C78" s="222"/>
      <c r="D78" s="223"/>
      <c r="E78" s="386"/>
      <c r="F78" s="386"/>
      <c r="G78" s="386"/>
      <c r="H78" s="386"/>
      <c r="I78" s="295"/>
    </row>
    <row r="79" spans="1:9" ht="39" customHeight="1" x14ac:dyDescent="0.25">
      <c r="A79" s="200"/>
      <c r="B79" s="417"/>
      <c r="C79" s="221" t="s">
        <v>656</v>
      </c>
      <c r="D79" s="291"/>
      <c r="E79" s="384"/>
      <c r="F79" s="384"/>
      <c r="G79" s="384"/>
      <c r="H79" s="384"/>
      <c r="I79" s="294"/>
    </row>
    <row r="80" spans="1:9" ht="35.25" customHeight="1" x14ac:dyDescent="0.25">
      <c r="A80" s="200"/>
      <c r="B80" s="417"/>
      <c r="C80" s="238" t="s">
        <v>657</v>
      </c>
      <c r="D80" s="245"/>
      <c r="E80" s="245"/>
      <c r="F80" s="245"/>
      <c r="G80" s="246"/>
      <c r="H80" s="246"/>
      <c r="I80" s="295"/>
    </row>
    <row r="81" spans="1:9" ht="36" customHeight="1" x14ac:dyDescent="0.25">
      <c r="A81" s="200"/>
      <c r="B81" s="417"/>
      <c r="C81" s="243" t="s">
        <v>658</v>
      </c>
      <c r="D81" s="244" t="s">
        <v>743</v>
      </c>
      <c r="E81" s="381" t="s">
        <v>659</v>
      </c>
      <c r="F81" s="381"/>
      <c r="G81" s="381"/>
      <c r="H81" s="381"/>
      <c r="I81" s="298" t="str">
        <f>'D5'!T12</f>
        <v/>
      </c>
    </row>
    <row r="82" spans="1:9" ht="43.5" customHeight="1" x14ac:dyDescent="0.25">
      <c r="A82" s="200"/>
      <c r="B82" s="417"/>
      <c r="C82" s="243" t="s">
        <v>660</v>
      </c>
      <c r="D82" s="244" t="s">
        <v>744</v>
      </c>
      <c r="E82" s="381" t="s">
        <v>661</v>
      </c>
      <c r="F82" s="381"/>
      <c r="G82" s="381"/>
      <c r="H82" s="381"/>
      <c r="I82" s="298" t="str">
        <f>'D1'!T30</f>
        <v/>
      </c>
    </row>
    <row r="83" spans="1:9" ht="26.25" customHeight="1" x14ac:dyDescent="0.25">
      <c r="A83" s="200"/>
      <c r="B83" s="417"/>
      <c r="C83" s="222" t="s">
        <v>662</v>
      </c>
      <c r="D83" s="224"/>
      <c r="E83" s="382"/>
      <c r="F83" s="382"/>
      <c r="G83" s="382"/>
      <c r="H83" s="382"/>
      <c r="I83" s="296"/>
    </row>
    <row r="84" spans="1:9" ht="36" customHeight="1" x14ac:dyDescent="0.25">
      <c r="A84" s="200"/>
      <c r="B84" s="417"/>
      <c r="C84" s="238" t="s">
        <v>663</v>
      </c>
      <c r="D84" s="240"/>
      <c r="E84" s="383"/>
      <c r="F84" s="383"/>
      <c r="G84" s="383"/>
      <c r="H84" s="383"/>
      <c r="I84" s="296"/>
    </row>
    <row r="85" spans="1:9" ht="44.25" customHeight="1" x14ac:dyDescent="0.25">
      <c r="A85" s="200"/>
      <c r="B85" s="417"/>
      <c r="C85" s="243" t="s">
        <v>664</v>
      </c>
      <c r="D85" s="244" t="s">
        <v>745</v>
      </c>
      <c r="E85" s="381" t="s">
        <v>665</v>
      </c>
      <c r="F85" s="381"/>
      <c r="G85" s="381"/>
      <c r="H85" s="381"/>
      <c r="I85" s="298" t="str">
        <f>'D5'!T30</f>
        <v/>
      </c>
    </row>
    <row r="86" spans="1:9" ht="36.75" customHeight="1" x14ac:dyDescent="0.25">
      <c r="A86" s="200"/>
      <c r="B86" s="417"/>
      <c r="C86" s="243" t="s">
        <v>666</v>
      </c>
      <c r="D86" s="244" t="s">
        <v>746</v>
      </c>
      <c r="E86" s="381" t="s">
        <v>667</v>
      </c>
      <c r="F86" s="381"/>
      <c r="G86" s="381"/>
      <c r="H86" s="381"/>
      <c r="I86" s="298" t="str">
        <f>'D5'!T29</f>
        <v/>
      </c>
    </row>
    <row r="87" spans="1:9" ht="36.75" customHeight="1" x14ac:dyDescent="0.25">
      <c r="A87" s="200"/>
      <c r="B87" s="417"/>
      <c r="C87" s="243" t="s">
        <v>668</v>
      </c>
      <c r="D87" s="244" t="s">
        <v>747</v>
      </c>
      <c r="E87" s="381" t="s">
        <v>669</v>
      </c>
      <c r="F87" s="381"/>
      <c r="G87" s="381"/>
      <c r="H87" s="381"/>
      <c r="I87" s="298" t="str">
        <f>'D1'!T25</f>
        <v/>
      </c>
    </row>
    <row r="88" spans="1:9" ht="15" x14ac:dyDescent="0.25">
      <c r="A88" s="200"/>
      <c r="B88" s="417"/>
      <c r="C88" s="215" t="s">
        <v>670</v>
      </c>
      <c r="D88" s="207"/>
      <c r="E88" s="392"/>
      <c r="F88" s="392"/>
      <c r="G88" s="392"/>
      <c r="H88" s="392"/>
      <c r="I88" s="296"/>
    </row>
    <row r="89" spans="1:9" ht="15" x14ac:dyDescent="0.25">
      <c r="A89" s="200"/>
      <c r="B89" s="417"/>
      <c r="C89" s="222"/>
      <c r="D89" s="224"/>
      <c r="E89" s="393"/>
      <c r="F89" s="393"/>
      <c r="G89" s="393"/>
      <c r="H89" s="393"/>
      <c r="I89" s="296"/>
    </row>
    <row r="90" spans="1:9" ht="15" x14ac:dyDescent="0.25">
      <c r="A90" s="200"/>
      <c r="B90" s="417"/>
      <c r="C90" s="221" t="s">
        <v>671</v>
      </c>
      <c r="D90" s="225"/>
      <c r="E90" s="373"/>
      <c r="F90" s="373"/>
      <c r="G90" s="373"/>
      <c r="H90" s="373"/>
      <c r="I90" s="296"/>
    </row>
    <row r="91" spans="1:9" ht="25.5" customHeight="1" x14ac:dyDescent="0.25">
      <c r="A91" s="200"/>
      <c r="B91" s="418"/>
      <c r="C91" s="231" t="s">
        <v>672</v>
      </c>
      <c r="D91" s="242"/>
      <c r="E91" s="376"/>
      <c r="F91" s="376"/>
      <c r="G91" s="376"/>
      <c r="H91" s="376"/>
      <c r="I91" s="296"/>
    </row>
    <row r="92" spans="1:9" ht="38.25" customHeight="1" x14ac:dyDescent="0.25">
      <c r="A92" s="200"/>
      <c r="B92" s="419" t="s">
        <v>673</v>
      </c>
      <c r="C92" s="234" t="s">
        <v>674</v>
      </c>
      <c r="D92" s="235" t="s">
        <v>748</v>
      </c>
      <c r="E92" s="375" t="s">
        <v>675</v>
      </c>
      <c r="F92" s="375"/>
      <c r="G92" s="375"/>
      <c r="H92" s="375"/>
      <c r="I92" s="298" t="str">
        <f>'D5'!T14</f>
        <v/>
      </c>
    </row>
    <row r="93" spans="1:9" ht="36" customHeight="1" x14ac:dyDescent="0.25">
      <c r="A93" s="200"/>
      <c r="B93" s="419"/>
      <c r="C93" s="222" t="s">
        <v>676</v>
      </c>
      <c r="D93" s="241"/>
      <c r="E93" s="387"/>
      <c r="F93" s="387"/>
      <c r="G93" s="387"/>
      <c r="H93" s="387"/>
      <c r="I93" s="296"/>
    </row>
    <row r="94" spans="1:9" ht="31.5" customHeight="1" x14ac:dyDescent="0.25">
      <c r="A94" s="200"/>
      <c r="B94" s="419"/>
      <c r="C94" s="221" t="s">
        <v>677</v>
      </c>
      <c r="D94" s="226"/>
      <c r="E94" s="388"/>
      <c r="F94" s="388"/>
      <c r="G94" s="388"/>
      <c r="H94" s="388"/>
      <c r="I94" s="296"/>
    </row>
    <row r="95" spans="1:9" ht="36" customHeight="1" x14ac:dyDescent="0.25">
      <c r="A95" s="200"/>
      <c r="B95" s="419"/>
      <c r="C95" s="238" t="s">
        <v>678</v>
      </c>
      <c r="D95" s="239"/>
      <c r="E95" s="376"/>
      <c r="F95" s="376"/>
      <c r="G95" s="376"/>
      <c r="H95" s="376"/>
      <c r="I95" s="296"/>
    </row>
    <row r="96" spans="1:9" ht="38.25" customHeight="1" x14ac:dyDescent="0.25">
      <c r="A96" s="200"/>
      <c r="B96" s="419"/>
      <c r="C96" s="217" t="s">
        <v>679</v>
      </c>
      <c r="D96" s="208" t="s">
        <v>749</v>
      </c>
      <c r="E96" s="377" t="s">
        <v>680</v>
      </c>
      <c r="F96" s="377"/>
      <c r="G96" s="377"/>
      <c r="H96" s="377"/>
      <c r="I96" s="298" t="str">
        <f>'D3'!S10</f>
        <v/>
      </c>
    </row>
    <row r="97" spans="1:10" ht="32.25" customHeight="1" x14ac:dyDescent="0.25">
      <c r="A97" s="200"/>
      <c r="B97" s="419"/>
      <c r="C97" s="234"/>
      <c r="D97" s="235" t="s">
        <v>750</v>
      </c>
      <c r="E97" s="374" t="s">
        <v>681</v>
      </c>
      <c r="F97" s="374"/>
      <c r="G97" s="374"/>
      <c r="H97" s="374"/>
      <c r="I97" s="298" t="str">
        <f>'D3'!S12</f>
        <v/>
      </c>
    </row>
    <row r="98" spans="1:10" ht="30.75" customHeight="1" x14ac:dyDescent="0.25">
      <c r="A98" s="200"/>
      <c r="B98" s="419"/>
      <c r="C98" s="217" t="s">
        <v>682</v>
      </c>
      <c r="D98" s="208" t="s">
        <v>751</v>
      </c>
      <c r="E98" s="377" t="s">
        <v>683</v>
      </c>
      <c r="F98" s="377"/>
      <c r="G98" s="377"/>
      <c r="H98" s="377"/>
      <c r="I98" s="298" t="str">
        <f>'D3'!S14</f>
        <v/>
      </c>
      <c r="J98" s="64"/>
    </row>
    <row r="99" spans="1:10" ht="39.75" customHeight="1" x14ac:dyDescent="0.25">
      <c r="A99" s="200"/>
      <c r="B99" s="419"/>
      <c r="C99" s="217"/>
      <c r="D99" s="208" t="s">
        <v>752</v>
      </c>
      <c r="E99" s="378" t="s">
        <v>684</v>
      </c>
      <c r="F99" s="378"/>
      <c r="G99" s="378"/>
      <c r="H99" s="378"/>
      <c r="I99" s="298" t="str">
        <f>'D3'!S26</f>
        <v/>
      </c>
      <c r="J99" s="64"/>
    </row>
    <row r="100" spans="1:10" ht="29.25" customHeight="1" x14ac:dyDescent="0.25">
      <c r="A100" s="200"/>
      <c r="B100" s="419"/>
      <c r="C100" s="217"/>
      <c r="D100" s="208" t="s">
        <v>753</v>
      </c>
      <c r="E100" s="378" t="s">
        <v>685</v>
      </c>
      <c r="F100" s="378"/>
      <c r="G100" s="378"/>
      <c r="H100" s="378"/>
      <c r="I100" s="298" t="str">
        <f>'D3'!S27</f>
        <v/>
      </c>
      <c r="J100" s="64"/>
    </row>
    <row r="101" spans="1:10" ht="56.25" customHeight="1" x14ac:dyDescent="0.25">
      <c r="A101" s="200"/>
      <c r="B101" s="419"/>
      <c r="C101" s="217"/>
      <c r="D101" s="208" t="s">
        <v>754</v>
      </c>
      <c r="E101" s="378" t="s">
        <v>686</v>
      </c>
      <c r="F101" s="378"/>
      <c r="G101" s="378"/>
      <c r="H101" s="378"/>
      <c r="I101" s="298" t="str">
        <f>'D3'!S24</f>
        <v/>
      </c>
      <c r="J101" s="64"/>
    </row>
    <row r="102" spans="1:10" ht="33" customHeight="1" x14ac:dyDescent="0.25">
      <c r="A102" s="200"/>
      <c r="B102" s="419"/>
      <c r="C102" s="234"/>
      <c r="D102" s="235" t="s">
        <v>755</v>
      </c>
      <c r="E102" s="374" t="s">
        <v>687</v>
      </c>
      <c r="F102" s="374"/>
      <c r="G102" s="374"/>
      <c r="H102" s="374"/>
      <c r="I102" s="298" t="str">
        <f>'D3'!S23</f>
        <v/>
      </c>
      <c r="J102" s="64"/>
    </row>
    <row r="103" spans="1:10" ht="40.5" customHeight="1" x14ac:dyDescent="0.25">
      <c r="A103" s="200"/>
      <c r="B103" s="419"/>
      <c r="C103" s="234" t="s">
        <v>688</v>
      </c>
      <c r="D103" s="235" t="s">
        <v>756</v>
      </c>
      <c r="E103" s="375" t="s">
        <v>689</v>
      </c>
      <c r="F103" s="375"/>
      <c r="G103" s="375"/>
      <c r="H103" s="375"/>
      <c r="I103" s="298" t="str">
        <f>'D3'!S28</f>
        <v/>
      </c>
      <c r="J103" s="64"/>
    </row>
    <row r="104" spans="1:10" ht="45" customHeight="1" x14ac:dyDescent="0.25">
      <c r="A104" s="200"/>
      <c r="B104" s="419"/>
      <c r="C104" s="234" t="s">
        <v>690</v>
      </c>
      <c r="D104" s="235" t="s">
        <v>757</v>
      </c>
      <c r="E104" s="375" t="s">
        <v>691</v>
      </c>
      <c r="F104" s="375"/>
      <c r="G104" s="375"/>
      <c r="H104" s="375"/>
      <c r="I104" s="298" t="str">
        <f>'D3'!S12</f>
        <v/>
      </c>
      <c r="J104" s="64"/>
    </row>
    <row r="105" spans="1:10" ht="35.25" customHeight="1" x14ac:dyDescent="0.25">
      <c r="A105" s="200"/>
      <c r="B105" s="419"/>
      <c r="C105" s="234" t="s">
        <v>692</v>
      </c>
      <c r="D105" s="235" t="s">
        <v>758</v>
      </c>
      <c r="E105" s="377" t="s">
        <v>693</v>
      </c>
      <c r="F105" s="377"/>
      <c r="G105" s="377"/>
      <c r="H105" s="377"/>
      <c r="I105" s="298" t="str">
        <f>'D5'!T42</f>
        <v/>
      </c>
      <c r="J105" s="64"/>
    </row>
    <row r="106" spans="1:10" ht="35.25" customHeight="1" x14ac:dyDescent="0.25">
      <c r="A106" s="200"/>
      <c r="B106" s="419"/>
      <c r="C106" s="408" t="s">
        <v>694</v>
      </c>
      <c r="D106" s="235"/>
      <c r="E106" s="377" t="s">
        <v>695</v>
      </c>
      <c r="F106" s="377"/>
      <c r="G106" s="377"/>
      <c r="H106" s="377"/>
      <c r="I106" s="298" t="str">
        <f>'D1'!T37</f>
        <v/>
      </c>
      <c r="J106" s="64"/>
    </row>
    <row r="107" spans="1:10" ht="38.25" customHeight="1" x14ac:dyDescent="0.25">
      <c r="A107" s="200"/>
      <c r="B107" s="419"/>
      <c r="C107" s="409"/>
      <c r="D107" s="235" t="s">
        <v>759</v>
      </c>
      <c r="E107" s="374" t="s">
        <v>696</v>
      </c>
      <c r="F107" s="374"/>
      <c r="G107" s="374"/>
      <c r="H107" s="374"/>
      <c r="I107" s="298" t="str">
        <f>'D3'!S27</f>
        <v/>
      </c>
      <c r="J107" s="64"/>
    </row>
    <row r="108" spans="1:10" ht="32.25" customHeight="1" x14ac:dyDescent="0.25">
      <c r="A108" s="200"/>
      <c r="B108" s="419"/>
      <c r="C108" s="234" t="s">
        <v>697</v>
      </c>
      <c r="D108" s="235" t="s">
        <v>760</v>
      </c>
      <c r="E108" s="374" t="s">
        <v>698</v>
      </c>
      <c r="F108" s="374"/>
      <c r="G108" s="374"/>
      <c r="H108" s="374"/>
      <c r="I108" s="298" t="str">
        <f>'D2'!T11</f>
        <v/>
      </c>
    </row>
    <row r="109" spans="1:10" ht="31.5" customHeight="1" x14ac:dyDescent="0.25">
      <c r="A109" s="200"/>
      <c r="B109" s="419"/>
      <c r="C109" s="236" t="s">
        <v>699</v>
      </c>
      <c r="D109" s="237"/>
      <c r="E109" s="372"/>
      <c r="F109" s="372"/>
      <c r="G109" s="372"/>
      <c r="H109" s="372"/>
      <c r="I109" s="296"/>
    </row>
    <row r="110" spans="1:10" ht="47.25" customHeight="1" x14ac:dyDescent="0.25">
      <c r="A110" s="200"/>
      <c r="B110" s="420"/>
      <c r="C110" s="234" t="s">
        <v>700</v>
      </c>
      <c r="D110" s="235" t="s">
        <v>761</v>
      </c>
      <c r="E110" s="375" t="s">
        <v>701</v>
      </c>
      <c r="F110" s="375"/>
      <c r="G110" s="375"/>
      <c r="H110" s="375"/>
      <c r="I110" s="298" t="str">
        <f>'D2'!T10</f>
        <v/>
      </c>
    </row>
    <row r="111" spans="1:10" ht="41.25" customHeight="1" x14ac:dyDescent="0.25">
      <c r="A111" s="200"/>
      <c r="B111" s="400" t="s">
        <v>702</v>
      </c>
      <c r="C111" s="218" t="s">
        <v>703</v>
      </c>
      <c r="D111" s="219" t="s">
        <v>762</v>
      </c>
      <c r="E111" s="371" t="s">
        <v>704</v>
      </c>
      <c r="F111" s="371"/>
      <c r="G111" s="371"/>
      <c r="H111" s="371"/>
      <c r="I111" s="298" t="str">
        <f>'D1'!T12</f>
        <v/>
      </c>
    </row>
    <row r="112" spans="1:10" ht="30.75" customHeight="1" x14ac:dyDescent="0.25">
      <c r="A112" s="200"/>
      <c r="B112" s="401"/>
      <c r="C112" s="227"/>
      <c r="D112" s="228" t="s">
        <v>763</v>
      </c>
      <c r="E112" s="370" t="s">
        <v>705</v>
      </c>
      <c r="F112" s="370"/>
      <c r="G112" s="370"/>
      <c r="H112" s="370"/>
      <c r="I112" s="298" t="str">
        <f>'D1'!T13</f>
        <v/>
      </c>
    </row>
    <row r="113" spans="1:9" ht="33" customHeight="1" x14ac:dyDescent="0.25">
      <c r="A113" s="200"/>
      <c r="B113" s="401"/>
      <c r="C113" s="227" t="s">
        <v>706</v>
      </c>
      <c r="D113" s="229" t="s">
        <v>764</v>
      </c>
      <c r="E113" s="406" t="s">
        <v>707</v>
      </c>
      <c r="F113" s="406"/>
      <c r="G113" s="406"/>
      <c r="H113" s="406"/>
      <c r="I113" s="298" t="str">
        <f>'D1'!T29</f>
        <v/>
      </c>
    </row>
    <row r="114" spans="1:9" ht="30" customHeight="1" x14ac:dyDescent="0.25">
      <c r="A114" s="200"/>
      <c r="B114" s="401"/>
      <c r="C114" s="218" t="s">
        <v>708</v>
      </c>
      <c r="D114" s="219" t="s">
        <v>765</v>
      </c>
      <c r="E114" s="371" t="s">
        <v>709</v>
      </c>
      <c r="F114" s="371"/>
      <c r="G114" s="371"/>
      <c r="H114" s="371"/>
      <c r="I114" s="402" t="str">
        <f>'D5'!T16</f>
        <v/>
      </c>
    </row>
    <row r="115" spans="1:9" ht="25.5" customHeight="1" x14ac:dyDescent="0.25">
      <c r="A115" s="200"/>
      <c r="B115" s="401"/>
      <c r="C115" s="218" t="s">
        <v>710</v>
      </c>
      <c r="D115" s="209"/>
      <c r="E115" s="407"/>
      <c r="F115" s="407"/>
      <c r="G115" s="407"/>
      <c r="H115" s="407"/>
      <c r="I115" s="403"/>
    </row>
    <row r="116" spans="1:9" ht="24.75" customHeight="1" x14ac:dyDescent="0.25">
      <c r="A116" s="200"/>
      <c r="B116" s="401"/>
      <c r="C116" s="227" t="s">
        <v>711</v>
      </c>
      <c r="D116" s="288"/>
      <c r="E116" s="370"/>
      <c r="F116" s="370"/>
      <c r="G116" s="370"/>
      <c r="H116" s="370"/>
      <c r="I116" s="404"/>
    </row>
    <row r="117" spans="1:9" ht="27.75" customHeight="1" x14ac:dyDescent="0.25">
      <c r="A117" s="200"/>
      <c r="B117" s="401"/>
      <c r="C117" s="227" t="s">
        <v>712</v>
      </c>
      <c r="D117" s="229" t="s">
        <v>766</v>
      </c>
      <c r="E117" s="406" t="s">
        <v>713</v>
      </c>
      <c r="F117" s="406"/>
      <c r="G117" s="406"/>
      <c r="H117" s="406"/>
      <c r="I117" s="298" t="str">
        <f>'D5'!T52</f>
        <v/>
      </c>
    </row>
    <row r="118" spans="1:9" ht="39.75" customHeight="1" x14ac:dyDescent="0.25">
      <c r="A118" s="200"/>
      <c r="B118" s="401"/>
      <c r="C118" s="227" t="s">
        <v>714</v>
      </c>
      <c r="D118" s="229" t="s">
        <v>767</v>
      </c>
      <c r="E118" s="406" t="s">
        <v>715</v>
      </c>
      <c r="F118" s="406"/>
      <c r="G118" s="406"/>
      <c r="H118" s="406"/>
      <c r="I118" s="298" t="str">
        <f>'D1'!T24</f>
        <v/>
      </c>
    </row>
    <row r="119" spans="1:9" ht="39" customHeight="1" x14ac:dyDescent="0.25">
      <c r="A119" s="200"/>
      <c r="B119" s="401"/>
      <c r="C119" s="227" t="s">
        <v>716</v>
      </c>
      <c r="D119" s="229" t="s">
        <v>768</v>
      </c>
      <c r="E119" s="406" t="s">
        <v>717</v>
      </c>
      <c r="F119" s="406"/>
      <c r="G119" s="406"/>
      <c r="H119" s="406"/>
      <c r="I119" s="298" t="str">
        <f>'D5'!T28</f>
        <v/>
      </c>
    </row>
    <row r="120" spans="1:9" ht="37.5" customHeight="1" x14ac:dyDescent="0.25">
      <c r="A120" s="200"/>
      <c r="B120" s="401"/>
      <c r="C120" s="227" t="s">
        <v>718</v>
      </c>
      <c r="D120" s="229" t="s">
        <v>769</v>
      </c>
      <c r="E120" s="406" t="s">
        <v>719</v>
      </c>
      <c r="F120" s="406"/>
      <c r="G120" s="406"/>
      <c r="H120" s="406"/>
      <c r="I120" s="298" t="str">
        <f>'D5'!T33</f>
        <v/>
      </c>
    </row>
    <row r="121" spans="1:9" ht="45.75" customHeight="1" x14ac:dyDescent="0.25">
      <c r="A121" s="200"/>
      <c r="B121" s="401"/>
      <c r="C121" s="227" t="s">
        <v>720</v>
      </c>
      <c r="D121" s="229" t="s">
        <v>770</v>
      </c>
      <c r="E121" s="406" t="s">
        <v>721</v>
      </c>
      <c r="F121" s="406"/>
      <c r="G121" s="406"/>
      <c r="H121" s="406"/>
      <c r="I121" s="298" t="str">
        <f>'D1'!T38</f>
        <v/>
      </c>
    </row>
    <row r="122" spans="1:9" ht="48" customHeight="1" x14ac:dyDescent="0.25">
      <c r="A122" s="200"/>
      <c r="B122" s="401"/>
      <c r="C122" s="218" t="s">
        <v>722</v>
      </c>
      <c r="D122" s="219" t="s">
        <v>771</v>
      </c>
      <c r="E122" s="371" t="s">
        <v>723</v>
      </c>
      <c r="F122" s="371"/>
      <c r="G122" s="371"/>
      <c r="H122" s="371"/>
      <c r="I122" s="298" t="str">
        <f>'D1'!T38</f>
        <v/>
      </c>
    </row>
    <row r="123" spans="1:9" ht="46.5" customHeight="1" x14ac:dyDescent="0.25">
      <c r="A123" s="200"/>
      <c r="B123" s="401"/>
      <c r="C123" s="218"/>
      <c r="D123" s="210" t="s">
        <v>772</v>
      </c>
      <c r="E123" s="407" t="s">
        <v>724</v>
      </c>
      <c r="F123" s="407"/>
      <c r="G123" s="407"/>
      <c r="H123" s="407"/>
      <c r="I123" s="298" t="str">
        <f>'D5'!T20</f>
        <v/>
      </c>
    </row>
    <row r="124" spans="1:9" ht="39.75" customHeight="1" x14ac:dyDescent="0.25">
      <c r="A124" s="200"/>
      <c r="B124" s="401"/>
      <c r="C124" s="227"/>
      <c r="D124" s="228" t="s">
        <v>773</v>
      </c>
      <c r="E124" s="370" t="s">
        <v>725</v>
      </c>
      <c r="F124" s="370"/>
      <c r="G124" s="370"/>
      <c r="H124" s="370"/>
      <c r="I124" s="298" t="str">
        <f>'D5'!T22</f>
        <v/>
      </c>
    </row>
    <row r="125" spans="1:9" ht="42" customHeight="1" x14ac:dyDescent="0.25">
      <c r="A125" s="200"/>
      <c r="B125" s="401"/>
      <c r="C125" s="218" t="s">
        <v>726</v>
      </c>
      <c r="D125" s="219" t="s">
        <v>774</v>
      </c>
      <c r="E125" s="371" t="s">
        <v>727</v>
      </c>
      <c r="F125" s="371"/>
      <c r="G125" s="371"/>
      <c r="H125" s="371"/>
      <c r="I125" s="298" t="str">
        <f>'D5'!T54</f>
        <v/>
      </c>
    </row>
    <row r="126" spans="1:9" ht="45" customHeight="1" x14ac:dyDescent="0.25">
      <c r="A126" s="200"/>
      <c r="B126" s="401"/>
      <c r="C126" s="232"/>
      <c r="D126" s="233" t="s">
        <v>775</v>
      </c>
      <c r="E126" s="370" t="s">
        <v>728</v>
      </c>
      <c r="F126" s="370"/>
      <c r="G126" s="370"/>
      <c r="H126" s="370"/>
      <c r="I126" s="298" t="str">
        <f>'D5'!T56</f>
        <v/>
      </c>
    </row>
    <row r="127" spans="1:9" ht="36.75" customHeight="1" x14ac:dyDescent="0.25">
      <c r="A127" s="200"/>
      <c r="B127" s="401"/>
      <c r="C127" s="231" t="s">
        <v>729</v>
      </c>
      <c r="D127" s="230"/>
      <c r="E127" s="372"/>
      <c r="F127" s="372"/>
      <c r="G127" s="372"/>
      <c r="H127" s="372"/>
      <c r="I127" s="296"/>
    </row>
    <row r="128" spans="1:9" ht="39" customHeight="1" x14ac:dyDescent="0.25">
      <c r="A128" s="200"/>
      <c r="B128" s="401"/>
      <c r="C128" s="218" t="s">
        <v>730</v>
      </c>
      <c r="D128" s="219" t="s">
        <v>776</v>
      </c>
      <c r="E128" s="371" t="s">
        <v>731</v>
      </c>
      <c r="F128" s="371"/>
      <c r="G128" s="371"/>
      <c r="H128" s="371"/>
      <c r="I128" s="298" t="str">
        <f>'D5'!T59</f>
        <v/>
      </c>
    </row>
    <row r="129" spans="1:9" ht="39.75" customHeight="1" x14ac:dyDescent="0.25">
      <c r="A129" s="200"/>
      <c r="B129" s="401"/>
      <c r="C129" s="227"/>
      <c r="D129" s="228" t="s">
        <v>777</v>
      </c>
      <c r="E129" s="370" t="s">
        <v>732</v>
      </c>
      <c r="F129" s="370"/>
      <c r="G129" s="370"/>
      <c r="H129" s="370"/>
      <c r="I129" s="298" t="str">
        <f>'D5'!T24</f>
        <v/>
      </c>
    </row>
    <row r="130" spans="1:9" ht="38.25" customHeight="1" x14ac:dyDescent="0.25">
      <c r="A130" s="200"/>
      <c r="B130" s="398" t="s">
        <v>733</v>
      </c>
      <c r="C130" s="248" t="s">
        <v>734</v>
      </c>
      <c r="D130" s="249" t="s">
        <v>778</v>
      </c>
      <c r="E130" s="405" t="s">
        <v>735</v>
      </c>
      <c r="F130" s="405"/>
      <c r="G130" s="405"/>
      <c r="H130" s="405"/>
      <c r="I130" s="298" t="str">
        <f>'D5'!T53</f>
        <v/>
      </c>
    </row>
    <row r="131" spans="1:9" ht="43.5" customHeight="1" x14ac:dyDescent="0.25">
      <c r="A131" s="200"/>
      <c r="B131" s="398"/>
      <c r="C131" s="248" t="s">
        <v>736</v>
      </c>
      <c r="D131" s="249" t="s">
        <v>779</v>
      </c>
      <c r="E131" s="405" t="s">
        <v>737</v>
      </c>
      <c r="F131" s="405"/>
      <c r="G131" s="405"/>
      <c r="H131" s="405"/>
      <c r="I131" s="298" t="str">
        <f>'D5'!T51</f>
        <v/>
      </c>
    </row>
    <row r="132" spans="1:9" ht="48" customHeight="1" x14ac:dyDescent="0.25">
      <c r="A132" s="200"/>
      <c r="B132" s="398"/>
      <c r="C132" s="248" t="s">
        <v>738</v>
      </c>
      <c r="D132" s="250" t="s">
        <v>780</v>
      </c>
      <c r="E132" s="405" t="s">
        <v>739</v>
      </c>
      <c r="F132" s="405"/>
      <c r="G132" s="405"/>
      <c r="H132" s="405"/>
      <c r="I132" s="298" t="str">
        <f>'D1'!T33</f>
        <v/>
      </c>
    </row>
    <row r="133" spans="1:9" ht="42.75" customHeight="1" x14ac:dyDescent="0.25">
      <c r="A133" s="200"/>
      <c r="B133" s="398"/>
      <c r="C133" s="222" t="s">
        <v>740</v>
      </c>
      <c r="D133" s="224"/>
      <c r="E133" s="382"/>
      <c r="F133" s="382"/>
      <c r="G133" s="382"/>
      <c r="H133" s="382"/>
      <c r="I133" s="296"/>
    </row>
    <row r="134" spans="1:9" ht="48" customHeight="1" x14ac:dyDescent="0.25">
      <c r="A134" s="200"/>
      <c r="B134" s="398"/>
      <c r="C134" s="221" t="s">
        <v>741</v>
      </c>
      <c r="D134" s="225"/>
      <c r="E134" s="373"/>
      <c r="F134" s="373"/>
      <c r="G134" s="373"/>
      <c r="H134" s="373"/>
      <c r="I134" s="296"/>
    </row>
    <row r="135" spans="1:9" ht="33.75" customHeight="1" thickBot="1" x14ac:dyDescent="0.3">
      <c r="A135" s="200"/>
      <c r="B135" s="399"/>
      <c r="C135" s="216" t="s">
        <v>742</v>
      </c>
      <c r="D135" s="206"/>
      <c r="E135" s="369"/>
      <c r="F135" s="369"/>
      <c r="G135" s="369"/>
      <c r="H135" s="369"/>
      <c r="I135" s="297"/>
    </row>
  </sheetData>
  <sheetProtection formatCells="0" formatColumns="0" formatRows="0" insertColumns="0" insertRows="0" insertHyperlinks="0" deleteColumns="0" deleteRows="0" sort="0" autoFilter="0" pivotTables="0"/>
  <mergeCells count="91">
    <mergeCell ref="E46:F46"/>
    <mergeCell ref="E47:F47"/>
    <mergeCell ref="E48:F48"/>
    <mergeCell ref="E49:F49"/>
    <mergeCell ref="E50:F50"/>
    <mergeCell ref="C106:C107"/>
    <mergeCell ref="E106:H106"/>
    <mergeCell ref="E92:H92"/>
    <mergeCell ref="B2:G2"/>
    <mergeCell ref="B4:F4"/>
    <mergeCell ref="B8:F8"/>
    <mergeCell ref="B12:F12"/>
    <mergeCell ref="B16:F16"/>
    <mergeCell ref="B60:I60"/>
    <mergeCell ref="B75:B91"/>
    <mergeCell ref="B92:B110"/>
    <mergeCell ref="B24:F24"/>
    <mergeCell ref="B44:C44"/>
    <mergeCell ref="E44:G44"/>
    <mergeCell ref="B32:C32"/>
    <mergeCell ref="E32:G32"/>
    <mergeCell ref="B130:B135"/>
    <mergeCell ref="B111:B129"/>
    <mergeCell ref="I114:I116"/>
    <mergeCell ref="E130:H130"/>
    <mergeCell ref="E131:H131"/>
    <mergeCell ref="E120:H120"/>
    <mergeCell ref="E113:H113"/>
    <mergeCell ref="E114:H116"/>
    <mergeCell ref="E117:H117"/>
    <mergeCell ref="E118:H118"/>
    <mergeCell ref="E119:H119"/>
    <mergeCell ref="E121:H121"/>
    <mergeCell ref="E122:H122"/>
    <mergeCell ref="E123:H123"/>
    <mergeCell ref="E132:H132"/>
    <mergeCell ref="E133:H133"/>
    <mergeCell ref="E94:H94"/>
    <mergeCell ref="B20:F20"/>
    <mergeCell ref="E75:H75"/>
    <mergeCell ref="B28:F28"/>
    <mergeCell ref="E88:H89"/>
    <mergeCell ref="E90:H90"/>
    <mergeCell ref="E91:H91"/>
    <mergeCell ref="E34:F34"/>
    <mergeCell ref="E35:F35"/>
    <mergeCell ref="E36:F36"/>
    <mergeCell ref="E37:F37"/>
    <mergeCell ref="E38:F38"/>
    <mergeCell ref="E39:F39"/>
    <mergeCell ref="E51:F51"/>
    <mergeCell ref="E52:F52"/>
    <mergeCell ref="E40:F40"/>
    <mergeCell ref="E105:H105"/>
    <mergeCell ref="E102:H102"/>
    <mergeCell ref="E103:H103"/>
    <mergeCell ref="B62:I62"/>
    <mergeCell ref="F73:G73"/>
    <mergeCell ref="E82:H82"/>
    <mergeCell ref="E83:H83"/>
    <mergeCell ref="E84:H84"/>
    <mergeCell ref="E85:H85"/>
    <mergeCell ref="E76:H76"/>
    <mergeCell ref="E77:H78"/>
    <mergeCell ref="E79:H79"/>
    <mergeCell ref="E81:H81"/>
    <mergeCell ref="E86:H86"/>
    <mergeCell ref="E87:H87"/>
    <mergeCell ref="E93:H93"/>
    <mergeCell ref="E95:H95"/>
    <mergeCell ref="E96:H96"/>
    <mergeCell ref="E97:H97"/>
    <mergeCell ref="E98:H98"/>
    <mergeCell ref="E104:H104"/>
    <mergeCell ref="E99:H99"/>
    <mergeCell ref="E100:H100"/>
    <mergeCell ref="E101:H101"/>
    <mergeCell ref="E107:H107"/>
    <mergeCell ref="E108:H108"/>
    <mergeCell ref="E109:H109"/>
    <mergeCell ref="E110:H110"/>
    <mergeCell ref="E112:H112"/>
    <mergeCell ref="E111:H111"/>
    <mergeCell ref="E135:H135"/>
    <mergeCell ref="E124:H124"/>
    <mergeCell ref="E125:H125"/>
    <mergeCell ref="E126:H126"/>
    <mergeCell ref="E127:H127"/>
    <mergeCell ref="E129:H129"/>
    <mergeCell ref="E128:H128"/>
    <mergeCell ref="E134:H134"/>
  </mergeCells>
  <conditionalFormatting sqref="G17:G18 G13:G14 G9:G10 G5:G6">
    <cfRule type="cellIs" dxfId="405" priority="459" stopIfTrue="1" operator="lessThan">
      <formula>19.999</formula>
    </cfRule>
    <cfRule type="cellIs" dxfId="404" priority="460" stopIfTrue="1" operator="lessThan">
      <formula>79.999</formula>
    </cfRule>
    <cfRule type="cellIs" dxfId="403" priority="461" stopIfTrue="1" operator="between">
      <formula>90</formula>
      <formula>100</formula>
    </cfRule>
  </conditionalFormatting>
  <conditionalFormatting sqref="G17:G18 G13:G14 G9:G10 G5:G6">
    <cfRule type="containsBlanks" dxfId="402" priority="453" stopIfTrue="1">
      <formula>LEN(TRIM(G5))=0</formula>
    </cfRule>
    <cfRule type="cellIs" dxfId="401" priority="455" stopIfTrue="1" operator="lessThan">
      <formula>39.999</formula>
    </cfRule>
    <cfRule type="cellIs" dxfId="400" priority="456" stopIfTrue="1" operator="lessThan">
      <formula>59.999</formula>
    </cfRule>
    <cfRule type="cellIs" dxfId="399" priority="458" stopIfTrue="1" operator="lessThan">
      <formula>89.999</formula>
    </cfRule>
  </conditionalFormatting>
  <conditionalFormatting sqref="G21:G22">
    <cfRule type="cellIs" dxfId="398" priority="465" stopIfTrue="1" operator="lessThan">
      <formula>19.999</formula>
    </cfRule>
    <cfRule type="cellIs" dxfId="397" priority="466" stopIfTrue="1" operator="lessThan">
      <formula>79.999</formula>
    </cfRule>
    <cfRule type="cellIs" dxfId="396" priority="467" stopIfTrue="1" operator="between">
      <formula>90</formula>
      <formula>100</formula>
    </cfRule>
  </conditionalFormatting>
  <conditionalFormatting sqref="G21:G22">
    <cfRule type="containsBlanks" dxfId="395" priority="407" stopIfTrue="1">
      <formula>LEN(TRIM(G21))=0</formula>
    </cfRule>
    <cfRule type="cellIs" dxfId="394" priority="409" stopIfTrue="1" operator="lessThan">
      <formula>39.999</formula>
    </cfRule>
    <cfRule type="cellIs" dxfId="393" priority="410" stopIfTrue="1" operator="lessThan">
      <formula>59.999</formula>
    </cfRule>
    <cfRule type="cellIs" dxfId="392" priority="412" stopIfTrue="1" operator="lessThan">
      <formula>89.999</formula>
    </cfRule>
  </conditionalFormatting>
  <conditionalFormatting sqref="G25:G26">
    <cfRule type="cellIs" dxfId="391" priority="471" stopIfTrue="1" operator="lessThan">
      <formula>19.999</formula>
    </cfRule>
    <cfRule type="cellIs" dxfId="390" priority="472" stopIfTrue="1" operator="lessThan">
      <formula>79.999</formula>
    </cfRule>
    <cfRule type="cellIs" dxfId="389" priority="473" stopIfTrue="1" operator="between">
      <formula>90</formula>
      <formula>100</formula>
    </cfRule>
  </conditionalFormatting>
  <conditionalFormatting sqref="G25:G26">
    <cfRule type="containsBlanks" dxfId="388" priority="400" stopIfTrue="1">
      <formula>LEN(TRIM(G25))=0</formula>
    </cfRule>
    <cfRule type="cellIs" dxfId="387" priority="402" stopIfTrue="1" operator="lessThan">
      <formula>39.999</formula>
    </cfRule>
    <cfRule type="cellIs" dxfId="386" priority="403" stopIfTrue="1" operator="lessThan">
      <formula>59.999</formula>
    </cfRule>
    <cfRule type="cellIs" dxfId="385" priority="405" stopIfTrue="1" operator="lessThan">
      <formula>89.999</formula>
    </cfRule>
  </conditionalFormatting>
  <conditionalFormatting sqref="E32">
    <cfRule type="cellIs" dxfId="384" priority="477" stopIfTrue="1" operator="lessThan">
      <formula>19.999</formula>
    </cfRule>
    <cfRule type="cellIs" dxfId="383" priority="478" stopIfTrue="1" operator="lessThan">
      <formula>79.999</formula>
    </cfRule>
    <cfRule type="cellIs" dxfId="382" priority="479" stopIfTrue="1" operator="between">
      <formula>90</formula>
      <formula>100</formula>
    </cfRule>
  </conditionalFormatting>
  <conditionalFormatting sqref="E32:G32">
    <cfRule type="containsBlanks" dxfId="381" priority="393" stopIfTrue="1">
      <formula>LEN(TRIM(E32))=0</formula>
    </cfRule>
    <cfRule type="cellIs" dxfId="380" priority="395" stopIfTrue="1" operator="lessThan">
      <formula>39.999</formula>
    </cfRule>
    <cfRule type="cellIs" dxfId="379" priority="396" stopIfTrue="1" operator="lessThan">
      <formula>59.999</formula>
    </cfRule>
    <cfRule type="cellIs" dxfId="378" priority="398" stopIfTrue="1" operator="lessThan">
      <formula>89.999</formula>
    </cfRule>
  </conditionalFormatting>
  <conditionalFormatting sqref="G29:G30">
    <cfRule type="cellIs" dxfId="377" priority="483" stopIfTrue="1" operator="lessThan">
      <formula>19.999</formula>
    </cfRule>
    <cfRule type="cellIs" dxfId="376" priority="484" stopIfTrue="1" operator="lessThan">
      <formula>79.999</formula>
    </cfRule>
    <cfRule type="cellIs" dxfId="375" priority="485" stopIfTrue="1" operator="between">
      <formula>90</formula>
      <formula>100</formula>
    </cfRule>
  </conditionalFormatting>
  <conditionalFormatting sqref="G29:G30">
    <cfRule type="containsBlanks" dxfId="374" priority="386" stopIfTrue="1">
      <formula>LEN(TRIM(G29))=0</formula>
    </cfRule>
    <cfRule type="cellIs" dxfId="373" priority="388" stopIfTrue="1" operator="lessThan">
      <formula>39.999</formula>
    </cfRule>
    <cfRule type="cellIs" dxfId="372" priority="389" stopIfTrue="1" operator="lessThan">
      <formula>59.999</formula>
    </cfRule>
    <cfRule type="cellIs" dxfId="371" priority="391" stopIfTrue="1" operator="lessThan">
      <formula>89.999</formula>
    </cfRule>
  </conditionalFormatting>
  <conditionalFormatting sqref="G34">
    <cfRule type="cellIs" dxfId="370" priority="489" stopIfTrue="1" operator="lessThan">
      <formula>19.999</formula>
    </cfRule>
    <cfRule type="cellIs" dxfId="369" priority="490" stopIfTrue="1" operator="lessThan">
      <formula>79.999</formula>
    </cfRule>
    <cfRule type="cellIs" dxfId="368" priority="491" stopIfTrue="1" operator="between">
      <formula>90</formula>
      <formula>100</formula>
    </cfRule>
  </conditionalFormatting>
  <conditionalFormatting sqref="G34">
    <cfRule type="containsBlanks" dxfId="367" priority="379" stopIfTrue="1">
      <formula>LEN(TRIM(G34))=0</formula>
    </cfRule>
    <cfRule type="cellIs" dxfId="366" priority="381" stopIfTrue="1" operator="lessThan">
      <formula>39.999</formula>
    </cfRule>
    <cfRule type="cellIs" dxfId="365" priority="382" stopIfTrue="1" operator="lessThan">
      <formula>59.999</formula>
    </cfRule>
    <cfRule type="cellIs" dxfId="364" priority="384" stopIfTrue="1" operator="lessThan">
      <formula>89.999</formula>
    </cfRule>
  </conditionalFormatting>
  <conditionalFormatting sqref="G35">
    <cfRule type="cellIs" dxfId="363" priority="495" stopIfTrue="1" operator="lessThan">
      <formula>19.999</formula>
    </cfRule>
    <cfRule type="cellIs" dxfId="362" priority="496" stopIfTrue="1" operator="lessThan">
      <formula>79.999</formula>
    </cfRule>
    <cfRule type="cellIs" dxfId="361" priority="497" stopIfTrue="1" operator="between">
      <formula>90</formula>
      <formula>100</formula>
    </cfRule>
  </conditionalFormatting>
  <conditionalFormatting sqref="G35">
    <cfRule type="containsBlanks" dxfId="360" priority="372" stopIfTrue="1">
      <formula>LEN(TRIM(G35))=0</formula>
    </cfRule>
    <cfRule type="cellIs" dxfId="359" priority="374" stopIfTrue="1" operator="lessThan">
      <formula>39.999</formula>
    </cfRule>
    <cfRule type="cellIs" dxfId="358" priority="375" stopIfTrue="1" operator="lessThan">
      <formula>59.999</formula>
    </cfRule>
    <cfRule type="cellIs" dxfId="357" priority="377" stopIfTrue="1" operator="lessThan">
      <formula>89.999</formula>
    </cfRule>
  </conditionalFormatting>
  <conditionalFormatting sqref="G36">
    <cfRule type="cellIs" dxfId="356" priority="501" stopIfTrue="1" operator="lessThan">
      <formula>19.999</formula>
    </cfRule>
    <cfRule type="cellIs" dxfId="355" priority="502" stopIfTrue="1" operator="lessThan">
      <formula>79.999</formula>
    </cfRule>
    <cfRule type="cellIs" dxfId="354" priority="503" stopIfTrue="1" operator="between">
      <formula>90</formula>
      <formula>100</formula>
    </cfRule>
  </conditionalFormatting>
  <conditionalFormatting sqref="G36">
    <cfRule type="containsBlanks" dxfId="353" priority="365" stopIfTrue="1">
      <formula>LEN(TRIM(G36))=0</formula>
    </cfRule>
    <cfRule type="cellIs" dxfId="352" priority="367" stopIfTrue="1" operator="lessThan">
      <formula>39.999</formula>
    </cfRule>
    <cfRule type="cellIs" dxfId="351" priority="368" stopIfTrue="1" operator="lessThan">
      <formula>59.999</formula>
    </cfRule>
    <cfRule type="cellIs" dxfId="350" priority="370" stopIfTrue="1" operator="lessThan">
      <formula>89.999</formula>
    </cfRule>
  </conditionalFormatting>
  <conditionalFormatting sqref="G38">
    <cfRule type="cellIs" dxfId="349" priority="507" stopIfTrue="1" operator="lessThan">
      <formula>19.999</formula>
    </cfRule>
    <cfRule type="cellIs" dxfId="348" priority="508" stopIfTrue="1" operator="lessThan">
      <formula>79.999</formula>
    </cfRule>
    <cfRule type="cellIs" dxfId="347" priority="509" stopIfTrue="1" operator="between">
      <formula>90</formula>
      <formula>100</formula>
    </cfRule>
  </conditionalFormatting>
  <conditionalFormatting sqref="G38">
    <cfRule type="containsBlanks" dxfId="346" priority="358" stopIfTrue="1">
      <formula>LEN(TRIM(G38))=0</formula>
    </cfRule>
    <cfRule type="cellIs" dxfId="345" priority="360" stopIfTrue="1" operator="lessThan">
      <formula>39.999</formula>
    </cfRule>
    <cfRule type="cellIs" dxfId="344" priority="361" stopIfTrue="1" operator="lessThan">
      <formula>59.999</formula>
    </cfRule>
    <cfRule type="cellIs" dxfId="343" priority="363" stopIfTrue="1" operator="lessThan">
      <formula>89.999</formula>
    </cfRule>
  </conditionalFormatting>
  <conditionalFormatting sqref="G37">
    <cfRule type="cellIs" dxfId="342" priority="513" stopIfTrue="1" operator="lessThan">
      <formula>19.999</formula>
    </cfRule>
    <cfRule type="cellIs" dxfId="341" priority="514" stopIfTrue="1" operator="lessThan">
      <formula>79.999</formula>
    </cfRule>
    <cfRule type="cellIs" dxfId="340" priority="515" stopIfTrue="1" operator="between">
      <formula>90</formula>
      <formula>100</formula>
    </cfRule>
  </conditionalFormatting>
  <conditionalFormatting sqref="G37">
    <cfRule type="containsBlanks" dxfId="339" priority="351" stopIfTrue="1">
      <formula>LEN(TRIM(G37))=0</formula>
    </cfRule>
    <cfRule type="cellIs" dxfId="338" priority="353" stopIfTrue="1" operator="lessThan">
      <formula>39.999</formula>
    </cfRule>
    <cfRule type="cellIs" dxfId="337" priority="354" stopIfTrue="1" operator="lessThan">
      <formula>59.999</formula>
    </cfRule>
    <cfRule type="cellIs" dxfId="336" priority="356" stopIfTrue="1" operator="lessThan">
      <formula>89.999</formula>
    </cfRule>
  </conditionalFormatting>
  <conditionalFormatting sqref="G39">
    <cfRule type="cellIs" dxfId="335" priority="519" stopIfTrue="1" operator="lessThan">
      <formula>19.999</formula>
    </cfRule>
    <cfRule type="cellIs" dxfId="334" priority="520" stopIfTrue="1" operator="lessThan">
      <formula>79.999</formula>
    </cfRule>
    <cfRule type="cellIs" dxfId="333" priority="521" stopIfTrue="1" operator="between">
      <formula>90</formula>
      <formula>100</formula>
    </cfRule>
  </conditionalFormatting>
  <conditionalFormatting sqref="G39">
    <cfRule type="containsBlanks" dxfId="332" priority="344" stopIfTrue="1">
      <formula>LEN(TRIM(G39))=0</formula>
    </cfRule>
    <cfRule type="cellIs" dxfId="331" priority="346" stopIfTrue="1" operator="lessThan">
      <formula>39.999</formula>
    </cfRule>
    <cfRule type="cellIs" dxfId="330" priority="347" stopIfTrue="1" operator="lessThan">
      <formula>59.999</formula>
    </cfRule>
    <cfRule type="cellIs" dxfId="329" priority="349" stopIfTrue="1" operator="lessThan">
      <formula>89.999</formula>
    </cfRule>
  </conditionalFormatting>
  <conditionalFormatting sqref="G40">
    <cfRule type="cellIs" dxfId="328" priority="525" stopIfTrue="1" operator="lessThan">
      <formula>19.999</formula>
    </cfRule>
    <cfRule type="cellIs" dxfId="327" priority="526" stopIfTrue="1" operator="lessThan">
      <formula>79.999</formula>
    </cfRule>
    <cfRule type="cellIs" dxfId="326" priority="527" stopIfTrue="1" operator="between">
      <formula>90</formula>
      <formula>100</formula>
    </cfRule>
  </conditionalFormatting>
  <conditionalFormatting sqref="G40">
    <cfRule type="containsBlanks" dxfId="325" priority="337" stopIfTrue="1">
      <formula>LEN(TRIM(G40))=0</formula>
    </cfRule>
    <cfRule type="cellIs" dxfId="324" priority="339" stopIfTrue="1" operator="lessThan">
      <formula>39.999</formula>
    </cfRule>
    <cfRule type="cellIs" dxfId="323" priority="340" stopIfTrue="1" operator="lessThan">
      <formula>59.999</formula>
    </cfRule>
    <cfRule type="cellIs" dxfId="322" priority="342" stopIfTrue="1" operator="lessThan">
      <formula>89.999</formula>
    </cfRule>
  </conditionalFormatting>
  <conditionalFormatting sqref="E44">
    <cfRule type="cellIs" dxfId="321" priority="531" stopIfTrue="1" operator="lessThan">
      <formula>19.999</formula>
    </cfRule>
    <cfRule type="cellIs" dxfId="320" priority="532" stopIfTrue="1" operator="lessThan">
      <formula>79.999</formula>
    </cfRule>
    <cfRule type="cellIs" dxfId="319" priority="533" stopIfTrue="1" operator="between">
      <formula>90</formula>
      <formula>100</formula>
    </cfRule>
  </conditionalFormatting>
  <conditionalFormatting sqref="E44:G44">
    <cfRule type="containsBlanks" dxfId="318" priority="330" stopIfTrue="1">
      <formula>LEN(TRIM(E44))=0</formula>
    </cfRule>
    <cfRule type="cellIs" dxfId="317" priority="332" stopIfTrue="1" operator="lessThan">
      <formula>39.999</formula>
    </cfRule>
    <cfRule type="cellIs" dxfId="316" priority="333" stopIfTrue="1" operator="lessThan">
      <formula>59.999</formula>
    </cfRule>
    <cfRule type="cellIs" dxfId="315" priority="335" stopIfTrue="1" operator="lessThan">
      <formula>89.999</formula>
    </cfRule>
  </conditionalFormatting>
  <conditionalFormatting sqref="G46">
    <cfRule type="cellIs" dxfId="314" priority="537" stopIfTrue="1" operator="lessThan">
      <formula>19.999</formula>
    </cfRule>
    <cfRule type="cellIs" dxfId="313" priority="538" stopIfTrue="1" operator="lessThan">
      <formula>79.999</formula>
    </cfRule>
    <cfRule type="cellIs" dxfId="312" priority="539" stopIfTrue="1" operator="between">
      <formula>90</formula>
      <formula>100</formula>
    </cfRule>
  </conditionalFormatting>
  <conditionalFormatting sqref="G46">
    <cfRule type="containsBlanks" dxfId="311" priority="323" stopIfTrue="1">
      <formula>LEN(TRIM(G46))=0</formula>
    </cfRule>
    <cfRule type="cellIs" dxfId="310" priority="325" stopIfTrue="1" operator="lessThan">
      <formula>39.999</formula>
    </cfRule>
    <cfRule type="cellIs" dxfId="309" priority="326" stopIfTrue="1" operator="lessThan">
      <formula>59.999</formula>
    </cfRule>
    <cfRule type="cellIs" dxfId="308" priority="328" stopIfTrue="1" operator="lessThan">
      <formula>89.999</formula>
    </cfRule>
  </conditionalFormatting>
  <conditionalFormatting sqref="G47">
    <cfRule type="cellIs" dxfId="307" priority="543" stopIfTrue="1" operator="lessThan">
      <formula>19.999</formula>
    </cfRule>
    <cfRule type="cellIs" dxfId="306" priority="544" stopIfTrue="1" operator="lessThan">
      <formula>79.999</formula>
    </cfRule>
    <cfRule type="cellIs" dxfId="305" priority="545" stopIfTrue="1" operator="between">
      <formula>90</formula>
      <formula>100</formula>
    </cfRule>
  </conditionalFormatting>
  <conditionalFormatting sqref="G47">
    <cfRule type="containsBlanks" dxfId="304" priority="316" stopIfTrue="1">
      <formula>LEN(TRIM(G47))=0</formula>
    </cfRule>
    <cfRule type="cellIs" dxfId="303" priority="318" stopIfTrue="1" operator="lessThan">
      <formula>39.999</formula>
    </cfRule>
    <cfRule type="cellIs" dxfId="302" priority="319" stopIfTrue="1" operator="lessThan">
      <formula>59.999</formula>
    </cfRule>
    <cfRule type="cellIs" dxfId="301" priority="321" stopIfTrue="1" operator="lessThan">
      <formula>89.999</formula>
    </cfRule>
  </conditionalFormatting>
  <conditionalFormatting sqref="G48">
    <cfRule type="cellIs" dxfId="300" priority="549" stopIfTrue="1" operator="lessThan">
      <formula>19.999</formula>
    </cfRule>
    <cfRule type="cellIs" dxfId="299" priority="550" stopIfTrue="1" operator="lessThan">
      <formula>79.999</formula>
    </cfRule>
    <cfRule type="cellIs" dxfId="298" priority="551" stopIfTrue="1" operator="between">
      <formula>90</formula>
      <formula>100</formula>
    </cfRule>
  </conditionalFormatting>
  <conditionalFormatting sqref="G48">
    <cfRule type="containsBlanks" dxfId="297" priority="309" stopIfTrue="1">
      <formula>LEN(TRIM(G48))=0</formula>
    </cfRule>
    <cfRule type="cellIs" dxfId="296" priority="311" stopIfTrue="1" operator="lessThan">
      <formula>39.999</formula>
    </cfRule>
    <cfRule type="cellIs" dxfId="295" priority="312" stopIfTrue="1" operator="lessThan">
      <formula>59.999</formula>
    </cfRule>
    <cfRule type="cellIs" dxfId="294" priority="314" stopIfTrue="1" operator="lessThan">
      <formula>89.999</formula>
    </cfRule>
  </conditionalFormatting>
  <conditionalFormatting sqref="G50">
    <cfRule type="cellIs" dxfId="293" priority="555" stopIfTrue="1" operator="lessThan">
      <formula>19.999</formula>
    </cfRule>
    <cfRule type="cellIs" dxfId="292" priority="556" stopIfTrue="1" operator="lessThan">
      <formula>79.999</formula>
    </cfRule>
    <cfRule type="cellIs" dxfId="291" priority="557" stopIfTrue="1" operator="between">
      <formula>90</formula>
      <formula>100</formula>
    </cfRule>
  </conditionalFormatting>
  <conditionalFormatting sqref="G50">
    <cfRule type="containsBlanks" dxfId="290" priority="302" stopIfTrue="1">
      <formula>LEN(TRIM(G50))=0</formula>
    </cfRule>
    <cfRule type="cellIs" dxfId="289" priority="304" stopIfTrue="1" operator="lessThan">
      <formula>39.999</formula>
    </cfRule>
    <cfRule type="cellIs" dxfId="288" priority="305" stopIfTrue="1" operator="lessThan">
      <formula>59.999</formula>
    </cfRule>
    <cfRule type="cellIs" dxfId="287" priority="307" stopIfTrue="1" operator="lessThan">
      <formula>89.999</formula>
    </cfRule>
  </conditionalFormatting>
  <conditionalFormatting sqref="G49">
    <cfRule type="cellIs" dxfId="286" priority="561" stopIfTrue="1" operator="lessThan">
      <formula>19.999</formula>
    </cfRule>
    <cfRule type="cellIs" dxfId="285" priority="562" stopIfTrue="1" operator="lessThan">
      <formula>79.999</formula>
    </cfRule>
    <cfRule type="cellIs" dxfId="284" priority="563" stopIfTrue="1" operator="between">
      <formula>90</formula>
      <formula>100</formula>
    </cfRule>
  </conditionalFormatting>
  <conditionalFormatting sqref="G49">
    <cfRule type="containsBlanks" dxfId="283" priority="295" stopIfTrue="1">
      <formula>LEN(TRIM(G49))=0</formula>
    </cfRule>
    <cfRule type="cellIs" dxfId="282" priority="297" stopIfTrue="1" operator="lessThan">
      <formula>39.999</formula>
    </cfRule>
    <cfRule type="cellIs" dxfId="281" priority="298" stopIfTrue="1" operator="lessThan">
      <formula>59.999</formula>
    </cfRule>
    <cfRule type="cellIs" dxfId="280" priority="300" stopIfTrue="1" operator="lessThan">
      <formula>89.999</formula>
    </cfRule>
  </conditionalFormatting>
  <conditionalFormatting sqref="G51">
    <cfRule type="cellIs" dxfId="279" priority="567" stopIfTrue="1" operator="lessThan">
      <formula>19.999</formula>
    </cfRule>
    <cfRule type="cellIs" dxfId="278" priority="568" stopIfTrue="1" operator="lessThan">
      <formula>79.999</formula>
    </cfRule>
    <cfRule type="cellIs" dxfId="277" priority="569" stopIfTrue="1" operator="between">
      <formula>90</formula>
      <formula>100</formula>
    </cfRule>
  </conditionalFormatting>
  <conditionalFormatting sqref="G51">
    <cfRule type="containsBlanks" dxfId="276" priority="288" stopIfTrue="1">
      <formula>LEN(TRIM(G51))=0</formula>
    </cfRule>
    <cfRule type="cellIs" dxfId="275" priority="290" stopIfTrue="1" operator="lessThan">
      <formula>39.999</formula>
    </cfRule>
    <cfRule type="cellIs" dxfId="274" priority="291" stopIfTrue="1" operator="lessThan">
      <formula>59.999</formula>
    </cfRule>
    <cfRule type="cellIs" dxfId="273" priority="293" stopIfTrue="1" operator="lessThan">
      <formula>89.999</formula>
    </cfRule>
  </conditionalFormatting>
  <conditionalFormatting sqref="G52">
    <cfRule type="cellIs" dxfId="272" priority="573" stopIfTrue="1" operator="lessThan">
      <formula>19.999</formula>
    </cfRule>
    <cfRule type="cellIs" dxfId="271" priority="574" stopIfTrue="1" operator="lessThan">
      <formula>79.999</formula>
    </cfRule>
    <cfRule type="cellIs" dxfId="270" priority="575" stopIfTrue="1" operator="between">
      <formula>90</formula>
      <formula>100</formula>
    </cfRule>
  </conditionalFormatting>
  <conditionalFormatting sqref="G52">
    <cfRule type="containsBlanks" dxfId="269" priority="281" stopIfTrue="1">
      <formula>LEN(TRIM(G52))=0</formula>
    </cfRule>
    <cfRule type="cellIs" dxfId="268" priority="283" stopIfTrue="1" operator="lessThan">
      <formula>39.999</formula>
    </cfRule>
    <cfRule type="cellIs" dxfId="267" priority="284" stopIfTrue="1" operator="lessThan">
      <formula>59.999</formula>
    </cfRule>
    <cfRule type="cellIs" dxfId="266" priority="286" stopIfTrue="1" operator="lessThan">
      <formula>89.999</formula>
    </cfRule>
  </conditionalFormatting>
  <conditionalFormatting sqref="I81">
    <cfRule type="cellIs" dxfId="265" priority="274" stopIfTrue="1" operator="lessThan">
      <formula>19.999</formula>
    </cfRule>
    <cfRule type="cellIs" dxfId="264" priority="275" stopIfTrue="1" operator="lessThan">
      <formula>39.999</formula>
    </cfRule>
    <cfRule type="cellIs" dxfId="263" priority="276" stopIfTrue="1" operator="lessThan">
      <formula>59.999</formula>
    </cfRule>
    <cfRule type="cellIs" dxfId="262" priority="277" stopIfTrue="1" operator="lessThan">
      <formula>79.999</formula>
    </cfRule>
    <cfRule type="cellIs" dxfId="261" priority="278" stopIfTrue="1" operator="lessThan">
      <formula>89.999</formula>
    </cfRule>
    <cfRule type="cellIs" dxfId="260" priority="279" stopIfTrue="1" operator="between">
      <formula>90</formula>
      <formula>100</formula>
    </cfRule>
    <cfRule type="containsBlanks" dxfId="259" priority="280">
      <formula>LEN(TRIM(I81))=0</formula>
    </cfRule>
  </conditionalFormatting>
  <conditionalFormatting sqref="I82">
    <cfRule type="cellIs" dxfId="258" priority="267" stopIfTrue="1" operator="lessThan">
      <formula>19.999</formula>
    </cfRule>
    <cfRule type="cellIs" dxfId="257" priority="268" stopIfTrue="1" operator="lessThan">
      <formula>39.999</formula>
    </cfRule>
    <cfRule type="cellIs" dxfId="256" priority="269" stopIfTrue="1" operator="lessThan">
      <formula>59.999</formula>
    </cfRule>
    <cfRule type="cellIs" dxfId="255" priority="270" stopIfTrue="1" operator="lessThan">
      <formula>79.999</formula>
    </cfRule>
    <cfRule type="cellIs" dxfId="254" priority="271" stopIfTrue="1" operator="lessThan">
      <formula>89.999</formula>
    </cfRule>
    <cfRule type="cellIs" dxfId="253" priority="272" stopIfTrue="1" operator="between">
      <formula>90</formula>
      <formula>100</formula>
    </cfRule>
    <cfRule type="containsBlanks" dxfId="252" priority="273">
      <formula>LEN(TRIM(I82))=0</formula>
    </cfRule>
  </conditionalFormatting>
  <conditionalFormatting sqref="I101">
    <cfRule type="cellIs" dxfId="251" priority="1" stopIfTrue="1" operator="lessThan">
      <formula>19.999</formula>
    </cfRule>
    <cfRule type="cellIs" dxfId="250" priority="2" stopIfTrue="1" operator="lessThan">
      <formula>39.999</formula>
    </cfRule>
    <cfRule type="cellIs" dxfId="249" priority="3" stopIfTrue="1" operator="lessThan">
      <formula>59.999</formula>
    </cfRule>
    <cfRule type="cellIs" dxfId="248" priority="4" stopIfTrue="1" operator="lessThan">
      <formula>79.999</formula>
    </cfRule>
    <cfRule type="cellIs" dxfId="247" priority="5" stopIfTrue="1" operator="lessThan">
      <formula>89.999</formula>
    </cfRule>
    <cfRule type="cellIs" dxfId="246" priority="6" stopIfTrue="1" operator="between">
      <formula>90</formula>
      <formula>100</formula>
    </cfRule>
    <cfRule type="containsBlanks" dxfId="245" priority="7">
      <formula>LEN(TRIM(I101))=0</formula>
    </cfRule>
  </conditionalFormatting>
  <conditionalFormatting sqref="I85">
    <cfRule type="cellIs" dxfId="244" priority="260" stopIfTrue="1" operator="lessThan">
      <formula>19.999</formula>
    </cfRule>
    <cfRule type="cellIs" dxfId="243" priority="261" stopIfTrue="1" operator="lessThan">
      <formula>39.999</formula>
    </cfRule>
    <cfRule type="cellIs" dxfId="242" priority="262" stopIfTrue="1" operator="lessThan">
      <formula>59.999</formula>
    </cfRule>
    <cfRule type="cellIs" dxfId="241" priority="263" stopIfTrue="1" operator="lessThan">
      <formula>79.999</formula>
    </cfRule>
    <cfRule type="cellIs" dxfId="240" priority="264" stopIfTrue="1" operator="lessThan">
      <formula>89.999</formula>
    </cfRule>
    <cfRule type="cellIs" dxfId="239" priority="265" stopIfTrue="1" operator="between">
      <formula>90</formula>
      <formula>100</formula>
    </cfRule>
    <cfRule type="containsBlanks" dxfId="238" priority="266">
      <formula>LEN(TRIM(I85))=0</formula>
    </cfRule>
  </conditionalFormatting>
  <conditionalFormatting sqref="I86">
    <cfRule type="cellIs" dxfId="237" priority="253" stopIfTrue="1" operator="lessThan">
      <formula>19.999</formula>
    </cfRule>
    <cfRule type="cellIs" dxfId="236" priority="254" stopIfTrue="1" operator="lessThan">
      <formula>39.999</formula>
    </cfRule>
    <cfRule type="cellIs" dxfId="235" priority="255" stopIfTrue="1" operator="lessThan">
      <formula>59.999</formula>
    </cfRule>
    <cfRule type="cellIs" dxfId="234" priority="256" stopIfTrue="1" operator="lessThan">
      <formula>79.999</formula>
    </cfRule>
    <cfRule type="cellIs" dxfId="233" priority="257" stopIfTrue="1" operator="lessThan">
      <formula>89.999</formula>
    </cfRule>
    <cfRule type="cellIs" dxfId="232" priority="258" stopIfTrue="1" operator="between">
      <formula>90</formula>
      <formula>100</formula>
    </cfRule>
    <cfRule type="containsBlanks" dxfId="231" priority="259">
      <formula>LEN(TRIM(I86))=0</formula>
    </cfRule>
  </conditionalFormatting>
  <conditionalFormatting sqref="I87">
    <cfRule type="cellIs" dxfId="230" priority="246" stopIfTrue="1" operator="lessThan">
      <formula>19.999</formula>
    </cfRule>
    <cfRule type="cellIs" dxfId="229" priority="247" stopIfTrue="1" operator="lessThan">
      <formula>39.999</formula>
    </cfRule>
    <cfRule type="cellIs" dxfId="228" priority="248" stopIfTrue="1" operator="lessThan">
      <formula>59.999</formula>
    </cfRule>
    <cfRule type="cellIs" dxfId="227" priority="249" stopIfTrue="1" operator="lessThan">
      <formula>79.999</formula>
    </cfRule>
    <cfRule type="cellIs" dxfId="226" priority="250" stopIfTrue="1" operator="lessThan">
      <formula>89.999</formula>
    </cfRule>
    <cfRule type="cellIs" dxfId="225" priority="251" stopIfTrue="1" operator="between">
      <formula>90</formula>
      <formula>100</formula>
    </cfRule>
    <cfRule type="containsBlanks" dxfId="224" priority="252">
      <formula>LEN(TRIM(I87))=0</formula>
    </cfRule>
  </conditionalFormatting>
  <conditionalFormatting sqref="I92">
    <cfRule type="cellIs" dxfId="223" priority="239" stopIfTrue="1" operator="lessThan">
      <formula>19.999</formula>
    </cfRule>
    <cfRule type="cellIs" dxfId="222" priority="240" stopIfTrue="1" operator="lessThan">
      <formula>39.999</formula>
    </cfRule>
    <cfRule type="cellIs" dxfId="221" priority="241" stopIfTrue="1" operator="lessThan">
      <formula>59.999</formula>
    </cfRule>
    <cfRule type="cellIs" dxfId="220" priority="242" stopIfTrue="1" operator="lessThan">
      <formula>79.999</formula>
    </cfRule>
    <cfRule type="cellIs" dxfId="219" priority="243" stopIfTrue="1" operator="lessThan">
      <formula>89.999</formula>
    </cfRule>
    <cfRule type="cellIs" dxfId="218" priority="244" stopIfTrue="1" operator="between">
      <formula>90</formula>
      <formula>100</formula>
    </cfRule>
    <cfRule type="containsBlanks" dxfId="217" priority="245">
      <formula>LEN(TRIM(I92))=0</formula>
    </cfRule>
  </conditionalFormatting>
  <conditionalFormatting sqref="I96">
    <cfRule type="cellIs" dxfId="216" priority="232" stopIfTrue="1" operator="lessThan">
      <formula>19.999</formula>
    </cfRule>
    <cfRule type="cellIs" dxfId="215" priority="233" stopIfTrue="1" operator="lessThan">
      <formula>39.999</formula>
    </cfRule>
    <cfRule type="cellIs" dxfId="214" priority="234" stopIfTrue="1" operator="lessThan">
      <formula>59.999</formula>
    </cfRule>
    <cfRule type="cellIs" dxfId="213" priority="235" stopIfTrue="1" operator="lessThan">
      <formula>79.999</formula>
    </cfRule>
    <cfRule type="cellIs" dxfId="212" priority="236" stopIfTrue="1" operator="lessThan">
      <formula>89.999</formula>
    </cfRule>
    <cfRule type="cellIs" dxfId="211" priority="237" stopIfTrue="1" operator="between">
      <formula>90</formula>
      <formula>100</formula>
    </cfRule>
    <cfRule type="containsBlanks" dxfId="210" priority="238">
      <formula>LEN(TRIM(I96))=0</formula>
    </cfRule>
  </conditionalFormatting>
  <conditionalFormatting sqref="I97">
    <cfRule type="cellIs" dxfId="209" priority="225" stopIfTrue="1" operator="lessThan">
      <formula>19.999</formula>
    </cfRule>
    <cfRule type="cellIs" dxfId="208" priority="226" stopIfTrue="1" operator="lessThan">
      <formula>39.999</formula>
    </cfRule>
    <cfRule type="cellIs" dxfId="207" priority="227" stopIfTrue="1" operator="lessThan">
      <formula>59.999</formula>
    </cfRule>
    <cfRule type="cellIs" dxfId="206" priority="228" stopIfTrue="1" operator="lessThan">
      <formula>79.999</formula>
    </cfRule>
    <cfRule type="cellIs" dxfId="205" priority="229" stopIfTrue="1" operator="lessThan">
      <formula>89.999</formula>
    </cfRule>
    <cfRule type="cellIs" dxfId="204" priority="230" stopIfTrue="1" operator="between">
      <formula>90</formula>
      <formula>100</formula>
    </cfRule>
    <cfRule type="containsBlanks" dxfId="203" priority="231">
      <formula>LEN(TRIM(I97))=0</formula>
    </cfRule>
  </conditionalFormatting>
  <conditionalFormatting sqref="I99">
    <cfRule type="cellIs" dxfId="202" priority="211" stopIfTrue="1" operator="lessThan">
      <formula>19.999</formula>
    </cfRule>
    <cfRule type="cellIs" dxfId="201" priority="212" stopIfTrue="1" operator="lessThan">
      <formula>39.999</formula>
    </cfRule>
    <cfRule type="cellIs" dxfId="200" priority="213" stopIfTrue="1" operator="lessThan">
      <formula>59.999</formula>
    </cfRule>
    <cfRule type="cellIs" dxfId="199" priority="214" stopIfTrue="1" operator="lessThan">
      <formula>79.999</formula>
    </cfRule>
    <cfRule type="cellIs" dxfId="198" priority="215" stopIfTrue="1" operator="lessThan">
      <formula>89.999</formula>
    </cfRule>
    <cfRule type="cellIs" dxfId="197" priority="216" stopIfTrue="1" operator="between">
      <formula>90</formula>
      <formula>100</formula>
    </cfRule>
    <cfRule type="containsBlanks" dxfId="196" priority="217">
      <formula>LEN(TRIM(I99))=0</formula>
    </cfRule>
  </conditionalFormatting>
  <conditionalFormatting sqref="I100">
    <cfRule type="cellIs" dxfId="195" priority="204" stopIfTrue="1" operator="lessThan">
      <formula>19.999</formula>
    </cfRule>
    <cfRule type="cellIs" dxfId="194" priority="205" stopIfTrue="1" operator="lessThan">
      <formula>39.999</formula>
    </cfRule>
    <cfRule type="cellIs" dxfId="193" priority="206" stopIfTrue="1" operator="lessThan">
      <formula>59.999</formula>
    </cfRule>
    <cfRule type="cellIs" dxfId="192" priority="207" stopIfTrue="1" operator="lessThan">
      <formula>79.999</formula>
    </cfRule>
    <cfRule type="cellIs" dxfId="191" priority="208" stopIfTrue="1" operator="lessThan">
      <formula>89.999</formula>
    </cfRule>
    <cfRule type="cellIs" dxfId="190" priority="209" stopIfTrue="1" operator="between">
      <formula>90</formula>
      <formula>100</formula>
    </cfRule>
    <cfRule type="containsBlanks" dxfId="189" priority="210">
      <formula>LEN(TRIM(I100))=0</formula>
    </cfRule>
  </conditionalFormatting>
  <conditionalFormatting sqref="I102">
    <cfRule type="cellIs" dxfId="188" priority="190" stopIfTrue="1" operator="lessThan">
      <formula>19.999</formula>
    </cfRule>
    <cfRule type="cellIs" dxfId="187" priority="191" stopIfTrue="1" operator="lessThan">
      <formula>39.999</formula>
    </cfRule>
    <cfRule type="cellIs" dxfId="186" priority="192" stopIfTrue="1" operator="lessThan">
      <formula>59.999</formula>
    </cfRule>
    <cfRule type="cellIs" dxfId="185" priority="193" stopIfTrue="1" operator="lessThan">
      <formula>79.999</formula>
    </cfRule>
    <cfRule type="cellIs" dxfId="184" priority="194" stopIfTrue="1" operator="lessThan">
      <formula>89.999</formula>
    </cfRule>
    <cfRule type="cellIs" dxfId="183" priority="195" stopIfTrue="1" operator="between">
      <formula>90</formula>
      <formula>100</formula>
    </cfRule>
    <cfRule type="containsBlanks" dxfId="182" priority="196">
      <formula>LEN(TRIM(I102))=0</formula>
    </cfRule>
  </conditionalFormatting>
  <conditionalFormatting sqref="I103">
    <cfRule type="cellIs" dxfId="181" priority="183" stopIfTrue="1" operator="lessThan">
      <formula>19.999</formula>
    </cfRule>
    <cfRule type="cellIs" dxfId="180" priority="184" stopIfTrue="1" operator="lessThan">
      <formula>39.999</formula>
    </cfRule>
    <cfRule type="cellIs" dxfId="179" priority="185" stopIfTrue="1" operator="lessThan">
      <formula>59.999</formula>
    </cfRule>
    <cfRule type="cellIs" dxfId="178" priority="186" stopIfTrue="1" operator="lessThan">
      <formula>79.999</formula>
    </cfRule>
    <cfRule type="cellIs" dxfId="177" priority="187" stopIfTrue="1" operator="lessThan">
      <formula>89.999</formula>
    </cfRule>
    <cfRule type="cellIs" dxfId="176" priority="188" stopIfTrue="1" operator="between">
      <formula>90</formula>
      <formula>100</formula>
    </cfRule>
    <cfRule type="containsBlanks" dxfId="175" priority="189">
      <formula>LEN(TRIM(I103))=0</formula>
    </cfRule>
  </conditionalFormatting>
  <conditionalFormatting sqref="I104">
    <cfRule type="cellIs" dxfId="174" priority="176" stopIfTrue="1" operator="lessThan">
      <formula>19.999</formula>
    </cfRule>
    <cfRule type="cellIs" dxfId="173" priority="177" stopIfTrue="1" operator="lessThan">
      <formula>39.999</formula>
    </cfRule>
    <cfRule type="cellIs" dxfId="172" priority="178" stopIfTrue="1" operator="lessThan">
      <formula>59.999</formula>
    </cfRule>
    <cfRule type="cellIs" dxfId="171" priority="179" stopIfTrue="1" operator="lessThan">
      <formula>79.999</formula>
    </cfRule>
    <cfRule type="cellIs" dxfId="170" priority="180" stopIfTrue="1" operator="lessThan">
      <formula>89.999</formula>
    </cfRule>
    <cfRule type="cellIs" dxfId="169" priority="181" stopIfTrue="1" operator="between">
      <formula>90</formula>
      <formula>100</formula>
    </cfRule>
    <cfRule type="containsBlanks" dxfId="168" priority="182">
      <formula>LEN(TRIM(I104))=0</formula>
    </cfRule>
  </conditionalFormatting>
  <conditionalFormatting sqref="I105:I106">
    <cfRule type="cellIs" dxfId="167" priority="169" stopIfTrue="1" operator="lessThan">
      <formula>19.999</formula>
    </cfRule>
    <cfRule type="cellIs" dxfId="166" priority="170" stopIfTrue="1" operator="lessThan">
      <formula>39.999</formula>
    </cfRule>
    <cfRule type="cellIs" dxfId="165" priority="171" stopIfTrue="1" operator="lessThan">
      <formula>59.999</formula>
    </cfRule>
    <cfRule type="cellIs" dxfId="164" priority="172" stopIfTrue="1" operator="lessThan">
      <formula>79.999</formula>
    </cfRule>
    <cfRule type="cellIs" dxfId="163" priority="173" stopIfTrue="1" operator="lessThan">
      <formula>89.999</formula>
    </cfRule>
    <cfRule type="cellIs" dxfId="162" priority="174" stopIfTrue="1" operator="between">
      <formula>90</formula>
      <formula>100</formula>
    </cfRule>
    <cfRule type="containsBlanks" dxfId="161" priority="175">
      <formula>LEN(TRIM(I105))=0</formula>
    </cfRule>
  </conditionalFormatting>
  <conditionalFormatting sqref="I107">
    <cfRule type="cellIs" dxfId="160" priority="162" stopIfTrue="1" operator="lessThan">
      <formula>19.999</formula>
    </cfRule>
    <cfRule type="cellIs" dxfId="159" priority="163" stopIfTrue="1" operator="lessThan">
      <formula>39.999</formula>
    </cfRule>
    <cfRule type="cellIs" dxfId="158" priority="164" stopIfTrue="1" operator="lessThan">
      <formula>59.999</formula>
    </cfRule>
    <cfRule type="cellIs" dxfId="157" priority="165" stopIfTrue="1" operator="lessThan">
      <formula>79.999</formula>
    </cfRule>
    <cfRule type="cellIs" dxfId="156" priority="166" stopIfTrue="1" operator="lessThan">
      <formula>89.999</formula>
    </cfRule>
    <cfRule type="cellIs" dxfId="155" priority="167" stopIfTrue="1" operator="between">
      <formula>90</formula>
      <formula>100</formula>
    </cfRule>
    <cfRule type="containsBlanks" dxfId="154" priority="168">
      <formula>LEN(TRIM(I107))=0</formula>
    </cfRule>
  </conditionalFormatting>
  <conditionalFormatting sqref="I108">
    <cfRule type="cellIs" dxfId="153" priority="155" stopIfTrue="1" operator="lessThan">
      <formula>19.999</formula>
    </cfRule>
    <cfRule type="cellIs" dxfId="152" priority="156" stopIfTrue="1" operator="lessThan">
      <formula>39.999</formula>
    </cfRule>
    <cfRule type="cellIs" dxfId="151" priority="157" stopIfTrue="1" operator="lessThan">
      <formula>59.999</formula>
    </cfRule>
    <cfRule type="cellIs" dxfId="150" priority="158" stopIfTrue="1" operator="lessThan">
      <formula>79.999</formula>
    </cfRule>
    <cfRule type="cellIs" dxfId="149" priority="159" stopIfTrue="1" operator="lessThan">
      <formula>89.999</formula>
    </cfRule>
    <cfRule type="cellIs" dxfId="148" priority="160" stopIfTrue="1" operator="between">
      <formula>90</formula>
      <formula>100</formula>
    </cfRule>
    <cfRule type="containsBlanks" dxfId="147" priority="161">
      <formula>LEN(TRIM(I108))=0</formula>
    </cfRule>
  </conditionalFormatting>
  <conditionalFormatting sqref="I110">
    <cfRule type="cellIs" dxfId="146" priority="148" stopIfTrue="1" operator="lessThan">
      <formula>19.999</formula>
    </cfRule>
    <cfRule type="cellIs" dxfId="145" priority="149" stopIfTrue="1" operator="lessThan">
      <formula>39.999</formula>
    </cfRule>
    <cfRule type="cellIs" dxfId="144" priority="150" stopIfTrue="1" operator="lessThan">
      <formula>59.999</formula>
    </cfRule>
    <cfRule type="cellIs" dxfId="143" priority="151" stopIfTrue="1" operator="lessThan">
      <formula>79.999</formula>
    </cfRule>
    <cfRule type="cellIs" dxfId="142" priority="152" stopIfTrue="1" operator="lessThan">
      <formula>89.999</formula>
    </cfRule>
    <cfRule type="cellIs" dxfId="141" priority="153" stopIfTrue="1" operator="between">
      <formula>90</formula>
      <formula>100</formula>
    </cfRule>
    <cfRule type="containsBlanks" dxfId="140" priority="154">
      <formula>LEN(TRIM(I110))=0</formula>
    </cfRule>
  </conditionalFormatting>
  <conditionalFormatting sqref="I111">
    <cfRule type="cellIs" dxfId="139" priority="141" stopIfTrue="1" operator="lessThan">
      <formula>19.999</formula>
    </cfRule>
    <cfRule type="cellIs" dxfId="138" priority="142" stopIfTrue="1" operator="lessThan">
      <formula>39.999</formula>
    </cfRule>
    <cfRule type="cellIs" dxfId="137" priority="143" stopIfTrue="1" operator="lessThan">
      <formula>59.999</formula>
    </cfRule>
    <cfRule type="cellIs" dxfId="136" priority="144" stopIfTrue="1" operator="lessThan">
      <formula>79.999</formula>
    </cfRule>
    <cfRule type="cellIs" dxfId="135" priority="145" stopIfTrue="1" operator="lessThan">
      <formula>89.999</formula>
    </cfRule>
    <cfRule type="cellIs" dxfId="134" priority="146" stopIfTrue="1" operator="between">
      <formula>90</formula>
      <formula>100</formula>
    </cfRule>
    <cfRule type="containsBlanks" dxfId="133" priority="147">
      <formula>LEN(TRIM(I111))=0</formula>
    </cfRule>
  </conditionalFormatting>
  <conditionalFormatting sqref="I112">
    <cfRule type="cellIs" dxfId="132" priority="134" stopIfTrue="1" operator="lessThan">
      <formula>19.999</formula>
    </cfRule>
    <cfRule type="cellIs" dxfId="131" priority="135" stopIfTrue="1" operator="lessThan">
      <formula>39.999</formula>
    </cfRule>
    <cfRule type="cellIs" dxfId="130" priority="136" stopIfTrue="1" operator="lessThan">
      <formula>59.999</formula>
    </cfRule>
    <cfRule type="cellIs" dxfId="129" priority="137" stopIfTrue="1" operator="lessThan">
      <formula>79.999</formula>
    </cfRule>
    <cfRule type="cellIs" dxfId="128" priority="138" stopIfTrue="1" operator="lessThan">
      <formula>89.999</formula>
    </cfRule>
    <cfRule type="cellIs" dxfId="127" priority="139" stopIfTrue="1" operator="between">
      <formula>90</formula>
      <formula>100</formula>
    </cfRule>
    <cfRule type="containsBlanks" dxfId="126" priority="140">
      <formula>LEN(TRIM(I112))=0</formula>
    </cfRule>
  </conditionalFormatting>
  <conditionalFormatting sqref="I113">
    <cfRule type="cellIs" dxfId="125" priority="127" stopIfTrue="1" operator="lessThan">
      <formula>19.999</formula>
    </cfRule>
    <cfRule type="cellIs" dxfId="124" priority="128" stopIfTrue="1" operator="lessThan">
      <formula>39.999</formula>
    </cfRule>
    <cfRule type="cellIs" dxfId="123" priority="129" stopIfTrue="1" operator="lessThan">
      <formula>59.999</formula>
    </cfRule>
    <cfRule type="cellIs" dxfId="122" priority="130" stopIfTrue="1" operator="lessThan">
      <formula>79.999</formula>
    </cfRule>
    <cfRule type="cellIs" dxfId="121" priority="131" stopIfTrue="1" operator="lessThan">
      <formula>89.999</formula>
    </cfRule>
    <cfRule type="cellIs" dxfId="120" priority="132" stopIfTrue="1" operator="between">
      <formula>90</formula>
      <formula>100</formula>
    </cfRule>
    <cfRule type="containsBlanks" dxfId="119" priority="133">
      <formula>LEN(TRIM(I113))=0</formula>
    </cfRule>
  </conditionalFormatting>
  <conditionalFormatting sqref="I117">
    <cfRule type="cellIs" dxfId="118" priority="120" stopIfTrue="1" operator="lessThan">
      <formula>19.999</formula>
    </cfRule>
    <cfRule type="cellIs" dxfId="117" priority="121" stopIfTrue="1" operator="lessThan">
      <formula>39.999</formula>
    </cfRule>
    <cfRule type="cellIs" dxfId="116" priority="122" stopIfTrue="1" operator="lessThan">
      <formula>59.999</formula>
    </cfRule>
    <cfRule type="cellIs" dxfId="115" priority="123" stopIfTrue="1" operator="lessThan">
      <formula>79.999</formula>
    </cfRule>
    <cfRule type="cellIs" dxfId="114" priority="124" stopIfTrue="1" operator="lessThan">
      <formula>89.999</formula>
    </cfRule>
    <cfRule type="cellIs" dxfId="113" priority="125" stopIfTrue="1" operator="between">
      <formula>90</formula>
      <formula>100</formula>
    </cfRule>
    <cfRule type="containsBlanks" dxfId="112" priority="126">
      <formula>LEN(TRIM(I117))=0</formula>
    </cfRule>
  </conditionalFormatting>
  <conditionalFormatting sqref="I118">
    <cfRule type="cellIs" dxfId="111" priority="113" stopIfTrue="1" operator="lessThan">
      <formula>19.999</formula>
    </cfRule>
    <cfRule type="cellIs" dxfId="110" priority="114" stopIfTrue="1" operator="lessThan">
      <formula>39.999</formula>
    </cfRule>
    <cfRule type="cellIs" dxfId="109" priority="115" stopIfTrue="1" operator="lessThan">
      <formula>59.999</formula>
    </cfRule>
    <cfRule type="cellIs" dxfId="108" priority="116" stopIfTrue="1" operator="lessThan">
      <formula>79.999</formula>
    </cfRule>
    <cfRule type="cellIs" dxfId="107" priority="117" stopIfTrue="1" operator="lessThan">
      <formula>89.999</formula>
    </cfRule>
    <cfRule type="cellIs" dxfId="106" priority="118" stopIfTrue="1" operator="between">
      <formula>90</formula>
      <formula>100</formula>
    </cfRule>
    <cfRule type="containsBlanks" dxfId="105" priority="119">
      <formula>LEN(TRIM(I118))=0</formula>
    </cfRule>
  </conditionalFormatting>
  <conditionalFormatting sqref="I119">
    <cfRule type="cellIs" dxfId="104" priority="106" stopIfTrue="1" operator="lessThan">
      <formula>19.999</formula>
    </cfRule>
    <cfRule type="cellIs" dxfId="103" priority="107" stopIfTrue="1" operator="lessThan">
      <formula>39.999</formula>
    </cfRule>
    <cfRule type="cellIs" dxfId="102" priority="108" stopIfTrue="1" operator="lessThan">
      <formula>59.999</formula>
    </cfRule>
    <cfRule type="cellIs" dxfId="101" priority="109" stopIfTrue="1" operator="lessThan">
      <formula>79.999</formula>
    </cfRule>
    <cfRule type="cellIs" dxfId="100" priority="110" stopIfTrue="1" operator="lessThan">
      <formula>89.999</formula>
    </cfRule>
    <cfRule type="cellIs" dxfId="99" priority="111" stopIfTrue="1" operator="between">
      <formula>90</formula>
      <formula>100</formula>
    </cfRule>
    <cfRule type="containsBlanks" dxfId="98" priority="112">
      <formula>LEN(TRIM(I119))=0</formula>
    </cfRule>
  </conditionalFormatting>
  <conditionalFormatting sqref="I120">
    <cfRule type="cellIs" dxfId="97" priority="99" stopIfTrue="1" operator="lessThan">
      <formula>19.999</formula>
    </cfRule>
    <cfRule type="cellIs" dxfId="96" priority="100" stopIfTrue="1" operator="lessThan">
      <formula>39.999</formula>
    </cfRule>
    <cfRule type="cellIs" dxfId="95" priority="101" stopIfTrue="1" operator="lessThan">
      <formula>59.999</formula>
    </cfRule>
    <cfRule type="cellIs" dxfId="94" priority="102" stopIfTrue="1" operator="lessThan">
      <formula>79.999</formula>
    </cfRule>
    <cfRule type="cellIs" dxfId="93" priority="103" stopIfTrue="1" operator="lessThan">
      <formula>89.999</formula>
    </cfRule>
    <cfRule type="cellIs" dxfId="92" priority="104" stopIfTrue="1" operator="between">
      <formula>90</formula>
      <formula>100</formula>
    </cfRule>
    <cfRule type="containsBlanks" dxfId="91" priority="105">
      <formula>LEN(TRIM(I120))=0</formula>
    </cfRule>
  </conditionalFormatting>
  <conditionalFormatting sqref="I121">
    <cfRule type="cellIs" dxfId="90" priority="92" stopIfTrue="1" operator="lessThan">
      <formula>19.999</formula>
    </cfRule>
    <cfRule type="cellIs" dxfId="89" priority="93" stopIfTrue="1" operator="lessThan">
      <formula>39.999</formula>
    </cfRule>
    <cfRule type="cellIs" dxfId="88" priority="94" stopIfTrue="1" operator="lessThan">
      <formula>59.999</formula>
    </cfRule>
    <cfRule type="cellIs" dxfId="87" priority="95" stopIfTrue="1" operator="lessThan">
      <formula>79.999</formula>
    </cfRule>
    <cfRule type="cellIs" dxfId="86" priority="96" stopIfTrue="1" operator="lessThan">
      <formula>89.999</formula>
    </cfRule>
    <cfRule type="cellIs" dxfId="85" priority="97" stopIfTrue="1" operator="between">
      <formula>90</formula>
      <formula>100</formula>
    </cfRule>
    <cfRule type="containsBlanks" dxfId="84" priority="98">
      <formula>LEN(TRIM(I121))=0</formula>
    </cfRule>
  </conditionalFormatting>
  <conditionalFormatting sqref="I122">
    <cfRule type="cellIs" dxfId="83" priority="85" stopIfTrue="1" operator="lessThan">
      <formula>19.999</formula>
    </cfRule>
    <cfRule type="cellIs" dxfId="82" priority="86" stopIfTrue="1" operator="lessThan">
      <formula>39.999</formula>
    </cfRule>
    <cfRule type="cellIs" dxfId="81" priority="87" stopIfTrue="1" operator="lessThan">
      <formula>59.999</formula>
    </cfRule>
    <cfRule type="cellIs" dxfId="80" priority="88" stopIfTrue="1" operator="lessThan">
      <formula>79.999</formula>
    </cfRule>
    <cfRule type="cellIs" dxfId="79" priority="89" stopIfTrue="1" operator="lessThan">
      <formula>89.999</formula>
    </cfRule>
    <cfRule type="cellIs" dxfId="78" priority="90" stopIfTrue="1" operator="between">
      <formula>90</formula>
      <formula>100</formula>
    </cfRule>
    <cfRule type="containsBlanks" dxfId="77" priority="91">
      <formula>LEN(TRIM(I122))=0</formula>
    </cfRule>
  </conditionalFormatting>
  <conditionalFormatting sqref="I123">
    <cfRule type="cellIs" dxfId="76" priority="78" stopIfTrue="1" operator="lessThan">
      <formula>19.999</formula>
    </cfRule>
    <cfRule type="cellIs" dxfId="75" priority="79" stopIfTrue="1" operator="lessThan">
      <formula>39.999</formula>
    </cfRule>
    <cfRule type="cellIs" dxfId="74" priority="80" stopIfTrue="1" operator="lessThan">
      <formula>59.999</formula>
    </cfRule>
    <cfRule type="cellIs" dxfId="73" priority="81" stopIfTrue="1" operator="lessThan">
      <formula>79.999</formula>
    </cfRule>
    <cfRule type="cellIs" dxfId="72" priority="82" stopIfTrue="1" operator="lessThan">
      <formula>89.999</formula>
    </cfRule>
    <cfRule type="cellIs" dxfId="71" priority="83" stopIfTrue="1" operator="between">
      <formula>90</formula>
      <formula>100</formula>
    </cfRule>
    <cfRule type="containsBlanks" dxfId="70" priority="84">
      <formula>LEN(TRIM(I123))=0</formula>
    </cfRule>
  </conditionalFormatting>
  <conditionalFormatting sqref="I124">
    <cfRule type="cellIs" dxfId="69" priority="71" stopIfTrue="1" operator="lessThan">
      <formula>19.999</formula>
    </cfRule>
    <cfRule type="cellIs" dxfId="68" priority="72" stopIfTrue="1" operator="lessThan">
      <formula>39.999</formula>
    </cfRule>
    <cfRule type="cellIs" dxfId="67" priority="73" stopIfTrue="1" operator="lessThan">
      <formula>59.999</formula>
    </cfRule>
    <cfRule type="cellIs" dxfId="66" priority="74" stopIfTrue="1" operator="lessThan">
      <formula>79.999</formula>
    </cfRule>
    <cfRule type="cellIs" dxfId="65" priority="75" stopIfTrue="1" operator="lessThan">
      <formula>89.999</formula>
    </cfRule>
    <cfRule type="cellIs" dxfId="64" priority="76" stopIfTrue="1" operator="between">
      <formula>90</formula>
      <formula>100</formula>
    </cfRule>
    <cfRule type="containsBlanks" dxfId="63" priority="77">
      <formula>LEN(TRIM(I124))=0</formula>
    </cfRule>
  </conditionalFormatting>
  <conditionalFormatting sqref="I125">
    <cfRule type="cellIs" dxfId="62" priority="64" stopIfTrue="1" operator="lessThan">
      <formula>19.999</formula>
    </cfRule>
    <cfRule type="cellIs" dxfId="61" priority="65" stopIfTrue="1" operator="lessThan">
      <formula>39.999</formula>
    </cfRule>
    <cfRule type="cellIs" dxfId="60" priority="66" stopIfTrue="1" operator="lessThan">
      <formula>59.999</formula>
    </cfRule>
    <cfRule type="cellIs" dxfId="59" priority="67" stopIfTrue="1" operator="lessThan">
      <formula>79.999</formula>
    </cfRule>
    <cfRule type="cellIs" dxfId="58" priority="68" stopIfTrue="1" operator="lessThan">
      <formula>89.999</formula>
    </cfRule>
    <cfRule type="cellIs" dxfId="57" priority="69" stopIfTrue="1" operator="between">
      <formula>90</formula>
      <formula>100</formula>
    </cfRule>
    <cfRule type="containsBlanks" dxfId="56" priority="70">
      <formula>LEN(TRIM(I125))=0</formula>
    </cfRule>
  </conditionalFormatting>
  <conditionalFormatting sqref="I126">
    <cfRule type="cellIs" dxfId="55" priority="57" stopIfTrue="1" operator="lessThan">
      <formula>19.999</formula>
    </cfRule>
    <cfRule type="cellIs" dxfId="54" priority="58" stopIfTrue="1" operator="lessThan">
      <formula>39.999</formula>
    </cfRule>
    <cfRule type="cellIs" dxfId="53" priority="59" stopIfTrue="1" operator="lessThan">
      <formula>59.999</formula>
    </cfRule>
    <cfRule type="cellIs" dxfId="52" priority="60" stopIfTrue="1" operator="lessThan">
      <formula>79.999</formula>
    </cfRule>
    <cfRule type="cellIs" dxfId="51" priority="61" stopIfTrue="1" operator="lessThan">
      <formula>89.999</formula>
    </cfRule>
    <cfRule type="cellIs" dxfId="50" priority="62" stopIfTrue="1" operator="between">
      <formula>90</formula>
      <formula>100</formula>
    </cfRule>
    <cfRule type="containsBlanks" dxfId="49" priority="63">
      <formula>LEN(TRIM(I126))=0</formula>
    </cfRule>
  </conditionalFormatting>
  <conditionalFormatting sqref="I128">
    <cfRule type="cellIs" dxfId="48" priority="50" stopIfTrue="1" operator="lessThan">
      <formula>19.999</formula>
    </cfRule>
    <cfRule type="cellIs" dxfId="47" priority="51" stopIfTrue="1" operator="lessThan">
      <formula>39.999</formula>
    </cfRule>
    <cfRule type="cellIs" dxfId="46" priority="52" stopIfTrue="1" operator="lessThan">
      <formula>59.999</formula>
    </cfRule>
    <cfRule type="cellIs" dxfId="45" priority="53" stopIfTrue="1" operator="lessThan">
      <formula>79.999</formula>
    </cfRule>
    <cfRule type="cellIs" dxfId="44" priority="54" stopIfTrue="1" operator="lessThan">
      <formula>89.999</formula>
    </cfRule>
    <cfRule type="cellIs" dxfId="43" priority="55" stopIfTrue="1" operator="between">
      <formula>90</formula>
      <formula>100</formula>
    </cfRule>
    <cfRule type="containsBlanks" dxfId="42" priority="56">
      <formula>LEN(TRIM(I128))=0</formula>
    </cfRule>
  </conditionalFormatting>
  <conditionalFormatting sqref="I129">
    <cfRule type="cellIs" dxfId="41" priority="43" stopIfTrue="1" operator="lessThan">
      <formula>19.999</formula>
    </cfRule>
    <cfRule type="cellIs" dxfId="40" priority="44" stopIfTrue="1" operator="lessThan">
      <formula>39.999</formula>
    </cfRule>
    <cfRule type="cellIs" dxfId="39" priority="45" stopIfTrue="1" operator="lessThan">
      <formula>59.999</formula>
    </cfRule>
    <cfRule type="cellIs" dxfId="38" priority="46" stopIfTrue="1" operator="lessThan">
      <formula>79.999</formula>
    </cfRule>
    <cfRule type="cellIs" dxfId="37" priority="47" stopIfTrue="1" operator="lessThan">
      <formula>89.999</formula>
    </cfRule>
    <cfRule type="cellIs" dxfId="36" priority="48" stopIfTrue="1" operator="between">
      <formula>90</formula>
      <formula>100</formula>
    </cfRule>
    <cfRule type="containsBlanks" dxfId="35" priority="49">
      <formula>LEN(TRIM(I129))=0</formula>
    </cfRule>
  </conditionalFormatting>
  <conditionalFormatting sqref="I130">
    <cfRule type="cellIs" dxfId="34" priority="36" stopIfTrue="1" operator="lessThan">
      <formula>19.999</formula>
    </cfRule>
    <cfRule type="cellIs" dxfId="33" priority="37" stopIfTrue="1" operator="lessThan">
      <formula>39.999</formula>
    </cfRule>
    <cfRule type="cellIs" dxfId="32" priority="38" stopIfTrue="1" operator="lessThan">
      <formula>59.999</formula>
    </cfRule>
    <cfRule type="cellIs" dxfId="31" priority="39" stopIfTrue="1" operator="lessThan">
      <formula>79.999</formula>
    </cfRule>
    <cfRule type="cellIs" dxfId="30" priority="40" stopIfTrue="1" operator="lessThan">
      <formula>89.999</formula>
    </cfRule>
    <cfRule type="cellIs" dxfId="29" priority="41" stopIfTrue="1" operator="between">
      <formula>90</formula>
      <formula>100</formula>
    </cfRule>
    <cfRule type="containsBlanks" dxfId="28" priority="42">
      <formula>LEN(TRIM(I130))=0</formula>
    </cfRule>
  </conditionalFormatting>
  <conditionalFormatting sqref="I131">
    <cfRule type="cellIs" dxfId="27" priority="29" stopIfTrue="1" operator="lessThan">
      <formula>19.999</formula>
    </cfRule>
    <cfRule type="cellIs" dxfId="26" priority="30" stopIfTrue="1" operator="lessThan">
      <formula>39.999</formula>
    </cfRule>
    <cfRule type="cellIs" dxfId="25" priority="31" stopIfTrue="1" operator="lessThan">
      <formula>59.999</formula>
    </cfRule>
    <cfRule type="cellIs" dxfId="24" priority="32" stopIfTrue="1" operator="lessThan">
      <formula>79.999</formula>
    </cfRule>
    <cfRule type="cellIs" dxfId="23" priority="33" stopIfTrue="1" operator="lessThan">
      <formula>89.999</formula>
    </cfRule>
    <cfRule type="cellIs" dxfId="22" priority="34" stopIfTrue="1" operator="between">
      <formula>90</formula>
      <formula>100</formula>
    </cfRule>
    <cfRule type="containsBlanks" dxfId="21" priority="35">
      <formula>LEN(TRIM(I131))=0</formula>
    </cfRule>
  </conditionalFormatting>
  <conditionalFormatting sqref="I132">
    <cfRule type="cellIs" dxfId="20" priority="22" stopIfTrue="1" operator="lessThan">
      <formula>19.999</formula>
    </cfRule>
    <cfRule type="cellIs" dxfId="19" priority="23" stopIfTrue="1" operator="lessThan">
      <formula>39.999</formula>
    </cfRule>
    <cfRule type="cellIs" dxfId="18" priority="24" stopIfTrue="1" operator="lessThan">
      <formula>59.999</formula>
    </cfRule>
    <cfRule type="cellIs" dxfId="17" priority="25" stopIfTrue="1" operator="lessThan">
      <formula>79.999</formula>
    </cfRule>
    <cfRule type="cellIs" dxfId="16" priority="26" stopIfTrue="1" operator="lessThan">
      <formula>89.999</formula>
    </cfRule>
    <cfRule type="cellIs" dxfId="15" priority="27" stopIfTrue="1" operator="between">
      <formula>90</formula>
      <formula>100</formula>
    </cfRule>
    <cfRule type="containsBlanks" dxfId="14" priority="28">
      <formula>LEN(TRIM(I132))=0</formula>
    </cfRule>
  </conditionalFormatting>
  <conditionalFormatting sqref="I98">
    <cfRule type="cellIs" dxfId="13" priority="15" stopIfTrue="1" operator="lessThan">
      <formula>19.999</formula>
    </cfRule>
    <cfRule type="cellIs" dxfId="12" priority="16" stopIfTrue="1" operator="lessThan">
      <formula>39.999</formula>
    </cfRule>
    <cfRule type="cellIs" dxfId="11" priority="17" stopIfTrue="1" operator="lessThan">
      <formula>59.999</formula>
    </cfRule>
    <cfRule type="cellIs" dxfId="10" priority="18" stopIfTrue="1" operator="lessThan">
      <formula>79.999</formula>
    </cfRule>
    <cfRule type="cellIs" dxfId="9" priority="19" stopIfTrue="1" operator="lessThan">
      <formula>89.999</formula>
    </cfRule>
    <cfRule type="cellIs" dxfId="8" priority="20" stopIfTrue="1" operator="between">
      <formula>90</formula>
      <formula>100</formula>
    </cfRule>
    <cfRule type="containsBlanks" dxfId="7" priority="21">
      <formula>LEN(TRIM(I98))=0</formula>
    </cfRule>
  </conditionalFormatting>
  <conditionalFormatting sqref="I114">
    <cfRule type="cellIs" dxfId="6" priority="8" stopIfTrue="1" operator="lessThan">
      <formula>19.999</formula>
    </cfRule>
    <cfRule type="cellIs" dxfId="5" priority="9" stopIfTrue="1" operator="lessThan">
      <formula>39.999</formula>
    </cfRule>
    <cfRule type="cellIs" dxfId="4" priority="10" stopIfTrue="1" operator="lessThan">
      <formula>59.999</formula>
    </cfRule>
    <cfRule type="cellIs" dxfId="3" priority="11" stopIfTrue="1" operator="lessThan">
      <formula>79.999</formula>
    </cfRule>
    <cfRule type="cellIs" dxfId="2" priority="12" stopIfTrue="1" operator="lessThan">
      <formula>89.999</formula>
    </cfRule>
    <cfRule type="cellIs" dxfId="1" priority="13" stopIfTrue="1" operator="between">
      <formula>90</formula>
      <formula>100</formula>
    </cfRule>
    <cfRule type="containsBlanks" dxfId="0" priority="14">
      <formula>LEN(TRIM(I114))=0</formula>
    </cfRule>
  </conditionalFormatting>
  <pageMargins left="0.7" right="0.7" top="0.75" bottom="0.75" header="0.3" footer="0.3"/>
  <pageSetup paperSize="9" scale="43" orientation="portrait" r:id="rId1"/>
  <rowBreaks count="2" manualBreakCount="2">
    <brk id="58" max="9" man="1"/>
    <brk id="110" max="9" man="1"/>
  </rowBreaks>
  <ignoredErrors>
    <ignoredError sqref="E19:G19 E27:G27 E2:G2 G7:G8 G11:G12 G15:G16 C2 B27:C27 B19:C19"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88555558946501"/>
  </sheetPr>
  <dimension ref="B2:D140"/>
  <sheetViews>
    <sheetView showGridLines="0" showRowColHeaders="0" topLeftCell="A121" zoomScale="70" zoomScaleNormal="70" workbookViewId="0">
      <selection activeCell="B8" sqref="B8:B10"/>
    </sheetView>
  </sheetViews>
  <sheetFormatPr defaultRowHeight="15" x14ac:dyDescent="0.25"/>
  <cols>
    <col min="1" max="1" width="9.140625" style="180"/>
    <col min="2" max="2" width="79.42578125" style="180" customWidth="1"/>
    <col min="3" max="3" width="69.5703125" style="180" customWidth="1"/>
    <col min="4" max="4" width="9.140625" style="180" customWidth="1"/>
    <col min="5" max="16384" width="9.140625" style="180"/>
  </cols>
  <sheetData>
    <row r="2" spans="2:4" ht="23.25" x14ac:dyDescent="0.35">
      <c r="B2" s="425" t="s">
        <v>781</v>
      </c>
      <c r="C2" s="425"/>
      <c r="D2" s="425"/>
    </row>
    <row r="4" spans="2:4" x14ac:dyDescent="0.25">
      <c r="B4" s="427" t="s">
        <v>782</v>
      </c>
      <c r="C4" s="427"/>
      <c r="D4" s="427"/>
    </row>
    <row r="5" spans="2:4" x14ac:dyDescent="0.25">
      <c r="B5" s="309" t="s">
        <v>783</v>
      </c>
      <c r="C5" s="428" t="s">
        <v>784</v>
      </c>
      <c r="D5" s="428"/>
    </row>
    <row r="6" spans="2:4" ht="30" x14ac:dyDescent="0.25">
      <c r="B6" s="310" t="s">
        <v>785</v>
      </c>
      <c r="C6" s="429"/>
      <c r="D6" s="429"/>
    </row>
    <row r="7" spans="2:4" ht="30" x14ac:dyDescent="0.25">
      <c r="B7" s="310" t="s">
        <v>786</v>
      </c>
      <c r="C7" s="429"/>
      <c r="D7" s="429"/>
    </row>
    <row r="8" spans="2:4" ht="18" customHeight="1" x14ac:dyDescent="0.25">
      <c r="B8" s="426" t="s">
        <v>787</v>
      </c>
      <c r="C8" s="429" t="s">
        <v>788</v>
      </c>
      <c r="D8" s="429"/>
    </row>
    <row r="9" spans="2:4" x14ac:dyDescent="0.25">
      <c r="B9" s="426"/>
      <c r="C9" s="429" t="s">
        <v>789</v>
      </c>
      <c r="D9" s="429"/>
    </row>
    <row r="10" spans="2:4" ht="32.25" customHeight="1" x14ac:dyDescent="0.25">
      <c r="B10" s="426"/>
      <c r="C10" s="429" t="s">
        <v>790</v>
      </c>
      <c r="D10" s="429"/>
    </row>
    <row r="11" spans="2:4" ht="45" x14ac:dyDescent="0.25">
      <c r="B11" s="310" t="s">
        <v>791</v>
      </c>
      <c r="C11" s="429" t="s">
        <v>792</v>
      </c>
      <c r="D11" s="429"/>
    </row>
    <row r="12" spans="2:4" ht="19.5" customHeight="1" x14ac:dyDescent="0.25">
      <c r="B12" s="426" t="s">
        <v>793</v>
      </c>
      <c r="C12" s="429" t="s">
        <v>794</v>
      </c>
      <c r="D12" s="429"/>
    </row>
    <row r="13" spans="2:4" ht="30.75" customHeight="1" x14ac:dyDescent="0.25">
      <c r="B13" s="426"/>
      <c r="C13" s="429" t="s">
        <v>795</v>
      </c>
      <c r="D13" s="429"/>
    </row>
    <row r="14" spans="2:4" ht="30.75" customHeight="1" x14ac:dyDescent="0.25">
      <c r="B14" s="426"/>
      <c r="C14" s="429" t="s">
        <v>796</v>
      </c>
      <c r="D14" s="429"/>
    </row>
    <row r="15" spans="2:4" ht="30" x14ac:dyDescent="0.25">
      <c r="B15" s="310" t="s">
        <v>797</v>
      </c>
      <c r="C15" s="429" t="s">
        <v>798</v>
      </c>
      <c r="D15" s="429"/>
    </row>
    <row r="16" spans="2:4" ht="30" x14ac:dyDescent="0.25">
      <c r="B16" s="310" t="s">
        <v>799</v>
      </c>
      <c r="C16" s="429" t="s">
        <v>800</v>
      </c>
      <c r="D16" s="429"/>
    </row>
    <row r="17" spans="2:4" ht="28.5" customHeight="1" x14ac:dyDescent="0.25">
      <c r="B17" s="310"/>
      <c r="C17" s="429" t="s">
        <v>801</v>
      </c>
      <c r="D17" s="429"/>
    </row>
    <row r="18" spans="2:4" ht="29.25" customHeight="1" x14ac:dyDescent="0.25">
      <c r="B18" s="310"/>
      <c r="C18" s="429" t="s">
        <v>802</v>
      </c>
      <c r="D18" s="429"/>
    </row>
    <row r="19" spans="2:4" ht="46.5" customHeight="1" x14ac:dyDescent="0.25">
      <c r="B19" s="310"/>
      <c r="C19" s="429" t="s">
        <v>803</v>
      </c>
      <c r="D19" s="429"/>
    </row>
    <row r="20" spans="2:4" ht="28.5" customHeight="1" x14ac:dyDescent="0.25">
      <c r="B20" s="426" t="s">
        <v>804</v>
      </c>
      <c r="C20" s="429" t="s">
        <v>805</v>
      </c>
      <c r="D20" s="429"/>
    </row>
    <row r="21" spans="2:4" ht="32.25" customHeight="1" x14ac:dyDescent="0.25">
      <c r="B21" s="426"/>
      <c r="C21" s="429" t="s">
        <v>806</v>
      </c>
      <c r="D21" s="429"/>
    </row>
    <row r="22" spans="2:4" ht="45" customHeight="1" x14ac:dyDescent="0.25">
      <c r="B22" s="426" t="s">
        <v>807</v>
      </c>
      <c r="C22" s="429" t="s">
        <v>808</v>
      </c>
      <c r="D22" s="429"/>
    </row>
    <row r="23" spans="2:4" ht="30.75" customHeight="1" x14ac:dyDescent="0.25">
      <c r="B23" s="426"/>
      <c r="C23" s="429" t="s">
        <v>809</v>
      </c>
      <c r="D23" s="429"/>
    </row>
    <row r="24" spans="2:4" x14ac:dyDescent="0.25">
      <c r="B24" s="310" t="s">
        <v>810</v>
      </c>
      <c r="C24" s="429"/>
      <c r="D24" s="429"/>
    </row>
    <row r="25" spans="2:4" ht="30" x14ac:dyDescent="0.25">
      <c r="B25" s="310" t="s">
        <v>811</v>
      </c>
      <c r="C25" s="429"/>
      <c r="D25" s="429"/>
    </row>
    <row r="26" spans="2:4" ht="30" x14ac:dyDescent="0.25">
      <c r="B26" s="310" t="s">
        <v>812</v>
      </c>
      <c r="C26" s="429"/>
      <c r="D26" s="429"/>
    </row>
    <row r="27" spans="2:4" ht="30.75" customHeight="1" x14ac:dyDescent="0.25">
      <c r="B27" s="426" t="s">
        <v>813</v>
      </c>
      <c r="C27" s="429" t="s">
        <v>814</v>
      </c>
      <c r="D27" s="429"/>
    </row>
    <row r="28" spans="2:4" x14ac:dyDescent="0.25">
      <c r="B28" s="426"/>
      <c r="C28" s="429" t="s">
        <v>815</v>
      </c>
      <c r="D28" s="429"/>
    </row>
    <row r="29" spans="2:4" x14ac:dyDescent="0.25">
      <c r="B29" s="426"/>
      <c r="C29" s="429" t="s">
        <v>816</v>
      </c>
      <c r="D29" s="429"/>
    </row>
    <row r="30" spans="2:4" x14ac:dyDescent="0.25">
      <c r="B30" s="426"/>
      <c r="C30" s="429" t="s">
        <v>817</v>
      </c>
      <c r="D30" s="429"/>
    </row>
    <row r="31" spans="2:4" x14ac:dyDescent="0.25">
      <c r="B31" s="426"/>
      <c r="C31" s="429" t="s">
        <v>818</v>
      </c>
      <c r="D31" s="429"/>
    </row>
    <row r="32" spans="2:4" ht="30" customHeight="1" x14ac:dyDescent="0.25">
      <c r="B32" s="426"/>
      <c r="C32" s="429" t="s">
        <v>819</v>
      </c>
      <c r="D32" s="429"/>
    </row>
    <row r="33" spans="2:4" ht="30.75" customHeight="1" x14ac:dyDescent="0.25">
      <c r="B33" s="426"/>
      <c r="C33" s="429" t="s">
        <v>820</v>
      </c>
      <c r="D33" s="429"/>
    </row>
    <row r="34" spans="2:4" ht="29.25" customHeight="1" x14ac:dyDescent="0.25">
      <c r="B34" s="426"/>
      <c r="C34" s="429" t="s">
        <v>821</v>
      </c>
      <c r="D34" s="429"/>
    </row>
    <row r="35" spans="2:4" ht="32.25" customHeight="1" x14ac:dyDescent="0.25">
      <c r="B35" s="426"/>
      <c r="C35" s="429" t="s">
        <v>822</v>
      </c>
      <c r="D35" s="429"/>
    </row>
    <row r="36" spans="2:4" x14ac:dyDescent="0.25">
      <c r="B36" s="430" t="s">
        <v>823</v>
      </c>
      <c r="C36" s="430"/>
      <c r="D36" s="430"/>
    </row>
    <row r="37" spans="2:4" x14ac:dyDescent="0.25">
      <c r="B37" s="311" t="s">
        <v>824</v>
      </c>
      <c r="C37" s="428" t="s">
        <v>825</v>
      </c>
      <c r="D37" s="428"/>
    </row>
    <row r="38" spans="2:4" ht="45" x14ac:dyDescent="0.25">
      <c r="B38" s="310" t="s">
        <v>826</v>
      </c>
      <c r="C38" s="429"/>
      <c r="D38" s="429"/>
    </row>
    <row r="39" spans="2:4" x14ac:dyDescent="0.25">
      <c r="B39" s="310" t="s">
        <v>827</v>
      </c>
      <c r="C39" s="429"/>
      <c r="D39" s="429"/>
    </row>
    <row r="40" spans="2:4" ht="30" x14ac:dyDescent="0.25">
      <c r="B40" s="310" t="s">
        <v>828</v>
      </c>
      <c r="C40" s="429"/>
      <c r="D40" s="429"/>
    </row>
    <row r="41" spans="2:4" ht="30" x14ac:dyDescent="0.25">
      <c r="B41" s="310" t="s">
        <v>829</v>
      </c>
      <c r="C41" s="429" t="s">
        <v>830</v>
      </c>
      <c r="D41" s="429"/>
    </row>
    <row r="42" spans="2:4" ht="33" customHeight="1" x14ac:dyDescent="0.25">
      <c r="B42" s="310" t="s">
        <v>831</v>
      </c>
      <c r="C42" s="429" t="s">
        <v>832</v>
      </c>
      <c r="D42" s="429"/>
    </row>
    <row r="43" spans="2:4" ht="30" customHeight="1" x14ac:dyDescent="0.25">
      <c r="B43" s="426" t="s">
        <v>833</v>
      </c>
      <c r="C43" s="429" t="s">
        <v>834</v>
      </c>
      <c r="D43" s="429"/>
    </row>
    <row r="44" spans="2:4" ht="30.75" customHeight="1" x14ac:dyDescent="0.25">
      <c r="B44" s="426"/>
      <c r="C44" s="429" t="s">
        <v>835</v>
      </c>
      <c r="D44" s="429"/>
    </row>
    <row r="45" spans="2:4" ht="18" customHeight="1" x14ac:dyDescent="0.25">
      <c r="B45" s="426"/>
      <c r="C45" s="429" t="s">
        <v>836</v>
      </c>
      <c r="D45" s="429"/>
    </row>
    <row r="46" spans="2:4" ht="30" x14ac:dyDescent="0.25">
      <c r="B46" s="310" t="s">
        <v>837</v>
      </c>
      <c r="C46" s="429"/>
      <c r="D46" s="429"/>
    </row>
    <row r="47" spans="2:4" ht="30" x14ac:dyDescent="0.25">
      <c r="B47" s="310" t="s">
        <v>838</v>
      </c>
      <c r="C47" s="429"/>
      <c r="D47" s="429"/>
    </row>
    <row r="48" spans="2:4" x14ac:dyDescent="0.25">
      <c r="B48" s="430" t="s">
        <v>839</v>
      </c>
      <c r="C48" s="430"/>
      <c r="D48" s="430"/>
    </row>
    <row r="49" spans="2:4" x14ac:dyDescent="0.25">
      <c r="B49" s="311" t="s">
        <v>840</v>
      </c>
      <c r="C49" s="428" t="s">
        <v>841</v>
      </c>
      <c r="D49" s="428"/>
    </row>
    <row r="50" spans="2:4" x14ac:dyDescent="0.25">
      <c r="B50" s="310" t="s">
        <v>842</v>
      </c>
      <c r="C50" s="429" t="s">
        <v>843</v>
      </c>
      <c r="D50" s="429"/>
    </row>
    <row r="51" spans="2:4" ht="16.5" customHeight="1" x14ac:dyDescent="0.25">
      <c r="B51" s="426" t="s">
        <v>844</v>
      </c>
      <c r="C51" s="429" t="s">
        <v>845</v>
      </c>
      <c r="D51" s="429"/>
    </row>
    <row r="52" spans="2:4" x14ac:dyDescent="0.25">
      <c r="B52" s="426"/>
      <c r="C52" s="429" t="s">
        <v>846</v>
      </c>
      <c r="D52" s="429"/>
    </row>
    <row r="53" spans="2:4" x14ac:dyDescent="0.25">
      <c r="B53" s="426"/>
      <c r="C53" s="429" t="s">
        <v>847</v>
      </c>
      <c r="D53" s="429"/>
    </row>
    <row r="54" spans="2:4" ht="29.25" customHeight="1" x14ac:dyDescent="0.25">
      <c r="B54" s="426"/>
      <c r="C54" s="429" t="s">
        <v>848</v>
      </c>
      <c r="D54" s="429"/>
    </row>
    <row r="55" spans="2:4" x14ac:dyDescent="0.25">
      <c r="B55" s="426"/>
      <c r="C55" s="429" t="s">
        <v>849</v>
      </c>
      <c r="D55" s="429"/>
    </row>
    <row r="56" spans="2:4" ht="29.25" customHeight="1" x14ac:dyDescent="0.25">
      <c r="B56" s="426"/>
      <c r="C56" s="429" t="s">
        <v>850</v>
      </c>
      <c r="D56" s="429"/>
    </row>
    <row r="57" spans="2:4" ht="33" customHeight="1" x14ac:dyDescent="0.25">
      <c r="B57" s="426"/>
      <c r="C57" s="429" t="s">
        <v>851</v>
      </c>
      <c r="D57" s="429"/>
    </row>
    <row r="58" spans="2:4" ht="30" customHeight="1" x14ac:dyDescent="0.25">
      <c r="B58" s="426"/>
      <c r="C58" s="429" t="s">
        <v>852</v>
      </c>
      <c r="D58" s="429"/>
    </row>
    <row r="59" spans="2:4" ht="32.25" customHeight="1" x14ac:dyDescent="0.25">
      <c r="B59" s="426"/>
      <c r="C59" s="429" t="s">
        <v>853</v>
      </c>
      <c r="D59" s="429"/>
    </row>
    <row r="60" spans="2:4" ht="30" x14ac:dyDescent="0.25">
      <c r="B60" s="310" t="s">
        <v>854</v>
      </c>
      <c r="C60" s="429"/>
      <c r="D60" s="429"/>
    </row>
    <row r="61" spans="2:4" x14ac:dyDescent="0.25">
      <c r="B61" s="310" t="s">
        <v>855</v>
      </c>
      <c r="C61" s="429"/>
      <c r="D61" s="429"/>
    </row>
    <row r="62" spans="2:4" ht="45" x14ac:dyDescent="0.25">
      <c r="B62" s="310" t="s">
        <v>856</v>
      </c>
      <c r="C62" s="429"/>
      <c r="D62" s="429"/>
    </row>
    <row r="63" spans="2:4" ht="32.25" customHeight="1" x14ac:dyDescent="0.25">
      <c r="B63" s="426" t="s">
        <v>857</v>
      </c>
      <c r="C63" s="429" t="s">
        <v>858</v>
      </c>
      <c r="D63" s="429"/>
    </row>
    <row r="64" spans="2:4" x14ac:dyDescent="0.25">
      <c r="B64" s="426"/>
      <c r="C64" s="429" t="s">
        <v>859</v>
      </c>
      <c r="D64" s="429"/>
    </row>
    <row r="65" spans="2:4" ht="31.5" customHeight="1" x14ac:dyDescent="0.25">
      <c r="B65" s="426"/>
      <c r="C65" s="429" t="s">
        <v>860</v>
      </c>
      <c r="D65" s="429"/>
    </row>
    <row r="66" spans="2:4" x14ac:dyDescent="0.25">
      <c r="B66" s="430" t="s">
        <v>861</v>
      </c>
      <c r="C66" s="430"/>
      <c r="D66" s="430"/>
    </row>
    <row r="67" spans="2:4" x14ac:dyDescent="0.25">
      <c r="B67" s="311" t="s">
        <v>862</v>
      </c>
      <c r="C67" s="428" t="s">
        <v>863</v>
      </c>
      <c r="D67" s="428"/>
    </row>
    <row r="68" spans="2:4" ht="30" x14ac:dyDescent="0.25">
      <c r="B68" s="310" t="s">
        <v>864</v>
      </c>
      <c r="C68" s="429"/>
      <c r="D68" s="429"/>
    </row>
    <row r="69" spans="2:4" ht="28.5" customHeight="1" x14ac:dyDescent="0.25">
      <c r="B69" s="426" t="s">
        <v>865</v>
      </c>
      <c r="C69" s="429" t="s">
        <v>866</v>
      </c>
      <c r="D69" s="429"/>
    </row>
    <row r="70" spans="2:4" ht="30.75" customHeight="1" x14ac:dyDescent="0.25">
      <c r="B70" s="426"/>
      <c r="C70" s="429" t="s">
        <v>867</v>
      </c>
      <c r="D70" s="429"/>
    </row>
    <row r="71" spans="2:4" ht="15.75" customHeight="1" x14ac:dyDescent="0.25">
      <c r="B71" s="426"/>
      <c r="C71" s="429" t="s">
        <v>868</v>
      </c>
      <c r="D71" s="429"/>
    </row>
    <row r="72" spans="2:4" ht="30.75" customHeight="1" x14ac:dyDescent="0.25">
      <c r="B72" s="426"/>
      <c r="C72" s="429" t="s">
        <v>869</v>
      </c>
      <c r="D72" s="429"/>
    </row>
    <row r="73" spans="2:4" ht="30" customHeight="1" x14ac:dyDescent="0.25">
      <c r="B73" s="426"/>
      <c r="C73" s="429" t="s">
        <v>870</v>
      </c>
      <c r="D73" s="429"/>
    </row>
    <row r="74" spans="2:4" ht="45.75" customHeight="1" x14ac:dyDescent="0.25">
      <c r="B74" s="426"/>
      <c r="C74" s="429" t="s">
        <v>871</v>
      </c>
      <c r="D74" s="429"/>
    </row>
    <row r="75" spans="2:4" ht="48" customHeight="1" x14ac:dyDescent="0.25">
      <c r="B75" s="426"/>
      <c r="C75" s="429" t="s">
        <v>872</v>
      </c>
      <c r="D75" s="429"/>
    </row>
    <row r="76" spans="2:4" ht="30" customHeight="1" x14ac:dyDescent="0.25">
      <c r="B76" s="426" t="s">
        <v>873</v>
      </c>
      <c r="C76" s="429" t="s">
        <v>874</v>
      </c>
      <c r="D76" s="429"/>
    </row>
    <row r="77" spans="2:4" x14ac:dyDescent="0.25">
      <c r="B77" s="426"/>
      <c r="C77" s="429" t="s">
        <v>875</v>
      </c>
      <c r="D77" s="429"/>
    </row>
    <row r="78" spans="2:4" x14ac:dyDescent="0.25">
      <c r="B78" s="426"/>
      <c r="C78" s="429" t="s">
        <v>876</v>
      </c>
      <c r="D78" s="429"/>
    </row>
    <row r="79" spans="2:4" x14ac:dyDescent="0.25">
      <c r="B79" s="426"/>
      <c r="C79" s="429" t="s">
        <v>877</v>
      </c>
      <c r="D79" s="429"/>
    </row>
    <row r="80" spans="2:4" x14ac:dyDescent="0.25">
      <c r="B80" s="426"/>
      <c r="C80" s="429" t="s">
        <v>878</v>
      </c>
      <c r="D80" s="429"/>
    </row>
    <row r="81" spans="2:4" ht="32.25" customHeight="1" x14ac:dyDescent="0.25">
      <c r="B81" s="426"/>
      <c r="C81" s="429" t="s">
        <v>879</v>
      </c>
      <c r="D81" s="429"/>
    </row>
    <row r="82" spans="2:4" x14ac:dyDescent="0.25">
      <c r="B82" s="426"/>
      <c r="C82" s="429" t="s">
        <v>880</v>
      </c>
      <c r="D82" s="429"/>
    </row>
    <row r="83" spans="2:4" x14ac:dyDescent="0.25">
      <c r="B83" s="430" t="s">
        <v>881</v>
      </c>
      <c r="C83" s="430"/>
      <c r="D83" s="430"/>
    </row>
    <row r="84" spans="2:4" x14ac:dyDescent="0.25">
      <c r="B84" s="311" t="s">
        <v>882</v>
      </c>
      <c r="C84" s="428" t="s">
        <v>883</v>
      </c>
      <c r="D84" s="428"/>
    </row>
    <row r="85" spans="2:4" ht="30" x14ac:dyDescent="0.25">
      <c r="B85" s="310" t="s">
        <v>884</v>
      </c>
      <c r="C85" s="429" t="s">
        <v>885</v>
      </c>
      <c r="D85" s="429"/>
    </row>
    <row r="86" spans="2:4" ht="30" x14ac:dyDescent="0.25">
      <c r="B86" s="310" t="s">
        <v>886</v>
      </c>
      <c r="C86" s="429" t="s">
        <v>887</v>
      </c>
      <c r="D86" s="429"/>
    </row>
    <row r="87" spans="2:4" ht="33.75" customHeight="1" x14ac:dyDescent="0.25">
      <c r="B87" s="310" t="s">
        <v>888</v>
      </c>
      <c r="C87" s="429" t="s">
        <v>889</v>
      </c>
      <c r="D87" s="429"/>
    </row>
    <row r="88" spans="2:4" ht="45" x14ac:dyDescent="0.25">
      <c r="B88" s="310" t="s">
        <v>890</v>
      </c>
      <c r="C88" s="429"/>
      <c r="D88" s="429"/>
    </row>
    <row r="89" spans="2:4" x14ac:dyDescent="0.25">
      <c r="B89" s="426" t="s">
        <v>891</v>
      </c>
      <c r="C89" s="429" t="s">
        <v>892</v>
      </c>
      <c r="D89" s="429"/>
    </row>
    <row r="90" spans="2:4" x14ac:dyDescent="0.25">
      <c r="B90" s="426"/>
      <c r="C90" s="429" t="s">
        <v>893</v>
      </c>
      <c r="D90" s="429"/>
    </row>
    <row r="91" spans="2:4" ht="30.75" customHeight="1" x14ac:dyDescent="0.25">
      <c r="B91" s="426"/>
      <c r="C91" s="429" t="s">
        <v>894</v>
      </c>
      <c r="D91" s="429"/>
    </row>
    <row r="92" spans="2:4" x14ac:dyDescent="0.25">
      <c r="B92" s="426"/>
      <c r="C92" s="429" t="s">
        <v>895</v>
      </c>
      <c r="D92" s="429"/>
    </row>
    <row r="93" spans="2:4" ht="29.25" customHeight="1" x14ac:dyDescent="0.25">
      <c r="B93" s="426"/>
      <c r="C93" s="429" t="s">
        <v>896</v>
      </c>
      <c r="D93" s="429"/>
    </row>
    <row r="94" spans="2:4" x14ac:dyDescent="0.25">
      <c r="B94" s="426"/>
      <c r="C94" s="429" t="s">
        <v>897</v>
      </c>
      <c r="D94" s="429"/>
    </row>
    <row r="95" spans="2:4" ht="32.25" customHeight="1" x14ac:dyDescent="0.25">
      <c r="B95" s="426"/>
      <c r="C95" s="429" t="s">
        <v>898</v>
      </c>
      <c r="D95" s="429"/>
    </row>
    <row r="96" spans="2:4" x14ac:dyDescent="0.25">
      <c r="B96" s="426" t="s">
        <v>899</v>
      </c>
      <c r="C96" s="429"/>
      <c r="D96" s="429"/>
    </row>
    <row r="97" spans="2:4" x14ac:dyDescent="0.25">
      <c r="B97" s="426"/>
      <c r="C97" s="429"/>
      <c r="D97" s="429"/>
    </row>
    <row r="98" spans="2:4" ht="29.25" customHeight="1" x14ac:dyDescent="0.25">
      <c r="B98" s="426" t="s">
        <v>900</v>
      </c>
      <c r="C98" s="429" t="s">
        <v>901</v>
      </c>
      <c r="D98" s="429"/>
    </row>
    <row r="99" spans="2:4" ht="29.25" customHeight="1" x14ac:dyDescent="0.25">
      <c r="B99" s="426"/>
      <c r="C99" s="429" t="s">
        <v>902</v>
      </c>
      <c r="D99" s="429"/>
    </row>
    <row r="100" spans="2:4" ht="29.25" customHeight="1" x14ac:dyDescent="0.25">
      <c r="B100" s="426"/>
      <c r="C100" s="429" t="s">
        <v>903</v>
      </c>
      <c r="D100" s="429"/>
    </row>
    <row r="101" spans="2:4" ht="28.5" customHeight="1" x14ac:dyDescent="0.25">
      <c r="B101" s="426"/>
      <c r="C101" s="429" t="s">
        <v>904</v>
      </c>
      <c r="D101" s="429"/>
    </row>
    <row r="102" spans="2:4" ht="30.75" customHeight="1" x14ac:dyDescent="0.25">
      <c r="B102" s="426"/>
      <c r="C102" s="429" t="s">
        <v>905</v>
      </c>
      <c r="D102" s="429"/>
    </row>
    <row r="103" spans="2:4" ht="30" customHeight="1" x14ac:dyDescent="0.25">
      <c r="B103" s="426"/>
      <c r="C103" s="429" t="s">
        <v>906</v>
      </c>
      <c r="D103" s="429"/>
    </row>
    <row r="104" spans="2:4" ht="31.5" customHeight="1" x14ac:dyDescent="0.25">
      <c r="B104" s="426"/>
      <c r="C104" s="429" t="s">
        <v>907</v>
      </c>
      <c r="D104" s="429"/>
    </row>
    <row r="105" spans="2:4" x14ac:dyDescent="0.25">
      <c r="B105" s="426" t="s">
        <v>908</v>
      </c>
      <c r="C105" s="429" t="s">
        <v>909</v>
      </c>
      <c r="D105" s="429"/>
    </row>
    <row r="106" spans="2:4" x14ac:dyDescent="0.25">
      <c r="B106" s="426"/>
      <c r="C106" s="429" t="s">
        <v>910</v>
      </c>
      <c r="D106" s="429"/>
    </row>
    <row r="107" spans="2:4" ht="29.25" customHeight="1" x14ac:dyDescent="0.25">
      <c r="B107" s="426"/>
      <c r="C107" s="429" t="s">
        <v>911</v>
      </c>
      <c r="D107" s="429"/>
    </row>
    <row r="108" spans="2:4" ht="30.75" customHeight="1" x14ac:dyDescent="0.25">
      <c r="B108" s="426"/>
      <c r="C108" s="429" t="s">
        <v>912</v>
      </c>
      <c r="D108" s="429"/>
    </row>
    <row r="109" spans="2:4" x14ac:dyDescent="0.25">
      <c r="B109" s="426"/>
      <c r="C109" s="429" t="s">
        <v>913</v>
      </c>
      <c r="D109" s="429"/>
    </row>
    <row r="110" spans="2:4" x14ac:dyDescent="0.25">
      <c r="B110" s="426"/>
      <c r="C110" s="429" t="s">
        <v>914</v>
      </c>
      <c r="D110" s="429"/>
    </row>
    <row r="111" spans="2:4" ht="33" customHeight="1" x14ac:dyDescent="0.25">
      <c r="B111" s="426" t="s">
        <v>915</v>
      </c>
      <c r="C111" s="429" t="s">
        <v>916</v>
      </c>
      <c r="D111" s="429"/>
    </row>
    <row r="112" spans="2:4" ht="28.5" customHeight="1" x14ac:dyDescent="0.25">
      <c r="B112" s="426"/>
      <c r="C112" s="429" t="s">
        <v>917</v>
      </c>
      <c r="D112" s="429"/>
    </row>
    <row r="113" spans="2:4" ht="29.25" customHeight="1" x14ac:dyDescent="0.25">
      <c r="B113" s="426"/>
      <c r="C113" s="429" t="s">
        <v>918</v>
      </c>
      <c r="D113" s="429"/>
    </row>
    <row r="114" spans="2:4" ht="31.5" customHeight="1" x14ac:dyDescent="0.25">
      <c r="B114" s="426"/>
      <c r="C114" s="429" t="s">
        <v>919</v>
      </c>
      <c r="D114" s="429"/>
    </row>
    <row r="115" spans="2:4" x14ac:dyDescent="0.25">
      <c r="B115" s="426"/>
      <c r="C115" s="429" t="s">
        <v>920</v>
      </c>
      <c r="D115" s="429"/>
    </row>
    <row r="116" spans="2:4" ht="33" customHeight="1" x14ac:dyDescent="0.25">
      <c r="B116" s="426"/>
      <c r="C116" s="429" t="s">
        <v>921</v>
      </c>
      <c r="D116" s="429"/>
    </row>
    <row r="117" spans="2:4" ht="30" customHeight="1" x14ac:dyDescent="0.25">
      <c r="B117" s="426" t="s">
        <v>922</v>
      </c>
      <c r="C117" s="429" t="s">
        <v>923</v>
      </c>
      <c r="D117" s="429"/>
    </row>
    <row r="118" spans="2:4" ht="33.75" customHeight="1" x14ac:dyDescent="0.25">
      <c r="B118" s="426"/>
      <c r="C118" s="429" t="s">
        <v>924</v>
      </c>
      <c r="D118" s="429"/>
    </row>
    <row r="119" spans="2:4" x14ac:dyDescent="0.25">
      <c r="B119" s="426" t="s">
        <v>925</v>
      </c>
      <c r="C119" s="429" t="s">
        <v>926</v>
      </c>
      <c r="D119" s="429"/>
    </row>
    <row r="120" spans="2:4" x14ac:dyDescent="0.25">
      <c r="B120" s="426"/>
      <c r="C120" s="429" t="s">
        <v>927</v>
      </c>
      <c r="D120" s="429"/>
    </row>
    <row r="121" spans="2:4" ht="30" customHeight="1" x14ac:dyDescent="0.25">
      <c r="B121" s="426" t="s">
        <v>928</v>
      </c>
      <c r="C121" s="429" t="s">
        <v>929</v>
      </c>
      <c r="D121" s="429"/>
    </row>
    <row r="122" spans="2:4" ht="17.25" customHeight="1" x14ac:dyDescent="0.25">
      <c r="B122" s="426"/>
      <c r="C122" s="429" t="s">
        <v>930</v>
      </c>
      <c r="D122" s="429"/>
    </row>
    <row r="123" spans="2:4" x14ac:dyDescent="0.25">
      <c r="B123" s="426"/>
      <c r="C123" s="429" t="s">
        <v>931</v>
      </c>
      <c r="D123" s="429"/>
    </row>
    <row r="124" spans="2:4" x14ac:dyDescent="0.25">
      <c r="B124" s="426"/>
      <c r="C124" s="429" t="s">
        <v>932</v>
      </c>
      <c r="D124" s="429"/>
    </row>
    <row r="125" spans="2:4" x14ac:dyDescent="0.25">
      <c r="B125" s="426"/>
      <c r="C125" s="429" t="s">
        <v>933</v>
      </c>
      <c r="D125" s="429"/>
    </row>
    <row r="126" spans="2:4" ht="32.25" customHeight="1" x14ac:dyDescent="0.25">
      <c r="B126" s="426"/>
      <c r="C126" s="429" t="s">
        <v>934</v>
      </c>
      <c r="D126" s="429"/>
    </row>
    <row r="127" spans="2:4" x14ac:dyDescent="0.25">
      <c r="B127" s="430" t="s">
        <v>935</v>
      </c>
      <c r="C127" s="430"/>
      <c r="D127" s="430"/>
    </row>
    <row r="128" spans="2:4" x14ac:dyDescent="0.25">
      <c r="B128" s="311" t="s">
        <v>936</v>
      </c>
      <c r="C128" s="428" t="s">
        <v>937</v>
      </c>
      <c r="D128" s="428"/>
    </row>
    <row r="129" spans="2:4" ht="30" x14ac:dyDescent="0.25">
      <c r="B129" s="310" t="s">
        <v>938</v>
      </c>
      <c r="C129" s="429" t="s">
        <v>939</v>
      </c>
      <c r="D129" s="429"/>
    </row>
    <row r="130" spans="2:4" x14ac:dyDescent="0.25">
      <c r="B130" s="426" t="s">
        <v>940</v>
      </c>
      <c r="C130" s="429" t="s">
        <v>941</v>
      </c>
      <c r="D130" s="429"/>
    </row>
    <row r="131" spans="2:4" x14ac:dyDescent="0.25">
      <c r="B131" s="426"/>
      <c r="C131" s="429" t="s">
        <v>942</v>
      </c>
      <c r="D131" s="429"/>
    </row>
    <row r="132" spans="2:4" ht="30.75" customHeight="1" x14ac:dyDescent="0.25">
      <c r="B132" s="426"/>
      <c r="C132" s="429" t="s">
        <v>943</v>
      </c>
      <c r="D132" s="429"/>
    </row>
    <row r="133" spans="2:4" ht="33.75" customHeight="1" x14ac:dyDescent="0.25">
      <c r="B133" s="426"/>
      <c r="C133" s="429" t="s">
        <v>944</v>
      </c>
      <c r="D133" s="429"/>
    </row>
    <row r="134" spans="2:4" ht="30" x14ac:dyDescent="0.25">
      <c r="B134" s="310" t="s">
        <v>945</v>
      </c>
      <c r="C134" s="429"/>
      <c r="D134" s="429"/>
    </row>
    <row r="135" spans="2:4" x14ac:dyDescent="0.25">
      <c r="B135" s="430" t="s">
        <v>946</v>
      </c>
      <c r="C135" s="430"/>
      <c r="D135" s="430"/>
    </row>
    <row r="136" spans="2:4" x14ac:dyDescent="0.25">
      <c r="B136" s="311" t="s">
        <v>947</v>
      </c>
      <c r="C136" s="428" t="s">
        <v>948</v>
      </c>
      <c r="D136" s="428"/>
    </row>
    <row r="137" spans="2:4" ht="30" x14ac:dyDescent="0.25">
      <c r="B137" s="310" t="s">
        <v>949</v>
      </c>
      <c r="C137" s="429"/>
      <c r="D137" s="429"/>
    </row>
    <row r="138" spans="2:4" ht="30" x14ac:dyDescent="0.25">
      <c r="B138" s="310" t="s">
        <v>950</v>
      </c>
      <c r="C138" s="429"/>
      <c r="D138" s="429"/>
    </row>
    <row r="139" spans="2:4" ht="31.5" customHeight="1" x14ac:dyDescent="0.25">
      <c r="B139" s="426" t="s">
        <v>951</v>
      </c>
      <c r="C139" s="429" t="s">
        <v>952</v>
      </c>
      <c r="D139" s="429"/>
    </row>
    <row r="140" spans="2:4" ht="30.75" customHeight="1" x14ac:dyDescent="0.25">
      <c r="B140" s="426"/>
      <c r="C140" s="429" t="s">
        <v>953</v>
      </c>
      <c r="D140" s="429"/>
    </row>
  </sheetData>
  <sheetProtection formatCells="0" formatColumns="0" formatRows="0" insertColumns="0" insertRows="0" insertHyperlinks="0" deleteColumns="0" deleteRows="0" sort="0" autoFilter="0" pivotTables="0"/>
  <mergeCells count="157">
    <mergeCell ref="C124:D124"/>
    <mergeCell ref="C125:D125"/>
    <mergeCell ref="C134:D134"/>
    <mergeCell ref="B135:D135"/>
    <mergeCell ref="C136:D136"/>
    <mergeCell ref="B127:D127"/>
    <mergeCell ref="C128:D128"/>
    <mergeCell ref="C129:D129"/>
    <mergeCell ref="C126:D126"/>
    <mergeCell ref="C137:D137"/>
    <mergeCell ref="C138:D138"/>
    <mergeCell ref="C133:D133"/>
    <mergeCell ref="B139:B140"/>
    <mergeCell ref="C139:D139"/>
    <mergeCell ref="C140:D140"/>
    <mergeCell ref="B130:B133"/>
    <mergeCell ref="C130:D130"/>
    <mergeCell ref="C131:D131"/>
    <mergeCell ref="C132:D132"/>
    <mergeCell ref="B105:B110"/>
    <mergeCell ref="C105:D105"/>
    <mergeCell ref="C106:D106"/>
    <mergeCell ref="C107:D107"/>
    <mergeCell ref="C108:D108"/>
    <mergeCell ref="C109:D109"/>
    <mergeCell ref="C110:D110"/>
    <mergeCell ref="B121:B126"/>
    <mergeCell ref="C121:D121"/>
    <mergeCell ref="C122:D122"/>
    <mergeCell ref="B111:B116"/>
    <mergeCell ref="C111:D111"/>
    <mergeCell ref="C112:D112"/>
    <mergeCell ref="C113:D113"/>
    <mergeCell ref="C114:D114"/>
    <mergeCell ref="C115:D115"/>
    <mergeCell ref="C116:D116"/>
    <mergeCell ref="B117:B118"/>
    <mergeCell ref="C117:D117"/>
    <mergeCell ref="C118:D118"/>
    <mergeCell ref="B119:B120"/>
    <mergeCell ref="C119:D119"/>
    <mergeCell ref="C120:D120"/>
    <mergeCell ref="C123:D123"/>
    <mergeCell ref="B96:B97"/>
    <mergeCell ref="C96:D97"/>
    <mergeCell ref="B98:B104"/>
    <mergeCell ref="C98:D98"/>
    <mergeCell ref="C99:D99"/>
    <mergeCell ref="C100:D100"/>
    <mergeCell ref="C101:D101"/>
    <mergeCell ref="C102:D102"/>
    <mergeCell ref="C103:D103"/>
    <mergeCell ref="C104:D104"/>
    <mergeCell ref="C84:D84"/>
    <mergeCell ref="C85:D85"/>
    <mergeCell ref="C86:D86"/>
    <mergeCell ref="C87:D87"/>
    <mergeCell ref="C88:D88"/>
    <mergeCell ref="B89:B95"/>
    <mergeCell ref="C89:D89"/>
    <mergeCell ref="C90:D90"/>
    <mergeCell ref="C91:D91"/>
    <mergeCell ref="C92:D92"/>
    <mergeCell ref="C93:D93"/>
    <mergeCell ref="C94:D94"/>
    <mergeCell ref="C95:D95"/>
    <mergeCell ref="B76:B82"/>
    <mergeCell ref="C76:D76"/>
    <mergeCell ref="C77:D77"/>
    <mergeCell ref="C78:D78"/>
    <mergeCell ref="C79:D79"/>
    <mergeCell ref="C80:D80"/>
    <mergeCell ref="C81:D81"/>
    <mergeCell ref="C82:D82"/>
    <mergeCell ref="B83:D83"/>
    <mergeCell ref="C68:D68"/>
    <mergeCell ref="B69:B75"/>
    <mergeCell ref="C69:D69"/>
    <mergeCell ref="C70:D70"/>
    <mergeCell ref="C71:D71"/>
    <mergeCell ref="C72:D72"/>
    <mergeCell ref="C73:D73"/>
    <mergeCell ref="C74:D74"/>
    <mergeCell ref="C75:D75"/>
    <mergeCell ref="C60:D60"/>
    <mergeCell ref="C61:D61"/>
    <mergeCell ref="C62:D62"/>
    <mergeCell ref="B63:B65"/>
    <mergeCell ref="C63:D63"/>
    <mergeCell ref="C64:D64"/>
    <mergeCell ref="C65:D65"/>
    <mergeCell ref="B66:D66"/>
    <mergeCell ref="C67:D67"/>
    <mergeCell ref="B48:D48"/>
    <mergeCell ref="C49:D49"/>
    <mergeCell ref="C50:D50"/>
    <mergeCell ref="B51:B59"/>
    <mergeCell ref="C51:D51"/>
    <mergeCell ref="C52:D52"/>
    <mergeCell ref="C53:D53"/>
    <mergeCell ref="C54:D54"/>
    <mergeCell ref="C55:D55"/>
    <mergeCell ref="C56:D56"/>
    <mergeCell ref="C57:D57"/>
    <mergeCell ref="C58:D58"/>
    <mergeCell ref="C59:D59"/>
    <mergeCell ref="C40:D40"/>
    <mergeCell ref="C41:D41"/>
    <mergeCell ref="C42:D42"/>
    <mergeCell ref="B43:B45"/>
    <mergeCell ref="C43:D43"/>
    <mergeCell ref="C44:D44"/>
    <mergeCell ref="C45:D45"/>
    <mergeCell ref="C46:D46"/>
    <mergeCell ref="C47:D47"/>
    <mergeCell ref="C31:D31"/>
    <mergeCell ref="C32:D32"/>
    <mergeCell ref="C33:D33"/>
    <mergeCell ref="C34:D34"/>
    <mergeCell ref="C35:D35"/>
    <mergeCell ref="B36:D36"/>
    <mergeCell ref="C37:D37"/>
    <mergeCell ref="C38:D38"/>
    <mergeCell ref="C39:D39"/>
    <mergeCell ref="C22:D22"/>
    <mergeCell ref="C23:D23"/>
    <mergeCell ref="C24:D24"/>
    <mergeCell ref="C25:D25"/>
    <mergeCell ref="C26:D26"/>
    <mergeCell ref="C27:D27"/>
    <mergeCell ref="C28:D28"/>
    <mergeCell ref="C29:D29"/>
    <mergeCell ref="C30:D30"/>
    <mergeCell ref="B2:D2"/>
    <mergeCell ref="B27:B35"/>
    <mergeCell ref="B8:B10"/>
    <mergeCell ref="B12:B14"/>
    <mergeCell ref="B20:B21"/>
    <mergeCell ref="B22:B23"/>
    <mergeCell ref="B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s>
  <pageMargins left="0.7" right="0.7" top="0.75" bottom="0.75" header="0.3" footer="0.3"/>
  <pageSetup paperSize="9" scale="46" orientation="landscape" r:id="rId1"/>
  <rowBreaks count="4" manualBreakCount="4">
    <brk id="35" max="4" man="1"/>
    <brk id="65" max="4" man="1"/>
    <brk id="104" max="4" man="1"/>
    <brk id="140"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70"/>
  <sheetViews>
    <sheetView workbookViewId="0">
      <selection activeCell="I17" sqref="I17"/>
    </sheetView>
  </sheetViews>
  <sheetFormatPr defaultRowHeight="15" x14ac:dyDescent="0.25"/>
  <cols>
    <col min="1" max="1" width="5.28515625" customWidth="1"/>
    <col min="2" max="2" width="10.28515625" customWidth="1"/>
    <col min="3" max="3" width="10.5703125" customWidth="1"/>
    <col min="4" max="4" width="110.7109375" customWidth="1"/>
    <col min="10" max="10" width="42.85546875" customWidth="1"/>
    <col min="11" max="11" width="3.28515625" customWidth="1"/>
    <col min="22" max="22" width="11.5703125" customWidth="1"/>
    <col min="23" max="23" width="5.28515625" customWidth="1"/>
    <col min="24" max="24" width="11.28515625" customWidth="1"/>
    <col min="25" max="25" width="4.42578125" customWidth="1"/>
    <col min="26" max="26" width="12.42578125" customWidth="1"/>
    <col min="27" max="27" width="4.42578125" customWidth="1"/>
    <col min="28" max="28" width="12.42578125" customWidth="1"/>
  </cols>
  <sheetData>
    <row r="1" spans="2:29" x14ac:dyDescent="0.25">
      <c r="U1" s="91"/>
      <c r="V1" s="91"/>
      <c r="W1" s="91"/>
      <c r="X1" s="91"/>
      <c r="Y1" s="91"/>
      <c r="Z1" s="91"/>
      <c r="AA1" s="91"/>
      <c r="AB1" s="91"/>
      <c r="AC1" s="91"/>
    </row>
    <row r="2" spans="2:29" x14ac:dyDescent="0.25">
      <c r="B2" s="90" t="s">
        <v>1500</v>
      </c>
      <c r="C2" s="91"/>
      <c r="D2" s="91"/>
      <c r="E2" s="91"/>
      <c r="F2" s="91"/>
      <c r="G2" s="91"/>
      <c r="H2" s="91"/>
      <c r="I2" s="91"/>
      <c r="J2" s="91"/>
      <c r="K2" s="91"/>
      <c r="L2" s="91"/>
      <c r="M2" s="91"/>
      <c r="N2" s="91"/>
      <c r="O2" s="91"/>
      <c r="P2" s="91"/>
      <c r="Q2" s="91"/>
      <c r="R2" s="91"/>
      <c r="S2" s="91"/>
      <c r="T2" s="91"/>
      <c r="U2" s="91"/>
      <c r="V2" s="104"/>
      <c r="W2" s="104"/>
      <c r="X2" s="104"/>
      <c r="Y2" s="104"/>
      <c r="Z2" s="104"/>
      <c r="AA2" s="104"/>
      <c r="AB2" s="104"/>
      <c r="AC2" s="91"/>
    </row>
    <row r="3" spans="2:29" ht="15.75" x14ac:dyDescent="0.25">
      <c r="B3" s="95" t="s">
        <v>1501</v>
      </c>
      <c r="C3" s="95" t="s">
        <v>1502</v>
      </c>
      <c r="D3" s="96" t="s">
        <v>1503</v>
      </c>
      <c r="E3" s="431" t="s">
        <v>1504</v>
      </c>
      <c r="F3" s="431"/>
      <c r="G3" s="431"/>
      <c r="H3" s="431"/>
      <c r="I3" s="431"/>
      <c r="J3" s="431"/>
      <c r="K3" s="431"/>
      <c r="L3" s="431"/>
      <c r="M3" s="431"/>
      <c r="N3" s="431"/>
      <c r="O3" s="431"/>
      <c r="P3" s="431"/>
      <c r="Q3" s="431"/>
      <c r="R3" s="431"/>
      <c r="S3" s="431"/>
      <c r="T3" s="431"/>
      <c r="U3" s="91"/>
      <c r="V3" s="102" t="s">
        <v>1505</v>
      </c>
      <c r="W3" s="105"/>
      <c r="X3" s="102" t="s">
        <v>1506</v>
      </c>
      <c r="Y3" s="106"/>
      <c r="Z3" s="103" t="s">
        <v>1507</v>
      </c>
      <c r="AA3" s="106"/>
      <c r="AB3" s="103" t="s">
        <v>1508</v>
      </c>
      <c r="AC3" s="91"/>
    </row>
    <row r="4" spans="2:29" x14ac:dyDescent="0.25">
      <c r="B4" s="97" t="s">
        <v>1509</v>
      </c>
      <c r="C4" s="92" t="s">
        <v>1510</v>
      </c>
      <c r="D4" s="93" t="s">
        <v>1511</v>
      </c>
      <c r="E4" s="84" t="s">
        <v>1512</v>
      </c>
      <c r="F4" s="85"/>
      <c r="G4" s="86"/>
      <c r="H4" s="86"/>
      <c r="I4" s="86"/>
      <c r="J4" s="86"/>
      <c r="K4" s="86"/>
      <c r="L4" s="86"/>
      <c r="M4" s="86"/>
      <c r="N4" s="86"/>
      <c r="O4" s="86"/>
      <c r="P4" s="86"/>
      <c r="Q4" s="87"/>
      <c r="R4" s="88"/>
      <c r="S4" s="89"/>
      <c r="T4" s="86"/>
      <c r="U4" s="91"/>
      <c r="V4" s="102" t="s">
        <v>1513</v>
      </c>
      <c r="W4" s="104"/>
      <c r="X4" s="104"/>
      <c r="Y4" s="104"/>
      <c r="Z4" s="104"/>
      <c r="AA4" s="104"/>
      <c r="AB4" s="104"/>
      <c r="AC4" s="91"/>
    </row>
    <row r="5" spans="2:29" x14ac:dyDescent="0.25">
      <c r="B5" s="101">
        <v>0.33</v>
      </c>
      <c r="C5" s="94" t="s">
        <v>1514</v>
      </c>
      <c r="D5" s="93" t="s">
        <v>1515</v>
      </c>
      <c r="E5" s="84" t="s">
        <v>1516</v>
      </c>
      <c r="F5" s="85"/>
      <c r="G5" s="86"/>
      <c r="H5" s="86"/>
      <c r="I5" s="86"/>
      <c r="J5" s="86"/>
      <c r="K5" s="86"/>
      <c r="L5" s="86"/>
      <c r="M5" s="86"/>
      <c r="N5" s="86"/>
      <c r="O5" s="86"/>
      <c r="P5" s="86"/>
      <c r="Q5" s="86"/>
      <c r="R5" s="86"/>
      <c r="S5" s="86"/>
      <c r="T5" s="86"/>
      <c r="U5" s="91"/>
      <c r="V5" s="104"/>
      <c r="W5" s="104"/>
      <c r="X5" s="104"/>
      <c r="Y5" s="104"/>
      <c r="Z5" s="104"/>
      <c r="AA5" s="104"/>
      <c r="AB5" s="104"/>
      <c r="AC5" s="91"/>
    </row>
    <row r="6" spans="2:29" x14ac:dyDescent="0.25">
      <c r="B6" s="98">
        <v>0.66</v>
      </c>
      <c r="C6" s="94" t="s">
        <v>1517</v>
      </c>
      <c r="D6" s="93" t="s">
        <v>1518</v>
      </c>
      <c r="E6" s="84" t="s">
        <v>1519</v>
      </c>
      <c r="F6" s="85"/>
      <c r="G6" s="86"/>
      <c r="H6" s="86"/>
      <c r="I6" s="86"/>
      <c r="J6" s="86"/>
      <c r="K6" s="86"/>
      <c r="L6" s="86"/>
      <c r="M6" s="86"/>
      <c r="N6" s="86"/>
      <c r="O6" s="86"/>
      <c r="P6" s="86"/>
      <c r="Q6" s="86"/>
      <c r="R6" s="86"/>
      <c r="S6" s="86"/>
      <c r="T6" s="86"/>
      <c r="U6" s="91"/>
      <c r="V6" s="91"/>
      <c r="W6" s="91"/>
      <c r="X6" s="91"/>
      <c r="Y6" s="91"/>
      <c r="Z6" s="91"/>
      <c r="AA6" s="91"/>
      <c r="AB6" s="91"/>
      <c r="AC6" s="91"/>
    </row>
    <row r="7" spans="2:29" x14ac:dyDescent="0.25">
      <c r="B7" s="99" t="s">
        <v>1520</v>
      </c>
      <c r="C7" s="92" t="s">
        <v>1521</v>
      </c>
      <c r="D7" s="93" t="s">
        <v>1522</v>
      </c>
      <c r="E7" s="84" t="s">
        <v>1523</v>
      </c>
      <c r="F7" s="85"/>
      <c r="G7" s="86"/>
      <c r="H7" s="86"/>
      <c r="I7" s="86"/>
      <c r="J7" s="86"/>
      <c r="K7" s="86"/>
      <c r="L7" s="86"/>
      <c r="M7" s="86"/>
      <c r="N7" s="86"/>
      <c r="O7" s="86"/>
      <c r="P7" s="86"/>
      <c r="Q7" s="86"/>
      <c r="R7" s="86"/>
      <c r="S7" s="86"/>
      <c r="T7" s="86"/>
    </row>
    <row r="10" spans="2:29" x14ac:dyDescent="0.25">
      <c r="J10" s="116" t="s">
        <v>1524</v>
      </c>
      <c r="K10">
        <v>1</v>
      </c>
    </row>
    <row r="11" spans="2:29" x14ac:dyDescent="0.25">
      <c r="J11" s="116" t="s">
        <v>1525</v>
      </c>
      <c r="K11">
        <v>1</v>
      </c>
    </row>
    <row r="12" spans="2:29" x14ac:dyDescent="0.25">
      <c r="J12" s="116" t="s">
        <v>1526</v>
      </c>
      <c r="K12">
        <v>1</v>
      </c>
    </row>
    <row r="54" spans="1:4" x14ac:dyDescent="0.25">
      <c r="A54" s="91"/>
      <c r="B54" s="91"/>
      <c r="C54" s="91"/>
      <c r="D54" s="91"/>
    </row>
    <row r="55" spans="1:4" x14ac:dyDescent="0.25">
      <c r="A55" s="91"/>
      <c r="B55" s="50" t="s">
        <v>1527</v>
      </c>
      <c r="C55" s="43"/>
      <c r="D55" s="91"/>
    </row>
    <row r="56" spans="1:4" x14ac:dyDescent="0.25">
      <c r="A56" s="91"/>
      <c r="B56" s="51" t="s">
        <v>1528</v>
      </c>
      <c r="C56" s="52" t="s">
        <v>1529</v>
      </c>
      <c r="D56" s="91"/>
    </row>
    <row r="57" spans="1:4" x14ac:dyDescent="0.25">
      <c r="A57" s="91"/>
      <c r="B57" s="53" t="s">
        <v>1530</v>
      </c>
      <c r="C57" s="52" t="s">
        <v>1531</v>
      </c>
      <c r="D57" s="91"/>
    </row>
    <row r="58" spans="1:4" x14ac:dyDescent="0.25">
      <c r="A58" s="91"/>
      <c r="B58" s="51" t="s">
        <v>1532</v>
      </c>
      <c r="C58" s="52" t="s">
        <v>1533</v>
      </c>
      <c r="D58" s="91"/>
    </row>
    <row r="59" spans="1:4" x14ac:dyDescent="0.25">
      <c r="A59" s="91"/>
      <c r="B59" s="51" t="s">
        <v>1534</v>
      </c>
      <c r="C59" s="52" t="s">
        <v>1535</v>
      </c>
      <c r="D59" s="91"/>
    </row>
    <row r="60" spans="1:4" ht="15.75" thickBot="1" x14ac:dyDescent="0.3">
      <c r="A60" s="91"/>
      <c r="B60" s="54" t="s">
        <v>1536</v>
      </c>
      <c r="C60" s="55"/>
      <c r="D60" s="91"/>
    </row>
    <row r="61" spans="1:4" ht="15.75" thickBot="1" x14ac:dyDescent="0.3">
      <c r="A61" s="91"/>
      <c r="B61" s="56" t="s">
        <v>1537</v>
      </c>
      <c r="C61" s="57" t="s">
        <v>1538</v>
      </c>
      <c r="D61" s="91"/>
    </row>
    <row r="62" spans="1:4" ht="15.75" thickBot="1" x14ac:dyDescent="0.3">
      <c r="A62" s="91"/>
      <c r="B62" s="58" t="s">
        <v>1539</v>
      </c>
      <c r="C62" s="57"/>
      <c r="D62" s="91"/>
    </row>
    <row r="63" spans="1:4" ht="15.75" thickBot="1" x14ac:dyDescent="0.3">
      <c r="A63" s="91"/>
      <c r="B63" s="59" t="s">
        <v>1540</v>
      </c>
      <c r="C63" s="52" t="s">
        <v>1541</v>
      </c>
      <c r="D63" s="91"/>
    </row>
    <row r="64" spans="1:4" ht="15.75" thickBot="1" x14ac:dyDescent="0.3">
      <c r="A64" s="91"/>
      <c r="B64" s="60" t="s">
        <v>1542</v>
      </c>
      <c r="C64" s="57" t="s">
        <v>1543</v>
      </c>
      <c r="D64" s="91"/>
    </row>
    <row r="65" spans="1:4" ht="15.75" thickBot="1" x14ac:dyDescent="0.3">
      <c r="A65" s="91"/>
      <c r="B65" s="61" t="s">
        <v>1544</v>
      </c>
      <c r="C65" s="57"/>
      <c r="D65" s="91"/>
    </row>
    <row r="66" spans="1:4" ht="15.75" thickBot="1" x14ac:dyDescent="0.3">
      <c r="A66" s="91"/>
      <c r="B66" s="62" t="s">
        <v>1545</v>
      </c>
      <c r="C66" s="52" t="s">
        <v>1546</v>
      </c>
      <c r="D66" s="91"/>
    </row>
    <row r="67" spans="1:4" x14ac:dyDescent="0.25">
      <c r="A67" s="91"/>
      <c r="B67" s="91"/>
      <c r="C67" s="91"/>
      <c r="D67" s="91"/>
    </row>
    <row r="68" spans="1:4" x14ac:dyDescent="0.25">
      <c r="A68" s="91"/>
      <c r="B68" s="91"/>
      <c r="C68" s="91"/>
      <c r="D68" s="91"/>
    </row>
    <row r="69" spans="1:4" x14ac:dyDescent="0.25">
      <c r="A69" s="91"/>
      <c r="B69" s="91"/>
      <c r="C69" s="91"/>
      <c r="D69" s="91"/>
    </row>
    <row r="70" spans="1:4" x14ac:dyDescent="0.25">
      <c r="A70" s="91"/>
      <c r="B70" s="91"/>
      <c r="C70" s="91"/>
      <c r="D70" s="91"/>
    </row>
  </sheetData>
  <mergeCells count="1">
    <mergeCell ref="E3:T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59990234076967686"/>
  </sheetPr>
  <dimension ref="C2:K56"/>
  <sheetViews>
    <sheetView showGridLines="0" showRowColHeaders="0" zoomScale="70" zoomScaleNormal="70" workbookViewId="0">
      <selection activeCell="C7" sqref="C7:D10"/>
    </sheetView>
  </sheetViews>
  <sheetFormatPr defaultRowHeight="15" x14ac:dyDescent="0.25"/>
  <cols>
    <col min="1" max="1" width="9.140625" style="163"/>
    <col min="2" max="2" width="7.28515625" style="163" customWidth="1"/>
    <col min="3" max="3" width="10.85546875" style="163" customWidth="1"/>
    <col min="4" max="4" width="11" style="163" customWidth="1"/>
    <col min="5" max="5" width="3.42578125" style="163" customWidth="1"/>
    <col min="6" max="7" width="41.7109375" style="163" customWidth="1"/>
    <col min="8" max="8" width="63.7109375" style="163" customWidth="1"/>
    <col min="9" max="9" width="77" style="163" customWidth="1"/>
    <col min="10" max="16384" width="9.140625" style="163"/>
  </cols>
  <sheetData>
    <row r="2" spans="3:11" ht="33" customHeight="1" x14ac:dyDescent="0.3">
      <c r="C2" s="441" t="s">
        <v>954</v>
      </c>
      <c r="D2" s="441"/>
      <c r="E2" s="304"/>
      <c r="F2" s="445" t="s">
        <v>955</v>
      </c>
      <c r="G2" s="446"/>
      <c r="H2" s="446"/>
      <c r="I2" s="446"/>
    </row>
    <row r="3" spans="3:11" ht="28.5" customHeight="1" x14ac:dyDescent="0.25">
      <c r="C3" s="441"/>
      <c r="D3" s="441"/>
      <c r="E3" s="304"/>
      <c r="F3" s="443" t="s">
        <v>956</v>
      </c>
      <c r="G3" s="444"/>
      <c r="H3" s="444"/>
      <c r="I3" s="444"/>
    </row>
    <row r="4" spans="3:11" ht="15.75" thickBot="1" x14ac:dyDescent="0.3">
      <c r="F4" s="275"/>
      <c r="G4" s="275"/>
      <c r="H4" s="275"/>
    </row>
    <row r="5" spans="3:11" ht="25.5" customHeight="1" x14ac:dyDescent="0.25">
      <c r="C5" s="442" t="s">
        <v>957</v>
      </c>
      <c r="D5" s="442"/>
      <c r="E5" s="180"/>
      <c r="F5" s="274" t="s">
        <v>958</v>
      </c>
      <c r="G5" s="274" t="s">
        <v>959</v>
      </c>
      <c r="H5" s="274" t="s">
        <v>960</v>
      </c>
      <c r="I5" s="273" t="s">
        <v>961</v>
      </c>
    </row>
    <row r="6" spans="3:11" ht="23.25" customHeight="1" thickBot="1" x14ac:dyDescent="0.3">
      <c r="C6" s="272"/>
      <c r="D6" s="272"/>
      <c r="E6" s="180"/>
      <c r="F6" s="447" t="s">
        <v>962</v>
      </c>
      <c r="G6" s="447"/>
      <c r="H6" s="447"/>
      <c r="I6" s="447"/>
      <c r="J6" s="180"/>
    </row>
    <row r="7" spans="3:11" s="258" customFormat="1" ht="12" customHeight="1" x14ac:dyDescent="0.25">
      <c r="C7" s="435" t="s">
        <v>963</v>
      </c>
      <c r="D7" s="435"/>
      <c r="F7" s="271"/>
      <c r="G7" s="268"/>
      <c r="H7" s="268"/>
      <c r="I7" s="268"/>
      <c r="J7" s="259"/>
    </row>
    <row r="8" spans="3:11" ht="37.5" customHeight="1" x14ac:dyDescent="0.25">
      <c r="C8" s="435"/>
      <c r="D8" s="435"/>
      <c r="E8" s="180"/>
      <c r="F8" s="437" t="s">
        <v>964</v>
      </c>
      <c r="G8" s="256" t="s">
        <v>965</v>
      </c>
      <c r="H8" s="255" t="s">
        <v>966</v>
      </c>
      <c r="I8" s="255" t="s">
        <v>967</v>
      </c>
      <c r="J8" s="180"/>
    </row>
    <row r="9" spans="3:11" ht="50.25" customHeight="1" x14ac:dyDescent="0.25">
      <c r="C9" s="435"/>
      <c r="D9" s="435"/>
      <c r="E9" s="180"/>
      <c r="F9" s="437"/>
      <c r="G9" s="256" t="s">
        <v>968</v>
      </c>
      <c r="H9" s="255" t="s">
        <v>969</v>
      </c>
      <c r="I9" s="255" t="s">
        <v>970</v>
      </c>
    </row>
    <row r="10" spans="3:11" ht="38.25" customHeight="1" thickBot="1" x14ac:dyDescent="0.3">
      <c r="C10" s="435"/>
      <c r="D10" s="435"/>
      <c r="F10" s="438"/>
      <c r="G10" s="270"/>
      <c r="H10" s="257" t="s">
        <v>971</v>
      </c>
      <c r="I10" s="263"/>
      <c r="J10" s="180"/>
      <c r="K10" s="180"/>
    </row>
    <row r="11" spans="3:11" ht="12" customHeight="1" x14ac:dyDescent="0.25">
      <c r="C11" s="434" t="s">
        <v>972</v>
      </c>
      <c r="D11" s="434"/>
      <c r="E11" s="180"/>
      <c r="F11" s="266"/>
      <c r="G11" s="266"/>
      <c r="H11" s="261"/>
      <c r="I11" s="262"/>
      <c r="J11" s="180"/>
      <c r="K11" s="180"/>
    </row>
    <row r="12" spans="3:11" ht="64.5" customHeight="1" x14ac:dyDescent="0.25">
      <c r="C12" s="435"/>
      <c r="D12" s="435"/>
      <c r="E12" s="180"/>
      <c r="F12" s="437" t="s">
        <v>973</v>
      </c>
      <c r="G12" s="432" t="s">
        <v>974</v>
      </c>
      <c r="H12" s="253" t="s">
        <v>975</v>
      </c>
      <c r="I12" s="253" t="s">
        <v>976</v>
      </c>
      <c r="J12" s="180"/>
    </row>
    <row r="13" spans="3:11" ht="41.25" customHeight="1" x14ac:dyDescent="0.25">
      <c r="C13" s="435"/>
      <c r="D13" s="435"/>
      <c r="E13" s="180"/>
      <c r="F13" s="437"/>
      <c r="G13" s="432"/>
      <c r="H13" s="253" t="s">
        <v>977</v>
      </c>
      <c r="I13" s="253" t="s">
        <v>978</v>
      </c>
      <c r="J13" s="180"/>
    </row>
    <row r="14" spans="3:11" ht="39.75" customHeight="1" thickBot="1" x14ac:dyDescent="0.3">
      <c r="C14" s="436"/>
      <c r="D14" s="436"/>
      <c r="E14" s="180"/>
      <c r="F14" s="438"/>
      <c r="G14" s="267"/>
      <c r="H14" s="253" t="s">
        <v>979</v>
      </c>
      <c r="I14" s="253" t="s">
        <v>980</v>
      </c>
      <c r="J14" s="180"/>
    </row>
    <row r="15" spans="3:11" ht="9.75" customHeight="1" x14ac:dyDescent="0.25">
      <c r="C15" s="434" t="s">
        <v>981</v>
      </c>
      <c r="D15" s="434"/>
      <c r="E15" s="180"/>
      <c r="F15" s="256"/>
      <c r="G15" s="253"/>
      <c r="H15" s="265"/>
      <c r="I15" s="265"/>
      <c r="J15" s="180"/>
    </row>
    <row r="16" spans="3:11" ht="54" customHeight="1" x14ac:dyDescent="0.25">
      <c r="C16" s="435"/>
      <c r="D16" s="435"/>
      <c r="F16" s="437" t="s">
        <v>982</v>
      </c>
      <c r="G16" s="432" t="s">
        <v>983</v>
      </c>
      <c r="H16" s="255" t="s">
        <v>984</v>
      </c>
      <c r="I16" s="255" t="s">
        <v>985</v>
      </c>
      <c r="J16" s="180"/>
    </row>
    <row r="17" spans="3:10" ht="71.25" customHeight="1" x14ac:dyDescent="0.25">
      <c r="C17" s="435"/>
      <c r="D17" s="435"/>
      <c r="F17" s="437"/>
      <c r="G17" s="432"/>
      <c r="H17" s="255" t="s">
        <v>986</v>
      </c>
      <c r="I17" s="255"/>
      <c r="J17" s="180"/>
    </row>
    <row r="18" spans="3:10" ht="67.5" customHeight="1" thickBot="1" x14ac:dyDescent="0.3">
      <c r="C18" s="436"/>
      <c r="D18" s="436"/>
      <c r="F18" s="437"/>
      <c r="G18" s="255"/>
      <c r="H18" s="255" t="s">
        <v>987</v>
      </c>
      <c r="I18" s="255"/>
      <c r="J18" s="180"/>
    </row>
    <row r="19" spans="3:10" ht="27.75" customHeight="1" thickBot="1" x14ac:dyDescent="0.3">
      <c r="C19" s="440"/>
      <c r="D19" s="440"/>
      <c r="E19" s="180"/>
      <c r="F19" s="439" t="s">
        <v>988</v>
      </c>
      <c r="G19" s="439"/>
      <c r="H19" s="439"/>
      <c r="I19" s="439"/>
    </row>
    <row r="20" spans="3:10" s="258" customFormat="1" ht="9" customHeight="1" x14ac:dyDescent="0.25">
      <c r="C20" s="269"/>
      <c r="D20" s="269"/>
      <c r="E20" s="259"/>
      <c r="F20" s="260"/>
      <c r="G20" s="260"/>
      <c r="H20" s="268"/>
      <c r="I20" s="260"/>
    </row>
    <row r="21" spans="3:10" ht="37.5" customHeight="1" x14ac:dyDescent="0.25">
      <c r="C21" s="435" t="s">
        <v>989</v>
      </c>
      <c r="D21" s="435"/>
      <c r="E21" s="180"/>
      <c r="F21" s="437" t="s">
        <v>990</v>
      </c>
      <c r="G21" s="255" t="s">
        <v>991</v>
      </c>
      <c r="H21" s="255" t="s">
        <v>992</v>
      </c>
      <c r="I21" s="255" t="s">
        <v>993</v>
      </c>
      <c r="J21" s="180"/>
    </row>
    <row r="22" spans="3:10" ht="25.5" customHeight="1" x14ac:dyDescent="0.25">
      <c r="C22" s="435"/>
      <c r="D22" s="435"/>
      <c r="E22" s="180"/>
      <c r="F22" s="437"/>
      <c r="G22" s="432" t="s">
        <v>994</v>
      </c>
      <c r="H22" s="432" t="s">
        <v>995</v>
      </c>
      <c r="I22" s="255" t="s">
        <v>996</v>
      </c>
    </row>
    <row r="23" spans="3:10" ht="42" customHeight="1" thickBot="1" x14ac:dyDescent="0.3">
      <c r="C23" s="436"/>
      <c r="D23" s="436"/>
      <c r="F23" s="438"/>
      <c r="G23" s="433"/>
      <c r="H23" s="433"/>
      <c r="I23" s="257" t="s">
        <v>997</v>
      </c>
      <c r="J23" s="180"/>
    </row>
    <row r="24" spans="3:10" s="259" customFormat="1" ht="8.25" customHeight="1" x14ac:dyDescent="0.25">
      <c r="C24" s="264"/>
      <c r="D24" s="264"/>
      <c r="F24" s="256"/>
      <c r="G24" s="255"/>
      <c r="H24" s="255"/>
      <c r="I24" s="255"/>
    </row>
    <row r="25" spans="3:10" ht="65.25" customHeight="1" x14ac:dyDescent="0.25">
      <c r="C25" s="435" t="s">
        <v>998</v>
      </c>
      <c r="D25" s="435"/>
      <c r="E25" s="180"/>
      <c r="F25" s="437" t="s">
        <v>999</v>
      </c>
      <c r="G25" s="253" t="s">
        <v>1000</v>
      </c>
      <c r="H25" s="253" t="s">
        <v>1001</v>
      </c>
      <c r="I25" s="253" t="s">
        <v>1002</v>
      </c>
      <c r="J25" s="180"/>
    </row>
    <row r="26" spans="3:10" ht="45" customHeight="1" x14ac:dyDescent="0.25">
      <c r="C26" s="435"/>
      <c r="D26" s="435"/>
      <c r="F26" s="437"/>
      <c r="G26" s="253" t="s">
        <v>1003</v>
      </c>
      <c r="H26" s="253" t="s">
        <v>1004</v>
      </c>
      <c r="I26" s="253" t="s">
        <v>1005</v>
      </c>
      <c r="J26" s="180"/>
    </row>
    <row r="27" spans="3:10" ht="52.5" customHeight="1" thickBot="1" x14ac:dyDescent="0.3">
      <c r="C27" s="436"/>
      <c r="D27" s="436"/>
      <c r="F27" s="437"/>
      <c r="G27" s="253" t="s">
        <v>1006</v>
      </c>
      <c r="H27" s="253"/>
      <c r="I27" s="267" t="s">
        <v>1007</v>
      </c>
      <c r="J27" s="180"/>
    </row>
    <row r="28" spans="3:10" s="258" customFormat="1" ht="12.75" customHeight="1" x14ac:dyDescent="0.25">
      <c r="C28" s="264"/>
      <c r="D28" s="264"/>
      <c r="F28" s="266"/>
      <c r="G28" s="265"/>
      <c r="H28" s="265"/>
      <c r="I28" s="253"/>
      <c r="J28" s="259"/>
    </row>
    <row r="29" spans="3:10" ht="39.75" customHeight="1" x14ac:dyDescent="0.25">
      <c r="C29" s="435" t="s">
        <v>1008</v>
      </c>
      <c r="D29" s="435"/>
      <c r="F29" s="437" t="s">
        <v>1009</v>
      </c>
      <c r="G29" s="432" t="s">
        <v>1010</v>
      </c>
      <c r="H29" s="255" t="s">
        <v>1011</v>
      </c>
      <c r="I29" s="255" t="s">
        <v>1012</v>
      </c>
    </row>
    <row r="30" spans="3:10" ht="64.5" customHeight="1" x14ac:dyDescent="0.25">
      <c r="C30" s="435"/>
      <c r="D30" s="435"/>
      <c r="F30" s="437"/>
      <c r="G30" s="432"/>
      <c r="H30" s="432" t="s">
        <v>1013</v>
      </c>
      <c r="I30" s="255" t="s">
        <v>1014</v>
      </c>
    </row>
    <row r="31" spans="3:10" ht="23.25" customHeight="1" thickBot="1" x14ac:dyDescent="0.3">
      <c r="C31" s="436"/>
      <c r="D31" s="436"/>
      <c r="F31" s="438"/>
      <c r="G31" s="433"/>
      <c r="H31" s="433"/>
      <c r="I31" s="255" t="s">
        <v>1015</v>
      </c>
      <c r="J31" s="180"/>
    </row>
    <row r="32" spans="3:10" ht="8.25" customHeight="1" x14ac:dyDescent="0.25">
      <c r="C32" s="264"/>
      <c r="D32" s="264"/>
      <c r="F32" s="256"/>
      <c r="G32" s="255"/>
      <c r="H32" s="255"/>
      <c r="I32" s="261"/>
      <c r="J32" s="180"/>
    </row>
    <row r="33" spans="3:10" ht="52.5" customHeight="1" x14ac:dyDescent="0.25">
      <c r="C33" s="435" t="s">
        <v>1016</v>
      </c>
      <c r="D33" s="435"/>
      <c r="F33" s="437" t="s">
        <v>1017</v>
      </c>
      <c r="G33" s="255" t="s">
        <v>1018</v>
      </c>
      <c r="H33" s="255" t="s">
        <v>1019</v>
      </c>
      <c r="I33" s="255" t="s">
        <v>1020</v>
      </c>
    </row>
    <row r="34" spans="3:10" ht="50.25" customHeight="1" x14ac:dyDescent="0.25">
      <c r="C34" s="435"/>
      <c r="D34" s="435"/>
      <c r="F34" s="437"/>
      <c r="G34" s="255" t="s">
        <v>1021</v>
      </c>
      <c r="H34" s="255" t="s">
        <v>1022</v>
      </c>
      <c r="I34" s="432" t="s">
        <v>1023</v>
      </c>
      <c r="J34" s="180"/>
    </row>
    <row r="35" spans="3:10" ht="33.75" customHeight="1" x14ac:dyDescent="0.25">
      <c r="C35" s="435"/>
      <c r="D35" s="435"/>
      <c r="F35" s="437"/>
      <c r="G35" s="432" t="s">
        <v>1024</v>
      </c>
      <c r="H35" s="255" t="s">
        <v>1025</v>
      </c>
      <c r="I35" s="432"/>
      <c r="J35" s="180"/>
    </row>
    <row r="36" spans="3:10" ht="25.5" customHeight="1" thickBot="1" x14ac:dyDescent="0.3">
      <c r="C36" s="436"/>
      <c r="D36" s="436"/>
      <c r="F36" s="438"/>
      <c r="G36" s="433"/>
      <c r="H36" s="257" t="s">
        <v>1026</v>
      </c>
      <c r="I36" s="433"/>
      <c r="J36" s="180"/>
    </row>
    <row r="37" spans="3:10" s="258" customFormat="1" ht="10.5" customHeight="1" x14ac:dyDescent="0.25">
      <c r="C37" s="434" t="s">
        <v>1027</v>
      </c>
      <c r="D37" s="434"/>
      <c r="F37" s="256"/>
      <c r="G37" s="255"/>
      <c r="H37" s="255"/>
      <c r="I37" s="255"/>
      <c r="J37" s="259"/>
    </row>
    <row r="38" spans="3:10" ht="37.5" customHeight="1" x14ac:dyDescent="0.25">
      <c r="C38" s="435"/>
      <c r="D38" s="435"/>
      <c r="F38" s="437" t="s">
        <v>1028</v>
      </c>
      <c r="G38" s="255" t="s">
        <v>1029</v>
      </c>
      <c r="H38" s="255" t="s">
        <v>1030</v>
      </c>
      <c r="I38" s="255" t="s">
        <v>1031</v>
      </c>
      <c r="J38" s="180"/>
    </row>
    <row r="39" spans="3:10" ht="37.5" customHeight="1" x14ac:dyDescent="0.25">
      <c r="C39" s="435"/>
      <c r="D39" s="435"/>
      <c r="F39" s="437"/>
      <c r="G39" s="255" t="s">
        <v>1032</v>
      </c>
      <c r="H39" s="255" t="s">
        <v>1033</v>
      </c>
      <c r="I39" s="255" t="s">
        <v>1034</v>
      </c>
      <c r="J39" s="180"/>
    </row>
    <row r="40" spans="3:10" ht="43.5" customHeight="1" thickBot="1" x14ac:dyDescent="0.3">
      <c r="C40" s="436"/>
      <c r="D40" s="436"/>
      <c r="F40" s="438"/>
      <c r="G40" s="257" t="s">
        <v>1035</v>
      </c>
      <c r="H40" s="263"/>
      <c r="I40" s="255"/>
      <c r="J40" s="180"/>
    </row>
    <row r="41" spans="3:10" s="258" customFormat="1" ht="12" customHeight="1" x14ac:dyDescent="0.25">
      <c r="C41" s="434" t="s">
        <v>1036</v>
      </c>
      <c r="D41" s="434"/>
      <c r="F41" s="448" t="s">
        <v>1037</v>
      </c>
      <c r="G41" s="255"/>
      <c r="H41" s="262"/>
      <c r="I41" s="261"/>
      <c r="J41" s="259"/>
    </row>
    <row r="42" spans="3:10" ht="52.5" customHeight="1" x14ac:dyDescent="0.25">
      <c r="C42" s="435"/>
      <c r="D42" s="435"/>
      <c r="F42" s="449"/>
      <c r="G42" s="255" t="s">
        <v>1038</v>
      </c>
      <c r="H42" s="255" t="s">
        <v>1039</v>
      </c>
      <c r="I42" s="255" t="s">
        <v>1040</v>
      </c>
      <c r="J42" s="180"/>
    </row>
    <row r="43" spans="3:10" ht="36" customHeight="1" x14ac:dyDescent="0.25">
      <c r="C43" s="435"/>
      <c r="D43" s="435"/>
      <c r="F43" s="449"/>
      <c r="G43" s="255" t="s">
        <v>1041</v>
      </c>
      <c r="H43" s="255" t="s">
        <v>1042</v>
      </c>
      <c r="I43" s="255" t="s">
        <v>1043</v>
      </c>
      <c r="J43" s="180"/>
    </row>
    <row r="44" spans="3:10" ht="39.75" customHeight="1" thickBot="1" x14ac:dyDescent="0.3">
      <c r="C44" s="436"/>
      <c r="D44" s="436"/>
      <c r="F44" s="450"/>
      <c r="G44" s="257"/>
      <c r="H44" s="257" t="s">
        <v>1044</v>
      </c>
      <c r="I44" s="257" t="s">
        <v>1045</v>
      </c>
      <c r="J44" s="180"/>
    </row>
    <row r="45" spans="3:10" ht="24" customHeight="1" thickBot="1" x14ac:dyDescent="0.3">
      <c r="C45" s="451"/>
      <c r="D45" s="451"/>
      <c r="F45" s="439" t="s">
        <v>1046</v>
      </c>
      <c r="G45" s="439"/>
      <c r="H45" s="439"/>
      <c r="I45" s="439"/>
      <c r="J45" s="180"/>
    </row>
    <row r="46" spans="3:10" s="258" customFormat="1" ht="7.5" customHeight="1" x14ac:dyDescent="0.25">
      <c r="C46" s="434" t="s">
        <v>1047</v>
      </c>
      <c r="D46" s="434"/>
      <c r="F46" s="260"/>
      <c r="G46" s="260"/>
      <c r="H46" s="260"/>
      <c r="I46" s="260"/>
      <c r="J46" s="259"/>
    </row>
    <row r="47" spans="3:10" ht="54.75" customHeight="1" x14ac:dyDescent="0.25">
      <c r="C47" s="435"/>
      <c r="D47" s="435"/>
      <c r="F47" s="437" t="s">
        <v>1048</v>
      </c>
      <c r="G47" s="255" t="s">
        <v>1049</v>
      </c>
      <c r="H47" s="255" t="s">
        <v>1050</v>
      </c>
      <c r="I47" s="255" t="s">
        <v>1051</v>
      </c>
      <c r="J47" s="180"/>
    </row>
    <row r="48" spans="3:10" ht="39.75" customHeight="1" thickBot="1" x14ac:dyDescent="0.3">
      <c r="C48" s="436"/>
      <c r="D48" s="436"/>
      <c r="F48" s="438"/>
      <c r="G48" s="257" t="s">
        <v>1052</v>
      </c>
      <c r="H48" s="257" t="s">
        <v>1053</v>
      </c>
      <c r="I48" s="257" t="s">
        <v>1054</v>
      </c>
      <c r="J48" s="180"/>
    </row>
    <row r="49" spans="3:10" ht="9.75" customHeight="1" x14ac:dyDescent="0.25">
      <c r="C49" s="434" t="s">
        <v>1055</v>
      </c>
      <c r="D49" s="434"/>
      <c r="F49" s="256"/>
      <c r="G49" s="255"/>
      <c r="H49" s="255"/>
      <c r="I49" s="255"/>
      <c r="J49" s="180"/>
    </row>
    <row r="50" spans="3:10" ht="36" customHeight="1" x14ac:dyDescent="0.25">
      <c r="C50" s="435"/>
      <c r="D50" s="435"/>
      <c r="F50" s="437" t="s">
        <v>1056</v>
      </c>
      <c r="G50" s="255" t="s">
        <v>1057</v>
      </c>
      <c r="H50" s="255" t="s">
        <v>1058</v>
      </c>
      <c r="I50" s="255" t="s">
        <v>1059</v>
      </c>
    </row>
    <row r="51" spans="3:10" ht="51" customHeight="1" x14ac:dyDescent="0.25">
      <c r="C51" s="435"/>
      <c r="D51" s="435"/>
      <c r="F51" s="437"/>
      <c r="G51" s="255" t="s">
        <v>1060</v>
      </c>
      <c r="H51" s="255" t="s">
        <v>1061</v>
      </c>
      <c r="I51" s="255" t="s">
        <v>1062</v>
      </c>
      <c r="J51" s="180"/>
    </row>
    <row r="52" spans="3:10" ht="54.75" customHeight="1" thickBot="1" x14ac:dyDescent="0.3">
      <c r="C52" s="436"/>
      <c r="D52" s="436"/>
      <c r="F52" s="438"/>
      <c r="G52" s="257"/>
      <c r="H52" s="257" t="s">
        <v>1063</v>
      </c>
      <c r="I52" s="257" t="s">
        <v>1064</v>
      </c>
    </row>
    <row r="53" spans="3:10" ht="9.75" customHeight="1" x14ac:dyDescent="0.25">
      <c r="C53" s="434" t="s">
        <v>1065</v>
      </c>
      <c r="D53" s="434"/>
      <c r="F53" s="256"/>
      <c r="G53" s="255"/>
      <c r="H53" s="255"/>
      <c r="I53" s="255"/>
    </row>
    <row r="54" spans="3:10" ht="48.75" customHeight="1" x14ac:dyDescent="0.25">
      <c r="C54" s="435"/>
      <c r="D54" s="435"/>
      <c r="E54" s="180"/>
      <c r="F54" s="437" t="s">
        <v>1066</v>
      </c>
      <c r="G54" s="255" t="s">
        <v>1067</v>
      </c>
      <c r="H54" s="255" t="s">
        <v>1068</v>
      </c>
      <c r="I54" s="255" t="s">
        <v>1069</v>
      </c>
    </row>
    <row r="55" spans="3:10" ht="39" customHeight="1" thickBot="1" x14ac:dyDescent="0.3">
      <c r="C55" s="436"/>
      <c r="D55" s="436"/>
      <c r="F55" s="437"/>
      <c r="G55" s="255"/>
      <c r="H55" s="254" t="s">
        <v>1070</v>
      </c>
      <c r="I55" s="253" t="s">
        <v>1071</v>
      </c>
      <c r="J55" s="180"/>
    </row>
    <row r="56" spans="3:10" x14ac:dyDescent="0.25">
      <c r="F56" s="252"/>
      <c r="G56" s="252"/>
      <c r="H56" s="252"/>
      <c r="I56" s="252"/>
    </row>
  </sheetData>
  <sheetProtection formatCells="0" formatColumns="0" formatRows="0" insertColumns="0" insertRows="0" insertHyperlinks="0" deleteColumns="0" deleteRows="0" sort="0" autoFilter="0" pivotTables="0"/>
  <mergeCells count="41">
    <mergeCell ref="F54:F55"/>
    <mergeCell ref="F33:F36"/>
    <mergeCell ref="C53:D55"/>
    <mergeCell ref="C41:D44"/>
    <mergeCell ref="F41:F44"/>
    <mergeCell ref="F45:I45"/>
    <mergeCell ref="C33:D36"/>
    <mergeCell ref="I34:I36"/>
    <mergeCell ref="F47:F48"/>
    <mergeCell ref="C45:D45"/>
    <mergeCell ref="G35:G36"/>
    <mergeCell ref="C2:D3"/>
    <mergeCell ref="C5:D5"/>
    <mergeCell ref="F3:I3"/>
    <mergeCell ref="F2:I2"/>
    <mergeCell ref="F6:I6"/>
    <mergeCell ref="F8:F10"/>
    <mergeCell ref="C11:D14"/>
    <mergeCell ref="F16:F18"/>
    <mergeCell ref="F38:F40"/>
    <mergeCell ref="C29:D31"/>
    <mergeCell ref="C37:D40"/>
    <mergeCell ref="C25:D27"/>
    <mergeCell ref="F21:F23"/>
    <mergeCell ref="C21:D23"/>
    <mergeCell ref="C15:D18"/>
    <mergeCell ref="C7:D10"/>
    <mergeCell ref="G12:G13"/>
    <mergeCell ref="F25:F27"/>
    <mergeCell ref="C19:D19"/>
    <mergeCell ref="G22:G23"/>
    <mergeCell ref="F29:F31"/>
    <mergeCell ref="F12:F14"/>
    <mergeCell ref="H30:H31"/>
    <mergeCell ref="C46:D48"/>
    <mergeCell ref="C49:D52"/>
    <mergeCell ref="G16:G17"/>
    <mergeCell ref="G29:G31"/>
    <mergeCell ref="F50:F52"/>
    <mergeCell ref="F19:I19"/>
    <mergeCell ref="H22:H23"/>
  </mergeCells>
  <pageMargins left="0.7" right="0.7" top="0.75" bottom="0.75" header="0.3" footer="0.3"/>
  <pageSetup paperSize="9" scale="46" orientation="landscape" r:id="rId1"/>
  <rowBreaks count="1" manualBreakCount="1">
    <brk id="3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L141"/>
  <sheetViews>
    <sheetView zoomScale="115" zoomScaleNormal="115" workbookViewId="0">
      <selection activeCell="F3" sqref="F3"/>
    </sheetView>
  </sheetViews>
  <sheetFormatPr defaultColWidth="11.42578125" defaultRowHeight="15" x14ac:dyDescent="0.25"/>
  <cols>
    <col min="1" max="1" width="5" style="25" customWidth="1"/>
    <col min="2" max="2" width="45.7109375" style="25" customWidth="1"/>
    <col min="3" max="3" width="6" style="25" customWidth="1"/>
    <col min="4" max="4" width="62.28515625" style="25" customWidth="1"/>
    <col min="5" max="5" width="7.28515625" style="21" customWidth="1"/>
    <col min="6" max="6" width="111.42578125" style="21" customWidth="1"/>
    <col min="7" max="7" width="5.28515625" style="25" customWidth="1"/>
    <col min="8" max="16384" width="11.42578125" style="25"/>
  </cols>
  <sheetData>
    <row r="1" spans="1:12" ht="11.25" customHeight="1" x14ac:dyDescent="0.25">
      <c r="B1" s="26" t="s">
        <v>1164</v>
      </c>
      <c r="C1" s="21"/>
      <c r="D1" s="26" t="s">
        <v>1165</v>
      </c>
      <c r="F1" s="26" t="s">
        <v>1166</v>
      </c>
      <c r="G1" s="122" t="s">
        <v>1167</v>
      </c>
      <c r="H1" s="39"/>
      <c r="I1" s="39"/>
      <c r="J1" s="39"/>
      <c r="K1" s="39"/>
      <c r="L1" s="39"/>
    </row>
    <row r="2" spans="1:12" ht="11.25" customHeight="1" x14ac:dyDescent="0.25">
      <c r="A2" s="21" t="s">
        <v>1168</v>
      </c>
      <c r="B2" s="21" t="s">
        <v>1169</v>
      </c>
      <c r="C2" s="21" t="s">
        <v>1170</v>
      </c>
      <c r="D2" s="21" t="s">
        <v>1171</v>
      </c>
      <c r="E2" s="21" t="s">
        <v>1172</v>
      </c>
      <c r="F2" s="21" t="s">
        <v>1173</v>
      </c>
      <c r="G2" s="123">
        <v>1</v>
      </c>
    </row>
    <row r="3" spans="1:12" ht="11.25" customHeight="1" x14ac:dyDescent="0.25">
      <c r="A3" s="21"/>
      <c r="B3" s="21"/>
      <c r="C3" s="21"/>
      <c r="D3" s="21"/>
      <c r="E3" s="21" t="s">
        <v>1174</v>
      </c>
      <c r="F3" s="21" t="s">
        <v>1175</v>
      </c>
      <c r="G3" s="123">
        <v>1</v>
      </c>
    </row>
    <row r="4" spans="1:12" ht="11.25" customHeight="1" x14ac:dyDescent="0.25">
      <c r="A4" s="21"/>
      <c r="B4" s="21"/>
      <c r="D4" s="27"/>
      <c r="E4" s="21" t="s">
        <v>1176</v>
      </c>
      <c r="F4" s="21" t="s">
        <v>1177</v>
      </c>
      <c r="G4" s="123">
        <v>1</v>
      </c>
    </row>
    <row r="5" spans="1:12" ht="11.25" customHeight="1" x14ac:dyDescent="0.25">
      <c r="A5" s="21"/>
      <c r="B5" s="21"/>
      <c r="D5" s="27"/>
      <c r="E5" s="21" t="s">
        <v>1178</v>
      </c>
      <c r="F5" s="21" t="s">
        <v>1179</v>
      </c>
      <c r="G5" s="123">
        <v>1</v>
      </c>
    </row>
    <row r="6" spans="1:12" ht="11.25" customHeight="1" x14ac:dyDescent="0.25">
      <c r="A6" s="21"/>
      <c r="B6" s="21"/>
      <c r="D6" s="27"/>
      <c r="E6" s="21" t="s">
        <v>1180</v>
      </c>
      <c r="F6" s="22" t="s">
        <v>1181</v>
      </c>
      <c r="G6" s="123">
        <v>1</v>
      </c>
    </row>
    <row r="7" spans="1:12" ht="11.25" customHeight="1" x14ac:dyDescent="0.25">
      <c r="A7" s="21"/>
      <c r="B7" s="21"/>
      <c r="D7" s="27"/>
      <c r="E7" s="21" t="s">
        <v>1182</v>
      </c>
      <c r="F7" s="21" t="s">
        <v>1183</v>
      </c>
      <c r="G7" s="123">
        <v>1</v>
      </c>
    </row>
    <row r="8" spans="1:12" ht="11.25" customHeight="1" x14ac:dyDescent="0.25">
      <c r="A8" s="21"/>
      <c r="B8" s="21"/>
      <c r="G8" s="123"/>
    </row>
    <row r="9" spans="1:12" ht="11.25" customHeight="1" x14ac:dyDescent="0.25">
      <c r="A9" s="21"/>
      <c r="B9" s="21"/>
      <c r="C9" s="21" t="s">
        <v>1184</v>
      </c>
      <c r="D9" s="21" t="s">
        <v>1185</v>
      </c>
      <c r="E9" s="21" t="s">
        <v>1186</v>
      </c>
      <c r="F9" s="22" t="s">
        <v>1187</v>
      </c>
      <c r="G9" s="123">
        <v>1</v>
      </c>
    </row>
    <row r="10" spans="1:12" ht="11.25" customHeight="1" x14ac:dyDescent="0.25">
      <c r="A10" s="21"/>
      <c r="B10" s="21"/>
      <c r="C10" s="21"/>
      <c r="E10" s="21" t="s">
        <v>1188</v>
      </c>
      <c r="F10" s="22" t="s">
        <v>1189</v>
      </c>
      <c r="G10" s="123">
        <v>1</v>
      </c>
    </row>
    <row r="11" spans="1:12" ht="11.25" customHeight="1" x14ac:dyDescent="0.25">
      <c r="A11" s="21"/>
      <c r="B11" s="21"/>
      <c r="C11" s="21"/>
      <c r="D11" s="21"/>
      <c r="E11" s="21" t="s">
        <v>1190</v>
      </c>
      <c r="F11" s="113" t="s">
        <v>1191</v>
      </c>
      <c r="G11" s="123">
        <v>1</v>
      </c>
    </row>
    <row r="12" spans="1:12" ht="11.25" customHeight="1" x14ac:dyDescent="0.25">
      <c r="A12" s="21"/>
      <c r="B12" s="21"/>
      <c r="C12" s="21"/>
      <c r="D12" s="21"/>
      <c r="E12" s="21" t="s">
        <v>1192</v>
      </c>
      <c r="F12" s="21" t="s">
        <v>1193</v>
      </c>
      <c r="G12" s="123">
        <v>1</v>
      </c>
    </row>
    <row r="13" spans="1:12" ht="11.25" customHeight="1" x14ac:dyDescent="0.25">
      <c r="A13" s="21"/>
      <c r="B13" s="21"/>
      <c r="C13" s="21"/>
      <c r="D13" s="21"/>
      <c r="E13" s="21" t="s">
        <v>1194</v>
      </c>
      <c r="F13" s="21" t="s">
        <v>1195</v>
      </c>
      <c r="G13" s="123">
        <v>1</v>
      </c>
    </row>
    <row r="14" spans="1:12" ht="11.25" customHeight="1" x14ac:dyDescent="0.25">
      <c r="A14" s="21"/>
      <c r="B14" s="21"/>
      <c r="C14" s="21"/>
      <c r="D14" s="21"/>
      <c r="E14" s="21" t="s">
        <v>1196</v>
      </c>
      <c r="F14" s="22" t="s">
        <v>1197</v>
      </c>
      <c r="G14" s="123">
        <v>1</v>
      </c>
    </row>
    <row r="15" spans="1:12" ht="11.25" customHeight="1" x14ac:dyDescent="0.25">
      <c r="A15" s="21"/>
      <c r="B15" s="21"/>
      <c r="C15" s="21"/>
      <c r="D15" s="21"/>
      <c r="E15" s="21" t="s">
        <v>1198</v>
      </c>
      <c r="F15" s="114" t="s">
        <v>1199</v>
      </c>
      <c r="G15" s="123">
        <v>1</v>
      </c>
    </row>
    <row r="16" spans="1:12" ht="11.25" customHeight="1" x14ac:dyDescent="0.25">
      <c r="A16" s="21"/>
      <c r="B16" s="21"/>
      <c r="C16" s="21"/>
      <c r="D16" s="21"/>
      <c r="E16" s="21" t="s">
        <v>1200</v>
      </c>
      <c r="F16" s="22" t="s">
        <v>1201</v>
      </c>
      <c r="G16" s="123">
        <v>1</v>
      </c>
    </row>
    <row r="17" spans="1:7" ht="11.25" customHeight="1" x14ac:dyDescent="0.25">
      <c r="A17" s="23"/>
      <c r="B17" s="27"/>
      <c r="C17" s="21"/>
      <c r="D17" s="27"/>
      <c r="E17" s="21" t="s">
        <v>1202</v>
      </c>
      <c r="F17" s="22" t="s">
        <v>1203</v>
      </c>
      <c r="G17" s="123">
        <v>1</v>
      </c>
    </row>
    <row r="18" spans="1:7" ht="11.25" customHeight="1" x14ac:dyDescent="0.25">
      <c r="A18" s="23"/>
      <c r="B18" s="27"/>
      <c r="C18" s="27"/>
      <c r="E18" s="21" t="s">
        <v>1204</v>
      </c>
      <c r="F18" s="22" t="s">
        <v>1205</v>
      </c>
      <c r="G18" s="123">
        <v>1</v>
      </c>
    </row>
    <row r="19" spans="1:7" ht="11.25" customHeight="1" x14ac:dyDescent="0.25">
      <c r="A19" s="23"/>
      <c r="B19" s="27"/>
      <c r="C19" s="27"/>
      <c r="D19" s="27"/>
      <c r="E19" s="27"/>
      <c r="F19" s="27"/>
      <c r="G19" s="123"/>
    </row>
    <row r="20" spans="1:7" ht="11.25" customHeight="1" x14ac:dyDescent="0.25">
      <c r="A20" s="21"/>
      <c r="C20" s="21" t="s">
        <v>1206</v>
      </c>
      <c r="D20" s="21" t="s">
        <v>1207</v>
      </c>
      <c r="E20" s="21" t="s">
        <v>1208</v>
      </c>
      <c r="F20" s="21" t="s">
        <v>1209</v>
      </c>
      <c r="G20" s="123">
        <v>1</v>
      </c>
    </row>
    <row r="21" spans="1:7" ht="11.25" customHeight="1" x14ac:dyDescent="0.25">
      <c r="A21" s="21"/>
      <c r="C21" s="21"/>
      <c r="D21" s="21"/>
      <c r="E21" s="21" t="s">
        <v>1210</v>
      </c>
      <c r="F21" s="21" t="s">
        <v>1211</v>
      </c>
      <c r="G21" s="123">
        <v>1</v>
      </c>
    </row>
    <row r="22" spans="1:7" ht="11.25" customHeight="1" x14ac:dyDescent="0.25">
      <c r="A22" s="21"/>
      <c r="C22" s="27"/>
      <c r="E22" s="21" t="s">
        <v>1212</v>
      </c>
      <c r="F22" s="22" t="s">
        <v>1213</v>
      </c>
      <c r="G22" s="123">
        <v>1</v>
      </c>
    </row>
    <row r="23" spans="1:7" ht="11.25" customHeight="1" x14ac:dyDescent="0.25">
      <c r="A23" s="21"/>
      <c r="C23" s="27"/>
      <c r="E23" s="21" t="s">
        <v>1214</v>
      </c>
      <c r="F23" s="27" t="s">
        <v>1215</v>
      </c>
      <c r="G23" s="123">
        <v>1</v>
      </c>
    </row>
    <row r="24" spans="1:7" ht="11.25" customHeight="1" x14ac:dyDescent="0.25">
      <c r="A24" s="21"/>
      <c r="C24" s="21"/>
      <c r="D24" s="21"/>
      <c r="E24" s="21" t="s">
        <v>1216</v>
      </c>
      <c r="F24" s="22" t="s">
        <v>1217</v>
      </c>
      <c r="G24" s="123">
        <v>1</v>
      </c>
    </row>
    <row r="25" spans="1:7" ht="11.25" customHeight="1" x14ac:dyDescent="0.25">
      <c r="A25" s="21"/>
      <c r="C25" s="21"/>
      <c r="D25" s="21"/>
      <c r="E25" s="21" t="s">
        <v>1218</v>
      </c>
      <c r="F25" s="27" t="s">
        <v>1219</v>
      </c>
      <c r="G25" s="123">
        <v>1</v>
      </c>
    </row>
    <row r="26" spans="1:7" ht="11.25" customHeight="1" x14ac:dyDescent="0.25">
      <c r="A26" s="21"/>
      <c r="C26" s="21"/>
      <c r="D26" s="21"/>
      <c r="E26" s="27"/>
      <c r="F26" s="25"/>
      <c r="G26" s="123"/>
    </row>
    <row r="27" spans="1:7" ht="11.25" customHeight="1" x14ac:dyDescent="0.25">
      <c r="A27" s="21" t="s">
        <v>1220</v>
      </c>
      <c r="B27" s="21" t="s">
        <v>1221</v>
      </c>
      <c r="C27" s="21" t="s">
        <v>1222</v>
      </c>
      <c r="D27" s="21" t="s">
        <v>1223</v>
      </c>
      <c r="E27" s="21" t="s">
        <v>1224</v>
      </c>
      <c r="F27" s="21" t="s">
        <v>1225</v>
      </c>
      <c r="G27" s="123">
        <v>1</v>
      </c>
    </row>
    <row r="28" spans="1:7" ht="11.25" customHeight="1" x14ac:dyDescent="0.25">
      <c r="A28" s="21"/>
      <c r="B28" s="21"/>
      <c r="C28" s="21"/>
      <c r="D28" s="21"/>
      <c r="E28" s="21" t="s">
        <v>1226</v>
      </c>
      <c r="F28" s="22" t="s">
        <v>1227</v>
      </c>
      <c r="G28" s="123">
        <v>1</v>
      </c>
    </row>
    <row r="29" spans="1:7" ht="11.25" customHeight="1" x14ac:dyDescent="0.25">
      <c r="A29" s="21"/>
      <c r="B29" s="21"/>
      <c r="C29" s="21"/>
      <c r="D29" s="21"/>
      <c r="E29" s="21" t="s">
        <v>1228</v>
      </c>
      <c r="F29" s="22" t="s">
        <v>1229</v>
      </c>
      <c r="G29" s="123">
        <v>1</v>
      </c>
    </row>
    <row r="30" spans="1:7" ht="11.25" customHeight="1" x14ac:dyDescent="0.25">
      <c r="A30" s="21"/>
      <c r="C30" s="21"/>
      <c r="D30" s="21"/>
      <c r="E30" s="21" t="s">
        <v>1230</v>
      </c>
      <c r="F30" s="22" t="s">
        <v>1231</v>
      </c>
      <c r="G30" s="123">
        <v>1</v>
      </c>
    </row>
    <row r="31" spans="1:7" ht="11.25" customHeight="1" x14ac:dyDescent="0.25">
      <c r="A31" s="21"/>
      <c r="C31" s="21"/>
      <c r="D31" s="21"/>
      <c r="E31" s="21" t="s">
        <v>1232</v>
      </c>
      <c r="F31" s="21" t="s">
        <v>1233</v>
      </c>
      <c r="G31" s="123">
        <v>1</v>
      </c>
    </row>
    <row r="32" spans="1:7" ht="11.25" customHeight="1" x14ac:dyDescent="0.25">
      <c r="A32" s="21"/>
      <c r="C32" s="21"/>
      <c r="D32" s="21"/>
      <c r="E32" s="21" t="s">
        <v>1234</v>
      </c>
      <c r="F32" s="21" t="s">
        <v>1235</v>
      </c>
      <c r="G32" s="123">
        <v>1</v>
      </c>
    </row>
    <row r="33" spans="1:7" ht="11.25" customHeight="1" x14ac:dyDescent="0.25">
      <c r="A33" s="21"/>
      <c r="B33" s="21"/>
      <c r="E33" s="21" t="s">
        <v>1236</v>
      </c>
      <c r="F33" s="22" t="s">
        <v>1237</v>
      </c>
      <c r="G33" s="123">
        <v>1</v>
      </c>
    </row>
    <row r="34" spans="1:7" ht="11.25" customHeight="1" x14ac:dyDescent="0.25">
      <c r="A34" s="21"/>
      <c r="B34" s="21"/>
      <c r="E34" s="21" t="s">
        <v>1238</v>
      </c>
      <c r="F34" s="22" t="s">
        <v>1239</v>
      </c>
      <c r="G34" s="123">
        <v>1</v>
      </c>
    </row>
    <row r="35" spans="1:7" ht="11.25" customHeight="1" x14ac:dyDescent="0.25">
      <c r="A35" s="21"/>
      <c r="B35" s="21"/>
      <c r="C35" s="21"/>
      <c r="G35" s="123"/>
    </row>
    <row r="36" spans="1:7" ht="11.25" customHeight="1" x14ac:dyDescent="0.25">
      <c r="A36" s="21"/>
      <c r="B36" s="21"/>
      <c r="C36" s="21" t="s">
        <v>1240</v>
      </c>
      <c r="D36" s="21" t="s">
        <v>1241</v>
      </c>
      <c r="E36" s="21" t="s">
        <v>1242</v>
      </c>
      <c r="F36" s="21" t="s">
        <v>1243</v>
      </c>
      <c r="G36" s="123">
        <v>1</v>
      </c>
    </row>
    <row r="37" spans="1:7" ht="11.25" customHeight="1" x14ac:dyDescent="0.25">
      <c r="A37" s="21"/>
      <c r="B37" s="21"/>
      <c r="C37" s="21"/>
      <c r="D37" s="21"/>
      <c r="E37" s="21" t="s">
        <v>1244</v>
      </c>
      <c r="F37" s="27" t="s">
        <v>1245</v>
      </c>
      <c r="G37" s="123">
        <v>1</v>
      </c>
    </row>
    <row r="38" spans="1:7" ht="11.25" customHeight="1" x14ac:dyDescent="0.25">
      <c r="A38" s="21"/>
      <c r="B38" s="21"/>
      <c r="D38" s="19"/>
      <c r="E38" s="21" t="s">
        <v>1246</v>
      </c>
      <c r="F38" s="21" t="s">
        <v>1247</v>
      </c>
      <c r="G38" s="123">
        <v>1</v>
      </c>
    </row>
    <row r="39" spans="1:7" ht="11.25" customHeight="1" x14ac:dyDescent="0.25">
      <c r="A39" s="21"/>
      <c r="B39" s="21"/>
      <c r="D39" s="19"/>
      <c r="E39" s="21" t="s">
        <v>1248</v>
      </c>
      <c r="F39" s="21" t="s">
        <v>1249</v>
      </c>
      <c r="G39" s="123">
        <v>1</v>
      </c>
    </row>
    <row r="40" spans="1:7" ht="11.25" customHeight="1" x14ac:dyDescent="0.25">
      <c r="A40" s="21"/>
      <c r="B40" s="21"/>
      <c r="D40" s="19"/>
      <c r="G40" s="123"/>
    </row>
    <row r="41" spans="1:7" ht="11.25" customHeight="1" x14ac:dyDescent="0.25">
      <c r="A41" s="21" t="s">
        <v>1250</v>
      </c>
      <c r="B41" s="21" t="s">
        <v>1251</v>
      </c>
      <c r="C41" s="21" t="s">
        <v>1252</v>
      </c>
      <c r="D41" s="21" t="s">
        <v>1253</v>
      </c>
      <c r="E41" s="21" t="s">
        <v>1254</v>
      </c>
      <c r="F41" s="21" t="s">
        <v>1255</v>
      </c>
      <c r="G41" s="123">
        <v>1</v>
      </c>
    </row>
    <row r="42" spans="1:7" ht="11.25" customHeight="1" x14ac:dyDescent="0.25">
      <c r="A42" s="21"/>
      <c r="B42" s="21"/>
      <c r="E42" s="21" t="s">
        <v>1256</v>
      </c>
      <c r="F42" s="21" t="s">
        <v>1257</v>
      </c>
      <c r="G42" s="123">
        <v>1</v>
      </c>
    </row>
    <row r="43" spans="1:7" ht="11.25" customHeight="1" x14ac:dyDescent="0.25">
      <c r="G43" s="123"/>
    </row>
    <row r="44" spans="1:7" ht="11.25" customHeight="1" x14ac:dyDescent="0.25">
      <c r="C44" s="21" t="s">
        <v>1258</v>
      </c>
      <c r="D44" s="21" t="s">
        <v>1259</v>
      </c>
      <c r="E44" s="21" t="s">
        <v>1260</v>
      </c>
      <c r="F44" s="19" t="s">
        <v>1261</v>
      </c>
      <c r="G44" s="123">
        <v>1</v>
      </c>
    </row>
    <row r="45" spans="1:7" ht="11.25" customHeight="1" x14ac:dyDescent="0.25">
      <c r="E45" s="21" t="s">
        <v>1262</v>
      </c>
      <c r="F45" s="21" t="s">
        <v>1263</v>
      </c>
      <c r="G45" s="123">
        <v>1</v>
      </c>
    </row>
    <row r="46" spans="1:7" ht="11.25" customHeight="1" x14ac:dyDescent="0.25">
      <c r="G46" s="123"/>
    </row>
    <row r="47" spans="1:7" ht="11.25" customHeight="1" x14ac:dyDescent="0.25">
      <c r="A47" s="21"/>
      <c r="C47" s="21" t="s">
        <v>1264</v>
      </c>
      <c r="D47" s="22" t="s">
        <v>1265</v>
      </c>
      <c r="E47" s="27" t="s">
        <v>1266</v>
      </c>
      <c r="F47" s="22" t="s">
        <v>1267</v>
      </c>
      <c r="G47" s="123">
        <v>1</v>
      </c>
    </row>
    <row r="48" spans="1:7" ht="11.25" customHeight="1" x14ac:dyDescent="0.25">
      <c r="D48" s="27"/>
      <c r="E48" s="27" t="s">
        <v>1268</v>
      </c>
      <c r="F48" s="22" t="s">
        <v>1269</v>
      </c>
      <c r="G48" s="123">
        <v>1</v>
      </c>
    </row>
    <row r="49" spans="3:7" ht="11.25" customHeight="1" x14ac:dyDescent="0.25">
      <c r="D49" s="27"/>
      <c r="E49" s="27" t="s">
        <v>1270</v>
      </c>
      <c r="F49" s="22" t="s">
        <v>1271</v>
      </c>
      <c r="G49" s="123">
        <v>1</v>
      </c>
    </row>
    <row r="50" spans="3:7" ht="11.25" customHeight="1" x14ac:dyDescent="0.25">
      <c r="D50" s="27"/>
      <c r="E50" s="27" t="s">
        <v>1272</v>
      </c>
      <c r="F50" s="22" t="s">
        <v>1273</v>
      </c>
      <c r="G50" s="123">
        <v>1</v>
      </c>
    </row>
    <row r="51" spans="3:7" ht="11.25" customHeight="1" x14ac:dyDescent="0.25">
      <c r="C51" s="27"/>
      <c r="D51" s="27"/>
      <c r="E51" s="27" t="s">
        <v>1274</v>
      </c>
      <c r="F51" s="22" t="s">
        <v>1275</v>
      </c>
      <c r="G51" s="123">
        <v>1</v>
      </c>
    </row>
    <row r="52" spans="3:7" ht="11.25" customHeight="1" x14ac:dyDescent="0.25">
      <c r="C52" s="27"/>
      <c r="D52" s="27"/>
      <c r="E52" s="27" t="s">
        <v>1276</v>
      </c>
      <c r="F52" s="22" t="s">
        <v>1277</v>
      </c>
      <c r="G52" s="123">
        <v>1</v>
      </c>
    </row>
    <row r="53" spans="3:7" ht="11.25" customHeight="1" x14ac:dyDescent="0.25">
      <c r="C53" s="27"/>
      <c r="D53" s="27"/>
      <c r="E53" s="27" t="s">
        <v>1278</v>
      </c>
      <c r="F53" s="22" t="s">
        <v>1279</v>
      </c>
      <c r="G53" s="123">
        <v>1</v>
      </c>
    </row>
    <row r="54" spans="3:7" ht="11.25" customHeight="1" x14ac:dyDescent="0.25">
      <c r="C54" s="27"/>
      <c r="D54" s="27"/>
      <c r="E54" s="27" t="s">
        <v>1280</v>
      </c>
      <c r="F54" s="22" t="s">
        <v>1281</v>
      </c>
      <c r="G54" s="123">
        <v>1</v>
      </c>
    </row>
    <row r="55" spans="3:7" ht="11.25" customHeight="1" x14ac:dyDescent="0.25">
      <c r="C55" s="27"/>
      <c r="D55" s="27"/>
      <c r="E55" s="27" t="s">
        <v>1282</v>
      </c>
      <c r="F55" s="22" t="s">
        <v>1283</v>
      </c>
      <c r="G55" s="123">
        <v>1</v>
      </c>
    </row>
    <row r="56" spans="3:7" ht="11.25" customHeight="1" x14ac:dyDescent="0.25">
      <c r="C56" s="27"/>
      <c r="D56" s="27"/>
      <c r="E56" s="27" t="s">
        <v>1284</v>
      </c>
      <c r="F56" s="22" t="s">
        <v>1285</v>
      </c>
      <c r="G56" s="123">
        <v>1</v>
      </c>
    </row>
    <row r="57" spans="3:7" ht="11.25" customHeight="1" x14ac:dyDescent="0.25">
      <c r="C57" s="27"/>
      <c r="E57" s="25"/>
      <c r="F57" s="25"/>
    </row>
    <row r="58" spans="3:7" ht="11.25" customHeight="1" x14ac:dyDescent="0.25">
      <c r="C58" s="27"/>
      <c r="E58" s="25"/>
      <c r="F58" s="25"/>
    </row>
    <row r="59" spans="3:7" ht="11.25" customHeight="1" x14ac:dyDescent="0.25">
      <c r="C59" s="27"/>
      <c r="E59" s="25"/>
      <c r="F59" s="25"/>
    </row>
    <row r="60" spans="3:7" ht="11.25" customHeight="1" x14ac:dyDescent="0.25">
      <c r="C60" s="27"/>
      <c r="E60" s="25"/>
      <c r="F60" s="25"/>
    </row>
    <row r="61" spans="3:7" ht="11.25" customHeight="1" x14ac:dyDescent="0.25"/>
    <row r="62" spans="3:7" ht="11.25" customHeight="1" x14ac:dyDescent="0.25"/>
    <row r="63" spans="3:7" ht="11.25" customHeight="1" x14ac:dyDescent="0.25"/>
    <row r="64" spans="3:7" ht="11.25" customHeight="1" x14ac:dyDescent="0.25"/>
    <row r="65" spans="5:6" ht="11.25" customHeight="1" x14ac:dyDescent="0.25"/>
    <row r="66" spans="5:6" ht="11.25" customHeight="1" x14ac:dyDescent="0.25"/>
    <row r="67" spans="5:6" ht="11.25" customHeight="1" x14ac:dyDescent="0.25"/>
    <row r="68" spans="5:6" ht="11.25" customHeight="1" x14ac:dyDescent="0.25"/>
    <row r="69" spans="5:6" ht="11.25" customHeight="1" x14ac:dyDescent="0.25"/>
    <row r="70" spans="5:6" ht="11.25" customHeight="1" x14ac:dyDescent="0.25"/>
    <row r="71" spans="5:6" ht="11.25" customHeight="1" x14ac:dyDescent="0.25"/>
    <row r="72" spans="5:6" ht="11.25" customHeight="1" x14ac:dyDescent="0.25">
      <c r="E72" s="25"/>
      <c r="F72" s="25"/>
    </row>
    <row r="73" spans="5:6" ht="11.25" customHeight="1" x14ac:dyDescent="0.25">
      <c r="E73" s="25"/>
      <c r="F73" s="25"/>
    </row>
    <row r="74" spans="5:6" ht="11.25" customHeight="1" x14ac:dyDescent="0.25">
      <c r="E74" s="25"/>
      <c r="F74" s="25"/>
    </row>
    <row r="75" spans="5:6" ht="11.25" customHeight="1" x14ac:dyDescent="0.25">
      <c r="E75" s="25"/>
      <c r="F75" s="25"/>
    </row>
    <row r="76" spans="5:6" ht="11.25" customHeight="1" x14ac:dyDescent="0.25">
      <c r="E76" s="25"/>
      <c r="F76" s="25"/>
    </row>
    <row r="77" spans="5:6" ht="11.25" customHeight="1" x14ac:dyDescent="0.25">
      <c r="E77" s="25"/>
      <c r="F77" s="25"/>
    </row>
    <row r="78" spans="5:6" ht="11.25" customHeight="1" x14ac:dyDescent="0.25">
      <c r="E78" s="25"/>
      <c r="F78" s="25"/>
    </row>
    <row r="79" spans="5:6" ht="11.25" customHeight="1" x14ac:dyDescent="0.25">
      <c r="E79" s="25"/>
      <c r="F79" s="25"/>
    </row>
    <row r="80" spans="5:6" ht="11.25" customHeight="1" x14ac:dyDescent="0.25">
      <c r="E80" s="25"/>
      <c r="F80" s="25"/>
    </row>
    <row r="81" spans="5:6" ht="11.25" customHeight="1" x14ac:dyDescent="0.25">
      <c r="E81" s="25"/>
      <c r="F81" s="25"/>
    </row>
    <row r="82" spans="5:6" ht="11.25" customHeight="1" x14ac:dyDescent="0.25">
      <c r="E82" s="25"/>
      <c r="F82" s="25"/>
    </row>
    <row r="83" spans="5:6" ht="11.25" customHeight="1" x14ac:dyDescent="0.25">
      <c r="E83" s="25"/>
      <c r="F83" s="25"/>
    </row>
    <row r="84" spans="5:6" ht="11.25" customHeight="1" x14ac:dyDescent="0.25">
      <c r="E84" s="25"/>
      <c r="F84" s="25"/>
    </row>
    <row r="85" spans="5:6" ht="11.25" customHeight="1" x14ac:dyDescent="0.25">
      <c r="E85" s="25"/>
      <c r="F85" s="25"/>
    </row>
    <row r="86" spans="5:6" ht="11.25" customHeight="1" x14ac:dyDescent="0.25">
      <c r="E86" s="25"/>
      <c r="F86" s="25"/>
    </row>
    <row r="87" spans="5:6" ht="11.25" customHeight="1" x14ac:dyDescent="0.25">
      <c r="E87" s="25"/>
      <c r="F87" s="25"/>
    </row>
    <row r="88" spans="5:6" ht="11.25" customHeight="1" x14ac:dyDescent="0.25">
      <c r="E88" s="25"/>
      <c r="F88" s="25"/>
    </row>
    <row r="89" spans="5:6" ht="11.25" customHeight="1" x14ac:dyDescent="0.25">
      <c r="E89" s="25"/>
      <c r="F89" s="25"/>
    </row>
    <row r="90" spans="5:6" ht="11.25" customHeight="1" x14ac:dyDescent="0.25">
      <c r="E90" s="25"/>
      <c r="F90" s="25"/>
    </row>
    <row r="91" spans="5:6" ht="11.25" customHeight="1" x14ac:dyDescent="0.25">
      <c r="E91" s="25"/>
      <c r="F91" s="25"/>
    </row>
    <row r="92" spans="5:6" ht="11.25" customHeight="1" x14ac:dyDescent="0.25">
      <c r="E92" s="25"/>
      <c r="F92" s="25"/>
    </row>
    <row r="93" spans="5:6" ht="11.25" customHeight="1" x14ac:dyDescent="0.25">
      <c r="E93" s="25"/>
      <c r="F93" s="25"/>
    </row>
    <row r="94" spans="5:6" ht="11.25" customHeight="1" x14ac:dyDescent="0.25">
      <c r="E94" s="25"/>
      <c r="F94" s="25"/>
    </row>
    <row r="95" spans="5:6" ht="11.25" customHeight="1" x14ac:dyDescent="0.25">
      <c r="E95" s="25"/>
      <c r="F95" s="25"/>
    </row>
    <row r="96" spans="5:6" ht="11.25" customHeight="1" x14ac:dyDescent="0.25">
      <c r="E96" s="25"/>
      <c r="F96" s="25"/>
    </row>
    <row r="97" spans="5:6" ht="11.25" customHeight="1" x14ac:dyDescent="0.25">
      <c r="E97" s="25"/>
      <c r="F97" s="25"/>
    </row>
    <row r="98" spans="5:6" ht="11.25" customHeight="1" x14ac:dyDescent="0.25">
      <c r="E98" s="25"/>
      <c r="F98" s="25"/>
    </row>
    <row r="99" spans="5:6" ht="11.25" customHeight="1" x14ac:dyDescent="0.25">
      <c r="E99" s="25"/>
      <c r="F99" s="25"/>
    </row>
    <row r="100" spans="5:6" ht="11.25" customHeight="1" x14ac:dyDescent="0.25">
      <c r="E100" s="25"/>
      <c r="F100" s="25"/>
    </row>
    <row r="101" spans="5:6" ht="12" customHeight="1" x14ac:dyDescent="0.25">
      <c r="E101" s="25"/>
      <c r="F101" s="25"/>
    </row>
    <row r="102" spans="5:6" ht="12" customHeight="1" x14ac:dyDescent="0.25">
      <c r="E102" s="25"/>
      <c r="F102" s="25"/>
    </row>
    <row r="103" spans="5:6" ht="12" customHeight="1" x14ac:dyDescent="0.25">
      <c r="E103" s="25"/>
      <c r="F103" s="25"/>
    </row>
    <row r="104" spans="5:6" ht="12" customHeight="1" x14ac:dyDescent="0.25">
      <c r="E104" s="25"/>
      <c r="F104" s="25"/>
    </row>
    <row r="105" spans="5:6" ht="12" customHeight="1" x14ac:dyDescent="0.25">
      <c r="E105" s="25"/>
      <c r="F105" s="25"/>
    </row>
    <row r="106" spans="5:6" ht="12" customHeight="1" x14ac:dyDescent="0.25">
      <c r="E106" s="25"/>
      <c r="F106" s="25"/>
    </row>
    <row r="107" spans="5:6" ht="12" customHeight="1" x14ac:dyDescent="0.25">
      <c r="E107" s="25"/>
      <c r="F107" s="25"/>
    </row>
    <row r="108" spans="5:6" ht="12" customHeight="1" x14ac:dyDescent="0.25">
      <c r="E108" s="25"/>
      <c r="F108" s="25"/>
    </row>
    <row r="109" spans="5:6" ht="12" customHeight="1" x14ac:dyDescent="0.25">
      <c r="E109" s="25"/>
      <c r="F109" s="25"/>
    </row>
    <row r="110" spans="5:6" ht="12" customHeight="1" x14ac:dyDescent="0.25">
      <c r="E110" s="25"/>
      <c r="F110" s="25"/>
    </row>
    <row r="111" spans="5:6" ht="12" customHeight="1" x14ac:dyDescent="0.25">
      <c r="E111" s="25"/>
      <c r="F111" s="25"/>
    </row>
    <row r="112" spans="5:6" ht="12" customHeight="1" x14ac:dyDescent="0.25">
      <c r="E112" s="25"/>
      <c r="F112" s="25"/>
    </row>
    <row r="113" spans="5:6" ht="12" customHeight="1" x14ac:dyDescent="0.25">
      <c r="E113" s="25"/>
      <c r="F113" s="25"/>
    </row>
    <row r="114" spans="5:6" ht="12" customHeight="1" x14ac:dyDescent="0.25">
      <c r="E114" s="25"/>
      <c r="F114" s="25"/>
    </row>
    <row r="115" spans="5:6" ht="12" customHeight="1" x14ac:dyDescent="0.25">
      <c r="E115" s="25"/>
      <c r="F115" s="25"/>
    </row>
    <row r="116" spans="5:6" ht="12" customHeight="1" x14ac:dyDescent="0.25">
      <c r="E116" s="25"/>
      <c r="F116" s="25"/>
    </row>
    <row r="117" spans="5:6" ht="12" customHeight="1" x14ac:dyDescent="0.25">
      <c r="E117" s="25"/>
      <c r="F117" s="25"/>
    </row>
    <row r="118" spans="5:6" ht="12" customHeight="1" x14ac:dyDescent="0.25">
      <c r="E118" s="25"/>
      <c r="F118" s="25"/>
    </row>
    <row r="119" spans="5:6" ht="12" customHeight="1" x14ac:dyDescent="0.25">
      <c r="E119" s="25"/>
      <c r="F119" s="25"/>
    </row>
    <row r="120" spans="5:6" ht="12" customHeight="1" x14ac:dyDescent="0.25">
      <c r="E120" s="25"/>
      <c r="F120" s="25"/>
    </row>
    <row r="121" spans="5:6" ht="12" customHeight="1" x14ac:dyDescent="0.25">
      <c r="E121" s="25"/>
      <c r="F121" s="25"/>
    </row>
    <row r="122" spans="5:6" ht="12" customHeight="1" x14ac:dyDescent="0.25">
      <c r="E122" s="25"/>
      <c r="F122" s="25"/>
    </row>
    <row r="123" spans="5:6" ht="12" customHeight="1" x14ac:dyDescent="0.25">
      <c r="E123" s="25"/>
      <c r="F123" s="25"/>
    </row>
    <row r="124" spans="5:6" ht="12" customHeight="1" x14ac:dyDescent="0.25">
      <c r="E124" s="25"/>
      <c r="F124" s="25"/>
    </row>
    <row r="125" spans="5:6" ht="12" customHeight="1" x14ac:dyDescent="0.25">
      <c r="E125" s="25"/>
      <c r="F125" s="25"/>
    </row>
    <row r="126" spans="5:6" ht="12" customHeight="1" x14ac:dyDescent="0.25">
      <c r="E126" s="25"/>
      <c r="F126" s="25"/>
    </row>
    <row r="127" spans="5:6" ht="12" customHeight="1" x14ac:dyDescent="0.25">
      <c r="E127" s="25"/>
      <c r="F127" s="25"/>
    </row>
    <row r="128" spans="5:6" ht="12" customHeight="1" x14ac:dyDescent="0.25">
      <c r="E128" s="25"/>
      <c r="F128" s="25"/>
    </row>
    <row r="129" spans="5:6" ht="12" customHeight="1" x14ac:dyDescent="0.25">
      <c r="E129" s="25"/>
      <c r="F129" s="25"/>
    </row>
    <row r="130" spans="5:6" ht="12" customHeight="1" x14ac:dyDescent="0.25">
      <c r="E130" s="25"/>
      <c r="F130" s="25"/>
    </row>
    <row r="131" spans="5:6" ht="12" customHeight="1" x14ac:dyDescent="0.25">
      <c r="E131" s="25"/>
      <c r="F131" s="25"/>
    </row>
    <row r="132" spans="5:6" ht="12" customHeight="1" x14ac:dyDescent="0.25">
      <c r="E132" s="25"/>
      <c r="F132" s="25"/>
    </row>
    <row r="133" spans="5:6" ht="12" customHeight="1" x14ac:dyDescent="0.25">
      <c r="E133" s="25"/>
      <c r="F133" s="25"/>
    </row>
    <row r="134" spans="5:6" ht="12" customHeight="1" x14ac:dyDescent="0.25">
      <c r="E134" s="25"/>
      <c r="F134" s="25"/>
    </row>
    <row r="135" spans="5:6" ht="12" customHeight="1" x14ac:dyDescent="0.25">
      <c r="E135" s="25"/>
      <c r="F135" s="25"/>
    </row>
    <row r="136" spans="5:6" ht="12" customHeight="1" x14ac:dyDescent="0.25">
      <c r="E136" s="25"/>
      <c r="F136" s="25"/>
    </row>
    <row r="137" spans="5:6" ht="12" customHeight="1" x14ac:dyDescent="0.25">
      <c r="E137" s="25"/>
      <c r="F137" s="25"/>
    </row>
    <row r="138" spans="5:6" ht="12" customHeight="1" x14ac:dyDescent="0.25">
      <c r="E138" s="25"/>
      <c r="F138" s="25"/>
    </row>
    <row r="139" spans="5:6" ht="12" customHeight="1" x14ac:dyDescent="0.25">
      <c r="E139" s="25"/>
      <c r="F139" s="25"/>
    </row>
    <row r="140" spans="5:6" ht="12" customHeight="1" x14ac:dyDescent="0.25">
      <c r="E140" s="25"/>
      <c r="F140" s="25"/>
    </row>
    <row r="141" spans="5:6" ht="12" customHeight="1" x14ac:dyDescent="0.25">
      <c r="E141" s="25"/>
      <c r="F141" s="2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O83"/>
  <sheetViews>
    <sheetView zoomScale="115" zoomScaleNormal="115" workbookViewId="0">
      <pane xSplit="31485" topLeftCell="J1"/>
      <selection activeCell="D14" sqref="D14"/>
      <selection pane="topRight" activeCell="J33" sqref="J33"/>
    </sheetView>
  </sheetViews>
  <sheetFormatPr defaultColWidth="11.42578125" defaultRowHeight="12.75" x14ac:dyDescent="0.25"/>
  <cols>
    <col min="1" max="1" width="4.5703125" style="14" customWidth="1"/>
    <col min="2" max="2" width="32.7109375" style="14" customWidth="1"/>
    <col min="3" max="3" width="6.85546875" style="14" customWidth="1"/>
    <col min="4" max="4" width="56.140625" style="14" customWidth="1"/>
    <col min="5" max="5" width="6.28515625" style="14" customWidth="1"/>
    <col min="6" max="6" width="109" style="14" customWidth="1"/>
    <col min="7" max="7" width="5" style="14" customWidth="1"/>
    <col min="8" max="8" width="19" style="14" customWidth="1"/>
    <col min="9" max="16384" width="11.42578125" style="14"/>
  </cols>
  <sheetData>
    <row r="1" spans="1:15" ht="12" customHeight="1" x14ac:dyDescent="0.25">
      <c r="B1" s="16" t="s">
        <v>1286</v>
      </c>
      <c r="D1" s="16" t="s">
        <v>1287</v>
      </c>
      <c r="F1" s="16" t="s">
        <v>1288</v>
      </c>
      <c r="G1" s="122" t="s">
        <v>1289</v>
      </c>
      <c r="H1" s="39"/>
      <c r="I1" s="39"/>
      <c r="J1" s="39"/>
      <c r="K1" s="39"/>
      <c r="L1" s="39"/>
      <c r="M1" s="40"/>
      <c r="N1" s="40"/>
      <c r="O1" s="40"/>
    </row>
    <row r="2" spans="1:15" ht="11.25" customHeight="1" x14ac:dyDescent="0.25">
      <c r="A2" s="14" t="s">
        <v>1290</v>
      </c>
      <c r="B2" s="14" t="s">
        <v>1291</v>
      </c>
      <c r="C2" s="14" t="s">
        <v>1292</v>
      </c>
      <c r="D2" s="14" t="s">
        <v>1293</v>
      </c>
      <c r="E2" s="14" t="s">
        <v>1294</v>
      </c>
      <c r="F2" s="28" t="s">
        <v>1295</v>
      </c>
      <c r="G2" s="123">
        <v>1</v>
      </c>
    </row>
    <row r="3" spans="1:15" ht="11.25" customHeight="1" x14ac:dyDescent="0.25">
      <c r="E3" s="14" t="s">
        <v>1296</v>
      </c>
      <c r="F3" s="14" t="s">
        <v>1297</v>
      </c>
      <c r="G3" s="123">
        <v>1</v>
      </c>
    </row>
    <row r="4" spans="1:15" ht="11.25" customHeight="1" x14ac:dyDescent="0.25">
      <c r="E4" s="14" t="s">
        <v>1298</v>
      </c>
      <c r="F4" s="115" t="s">
        <v>1299</v>
      </c>
      <c r="G4" s="123">
        <v>1</v>
      </c>
    </row>
    <row r="5" spans="1:15" ht="11.25" customHeight="1" x14ac:dyDescent="0.25">
      <c r="E5" s="14" t="s">
        <v>1300</v>
      </c>
      <c r="F5" s="20" t="s">
        <v>1301</v>
      </c>
      <c r="G5" s="123">
        <v>1</v>
      </c>
    </row>
    <row r="6" spans="1:15" ht="11.25" customHeight="1" x14ac:dyDescent="0.25">
      <c r="B6" s="15"/>
      <c r="C6" s="15"/>
      <c r="D6" s="15"/>
      <c r="E6" s="15"/>
      <c r="F6" s="15"/>
      <c r="G6" s="123"/>
    </row>
    <row r="7" spans="1:15" ht="11.25" customHeight="1" x14ac:dyDescent="0.25">
      <c r="C7" s="14" t="s">
        <v>1302</v>
      </c>
      <c r="D7" s="30" t="s">
        <v>1303</v>
      </c>
      <c r="E7" s="15" t="s">
        <v>1304</v>
      </c>
      <c r="F7" s="15" t="s">
        <v>1305</v>
      </c>
      <c r="G7" s="123">
        <v>1</v>
      </c>
    </row>
    <row r="8" spans="1:15" ht="11.25" customHeight="1" x14ac:dyDescent="0.25">
      <c r="D8" s="15"/>
      <c r="E8" s="15" t="s">
        <v>1306</v>
      </c>
      <c r="F8" s="15" t="s">
        <v>1307</v>
      </c>
      <c r="G8" s="123">
        <v>1</v>
      </c>
    </row>
    <row r="9" spans="1:15" ht="11.25" customHeight="1" x14ac:dyDescent="0.25">
      <c r="D9" s="15"/>
      <c r="E9" s="15" t="s">
        <v>1308</v>
      </c>
      <c r="F9" s="15" t="s">
        <v>1309</v>
      </c>
      <c r="G9" s="123">
        <v>1</v>
      </c>
    </row>
    <row r="10" spans="1:15" ht="11.25" customHeight="1" x14ac:dyDescent="0.25">
      <c r="D10" s="15"/>
      <c r="E10" s="15" t="s">
        <v>1310</v>
      </c>
      <c r="F10" s="15" t="s">
        <v>1311</v>
      </c>
      <c r="G10" s="123">
        <v>1</v>
      </c>
    </row>
    <row r="11" spans="1:15" ht="11.25" customHeight="1" x14ac:dyDescent="0.25">
      <c r="G11" s="123"/>
    </row>
    <row r="12" spans="1:15" ht="11.25" customHeight="1" x14ac:dyDescent="0.25">
      <c r="A12" s="14" t="s">
        <v>1312</v>
      </c>
      <c r="B12" s="15" t="s">
        <v>1313</v>
      </c>
      <c r="C12" s="15" t="s">
        <v>1314</v>
      </c>
      <c r="D12" s="14" t="s">
        <v>1315</v>
      </c>
      <c r="E12" s="14" t="s">
        <v>1316</v>
      </c>
      <c r="F12" s="14" t="s">
        <v>1317</v>
      </c>
      <c r="G12" s="123">
        <v>1</v>
      </c>
    </row>
    <row r="13" spans="1:15" ht="11.25" customHeight="1" x14ac:dyDescent="0.25">
      <c r="B13" s="15"/>
      <c r="E13" s="14" t="s">
        <v>1318</v>
      </c>
      <c r="F13" s="14" t="s">
        <v>1319</v>
      </c>
      <c r="G13" s="123">
        <v>1</v>
      </c>
    </row>
    <row r="14" spans="1:15" ht="11.25" customHeight="1" x14ac:dyDescent="0.25">
      <c r="E14" s="14" t="s">
        <v>1320</v>
      </c>
      <c r="F14" s="15" t="s">
        <v>1321</v>
      </c>
      <c r="G14" s="123">
        <v>1</v>
      </c>
    </row>
    <row r="15" spans="1:15" ht="11.25" customHeight="1" x14ac:dyDescent="0.25">
      <c r="E15" s="14" t="s">
        <v>1322</v>
      </c>
      <c r="F15" s="15" t="s">
        <v>1323</v>
      </c>
      <c r="G15" s="123">
        <v>1</v>
      </c>
    </row>
    <row r="16" spans="1:15" ht="11.25" customHeight="1" x14ac:dyDescent="0.25">
      <c r="D16" s="15"/>
      <c r="E16" s="14" t="s">
        <v>1324</v>
      </c>
      <c r="F16" s="15" t="s">
        <v>1325</v>
      </c>
      <c r="G16" s="123">
        <v>1</v>
      </c>
    </row>
    <row r="17" spans="1:7" ht="11.25" customHeight="1" x14ac:dyDescent="0.25">
      <c r="D17" s="15"/>
      <c r="E17" s="14" t="s">
        <v>1326</v>
      </c>
      <c r="F17" s="15" t="s">
        <v>1327</v>
      </c>
      <c r="G17" s="123">
        <v>1</v>
      </c>
    </row>
    <row r="18" spans="1:7" ht="11.25" customHeight="1" x14ac:dyDescent="0.25">
      <c r="E18" s="14" t="s">
        <v>1328</v>
      </c>
      <c r="F18" s="20" t="s">
        <v>1329</v>
      </c>
      <c r="G18" s="123">
        <v>1</v>
      </c>
    </row>
    <row r="19" spans="1:7" ht="11.25" customHeight="1" x14ac:dyDescent="0.25">
      <c r="E19" s="14" t="s">
        <v>1330</v>
      </c>
      <c r="F19" s="20" t="s">
        <v>1331</v>
      </c>
      <c r="G19" s="123">
        <v>1</v>
      </c>
    </row>
    <row r="20" spans="1:7" ht="11.25" customHeight="1" x14ac:dyDescent="0.25">
      <c r="G20" s="123"/>
    </row>
    <row r="21" spans="1:7" ht="11.25" customHeight="1" x14ac:dyDescent="0.25">
      <c r="A21" s="14" t="s">
        <v>1332</v>
      </c>
      <c r="B21" s="14" t="s">
        <v>1333</v>
      </c>
      <c r="C21" s="14" t="s">
        <v>1334</v>
      </c>
      <c r="D21" s="14" t="s">
        <v>1335</v>
      </c>
      <c r="E21" s="15" t="s">
        <v>1336</v>
      </c>
      <c r="F21" s="14" t="s">
        <v>1337</v>
      </c>
      <c r="G21" s="123">
        <v>1</v>
      </c>
    </row>
    <row r="22" spans="1:7" ht="11.25" customHeight="1" x14ac:dyDescent="0.25">
      <c r="D22" s="28"/>
      <c r="E22" s="15" t="s">
        <v>1338</v>
      </c>
      <c r="F22" s="20" t="s">
        <v>1339</v>
      </c>
      <c r="G22" s="123">
        <v>1</v>
      </c>
    </row>
    <row r="23" spans="1:7" ht="11.25" customHeight="1" x14ac:dyDescent="0.25">
      <c r="C23" s="15"/>
      <c r="D23" s="15"/>
      <c r="E23" s="15" t="s">
        <v>1340</v>
      </c>
      <c r="F23" s="15" t="s">
        <v>1341</v>
      </c>
      <c r="G23" s="123">
        <v>1</v>
      </c>
    </row>
    <row r="24" spans="1:7" ht="11.25" customHeight="1" x14ac:dyDescent="0.25">
      <c r="B24" s="16"/>
      <c r="C24" s="15"/>
      <c r="D24" s="15"/>
      <c r="E24" s="15"/>
      <c r="F24" s="15"/>
      <c r="G24" s="123"/>
    </row>
    <row r="25" spans="1:7" ht="11.25" customHeight="1" x14ac:dyDescent="0.25">
      <c r="A25" s="14" t="s">
        <v>1342</v>
      </c>
      <c r="B25" s="15" t="s">
        <v>1343</v>
      </c>
      <c r="C25" s="14" t="s">
        <v>1344</v>
      </c>
      <c r="D25" s="14" t="s">
        <v>1345</v>
      </c>
      <c r="E25" s="14" t="s">
        <v>1346</v>
      </c>
      <c r="F25" s="14" t="s">
        <v>1347</v>
      </c>
      <c r="G25" s="123">
        <v>1</v>
      </c>
    </row>
    <row r="26" spans="1:7" ht="11.25" customHeight="1" x14ac:dyDescent="0.25">
      <c r="D26" s="28"/>
      <c r="E26" s="14" t="s">
        <v>1348</v>
      </c>
      <c r="F26" s="14" t="s">
        <v>1349</v>
      </c>
      <c r="G26" s="123">
        <v>1</v>
      </c>
    </row>
    <row r="27" spans="1:7" ht="11.25" customHeight="1" x14ac:dyDescent="0.25">
      <c r="E27" s="14" t="s">
        <v>1350</v>
      </c>
      <c r="F27" s="15" t="s">
        <v>1351</v>
      </c>
      <c r="G27" s="123">
        <v>1</v>
      </c>
    </row>
    <row r="28" spans="1:7" ht="11.25" customHeight="1" x14ac:dyDescent="0.25">
      <c r="E28" s="14" t="s">
        <v>1352</v>
      </c>
      <c r="F28" s="14" t="s">
        <v>1353</v>
      </c>
      <c r="G28" s="123">
        <v>1</v>
      </c>
    </row>
    <row r="29" spans="1:7" ht="11.25" customHeight="1" x14ac:dyDescent="0.25">
      <c r="G29" s="123"/>
    </row>
    <row r="30" spans="1:7" ht="11.25" customHeight="1" x14ac:dyDescent="0.25">
      <c r="C30" s="14" t="s">
        <v>1354</v>
      </c>
      <c r="D30" s="14" t="s">
        <v>1355</v>
      </c>
      <c r="E30" s="14" t="s">
        <v>1356</v>
      </c>
      <c r="F30" s="14" t="s">
        <v>1357</v>
      </c>
      <c r="G30" s="123">
        <v>1</v>
      </c>
    </row>
    <row r="31" spans="1:7" ht="11.25" customHeight="1" x14ac:dyDescent="0.25">
      <c r="E31" s="14" t="s">
        <v>1358</v>
      </c>
      <c r="F31" s="14" t="s">
        <v>1359</v>
      </c>
      <c r="G31" s="123">
        <v>1</v>
      </c>
    </row>
    <row r="32" spans="1:7" ht="11.25" customHeight="1" x14ac:dyDescent="0.25">
      <c r="E32" s="14" t="s">
        <v>1360</v>
      </c>
      <c r="F32" s="14" t="s">
        <v>1361</v>
      </c>
      <c r="G32" s="123">
        <v>1</v>
      </c>
    </row>
    <row r="33" spans="1:7" ht="11.25" customHeight="1" x14ac:dyDescent="0.25">
      <c r="G33" s="123"/>
    </row>
    <row r="34" spans="1:7" ht="11.25" customHeight="1" x14ac:dyDescent="0.25">
      <c r="A34" s="14" t="s">
        <v>1362</v>
      </c>
      <c r="B34" s="15" t="s">
        <v>1363</v>
      </c>
      <c r="C34" s="14" t="s">
        <v>1364</v>
      </c>
      <c r="D34" s="14" t="s">
        <v>1365</v>
      </c>
      <c r="E34" s="15" t="s">
        <v>1366</v>
      </c>
      <c r="F34" s="20" t="s">
        <v>1367</v>
      </c>
      <c r="G34" s="123">
        <v>1</v>
      </c>
    </row>
    <row r="35" spans="1:7" ht="11.25" customHeight="1" x14ac:dyDescent="0.25">
      <c r="B35" s="15"/>
      <c r="E35" s="15" t="s">
        <v>1368</v>
      </c>
      <c r="F35" s="20" t="s">
        <v>1369</v>
      </c>
      <c r="G35" s="123">
        <v>1</v>
      </c>
    </row>
    <row r="36" spans="1:7" ht="11.25" customHeight="1" x14ac:dyDescent="0.25">
      <c r="B36" s="15"/>
      <c r="E36" s="15" t="s">
        <v>1370</v>
      </c>
      <c r="F36" s="28" t="s">
        <v>1371</v>
      </c>
      <c r="G36" s="123">
        <v>1</v>
      </c>
    </row>
    <row r="37" spans="1:7" ht="11.25" customHeight="1" x14ac:dyDescent="0.25">
      <c r="B37" s="15"/>
      <c r="E37" s="15" t="s">
        <v>1372</v>
      </c>
      <c r="F37" s="20" t="s">
        <v>1373</v>
      </c>
      <c r="G37" s="123">
        <v>1</v>
      </c>
    </row>
    <row r="38" spans="1:7" ht="11.25" customHeight="1" x14ac:dyDescent="0.25">
      <c r="B38" s="15"/>
      <c r="E38" s="15"/>
      <c r="F38" s="15"/>
      <c r="G38" s="123"/>
    </row>
    <row r="39" spans="1:7" ht="11.25" customHeight="1" x14ac:dyDescent="0.25">
      <c r="B39" s="15"/>
      <c r="C39" s="14" t="s">
        <v>1374</v>
      </c>
      <c r="D39" s="15" t="s">
        <v>1375</v>
      </c>
      <c r="E39" s="15" t="s">
        <v>1376</v>
      </c>
      <c r="F39" s="15" t="s">
        <v>1377</v>
      </c>
      <c r="G39" s="123">
        <v>1</v>
      </c>
    </row>
    <row r="40" spans="1:7" ht="11.25" customHeight="1" x14ac:dyDescent="0.25">
      <c r="D40" s="15"/>
      <c r="E40" s="15" t="s">
        <v>1378</v>
      </c>
      <c r="F40" s="30" t="s">
        <v>1379</v>
      </c>
      <c r="G40" s="123">
        <v>1</v>
      </c>
    </row>
    <row r="41" spans="1:7" ht="11.25" customHeight="1" x14ac:dyDescent="0.25">
      <c r="E41" s="15" t="s">
        <v>1380</v>
      </c>
      <c r="F41" s="30" t="s">
        <v>1381</v>
      </c>
      <c r="G41" s="123">
        <v>1</v>
      </c>
    </row>
    <row r="42" spans="1:7" ht="11.25" customHeight="1" x14ac:dyDescent="0.25">
      <c r="D42" s="15"/>
      <c r="E42" s="15" t="s">
        <v>1382</v>
      </c>
      <c r="F42" s="30" t="s">
        <v>1383</v>
      </c>
      <c r="G42" s="123">
        <v>1</v>
      </c>
    </row>
    <row r="43" spans="1:7" ht="11.25" customHeight="1" x14ac:dyDescent="0.25">
      <c r="E43" s="15"/>
      <c r="F43" s="30"/>
      <c r="G43" s="123"/>
    </row>
    <row r="44" spans="1:7" ht="11.25" customHeight="1" x14ac:dyDescent="0.25">
      <c r="C44" s="14" t="s">
        <v>1384</v>
      </c>
      <c r="D44" s="14" t="s">
        <v>1385</v>
      </c>
      <c r="E44" s="15" t="s">
        <v>1386</v>
      </c>
      <c r="F44" s="28" t="s">
        <v>1387</v>
      </c>
      <c r="G44" s="123">
        <v>1</v>
      </c>
    </row>
    <row r="45" spans="1:7" ht="11.25" customHeight="1" x14ac:dyDescent="0.25">
      <c r="B45" s="16"/>
      <c r="E45" s="15" t="s">
        <v>1388</v>
      </c>
      <c r="F45" s="30" t="s">
        <v>1389</v>
      </c>
      <c r="G45" s="123">
        <v>1</v>
      </c>
    </row>
    <row r="46" spans="1:7" ht="11.25" customHeight="1" x14ac:dyDescent="0.25">
      <c r="B46" s="16"/>
      <c r="E46" s="15" t="s">
        <v>1390</v>
      </c>
      <c r="F46" s="30" t="s">
        <v>1391</v>
      </c>
      <c r="G46" s="123">
        <v>1</v>
      </c>
    </row>
    <row r="47" spans="1:7" ht="10.5" customHeight="1" x14ac:dyDescent="0.25">
      <c r="B47" s="16"/>
      <c r="E47" s="15" t="s">
        <v>1392</v>
      </c>
      <c r="F47" s="30" t="s">
        <v>1393</v>
      </c>
      <c r="G47" s="123">
        <v>1</v>
      </c>
    </row>
    <row r="48" spans="1:7" ht="11.25" customHeight="1" x14ac:dyDescent="0.25">
      <c r="B48" s="16"/>
      <c r="E48" s="15"/>
      <c r="F48" s="28"/>
      <c r="G48" s="123"/>
    </row>
    <row r="49" spans="1:7" ht="11.25" customHeight="1" x14ac:dyDescent="0.25">
      <c r="C49" s="14" t="s">
        <v>1394</v>
      </c>
      <c r="D49" s="14" t="s">
        <v>1395</v>
      </c>
      <c r="E49" s="14" t="s">
        <v>1396</v>
      </c>
      <c r="F49" s="28" t="s">
        <v>1397</v>
      </c>
      <c r="G49" s="123">
        <v>1</v>
      </c>
    </row>
    <row r="50" spans="1:7" ht="11.25" customHeight="1" x14ac:dyDescent="0.25">
      <c r="E50" s="14" t="s">
        <v>1398</v>
      </c>
      <c r="F50" s="28" t="s">
        <v>1399</v>
      </c>
      <c r="G50" s="123">
        <v>1</v>
      </c>
    </row>
    <row r="51" spans="1:7" ht="11.25" customHeight="1" x14ac:dyDescent="0.25">
      <c r="E51" s="14" t="s">
        <v>1400</v>
      </c>
      <c r="F51" s="30" t="s">
        <v>1401</v>
      </c>
      <c r="G51" s="123">
        <v>1</v>
      </c>
    </row>
    <row r="52" spans="1:7" ht="11.25" customHeight="1" x14ac:dyDescent="0.25">
      <c r="F52" s="28"/>
      <c r="G52" s="123"/>
    </row>
    <row r="53" spans="1:7" ht="11.25" customHeight="1" x14ac:dyDescent="0.25">
      <c r="C53" s="15" t="s">
        <v>1402</v>
      </c>
      <c r="D53" s="20" t="s">
        <v>1403</v>
      </c>
      <c r="E53" s="15" t="s">
        <v>1404</v>
      </c>
      <c r="F53" s="28" t="s">
        <v>1405</v>
      </c>
      <c r="G53" s="123">
        <v>1</v>
      </c>
    </row>
    <row r="54" spans="1:7" ht="11.25" customHeight="1" x14ac:dyDescent="0.25">
      <c r="E54" s="15" t="s">
        <v>1406</v>
      </c>
      <c r="F54" s="28" t="s">
        <v>1407</v>
      </c>
      <c r="G54" s="123">
        <v>1</v>
      </c>
    </row>
    <row r="55" spans="1:7" ht="11.25" customHeight="1" x14ac:dyDescent="0.25">
      <c r="E55" s="15" t="s">
        <v>1408</v>
      </c>
      <c r="F55" s="20" t="s">
        <v>1409</v>
      </c>
      <c r="G55" s="123">
        <v>1</v>
      </c>
    </row>
    <row r="56" spans="1:7" ht="11.25" customHeight="1" x14ac:dyDescent="0.25">
      <c r="E56" s="15"/>
      <c r="F56" s="28"/>
      <c r="G56" s="123"/>
    </row>
    <row r="57" spans="1:7" ht="11.25" customHeight="1" x14ac:dyDescent="0.25">
      <c r="C57" s="14" t="s">
        <v>1410</v>
      </c>
      <c r="D57" s="14" t="s">
        <v>1411</v>
      </c>
      <c r="E57" s="15" t="s">
        <v>1412</v>
      </c>
      <c r="F57" s="30" t="s">
        <v>1413</v>
      </c>
      <c r="G57" s="123">
        <v>1</v>
      </c>
    </row>
    <row r="58" spans="1:7" ht="11.25" customHeight="1" x14ac:dyDescent="0.25">
      <c r="E58" s="15" t="s">
        <v>1414</v>
      </c>
      <c r="F58" s="30" t="s">
        <v>1415</v>
      </c>
      <c r="G58" s="123">
        <v>1</v>
      </c>
    </row>
    <row r="59" spans="1:7" ht="11.25" customHeight="1" x14ac:dyDescent="0.25">
      <c r="D59" s="15"/>
      <c r="E59" s="15" t="s">
        <v>1416</v>
      </c>
      <c r="F59" s="28" t="s">
        <v>1417</v>
      </c>
      <c r="G59" s="123">
        <v>1</v>
      </c>
    </row>
    <row r="60" spans="1:7" ht="11.25" customHeight="1" x14ac:dyDescent="0.25">
      <c r="D60" s="15"/>
      <c r="E60" s="15" t="s">
        <v>1418</v>
      </c>
      <c r="F60" s="30" t="s">
        <v>1419</v>
      </c>
      <c r="G60" s="123">
        <v>1</v>
      </c>
    </row>
    <row r="61" spans="1:7" ht="11.25" customHeight="1" x14ac:dyDescent="0.25">
      <c r="G61" s="123"/>
    </row>
    <row r="62" spans="1:7" ht="11.25" customHeight="1" x14ac:dyDescent="0.25">
      <c r="A62" s="14" t="s">
        <v>1420</v>
      </c>
      <c r="B62" s="14" t="s">
        <v>1421</v>
      </c>
      <c r="C62" s="15" t="s">
        <v>1422</v>
      </c>
      <c r="D62" s="20" t="s">
        <v>1423</v>
      </c>
      <c r="E62" s="15" t="s">
        <v>1424</v>
      </c>
      <c r="F62" s="20" t="s">
        <v>1425</v>
      </c>
      <c r="G62" s="123">
        <v>1</v>
      </c>
    </row>
    <row r="63" spans="1:7" ht="11.25" customHeight="1" x14ac:dyDescent="0.25">
      <c r="E63" s="15" t="s">
        <v>1426</v>
      </c>
      <c r="F63" s="30" t="s">
        <v>1427</v>
      </c>
      <c r="G63" s="123">
        <v>1</v>
      </c>
    </row>
    <row r="64" spans="1:7" ht="11.25" customHeight="1" x14ac:dyDescent="0.25">
      <c r="F64" s="28"/>
      <c r="G64" s="123"/>
    </row>
    <row r="65" spans="2:7" ht="11.25" customHeight="1" x14ac:dyDescent="0.25">
      <c r="C65" s="14" t="s">
        <v>1428</v>
      </c>
      <c r="D65" s="14" t="s">
        <v>1429</v>
      </c>
      <c r="E65" s="14" t="s">
        <v>1430</v>
      </c>
      <c r="F65" s="28" t="s">
        <v>1431</v>
      </c>
      <c r="G65" s="123">
        <v>1</v>
      </c>
    </row>
    <row r="66" spans="2:7" ht="11.25" customHeight="1" x14ac:dyDescent="0.25">
      <c r="E66" s="14" t="s">
        <v>1432</v>
      </c>
      <c r="F66" s="28" t="s">
        <v>1433</v>
      </c>
      <c r="G66" s="123">
        <v>1</v>
      </c>
    </row>
    <row r="67" spans="2:7" ht="11.25" customHeight="1" x14ac:dyDescent="0.25">
      <c r="E67" s="14" t="s">
        <v>1434</v>
      </c>
      <c r="F67" s="28" t="s">
        <v>1435</v>
      </c>
      <c r="G67" s="123">
        <v>1</v>
      </c>
    </row>
    <row r="68" spans="2:7" ht="11.25" customHeight="1" x14ac:dyDescent="0.25">
      <c r="E68" s="14" t="s">
        <v>1436</v>
      </c>
      <c r="F68" s="28" t="s">
        <v>1437</v>
      </c>
      <c r="G68" s="123">
        <v>1</v>
      </c>
    </row>
    <row r="69" spans="2:7" ht="11.25" customHeight="1" x14ac:dyDescent="0.25">
      <c r="F69" s="28"/>
      <c r="G69" s="123"/>
    </row>
    <row r="70" spans="2:7" ht="11.25" customHeight="1" x14ac:dyDescent="0.25">
      <c r="C70" s="14" t="s">
        <v>1438</v>
      </c>
      <c r="D70" s="14" t="s">
        <v>1439</v>
      </c>
      <c r="E70" s="15" t="s">
        <v>1440</v>
      </c>
      <c r="F70" s="20" t="s">
        <v>1441</v>
      </c>
      <c r="G70" s="123">
        <v>1</v>
      </c>
    </row>
    <row r="71" spans="2:7" ht="11.25" customHeight="1" x14ac:dyDescent="0.25">
      <c r="E71" s="15" t="s">
        <v>1442</v>
      </c>
      <c r="F71" s="20" t="s">
        <v>1443</v>
      </c>
      <c r="G71" s="123">
        <v>1</v>
      </c>
    </row>
    <row r="72" spans="2:7" ht="11.25" customHeight="1" x14ac:dyDescent="0.25">
      <c r="E72" s="15" t="s">
        <v>1444</v>
      </c>
      <c r="F72" s="20" t="s">
        <v>1445</v>
      </c>
      <c r="G72" s="123">
        <v>1</v>
      </c>
    </row>
    <row r="73" spans="2:7" ht="11.25" customHeight="1" x14ac:dyDescent="0.25">
      <c r="E73" s="15" t="s">
        <v>1446</v>
      </c>
      <c r="F73" s="20" t="s">
        <v>1447</v>
      </c>
      <c r="G73" s="123">
        <v>1</v>
      </c>
    </row>
    <row r="74" spans="2:7" ht="11.25" customHeight="1" x14ac:dyDescent="0.25">
      <c r="E74" s="15" t="s">
        <v>1448</v>
      </c>
      <c r="F74" s="20" t="s">
        <v>1449</v>
      </c>
      <c r="G74" s="123">
        <v>1</v>
      </c>
    </row>
    <row r="75" spans="2:7" ht="11.25" customHeight="1" x14ac:dyDescent="0.25">
      <c r="B75" s="15"/>
      <c r="C75" s="15"/>
      <c r="D75" s="15"/>
      <c r="E75" s="15" t="s">
        <v>1450</v>
      </c>
      <c r="F75" s="20" t="s">
        <v>1451</v>
      </c>
      <c r="G75" s="123">
        <v>1</v>
      </c>
    </row>
    <row r="76" spans="2:7" ht="11.25" customHeight="1" x14ac:dyDescent="0.25">
      <c r="C76" s="15"/>
      <c r="F76" s="28"/>
      <c r="G76" s="123"/>
    </row>
    <row r="77" spans="2:7" ht="11.25" customHeight="1" x14ac:dyDescent="0.25">
      <c r="C77" s="14" t="s">
        <v>1452</v>
      </c>
      <c r="D77" s="14" t="s">
        <v>1453</v>
      </c>
      <c r="E77" s="14" t="s">
        <v>1454</v>
      </c>
      <c r="F77" s="14" t="s">
        <v>1455</v>
      </c>
      <c r="G77" s="123">
        <v>1</v>
      </c>
    </row>
    <row r="78" spans="2:7" ht="11.25" customHeight="1" x14ac:dyDescent="0.25">
      <c r="E78" s="14" t="s">
        <v>1456</v>
      </c>
      <c r="F78" s="14" t="s">
        <v>1457</v>
      </c>
      <c r="G78" s="123">
        <v>1</v>
      </c>
    </row>
    <row r="79" spans="2:7" ht="11.25" customHeight="1" x14ac:dyDescent="0.25">
      <c r="F79" s="28"/>
    </row>
    <row r="80" spans="2:7" ht="11.25" customHeight="1" x14ac:dyDescent="0.25">
      <c r="D80" s="28"/>
    </row>
    <row r="81" ht="11.25" customHeight="1" x14ac:dyDescent="0.25"/>
    <row r="82" ht="11.25" customHeight="1" x14ac:dyDescent="0.25"/>
    <row r="83" ht="11.25" customHeight="1"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M64"/>
  <sheetViews>
    <sheetView workbookViewId="0">
      <selection activeCell="D22" sqref="D22"/>
    </sheetView>
  </sheetViews>
  <sheetFormatPr defaultColWidth="11.42578125" defaultRowHeight="15" x14ac:dyDescent="0.25"/>
  <cols>
    <col min="1" max="1" width="4.85546875" style="17" customWidth="1"/>
    <col min="2" max="2" width="40" style="17" customWidth="1"/>
    <col min="3" max="3" width="5.5703125" style="17" customWidth="1"/>
    <col min="4" max="4" width="43.5703125" style="17" customWidth="1"/>
    <col min="5" max="5" width="4.7109375" style="14" customWidth="1"/>
    <col min="6" max="6" width="114.7109375" style="14" customWidth="1"/>
    <col min="7" max="7" width="3.85546875" style="14" customWidth="1"/>
    <col min="8" max="8" width="18.7109375" style="14" customWidth="1"/>
    <col min="9" max="16384" width="11.42578125" style="17"/>
  </cols>
  <sheetData>
    <row r="1" spans="1:13" ht="12" customHeight="1" x14ac:dyDescent="0.25">
      <c r="B1" s="16" t="s">
        <v>1458</v>
      </c>
      <c r="D1" s="16" t="s">
        <v>1459</v>
      </c>
      <c r="E1" s="16" t="s">
        <v>1460</v>
      </c>
      <c r="G1" s="122" t="s">
        <v>1461</v>
      </c>
      <c r="H1" s="39"/>
      <c r="I1" s="39"/>
      <c r="J1" s="39"/>
      <c r="K1" s="39"/>
      <c r="L1" s="39"/>
      <c r="M1" s="41"/>
    </row>
    <row r="2" spans="1:13" ht="12.75" customHeight="1" x14ac:dyDescent="0.25">
      <c r="A2" s="14" t="s">
        <v>1462</v>
      </c>
      <c r="B2" s="14" t="s">
        <v>1463</v>
      </c>
      <c r="C2" s="15" t="s">
        <v>1464</v>
      </c>
      <c r="D2" s="14" t="s">
        <v>1465</v>
      </c>
      <c r="E2" s="14" t="s">
        <v>1466</v>
      </c>
      <c r="F2" s="14" t="s">
        <v>1467</v>
      </c>
      <c r="G2" s="123">
        <v>1</v>
      </c>
    </row>
    <row r="3" spans="1:13" ht="12.75" customHeight="1" x14ac:dyDescent="0.25">
      <c r="D3" s="121"/>
      <c r="E3" s="14" t="s">
        <v>1468</v>
      </c>
      <c r="F3" s="14" t="s">
        <v>1469</v>
      </c>
      <c r="G3" s="123">
        <v>1</v>
      </c>
    </row>
    <row r="4" spans="1:13" ht="12.75" customHeight="1" x14ac:dyDescent="0.25">
      <c r="B4" s="14"/>
      <c r="D4" s="121"/>
      <c r="E4" s="14" t="s">
        <v>1470</v>
      </c>
      <c r="F4" s="14" t="s">
        <v>1471</v>
      </c>
      <c r="G4" s="123">
        <v>1</v>
      </c>
    </row>
    <row r="5" spans="1:13" ht="12.75" customHeight="1" x14ac:dyDescent="0.25">
      <c r="B5" s="14"/>
      <c r="G5" s="123"/>
    </row>
    <row r="6" spans="1:13" ht="12.75" customHeight="1" x14ac:dyDescent="0.25">
      <c r="B6" s="14"/>
      <c r="C6" s="14" t="s">
        <v>1472</v>
      </c>
      <c r="D6" s="14" t="s">
        <v>1473</v>
      </c>
      <c r="E6" s="14" t="s">
        <v>1474</v>
      </c>
      <c r="F6" s="14" t="s">
        <v>1475</v>
      </c>
      <c r="G6" s="123">
        <v>1</v>
      </c>
    </row>
    <row r="7" spans="1:13" ht="12.75" customHeight="1" x14ac:dyDescent="0.25">
      <c r="B7" s="14"/>
      <c r="D7" s="121"/>
      <c r="E7" s="14" t="s">
        <v>1476</v>
      </c>
      <c r="F7" s="14" t="s">
        <v>1477</v>
      </c>
      <c r="G7" s="123">
        <v>1</v>
      </c>
    </row>
    <row r="8" spans="1:13" ht="12.75" customHeight="1" x14ac:dyDescent="0.25">
      <c r="E8" s="14" t="s">
        <v>1478</v>
      </c>
      <c r="F8" s="14" t="s">
        <v>1479</v>
      </c>
      <c r="G8" s="123">
        <v>1</v>
      </c>
    </row>
    <row r="9" spans="1:13" ht="12.75" customHeight="1" x14ac:dyDescent="0.25">
      <c r="A9" s="14"/>
      <c r="D9" s="14"/>
      <c r="E9" s="14" t="s">
        <v>1480</v>
      </c>
      <c r="F9" s="14" t="s">
        <v>1481</v>
      </c>
      <c r="G9" s="123">
        <v>1</v>
      </c>
    </row>
    <row r="10" spans="1:13" ht="12.75" customHeight="1" x14ac:dyDescent="0.25">
      <c r="D10" s="14"/>
      <c r="G10" s="123"/>
    </row>
    <row r="11" spans="1:13" ht="12.75" customHeight="1" x14ac:dyDescent="0.25">
      <c r="C11" s="14" t="s">
        <v>1482</v>
      </c>
      <c r="D11" s="14" t="s">
        <v>1483</v>
      </c>
      <c r="E11" s="14" t="s">
        <v>1484</v>
      </c>
      <c r="F11" s="14" t="s">
        <v>1485</v>
      </c>
      <c r="G11" s="123">
        <v>1</v>
      </c>
    </row>
    <row r="12" spans="1:13" ht="12.75" customHeight="1" x14ac:dyDescent="0.25">
      <c r="E12" s="14" t="s">
        <v>1486</v>
      </c>
      <c r="F12" s="14" t="s">
        <v>1487</v>
      </c>
      <c r="G12" s="123">
        <v>1</v>
      </c>
    </row>
    <row r="13" spans="1:13" ht="12.75" customHeight="1" x14ac:dyDescent="0.25">
      <c r="C13" s="14"/>
      <c r="D13" s="14"/>
      <c r="E13" s="17"/>
      <c r="F13" s="17"/>
      <c r="G13" s="123"/>
    </row>
    <row r="14" spans="1:13" ht="12.75" customHeight="1" x14ac:dyDescent="0.25">
      <c r="A14" s="14" t="s">
        <v>1488</v>
      </c>
      <c r="B14" s="14" t="s">
        <v>1489</v>
      </c>
      <c r="C14" s="14" t="s">
        <v>1490</v>
      </c>
      <c r="D14" s="14" t="s">
        <v>1491</v>
      </c>
      <c r="E14" s="14" t="s">
        <v>1492</v>
      </c>
      <c r="F14" s="14" t="s">
        <v>1493</v>
      </c>
      <c r="G14" s="123">
        <v>1</v>
      </c>
    </row>
    <row r="15" spans="1:13" ht="12.75" customHeight="1" x14ac:dyDescent="0.25">
      <c r="A15" s="14"/>
      <c r="B15" s="14"/>
      <c r="C15" s="14"/>
      <c r="D15" s="14"/>
      <c r="E15" s="14" t="s">
        <v>1494</v>
      </c>
      <c r="F15" s="14" t="s">
        <v>1495</v>
      </c>
      <c r="G15" s="123">
        <v>1</v>
      </c>
    </row>
    <row r="16" spans="1:13" ht="12.75" customHeight="1" x14ac:dyDescent="0.25">
      <c r="A16" s="14"/>
      <c r="B16" s="14"/>
      <c r="C16" s="14"/>
      <c r="D16" s="14"/>
      <c r="E16" s="14" t="s">
        <v>1496</v>
      </c>
      <c r="F16" s="14" t="s">
        <v>1497</v>
      </c>
      <c r="G16" s="123">
        <v>1</v>
      </c>
    </row>
    <row r="17" spans="1:7" ht="12.75" customHeight="1" x14ac:dyDescent="0.25">
      <c r="A17" s="14"/>
      <c r="B17" s="14"/>
      <c r="C17" s="14"/>
      <c r="D17" s="14"/>
      <c r="E17" s="14" t="s">
        <v>1498</v>
      </c>
      <c r="F17" s="14" t="s">
        <v>1499</v>
      </c>
      <c r="G17" s="123">
        <v>1</v>
      </c>
    </row>
    <row r="20" spans="1:7" x14ac:dyDescent="0.25">
      <c r="C20" s="14"/>
      <c r="D20" s="14"/>
    </row>
    <row r="27" spans="1:7" x14ac:dyDescent="0.25">
      <c r="C27" s="14"/>
      <c r="D27" s="14"/>
    </row>
    <row r="35" spans="3:4" x14ac:dyDescent="0.25">
      <c r="C35" s="14"/>
      <c r="D35" s="14"/>
    </row>
    <row r="48" spans="3:4" x14ac:dyDescent="0.25">
      <c r="D48" s="14"/>
    </row>
    <row r="58" spans="4:4" x14ac:dyDescent="0.25">
      <c r="D58" s="14"/>
    </row>
    <row r="64" spans="4:4" x14ac:dyDescent="0.25">
      <c r="D64" s="1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tint="-0.24988555558946501"/>
  </sheetPr>
  <dimension ref="B1:E18"/>
  <sheetViews>
    <sheetView showGridLines="0" zoomScale="70" zoomScaleNormal="70" workbookViewId="0">
      <selection activeCell="B2" sqref="B2:C2"/>
    </sheetView>
  </sheetViews>
  <sheetFormatPr defaultColWidth="11.42578125" defaultRowHeight="15" x14ac:dyDescent="0.25"/>
  <cols>
    <col min="1" max="1" width="4.140625" style="35" customWidth="1"/>
    <col min="2" max="2" width="11.42578125" style="35" customWidth="1"/>
    <col min="3" max="3" width="116.28515625" style="35" customWidth="1"/>
    <col min="4" max="16384" width="11.42578125" style="35"/>
  </cols>
  <sheetData>
    <row r="1" spans="2:5" ht="119.25" customHeight="1" x14ac:dyDescent="0.25">
      <c r="B1" s="9"/>
      <c r="C1" s="9"/>
    </row>
    <row r="2" spans="2:5" ht="63.75" customHeight="1" x14ac:dyDescent="0.25">
      <c r="B2" s="452" t="s">
        <v>0</v>
      </c>
      <c r="C2" s="452"/>
      <c r="D2" s="10"/>
      <c r="E2" s="10"/>
    </row>
    <row r="3" spans="2:5" ht="22.5" customHeight="1" x14ac:dyDescent="0.25">
      <c r="B3" s="8"/>
      <c r="C3" s="8"/>
    </row>
    <row r="4" spans="2:5" ht="15.75" customHeight="1" x14ac:dyDescent="0.25">
      <c r="B4" s="7" t="s">
        <v>1</v>
      </c>
      <c r="C4" s="7"/>
    </row>
    <row r="5" spans="2:5" ht="47.25" customHeight="1" x14ac:dyDescent="0.25">
      <c r="B5" s="11" t="s">
        <v>2</v>
      </c>
      <c r="C5" s="11"/>
      <c r="D5" s="36"/>
    </row>
    <row r="6" spans="2:5" ht="62.25" customHeight="1" x14ac:dyDescent="0.25">
      <c r="B6" s="11" t="s">
        <v>3</v>
      </c>
      <c r="C6" s="11"/>
      <c r="D6" s="36"/>
    </row>
    <row r="7" spans="2:5" ht="58.5" customHeight="1" x14ac:dyDescent="0.25">
      <c r="B7" s="11" t="s">
        <v>4</v>
      </c>
      <c r="C7" s="11"/>
      <c r="D7" s="36"/>
    </row>
    <row r="8" spans="2:5" ht="15.75" customHeight="1" x14ac:dyDescent="0.25">
      <c r="B8" s="7" t="s">
        <v>5</v>
      </c>
      <c r="C8" s="7"/>
    </row>
    <row r="9" spans="2:5" ht="33" customHeight="1" x14ac:dyDescent="0.25">
      <c r="B9" s="6" t="s">
        <v>6</v>
      </c>
      <c r="C9" s="6"/>
    </row>
    <row r="10" spans="2:5" ht="13.5" customHeight="1" x14ac:dyDescent="0.25">
      <c r="B10" s="5"/>
      <c r="C10" s="5"/>
    </row>
    <row r="11" spans="2:5" ht="20.25" customHeight="1" x14ac:dyDescent="0.25">
      <c r="B11" s="6" t="s">
        <v>7</v>
      </c>
      <c r="C11" s="6"/>
    </row>
    <row r="12" spans="2:5" ht="15.75" customHeight="1" x14ac:dyDescent="0.25"/>
    <row r="13" spans="2:5" s="42" customFormat="1" ht="22.5" customHeight="1" x14ac:dyDescent="0.25">
      <c r="B13" s="12" t="s">
        <v>8</v>
      </c>
      <c r="C13" s="11"/>
    </row>
    <row r="14" spans="2:5" s="42" customFormat="1" ht="12" customHeight="1" x14ac:dyDescent="0.25">
      <c r="B14" s="13"/>
      <c r="C14" s="13"/>
    </row>
    <row r="15" spans="2:5" ht="12.75" customHeight="1" x14ac:dyDescent="0.25">
      <c r="B15" s="13"/>
      <c r="C15" s="13"/>
    </row>
    <row r="16" spans="2:5" ht="12.75" customHeight="1" x14ac:dyDescent="0.25">
      <c r="B16" s="13"/>
      <c r="C16" s="13"/>
    </row>
    <row r="17" spans="2:3" ht="12.75" customHeight="1" x14ac:dyDescent="0.25">
      <c r="B17" s="13"/>
      <c r="C17" s="13"/>
    </row>
    <row r="18" spans="2:3" ht="12.75" customHeight="1" x14ac:dyDescent="0.25">
      <c r="B18" s="13"/>
      <c r="C18" s="13"/>
    </row>
  </sheetData>
  <sheetProtection formatCells="0" formatColumns="0" formatRows="0" insertColumns="0" insertRows="0" insertHyperlinks="0" deleteColumns="0" deleteRows="0" sort="0" autoFilter="0" pivotTables="0"/>
  <mergeCells count="18">
    <mergeCell ref="D2:E2"/>
    <mergeCell ref="B17:C17"/>
    <mergeCell ref="B1:C1"/>
    <mergeCell ref="B2:C2"/>
    <mergeCell ref="B3:C3"/>
    <mergeCell ref="B4:C4"/>
    <mergeCell ref="B5:C5"/>
    <mergeCell ref="B11:C11"/>
    <mergeCell ref="B6:C6"/>
    <mergeCell ref="B7:C7"/>
    <mergeCell ref="B8:C8"/>
    <mergeCell ref="B9:C9"/>
    <mergeCell ref="B10:C10"/>
    <mergeCell ref="B18:C18"/>
    <mergeCell ref="B13:C13"/>
    <mergeCell ref="B14:C14"/>
    <mergeCell ref="B15:C15"/>
    <mergeCell ref="B16:C16"/>
  </mergeCells>
  <pageMargins left="0.7" right="0.7" top="0.75" bottom="0.75"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tint="-0.24988555558946501"/>
  </sheetPr>
  <dimension ref="A3:Z64"/>
  <sheetViews>
    <sheetView showGridLines="0" showRowColHeaders="0" zoomScale="55" zoomScaleNormal="55" zoomScaleSheetLayoutView="90" workbookViewId="0">
      <selection activeCell="C7" sqref="C7:F9"/>
    </sheetView>
  </sheetViews>
  <sheetFormatPr defaultColWidth="11.42578125" defaultRowHeight="12.75" x14ac:dyDescent="0.2"/>
  <cols>
    <col min="1" max="2" width="3.85546875" style="34" customWidth="1"/>
    <col min="3" max="3" width="8.140625" style="34" customWidth="1"/>
    <col min="4" max="4" width="19.140625" style="38" customWidth="1"/>
    <col min="5" max="5" width="91.140625" style="34" customWidth="1"/>
    <col min="6" max="6" width="17" style="34" customWidth="1"/>
    <col min="7" max="7" width="17.5703125" style="34" customWidth="1"/>
    <col min="8" max="9" width="18.28515625" style="34" customWidth="1"/>
    <col min="10" max="10" width="3.42578125" style="34" customWidth="1"/>
    <col min="11" max="16384" width="11.42578125" style="34"/>
  </cols>
  <sheetData>
    <row r="3" spans="1:26" ht="22.5" customHeight="1" x14ac:dyDescent="0.2">
      <c r="C3" s="348" t="s">
        <v>9</v>
      </c>
      <c r="D3" s="348"/>
      <c r="E3" s="348"/>
      <c r="F3" s="348"/>
      <c r="G3" s="348"/>
      <c r="H3" s="178"/>
      <c r="I3" s="178"/>
    </row>
    <row r="4" spans="1:26" ht="59.25" customHeight="1" x14ac:dyDescent="0.2">
      <c r="C4" s="6" t="s">
        <v>10</v>
      </c>
      <c r="D4" s="6"/>
      <c r="E4" s="6"/>
      <c r="F4" s="6"/>
      <c r="G4" s="6"/>
      <c r="H4" s="36"/>
      <c r="I4" s="36"/>
    </row>
    <row r="5" spans="1:26" ht="55.5" customHeight="1" x14ac:dyDescent="0.2">
      <c r="C5" s="6" t="s">
        <v>11</v>
      </c>
      <c r="D5" s="6"/>
      <c r="E5" s="6"/>
      <c r="F5" s="6"/>
      <c r="G5" s="6"/>
      <c r="H5" s="36"/>
      <c r="I5" s="36"/>
    </row>
    <row r="6" spans="1:26" ht="20.25" customHeight="1" x14ac:dyDescent="0.2">
      <c r="C6" s="354"/>
      <c r="D6" s="5"/>
      <c r="E6" s="5"/>
      <c r="F6" s="198"/>
      <c r="G6" s="198"/>
      <c r="H6" s="36"/>
      <c r="I6" s="36"/>
    </row>
    <row r="7" spans="1:26" ht="252.75" customHeight="1" x14ac:dyDescent="0.2">
      <c r="C7" s="349"/>
      <c r="D7" s="349"/>
      <c r="E7" s="349"/>
      <c r="F7" s="349"/>
      <c r="G7" s="179"/>
    </row>
    <row r="8" spans="1:26" ht="15" customHeight="1" x14ac:dyDescent="0.2">
      <c r="C8" s="349"/>
      <c r="D8" s="349"/>
      <c r="E8" s="349"/>
      <c r="F8" s="349"/>
      <c r="G8" s="179"/>
    </row>
    <row r="9" spans="1:26" ht="117" customHeight="1" x14ac:dyDescent="0.2">
      <c r="C9" s="350"/>
      <c r="D9" s="350"/>
      <c r="E9" s="350"/>
      <c r="F9" s="350"/>
      <c r="G9" s="179"/>
    </row>
    <row r="10" spans="1:26" ht="9.9499999999999993" customHeight="1" x14ac:dyDescent="0.2">
      <c r="A10" s="344"/>
      <c r="C10" s="342"/>
      <c r="D10" s="342"/>
      <c r="E10" s="342"/>
      <c r="F10" s="342"/>
      <c r="G10" s="179"/>
    </row>
    <row r="11" spans="1:26" s="32" customFormat="1" ht="41.25" customHeight="1" x14ac:dyDescent="0.25">
      <c r="C11" s="351" t="s">
        <v>12</v>
      </c>
      <c r="D11" s="351"/>
      <c r="E11" s="336" t="s">
        <v>13</v>
      </c>
      <c r="F11" s="352" t="s">
        <v>14</v>
      </c>
      <c r="G11" s="353"/>
    </row>
    <row r="12" spans="1:26" s="32" customFormat="1" ht="97.5" customHeight="1" x14ac:dyDescent="0.25">
      <c r="C12" s="4" t="s">
        <v>15</v>
      </c>
      <c r="D12" s="318" t="s">
        <v>16</v>
      </c>
      <c r="E12" s="317" t="s">
        <v>17</v>
      </c>
      <c r="F12" s="327">
        <v>13</v>
      </c>
      <c r="G12" s="323">
        <v>38</v>
      </c>
    </row>
    <row r="13" spans="1:26" s="32" customFormat="1" ht="101.25" customHeight="1" x14ac:dyDescent="0.25">
      <c r="C13" s="4"/>
      <c r="D13" s="312" t="s">
        <v>18</v>
      </c>
      <c r="E13" s="335" t="s">
        <v>19</v>
      </c>
      <c r="F13" s="325">
        <v>8</v>
      </c>
      <c r="G13" s="324">
        <v>13</v>
      </c>
    </row>
    <row r="14" spans="1:26" s="32" customFormat="1" ht="99.95" customHeight="1" x14ac:dyDescent="0.25">
      <c r="C14" s="4"/>
      <c r="D14" s="334" t="s">
        <v>20</v>
      </c>
      <c r="E14" s="343" t="s">
        <v>21</v>
      </c>
      <c r="F14" s="326">
        <v>6</v>
      </c>
      <c r="G14" s="333">
        <v>19</v>
      </c>
      <c r="I14" s="37"/>
      <c r="J14" s="37"/>
      <c r="K14" s="37"/>
      <c r="L14" s="37"/>
      <c r="M14" s="37"/>
      <c r="N14" s="37"/>
      <c r="O14" s="37"/>
      <c r="P14" s="37"/>
      <c r="Q14" s="37"/>
      <c r="R14" s="37"/>
      <c r="S14" s="37"/>
      <c r="T14" s="37"/>
      <c r="U14" s="37"/>
      <c r="V14" s="37"/>
      <c r="W14" s="37"/>
      <c r="X14" s="37"/>
      <c r="Y14" s="37"/>
      <c r="Z14" s="37"/>
    </row>
    <row r="15" spans="1:26" s="32" customFormat="1" ht="86.25" customHeight="1" x14ac:dyDescent="0.25">
      <c r="C15" s="3" t="s">
        <v>22</v>
      </c>
      <c r="D15" s="330" t="s">
        <v>23</v>
      </c>
      <c r="E15" s="331" t="s">
        <v>24</v>
      </c>
      <c r="F15" s="332">
        <v>3</v>
      </c>
      <c r="G15" s="328">
        <v>17</v>
      </c>
      <c r="I15" s="37"/>
      <c r="J15" s="37"/>
      <c r="K15" s="37"/>
      <c r="L15" s="37"/>
      <c r="M15" s="37"/>
      <c r="N15" s="37"/>
      <c r="O15" s="37"/>
      <c r="P15" s="37"/>
      <c r="Q15" s="37"/>
      <c r="R15" s="37"/>
      <c r="S15" s="37"/>
      <c r="T15" s="37"/>
      <c r="U15" s="37"/>
      <c r="V15" s="37"/>
      <c r="W15" s="37"/>
      <c r="X15" s="37"/>
      <c r="Y15" s="37"/>
      <c r="Z15" s="37"/>
    </row>
    <row r="16" spans="1:26" s="32" customFormat="1" ht="159.94999999999999" customHeight="1" x14ac:dyDescent="0.25">
      <c r="C16" s="2"/>
      <c r="D16" s="313" t="s">
        <v>25</v>
      </c>
      <c r="E16" s="314" t="s">
        <v>26</v>
      </c>
      <c r="F16" s="332">
        <v>12</v>
      </c>
      <c r="G16" s="328">
        <v>51</v>
      </c>
      <c r="I16" s="37"/>
      <c r="J16" s="37"/>
      <c r="K16" s="37"/>
      <c r="L16" s="37"/>
      <c r="M16" s="37"/>
      <c r="N16" s="37"/>
      <c r="O16" s="37"/>
      <c r="P16" s="37"/>
      <c r="Q16" s="37"/>
      <c r="R16" s="37"/>
      <c r="S16" s="37"/>
      <c r="T16" s="37"/>
      <c r="U16" s="37"/>
      <c r="V16" s="37"/>
      <c r="W16" s="37"/>
      <c r="X16" s="37"/>
      <c r="Y16" s="37"/>
      <c r="Z16" s="37"/>
    </row>
    <row r="17" spans="3:26" s="32" customFormat="1" ht="68.25" customHeight="1" x14ac:dyDescent="0.25">
      <c r="C17" s="1" t="s">
        <v>27</v>
      </c>
      <c r="D17" s="320" t="s">
        <v>28</v>
      </c>
      <c r="E17" s="319" t="s">
        <v>29</v>
      </c>
      <c r="F17" s="329">
        <v>3</v>
      </c>
      <c r="G17" s="321">
        <v>8</v>
      </c>
      <c r="I17" s="37"/>
      <c r="J17" s="37"/>
      <c r="K17" s="37"/>
      <c r="L17" s="37"/>
      <c r="M17" s="37"/>
      <c r="N17" s="37"/>
      <c r="O17" s="37"/>
      <c r="P17" s="37"/>
      <c r="Q17" s="37"/>
      <c r="R17" s="37"/>
      <c r="S17" s="37"/>
      <c r="T17" s="37"/>
      <c r="U17" s="37"/>
      <c r="V17" s="37"/>
      <c r="W17" s="37"/>
      <c r="X17" s="37"/>
      <c r="Y17" s="37"/>
      <c r="Z17" s="37"/>
    </row>
    <row r="18" spans="3:26" s="32" customFormat="1" ht="76.5" customHeight="1" x14ac:dyDescent="0.25">
      <c r="C18" s="347"/>
      <c r="D18" s="320" t="s">
        <v>30</v>
      </c>
      <c r="E18" s="319" t="s">
        <v>31</v>
      </c>
      <c r="F18" s="315">
        <v>3</v>
      </c>
      <c r="G18" s="321">
        <v>5</v>
      </c>
    </row>
    <row r="19" spans="3:26" s="32" customFormat="1" ht="54.75" customHeight="1" x14ac:dyDescent="0.25">
      <c r="C19" s="124"/>
      <c r="D19" s="125"/>
      <c r="E19" s="126"/>
      <c r="F19" s="316">
        <f>SUM(F12:F18)</f>
        <v>48</v>
      </c>
      <c r="G19" s="322">
        <f>SUM(G12:G18)</f>
        <v>151</v>
      </c>
    </row>
    <row r="20" spans="3:26" ht="14.25" customHeight="1" x14ac:dyDescent="0.2">
      <c r="C20" s="127"/>
      <c r="D20" s="127"/>
    </row>
    <row r="21" spans="3:26" ht="14.25" customHeight="1" x14ac:dyDescent="0.2">
      <c r="C21" s="177"/>
      <c r="D21" s="177"/>
      <c r="E21" s="177"/>
      <c r="F21" s="177"/>
      <c r="G21" s="177"/>
    </row>
    <row r="22" spans="3:26" ht="14.25" customHeight="1" x14ac:dyDescent="0.2">
      <c r="H22" s="177"/>
      <c r="I22" s="177"/>
    </row>
    <row r="23" spans="3:26" ht="14.25" customHeight="1" x14ac:dyDescent="0.2"/>
    <row r="24" spans="3:26" ht="14.25" customHeight="1" x14ac:dyDescent="0.2"/>
    <row r="38" spans="4:4" x14ac:dyDescent="0.2">
      <c r="D38" s="34"/>
    </row>
    <row r="39" spans="4:4" x14ac:dyDescent="0.2">
      <c r="D39" s="34"/>
    </row>
    <row r="40" spans="4:4" x14ac:dyDescent="0.2">
      <c r="D40" s="34"/>
    </row>
    <row r="41" spans="4:4" x14ac:dyDescent="0.2">
      <c r="D41" s="34"/>
    </row>
    <row r="42" spans="4:4" x14ac:dyDescent="0.2">
      <c r="D42" s="34"/>
    </row>
    <row r="43" spans="4:4" x14ac:dyDescent="0.2">
      <c r="D43" s="34"/>
    </row>
    <row r="44" spans="4:4" x14ac:dyDescent="0.2">
      <c r="D44" s="34"/>
    </row>
    <row r="45" spans="4:4" x14ac:dyDescent="0.2">
      <c r="D45" s="34"/>
    </row>
    <row r="46" spans="4:4" x14ac:dyDescent="0.2">
      <c r="D46" s="34"/>
    </row>
    <row r="47" spans="4:4" x14ac:dyDescent="0.2">
      <c r="D47" s="34"/>
    </row>
    <row r="48" spans="4:4" x14ac:dyDescent="0.2">
      <c r="D48" s="34"/>
    </row>
    <row r="49" spans="4:4" x14ac:dyDescent="0.2">
      <c r="D49" s="34"/>
    </row>
    <row r="50" spans="4:4" x14ac:dyDescent="0.2">
      <c r="D50" s="34"/>
    </row>
    <row r="51" spans="4:4" x14ac:dyDescent="0.2">
      <c r="D51" s="34"/>
    </row>
    <row r="52" spans="4:4" x14ac:dyDescent="0.2">
      <c r="D52" s="34"/>
    </row>
    <row r="53" spans="4:4" x14ac:dyDescent="0.2">
      <c r="D53" s="34"/>
    </row>
    <row r="54" spans="4:4" x14ac:dyDescent="0.2">
      <c r="D54" s="34"/>
    </row>
    <row r="55" spans="4:4" x14ac:dyDescent="0.2">
      <c r="D55" s="34"/>
    </row>
    <row r="56" spans="4:4" x14ac:dyDescent="0.2">
      <c r="D56" s="34"/>
    </row>
    <row r="57" spans="4:4" x14ac:dyDescent="0.2">
      <c r="D57" s="34"/>
    </row>
    <row r="58" spans="4:4" x14ac:dyDescent="0.2">
      <c r="D58" s="34"/>
    </row>
    <row r="59" spans="4:4" x14ac:dyDescent="0.2">
      <c r="D59" s="34"/>
    </row>
    <row r="60" spans="4:4" x14ac:dyDescent="0.2">
      <c r="D60" s="34"/>
    </row>
    <row r="61" spans="4:4" x14ac:dyDescent="0.2">
      <c r="D61" s="34"/>
    </row>
    <row r="62" spans="4:4" x14ac:dyDescent="0.2">
      <c r="D62" s="34"/>
    </row>
    <row r="63" spans="4:4" x14ac:dyDescent="0.2">
      <c r="D63" s="34"/>
    </row>
    <row r="64" spans="4:4" x14ac:dyDescent="0.2">
      <c r="D64" s="34"/>
    </row>
  </sheetData>
  <sheetProtection formatCells="0" formatColumns="0" formatRows="0" insertColumns="0" insertRows="0" insertHyperlinks="0" deleteColumns="0" deleteRows="0" sort="0" autoFilter="0" pivotTables="0"/>
  <mergeCells count="10">
    <mergeCell ref="C12:C14"/>
    <mergeCell ref="C15:C16"/>
    <mergeCell ref="C17:C18"/>
    <mergeCell ref="C3:G3"/>
    <mergeCell ref="C4:G4"/>
    <mergeCell ref="C5:G5"/>
    <mergeCell ref="C7:F9"/>
    <mergeCell ref="C11:D11"/>
    <mergeCell ref="F11:G11"/>
    <mergeCell ref="C6:E6"/>
  </mergeCells>
  <pageMargins left="0.7" right="0.7" top="0.75" bottom="0.75" header="0.3" footer="0.3"/>
  <pageSetup paperSize="9" scale="48" orientation="portrait" horizontalDpi="300" verticalDpi="300" r:id="rId1"/>
  <colBreaks count="1" manualBreakCount="1">
    <brk id="8" max="104857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24988555558946501"/>
  </sheetPr>
  <dimension ref="B1:AO63"/>
  <sheetViews>
    <sheetView showGridLines="0" showRowColHeaders="0" zoomScale="145" zoomScaleNormal="145" zoomScaleSheetLayoutView="90" workbookViewId="0">
      <pane ySplit="8" topLeftCell="A33" activePane="bottomLeft" state="frozen"/>
      <selection pane="bottomLeft" activeCell="C6" sqref="C6:Q6"/>
    </sheetView>
  </sheetViews>
  <sheetFormatPr defaultRowHeight="15" outlineLevelCol="1" x14ac:dyDescent="0.25"/>
  <cols>
    <col min="1" max="1" width="2" style="163" customWidth="1"/>
    <col min="2" max="2" width="6.7109375" style="163" customWidth="1"/>
    <col min="3" max="3" width="65.85546875" style="163" customWidth="1"/>
    <col min="4" max="4" width="2.85546875" style="139" customWidth="1" outlineLevel="1"/>
    <col min="5" max="5" width="7.28515625" style="163" customWidth="1" outlineLevel="1"/>
    <col min="6" max="6" width="3.140625" style="163" customWidth="1" outlineLevel="1" collapsed="1"/>
    <col min="7" max="7" width="5.7109375" style="163" customWidth="1" outlineLevel="1"/>
    <col min="8" max="8" width="2.5703125" style="163" customWidth="1"/>
    <col min="9" max="11" width="4.42578125" style="163" hidden="1" customWidth="1"/>
    <col min="12" max="13" width="4" style="163" customWidth="1"/>
    <col min="14" max="14" width="3.28515625" style="163" customWidth="1"/>
    <col min="15" max="15" width="4.42578125" style="163" customWidth="1"/>
    <col min="16" max="16" width="4.140625" style="163" customWidth="1"/>
    <col min="17" max="17" width="3.42578125" style="163" customWidth="1"/>
    <col min="18" max="18" width="3.7109375" style="163" customWidth="1"/>
    <col min="19" max="19" width="6.140625" style="163" customWidth="1"/>
    <col min="20" max="20" width="13.28515625" style="163" customWidth="1"/>
    <col min="21" max="21" width="8.28515625" style="163" hidden="1" customWidth="1"/>
    <col min="22" max="22" width="9.140625" style="163" hidden="1" customWidth="1"/>
    <col min="23" max="23" width="10.42578125" style="163" hidden="1" customWidth="1"/>
    <col min="24" max="24" width="9.5703125" style="163" hidden="1" customWidth="1"/>
    <col min="25" max="25" width="6.28515625" style="163" customWidth="1"/>
    <col min="26" max="26" width="13.7109375" style="163" customWidth="1"/>
    <col min="27" max="27" width="19.28515625" style="163" customWidth="1"/>
    <col min="28" max="28" width="15.140625" style="163" customWidth="1"/>
    <col min="29" max="29" width="9.140625" style="163"/>
    <col min="30" max="30" width="51.7109375" style="163" customWidth="1"/>
    <col min="31" max="31" width="9.140625" style="163"/>
    <col min="32" max="32" width="13.28515625" style="163" customWidth="1"/>
    <col min="33" max="16384" width="9.140625" style="163"/>
  </cols>
  <sheetData>
    <row r="1" spans="2:39" ht="28.5" customHeight="1" x14ac:dyDescent="0.25">
      <c r="B1" s="363" t="s">
        <v>32</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row>
    <row r="2" spans="2:39" x14ac:dyDescent="0.25">
      <c r="B2" s="186"/>
      <c r="C2" s="186" t="s">
        <v>1547</v>
      </c>
      <c r="D2" s="186"/>
      <c r="E2" s="186"/>
      <c r="F2" s="186"/>
      <c r="G2" s="186"/>
      <c r="H2" s="186"/>
      <c r="I2" s="186"/>
      <c r="J2" s="186"/>
      <c r="K2" s="186"/>
      <c r="L2" s="186"/>
      <c r="M2" s="186"/>
      <c r="N2" s="186"/>
      <c r="O2" s="186"/>
      <c r="P2" s="186"/>
      <c r="Q2" s="186"/>
      <c r="R2" s="186"/>
      <c r="S2" s="186"/>
      <c r="T2" s="186"/>
      <c r="U2" s="186"/>
      <c r="V2" s="186"/>
      <c r="W2" s="186"/>
      <c r="X2" s="186"/>
      <c r="Y2" s="186"/>
    </row>
    <row r="3" spans="2:39" x14ac:dyDescent="0.25">
      <c r="B3" s="186"/>
      <c r="C3" s="186" t="s">
        <v>1548</v>
      </c>
      <c r="D3" s="186"/>
      <c r="E3" s="186"/>
      <c r="F3" s="186"/>
      <c r="G3" s="186"/>
      <c r="H3" s="186"/>
      <c r="I3" s="186"/>
      <c r="J3" s="186"/>
      <c r="K3" s="186"/>
      <c r="L3" s="186"/>
      <c r="M3" s="186"/>
      <c r="N3" s="186"/>
      <c r="O3" s="186"/>
      <c r="P3" s="186"/>
      <c r="Q3" s="186"/>
      <c r="R3" s="186"/>
      <c r="S3" s="186"/>
      <c r="T3"/>
      <c r="U3"/>
      <c r="V3"/>
      <c r="W3"/>
      <c r="X3"/>
      <c r="Y3"/>
    </row>
    <row r="4" spans="2:39" x14ac:dyDescent="0.25">
      <c r="B4" s="161"/>
      <c r="C4" s="162"/>
      <c r="D4" s="162"/>
      <c r="E4" s="162"/>
      <c r="F4" s="162"/>
      <c r="G4" s="162"/>
      <c r="H4" s="162"/>
      <c r="I4" s="162"/>
      <c r="J4" s="162"/>
      <c r="K4" s="162"/>
      <c r="L4" s="162"/>
      <c r="M4" s="162"/>
      <c r="N4" s="162"/>
      <c r="O4" s="162"/>
      <c r="P4" s="162"/>
      <c r="Q4" s="162"/>
      <c r="R4" s="162"/>
      <c r="S4" s="162"/>
      <c r="T4"/>
      <c r="U4"/>
      <c r="V4"/>
      <c r="W4"/>
      <c r="X4"/>
      <c r="Y4"/>
    </row>
    <row r="5" spans="2:39" s="166" customFormat="1" ht="14.25" customHeight="1" x14ac:dyDescent="0.25">
      <c r="B5" s="187"/>
      <c r="C5" s="346"/>
      <c r="D5" s="187"/>
      <c r="E5" s="187"/>
      <c r="F5" s="187"/>
      <c r="G5" s="187"/>
      <c r="H5" s="187"/>
      <c r="I5" s="187"/>
      <c r="J5" s="187"/>
      <c r="K5" s="187"/>
      <c r="L5" s="364"/>
      <c r="M5" s="364"/>
      <c r="N5" s="364"/>
      <c r="O5" s="364"/>
      <c r="P5" s="364"/>
      <c r="Q5" s="364"/>
      <c r="R5" s="364"/>
      <c r="S5" s="364"/>
      <c r="T5" s="364"/>
      <c r="U5" s="364"/>
      <c r="V5" s="364"/>
      <c r="W5" s="364"/>
      <c r="X5" s="364"/>
      <c r="Y5" s="364"/>
      <c r="Z5" s="364"/>
      <c r="AA5" s="364"/>
      <c r="AB5" s="364"/>
      <c r="AC5" s="364"/>
      <c r="AD5" s="364"/>
    </row>
    <row r="6" spans="2:39" s="166" customFormat="1" x14ac:dyDescent="0.25">
      <c r="B6" s="167"/>
      <c r="C6" s="454"/>
      <c r="D6" s="454"/>
      <c r="E6" s="454"/>
      <c r="F6" s="454"/>
      <c r="G6" s="454"/>
      <c r="H6" s="454"/>
      <c r="I6" s="454"/>
      <c r="J6" s="454"/>
      <c r="K6" s="454"/>
      <c r="L6" s="454"/>
      <c r="M6" s="454"/>
      <c r="N6" s="454"/>
      <c r="O6" s="454"/>
      <c r="P6" s="454"/>
      <c r="Q6" s="454"/>
      <c r="R6" s="167"/>
      <c r="S6" s="167"/>
      <c r="T6" s="167"/>
      <c r="U6" s="167"/>
      <c r="V6" s="167"/>
      <c r="W6" s="167"/>
      <c r="X6" s="167"/>
      <c r="Y6" s="167"/>
    </row>
    <row r="7" spans="2:39" s="166" customFormat="1" ht="37.5" customHeight="1" x14ac:dyDescent="0.25">
      <c r="B7" s="181"/>
      <c r="C7" s="356" t="s">
        <v>33</v>
      </c>
      <c r="D7" s="337"/>
      <c r="E7" s="359" t="s">
        <v>34</v>
      </c>
      <c r="F7" s="339"/>
      <c r="G7" s="359" t="s">
        <v>35</v>
      </c>
      <c r="I7" s="169"/>
      <c r="J7" s="361" t="s">
        <v>1694</v>
      </c>
      <c r="K7" s="362"/>
      <c r="L7" s="362"/>
      <c r="M7" s="362"/>
      <c r="N7" s="362"/>
      <c r="O7" s="362"/>
      <c r="P7" s="362"/>
      <c r="Q7" s="362"/>
      <c r="R7" s="362"/>
      <c r="S7" s="169"/>
      <c r="T7" s="360" t="s">
        <v>36</v>
      </c>
      <c r="U7" s="360"/>
      <c r="V7" s="360"/>
      <c r="W7" s="170"/>
      <c r="X7" s="170"/>
      <c r="Y7" s="170"/>
      <c r="Z7" s="170"/>
      <c r="AG7" s="356" t="s">
        <v>37</v>
      </c>
      <c r="AH7" s="356"/>
      <c r="AI7" s="356"/>
      <c r="AJ7" s="356"/>
      <c r="AK7" s="356"/>
      <c r="AL7" s="356"/>
      <c r="AM7" s="356"/>
    </row>
    <row r="8" spans="2:39" s="166" customFormat="1" ht="80.25" customHeight="1" x14ac:dyDescent="0.25">
      <c r="B8" s="181"/>
      <c r="C8" s="356"/>
      <c r="D8" s="337"/>
      <c r="E8" s="359"/>
      <c r="F8" s="340"/>
      <c r="G8" s="359"/>
      <c r="J8" s="172" t="s">
        <v>150</v>
      </c>
      <c r="K8" s="172" t="s">
        <v>151</v>
      </c>
      <c r="L8" s="192">
        <v>0</v>
      </c>
      <c r="M8" s="192">
        <v>0.2</v>
      </c>
      <c r="N8" s="192">
        <v>0.4</v>
      </c>
      <c r="O8" s="192">
        <v>0.6</v>
      </c>
      <c r="P8" s="192">
        <v>0.8</v>
      </c>
      <c r="Q8" s="192">
        <v>1</v>
      </c>
      <c r="R8" s="193" t="s">
        <v>38</v>
      </c>
      <c r="T8" s="174"/>
      <c r="U8" s="174" t="s">
        <v>152</v>
      </c>
      <c r="V8" s="173" t="s">
        <v>153</v>
      </c>
      <c r="W8" s="171"/>
      <c r="Y8" s="171"/>
      <c r="AG8" s="356"/>
      <c r="AH8" s="356"/>
      <c r="AI8" s="356"/>
      <c r="AJ8" s="356"/>
      <c r="AK8" s="356"/>
      <c r="AL8" s="356"/>
      <c r="AM8" s="356"/>
    </row>
    <row r="9" spans="2:39" ht="42" customHeight="1" x14ac:dyDescent="0.25">
      <c r="H9" s="139"/>
      <c r="K9" s="45"/>
      <c r="L9" s="45"/>
      <c r="M9" s="45"/>
      <c r="N9" s="45"/>
      <c r="O9" s="45"/>
      <c r="P9" s="46"/>
      <c r="Q9" s="129"/>
      <c r="R9" s="130"/>
      <c r="T9" s="47"/>
      <c r="U9" s="47"/>
      <c r="V9" s="46"/>
      <c r="W9" s="163" t="s">
        <v>154</v>
      </c>
      <c r="X9" s="163" t="s">
        <v>155</v>
      </c>
      <c r="Z9" s="131" t="s">
        <v>39</v>
      </c>
    </row>
    <row r="10" spans="2:39" ht="49.5" customHeight="1" x14ac:dyDescent="0.25">
      <c r="B10" s="301">
        <v>1</v>
      </c>
      <c r="C10" s="153" t="s">
        <v>40</v>
      </c>
      <c r="D10" s="188"/>
      <c r="E10" s="277" t="s">
        <v>41</v>
      </c>
      <c r="F10" s="281"/>
      <c r="G10" s="281"/>
      <c r="H10" s="139"/>
      <c r="I10" s="165">
        <f>SUM(K10:K47)</f>
        <v>0</v>
      </c>
      <c r="J10" s="137">
        <f>SUM(L10:Q10)</f>
        <v>0</v>
      </c>
      <c r="K10" s="137">
        <f t="shared" ref="K10" si="0">SUM(L10:Q10)</f>
        <v>0</v>
      </c>
      <c r="L10" s="135"/>
      <c r="M10" s="135"/>
      <c r="N10" s="135"/>
      <c r="O10" s="135"/>
      <c r="P10" s="136"/>
      <c r="Q10" s="197"/>
      <c r="R10" s="136"/>
      <c r="T10" s="138" t="str">
        <f t="shared" ref="T10" si="1">IF(SUM(L10:Q10)=1,((L10*0)+(M10*20)+(N10*40)+(O10*60)+(P10*80)+(Q10*100)),"")</f>
        <v/>
      </c>
      <c r="U10" s="160" t="e">
        <f>1/$J$48</f>
        <v>#DIV/0!</v>
      </c>
      <c r="V10" s="140" t="e">
        <f t="shared" ref="V10" si="2">1/$K$48</f>
        <v>#DIV/0!</v>
      </c>
      <c r="W10" s="152" t="e">
        <f>IF(R10=1,0,T10*U10)</f>
        <v>#VALUE!</v>
      </c>
      <c r="X10" s="48" t="e">
        <f t="shared" ref="X10" si="3">IF(R10=1,0,T10*V10)</f>
        <v>#VALUE!</v>
      </c>
      <c r="Z10" s="355"/>
      <c r="AA10" s="355"/>
    </row>
    <row r="11" spans="2:39" ht="50.25" customHeight="1" x14ac:dyDescent="0.25">
      <c r="B11" s="301">
        <v>2</v>
      </c>
      <c r="C11" s="153" t="s">
        <v>42</v>
      </c>
      <c r="D11" s="188"/>
      <c r="E11" s="277" t="s">
        <v>43</v>
      </c>
      <c r="F11" s="281"/>
      <c r="G11" s="281"/>
      <c r="H11" s="139"/>
      <c r="I11" s="165"/>
      <c r="J11" s="137">
        <f>SUM(L11:Q11)</f>
        <v>0</v>
      </c>
      <c r="K11" s="137">
        <f t="shared" ref="K11" si="4">SUM(L11:Q11)</f>
        <v>0</v>
      </c>
      <c r="L11" s="135"/>
      <c r="M11" s="135"/>
      <c r="N11" s="135"/>
      <c r="O11" s="135"/>
      <c r="P11" s="136"/>
      <c r="Q11" s="135"/>
      <c r="R11" s="136"/>
      <c r="T11" s="138" t="str">
        <f t="shared" ref="T11" si="5">IF(SUM(L11:Q11)=1,((L11*0)+(M11*20)+(N11*40)+(O11*60)+(P11*80)+(Q11*100)),"")</f>
        <v/>
      </c>
      <c r="U11" s="160" t="e">
        <f>1/$J$48</f>
        <v>#DIV/0!</v>
      </c>
      <c r="V11" s="140" t="e">
        <f t="shared" ref="V11" si="6">1/$K$48</f>
        <v>#DIV/0!</v>
      </c>
      <c r="W11" s="152" t="e">
        <f>IF(R11=1,0,T11*U11)</f>
        <v>#VALUE!</v>
      </c>
      <c r="X11" s="48" t="e">
        <f t="shared" ref="X11" si="7">IF(R11=1,0,T11*V11)</f>
        <v>#VALUE!</v>
      </c>
      <c r="Z11" s="355"/>
      <c r="AA11" s="355"/>
    </row>
    <row r="12" spans="2:39" ht="51.75" customHeight="1" x14ac:dyDescent="0.25">
      <c r="B12" s="301">
        <v>3</v>
      </c>
      <c r="C12" s="153" t="s">
        <v>44</v>
      </c>
      <c r="D12" s="188"/>
      <c r="E12" s="277" t="s">
        <v>45</v>
      </c>
      <c r="F12" s="281"/>
      <c r="G12" s="278" t="s">
        <v>46</v>
      </c>
      <c r="H12" s="132"/>
      <c r="I12" s="165"/>
      <c r="J12" s="137">
        <f>SUM(L12:Q12)</f>
        <v>0</v>
      </c>
      <c r="K12" s="137">
        <f t="shared" ref="K12:K47" si="8">SUM(L12:Q12)</f>
        <v>0</v>
      </c>
      <c r="L12" s="135"/>
      <c r="M12" s="135"/>
      <c r="N12" s="135"/>
      <c r="O12" s="135"/>
      <c r="P12" s="136"/>
      <c r="Q12" s="135"/>
      <c r="R12" s="136"/>
      <c r="T12" s="138" t="str">
        <f t="shared" ref="T12:T47" si="9">IF(SUM(L12:Q12)=1,((L12*0)+(M12*20)+(N12*40)+(O12*60)+(P12*80)+(Q12*100)),"")</f>
        <v/>
      </c>
      <c r="U12" s="160" t="e">
        <f>1/$J$48</f>
        <v>#DIV/0!</v>
      </c>
      <c r="V12" s="140" t="e">
        <f t="shared" ref="V12:V47" si="10">1/$K$48</f>
        <v>#DIV/0!</v>
      </c>
      <c r="W12" s="152" t="e">
        <f>IF(R12=1,0,T12*U12)</f>
        <v>#VALUE!</v>
      </c>
      <c r="X12" s="48" t="e">
        <f t="shared" ref="X12:X47" si="11">IF(R12=1,0,T12*V12)</f>
        <v>#VALUE!</v>
      </c>
      <c r="Z12" s="355"/>
      <c r="AA12" s="355"/>
      <c r="AG12" s="357" t="s">
        <v>1549</v>
      </c>
      <c r="AH12" s="357"/>
      <c r="AI12" s="357"/>
      <c r="AJ12" s="357"/>
      <c r="AK12" s="357"/>
      <c r="AL12" s="357"/>
    </row>
    <row r="13" spans="2:39" ht="52.5" customHeight="1" x14ac:dyDescent="0.25">
      <c r="B13" s="301" t="s">
        <v>47</v>
      </c>
      <c r="C13" s="155" t="s">
        <v>48</v>
      </c>
      <c r="D13" s="189"/>
      <c r="E13" s="277" t="s">
        <v>49</v>
      </c>
      <c r="F13" s="279"/>
      <c r="G13" s="278" t="s">
        <v>50</v>
      </c>
      <c r="H13" s="139"/>
      <c r="I13" s="165"/>
      <c r="J13" s="165"/>
      <c r="K13" s="137">
        <f t="shared" si="8"/>
        <v>0</v>
      </c>
      <c r="L13" s="135"/>
      <c r="M13" s="135"/>
      <c r="N13" s="135"/>
      <c r="O13" s="135"/>
      <c r="P13" s="136"/>
      <c r="Q13" s="135"/>
      <c r="R13" s="136"/>
      <c r="T13" s="138" t="str">
        <f t="shared" si="9"/>
        <v/>
      </c>
      <c r="U13" s="160"/>
      <c r="V13" s="140" t="e">
        <f t="shared" si="10"/>
        <v>#DIV/0!</v>
      </c>
      <c r="W13" s="152"/>
      <c r="X13" s="48" t="e">
        <f t="shared" si="11"/>
        <v>#VALUE!</v>
      </c>
      <c r="Z13" s="355"/>
      <c r="AA13" s="355"/>
    </row>
    <row r="14" spans="2:39" ht="54" customHeight="1" x14ac:dyDescent="0.25">
      <c r="B14" s="301" t="s">
        <v>51</v>
      </c>
      <c r="C14" s="156" t="s">
        <v>52</v>
      </c>
      <c r="D14" s="189"/>
      <c r="E14" s="277" t="s">
        <v>53</v>
      </c>
      <c r="F14" s="279"/>
      <c r="G14" s="278"/>
      <c r="H14" s="128"/>
      <c r="I14" s="165"/>
      <c r="J14" s="165"/>
      <c r="K14" s="137">
        <f t="shared" si="8"/>
        <v>0</v>
      </c>
      <c r="L14" s="135"/>
      <c r="M14" s="135"/>
      <c r="N14" s="135"/>
      <c r="O14" s="135"/>
      <c r="P14" s="136"/>
      <c r="Q14" s="135"/>
      <c r="R14" s="136"/>
      <c r="T14" s="138" t="str">
        <f t="shared" si="9"/>
        <v/>
      </c>
      <c r="U14" s="160"/>
      <c r="V14" s="140" t="e">
        <f t="shared" si="10"/>
        <v>#DIV/0!</v>
      </c>
      <c r="W14" s="152"/>
      <c r="X14" s="48" t="e">
        <f t="shared" si="11"/>
        <v>#VALUE!</v>
      </c>
      <c r="Z14" s="355"/>
      <c r="AA14" s="355"/>
      <c r="AG14" s="357" t="s">
        <v>1550</v>
      </c>
      <c r="AH14" s="357"/>
      <c r="AI14" s="357"/>
      <c r="AJ14" s="357"/>
      <c r="AK14" s="357"/>
      <c r="AL14" s="357"/>
    </row>
    <row r="15" spans="2:39" ht="62.25" customHeight="1" x14ac:dyDescent="0.25">
      <c r="B15" s="301" t="s">
        <v>54</v>
      </c>
      <c r="C15" s="157" t="s">
        <v>55</v>
      </c>
      <c r="D15" s="189"/>
      <c r="E15" s="277" t="s">
        <v>56</v>
      </c>
      <c r="F15" s="279"/>
      <c r="G15" s="279"/>
      <c r="H15" s="128"/>
      <c r="I15" s="165"/>
      <c r="J15" s="165"/>
      <c r="K15" s="137">
        <f t="shared" si="8"/>
        <v>0</v>
      </c>
      <c r="L15" s="135"/>
      <c r="M15" s="135"/>
      <c r="N15" s="135"/>
      <c r="O15" s="135"/>
      <c r="P15" s="136"/>
      <c r="Q15" s="135"/>
      <c r="R15" s="136"/>
      <c r="T15" s="138" t="str">
        <f t="shared" si="9"/>
        <v/>
      </c>
      <c r="U15" s="160"/>
      <c r="V15" s="140" t="e">
        <f t="shared" si="10"/>
        <v>#DIV/0!</v>
      </c>
      <c r="W15" s="152"/>
      <c r="X15" s="48" t="e">
        <f t="shared" si="11"/>
        <v>#VALUE!</v>
      </c>
      <c r="Z15" s="355"/>
      <c r="AA15" s="355"/>
      <c r="AG15" s="358" t="s">
        <v>1551</v>
      </c>
      <c r="AH15" s="358"/>
      <c r="AI15" s="358"/>
      <c r="AJ15" s="358"/>
      <c r="AK15" s="358"/>
      <c r="AL15" s="358"/>
      <c r="AM15" s="358"/>
    </row>
    <row r="16" spans="2:39" ht="61.5" customHeight="1" x14ac:dyDescent="0.25">
      <c r="B16" s="301">
        <v>4</v>
      </c>
      <c r="C16" s="154" t="s">
        <v>57</v>
      </c>
      <c r="D16" s="189"/>
      <c r="E16" s="277" t="s">
        <v>58</v>
      </c>
      <c r="F16" s="279"/>
      <c r="G16" s="279"/>
      <c r="H16" s="128"/>
      <c r="I16" s="165"/>
      <c r="J16" s="137">
        <f>SUM(L16:Q16)</f>
        <v>0</v>
      </c>
      <c r="K16" s="137">
        <f t="shared" si="8"/>
        <v>0</v>
      </c>
      <c r="L16" s="135"/>
      <c r="M16" s="135"/>
      <c r="N16" s="135"/>
      <c r="O16" s="135"/>
      <c r="P16" s="136"/>
      <c r="Q16" s="135"/>
      <c r="R16" s="136"/>
      <c r="T16" s="138" t="str">
        <f t="shared" si="9"/>
        <v/>
      </c>
      <c r="U16" s="160" t="e">
        <f>1/$J$48</f>
        <v>#DIV/0!</v>
      </c>
      <c r="V16" s="140" t="e">
        <f t="shared" si="10"/>
        <v>#DIV/0!</v>
      </c>
      <c r="W16" s="152" t="e">
        <f>IF(R16=1,0,T16*U16)</f>
        <v>#VALUE!</v>
      </c>
      <c r="X16" s="48" t="e">
        <f t="shared" si="11"/>
        <v>#VALUE!</v>
      </c>
      <c r="Z16" s="355"/>
      <c r="AA16" s="355"/>
      <c r="AG16" s="345"/>
      <c r="AH16" s="345"/>
      <c r="AI16" s="345"/>
      <c r="AJ16" s="345"/>
      <c r="AK16" s="345"/>
      <c r="AL16" s="345"/>
      <c r="AM16" s="345"/>
    </row>
    <row r="17" spans="2:39" ht="55.5" customHeight="1" x14ac:dyDescent="0.25">
      <c r="B17" s="301" t="s">
        <v>59</v>
      </c>
      <c r="C17" s="158" t="s">
        <v>60</v>
      </c>
      <c r="D17" s="189"/>
      <c r="E17" s="277" t="s">
        <v>61</v>
      </c>
      <c r="F17" s="279"/>
      <c r="G17" s="279"/>
      <c r="H17" s="128"/>
      <c r="I17" s="165"/>
      <c r="J17" s="165"/>
      <c r="K17" s="137">
        <f t="shared" si="8"/>
        <v>0</v>
      </c>
      <c r="L17" s="135"/>
      <c r="M17" s="135"/>
      <c r="N17" s="135"/>
      <c r="O17" s="135"/>
      <c r="P17" s="136"/>
      <c r="Q17" s="135"/>
      <c r="R17" s="136"/>
      <c r="T17" s="138" t="str">
        <f t="shared" si="9"/>
        <v/>
      </c>
      <c r="U17" s="160"/>
      <c r="V17" s="140" t="e">
        <f t="shared" si="10"/>
        <v>#DIV/0!</v>
      </c>
      <c r="W17" s="152"/>
      <c r="X17" s="48" t="e">
        <f t="shared" si="11"/>
        <v>#VALUE!</v>
      </c>
      <c r="Z17" s="355"/>
      <c r="AA17" s="355"/>
      <c r="AG17" s="345"/>
      <c r="AH17" s="345"/>
      <c r="AI17" s="345"/>
      <c r="AJ17" s="345"/>
      <c r="AK17" s="345"/>
      <c r="AL17" s="345"/>
      <c r="AM17" s="345"/>
    </row>
    <row r="18" spans="2:39" ht="61.5" customHeight="1" x14ac:dyDescent="0.25">
      <c r="B18" s="301">
        <v>5</v>
      </c>
      <c r="C18" s="153" t="s">
        <v>62</v>
      </c>
      <c r="D18" s="188"/>
      <c r="E18" s="277" t="s">
        <v>63</v>
      </c>
      <c r="F18" s="281"/>
      <c r="G18" s="281"/>
      <c r="H18" s="139"/>
      <c r="I18" s="165"/>
      <c r="J18" s="137">
        <f>SUM(L18:Q18)</f>
        <v>0</v>
      </c>
      <c r="K18" s="137">
        <f t="shared" si="8"/>
        <v>0</v>
      </c>
      <c r="L18" s="135"/>
      <c r="M18" s="135"/>
      <c r="N18" s="135"/>
      <c r="O18" s="135"/>
      <c r="P18" s="136"/>
      <c r="Q18" s="135"/>
      <c r="R18" s="136"/>
      <c r="T18" s="138" t="str">
        <f t="shared" si="9"/>
        <v/>
      </c>
      <c r="U18" s="160" t="e">
        <f>1/$J$48</f>
        <v>#DIV/0!</v>
      </c>
      <c r="V18" s="140" t="e">
        <f t="shared" si="10"/>
        <v>#DIV/0!</v>
      </c>
      <c r="W18" s="152" t="e">
        <f>IF(R18=1,0,T18*U18)</f>
        <v>#VALUE!</v>
      </c>
      <c r="X18" s="48" t="e">
        <f t="shared" si="11"/>
        <v>#VALUE!</v>
      </c>
      <c r="Z18" s="355"/>
      <c r="AA18" s="355"/>
      <c r="AG18" s="357" t="s">
        <v>1552</v>
      </c>
      <c r="AH18" s="357"/>
      <c r="AI18" s="357"/>
      <c r="AJ18" s="357"/>
      <c r="AK18" s="357"/>
      <c r="AL18" s="357"/>
      <c r="AM18" s="357"/>
    </row>
    <row r="19" spans="2:39" ht="58.5" customHeight="1" x14ac:dyDescent="0.25">
      <c r="B19" s="301" t="s">
        <v>64</v>
      </c>
      <c r="C19" s="300" t="s">
        <v>65</v>
      </c>
      <c r="D19" s="189"/>
      <c r="E19" s="277" t="s">
        <v>66</v>
      </c>
      <c r="F19" s="279"/>
      <c r="G19" s="279"/>
      <c r="H19" s="139"/>
      <c r="I19" s="165"/>
      <c r="J19" s="165"/>
      <c r="K19" s="137">
        <f t="shared" si="8"/>
        <v>0</v>
      </c>
      <c r="L19" s="135"/>
      <c r="M19" s="135"/>
      <c r="N19" s="135"/>
      <c r="O19" s="135"/>
      <c r="P19" s="136"/>
      <c r="Q19" s="135"/>
      <c r="R19" s="136"/>
      <c r="T19" s="138" t="str">
        <f t="shared" si="9"/>
        <v/>
      </c>
      <c r="U19" s="160"/>
      <c r="V19" s="140" t="e">
        <f t="shared" si="10"/>
        <v>#DIV/0!</v>
      </c>
      <c r="W19" s="152"/>
      <c r="X19" s="48" t="e">
        <f t="shared" si="11"/>
        <v>#VALUE!</v>
      </c>
      <c r="Z19" s="355"/>
      <c r="AA19" s="355"/>
      <c r="AG19" s="357" t="s">
        <v>1553</v>
      </c>
      <c r="AH19" s="357"/>
      <c r="AI19" s="357"/>
      <c r="AJ19" s="357"/>
      <c r="AK19" s="357"/>
      <c r="AL19" s="357"/>
      <c r="AM19" s="357"/>
    </row>
    <row r="20" spans="2:39" ht="53.25" customHeight="1" x14ac:dyDescent="0.25">
      <c r="B20" s="301" t="s">
        <v>67</v>
      </c>
      <c r="C20" s="156" t="s">
        <v>68</v>
      </c>
      <c r="D20" s="189"/>
      <c r="E20" s="279" t="s">
        <v>69</v>
      </c>
      <c r="F20" s="279"/>
      <c r="G20" s="279"/>
      <c r="I20" s="165"/>
      <c r="J20" s="165"/>
      <c r="K20" s="137">
        <f t="shared" si="8"/>
        <v>0</v>
      </c>
      <c r="L20" s="135"/>
      <c r="M20" s="135"/>
      <c r="N20" s="135"/>
      <c r="O20" s="135"/>
      <c r="P20" s="136"/>
      <c r="Q20" s="135"/>
      <c r="R20" s="136"/>
      <c r="T20" s="138" t="str">
        <f t="shared" si="9"/>
        <v/>
      </c>
      <c r="U20" s="160"/>
      <c r="V20" s="140" t="e">
        <f t="shared" si="10"/>
        <v>#DIV/0!</v>
      </c>
      <c r="W20" s="152"/>
      <c r="X20" s="48" t="e">
        <f t="shared" si="11"/>
        <v>#VALUE!</v>
      </c>
      <c r="Z20" s="355"/>
      <c r="AA20" s="355"/>
      <c r="AG20" s="357" t="s">
        <v>1554</v>
      </c>
      <c r="AH20" s="357"/>
      <c r="AI20" s="357"/>
      <c r="AJ20" s="357"/>
      <c r="AK20" s="357"/>
      <c r="AL20" s="357"/>
      <c r="AM20" s="357"/>
    </row>
    <row r="21" spans="2:39" ht="51" customHeight="1" x14ac:dyDescent="0.25">
      <c r="B21" s="301" t="s">
        <v>70</v>
      </c>
      <c r="C21" s="157" t="s">
        <v>71</v>
      </c>
      <c r="D21" s="189"/>
      <c r="E21" s="279" t="s">
        <v>72</v>
      </c>
      <c r="F21" s="279"/>
      <c r="G21" s="279"/>
      <c r="I21" s="165"/>
      <c r="J21" s="165"/>
      <c r="K21" s="137">
        <f t="shared" si="8"/>
        <v>0</v>
      </c>
      <c r="L21" s="135"/>
      <c r="M21" s="135"/>
      <c r="N21" s="135"/>
      <c r="O21" s="135"/>
      <c r="P21" s="136"/>
      <c r="Q21" s="135"/>
      <c r="R21" s="136"/>
      <c r="T21" s="138" t="str">
        <f t="shared" si="9"/>
        <v/>
      </c>
      <c r="U21" s="160"/>
      <c r="V21" s="140" t="e">
        <f t="shared" si="10"/>
        <v>#DIV/0!</v>
      </c>
      <c r="W21" s="152"/>
      <c r="X21" s="48" t="e">
        <f t="shared" si="11"/>
        <v>#VALUE!</v>
      </c>
      <c r="Z21" s="355"/>
      <c r="AA21" s="355"/>
      <c r="AG21" s="357" t="s">
        <v>1555</v>
      </c>
      <c r="AH21" s="357"/>
      <c r="AI21" s="357"/>
      <c r="AJ21" s="357"/>
      <c r="AK21" s="357"/>
      <c r="AL21" s="357"/>
      <c r="AM21" s="357"/>
    </row>
    <row r="22" spans="2:39" ht="47.25" customHeight="1" x14ac:dyDescent="0.25">
      <c r="B22" s="301">
        <v>6</v>
      </c>
      <c r="C22" s="154" t="s">
        <v>73</v>
      </c>
      <c r="D22" s="189"/>
      <c r="E22" s="277" t="s">
        <v>74</v>
      </c>
      <c r="F22" s="279"/>
      <c r="G22" s="279"/>
      <c r="H22" s="128"/>
      <c r="I22" s="165"/>
      <c r="J22" s="137">
        <f>SUM(L22:Q22)</f>
        <v>0</v>
      </c>
      <c r="K22" s="137">
        <f t="shared" si="8"/>
        <v>0</v>
      </c>
      <c r="L22" s="135"/>
      <c r="M22" s="135"/>
      <c r="N22" s="135"/>
      <c r="O22" s="135"/>
      <c r="P22" s="136"/>
      <c r="Q22" s="135"/>
      <c r="R22" s="136"/>
      <c r="T22" s="138" t="str">
        <f t="shared" si="9"/>
        <v/>
      </c>
      <c r="U22" s="160" t="e">
        <f>1/$J$48</f>
        <v>#DIV/0!</v>
      </c>
      <c r="V22" s="140" t="e">
        <f t="shared" si="10"/>
        <v>#DIV/0!</v>
      </c>
      <c r="W22" s="152" t="e">
        <f>IF(R22=1,0,T22*U22)</f>
        <v>#VALUE!</v>
      </c>
      <c r="X22" s="48" t="e">
        <f t="shared" si="11"/>
        <v>#VALUE!</v>
      </c>
      <c r="Z22" s="355"/>
      <c r="AA22" s="355"/>
      <c r="AG22" s="345"/>
      <c r="AH22" s="345"/>
      <c r="AI22" s="345"/>
      <c r="AJ22" s="345"/>
      <c r="AK22" s="345"/>
      <c r="AL22" s="345"/>
      <c r="AM22" s="345"/>
    </row>
    <row r="23" spans="2:39" ht="46.5" customHeight="1" x14ac:dyDescent="0.25">
      <c r="B23" s="301" t="s">
        <v>75</v>
      </c>
      <c r="C23" s="158" t="s">
        <v>76</v>
      </c>
      <c r="D23" s="189"/>
      <c r="E23" s="277" t="s">
        <v>77</v>
      </c>
      <c r="F23" s="279"/>
      <c r="G23" s="279"/>
      <c r="H23" s="132"/>
      <c r="I23" s="165"/>
      <c r="J23" s="165"/>
      <c r="K23" s="137">
        <f t="shared" si="8"/>
        <v>0</v>
      </c>
      <c r="L23" s="135"/>
      <c r="M23" s="135"/>
      <c r="N23" s="135"/>
      <c r="O23" s="135"/>
      <c r="P23" s="136"/>
      <c r="Q23" s="135"/>
      <c r="R23" s="136"/>
      <c r="T23" s="138" t="str">
        <f t="shared" si="9"/>
        <v/>
      </c>
      <c r="U23" s="160"/>
      <c r="V23" s="140" t="e">
        <f t="shared" si="10"/>
        <v>#DIV/0!</v>
      </c>
      <c r="W23" s="152"/>
      <c r="X23" s="48" t="e">
        <f t="shared" si="11"/>
        <v>#VALUE!</v>
      </c>
      <c r="Z23" s="355"/>
      <c r="AA23" s="355"/>
      <c r="AG23" s="357" t="s">
        <v>1556</v>
      </c>
      <c r="AH23" s="357"/>
      <c r="AI23" s="357"/>
      <c r="AJ23" s="357"/>
      <c r="AK23" s="357"/>
      <c r="AL23" s="357"/>
      <c r="AM23" s="357"/>
    </row>
    <row r="24" spans="2:39" ht="59.25" customHeight="1" x14ac:dyDescent="0.25">
      <c r="B24" s="301">
        <v>7</v>
      </c>
      <c r="C24" s="154" t="s">
        <v>78</v>
      </c>
      <c r="D24" s="189"/>
      <c r="E24" s="279" t="s">
        <v>79</v>
      </c>
      <c r="F24" s="279"/>
      <c r="G24" s="278" t="s">
        <v>80</v>
      </c>
      <c r="H24" s="128"/>
      <c r="I24" s="165"/>
      <c r="J24" s="137">
        <f>SUM(L24:Q24)</f>
        <v>0</v>
      </c>
      <c r="K24" s="137">
        <f t="shared" si="8"/>
        <v>0</v>
      </c>
      <c r="L24" s="135"/>
      <c r="M24" s="135"/>
      <c r="N24" s="135"/>
      <c r="O24" s="135"/>
      <c r="P24" s="136"/>
      <c r="Q24" s="135"/>
      <c r="R24" s="136"/>
      <c r="T24" s="138" t="str">
        <f t="shared" si="9"/>
        <v/>
      </c>
      <c r="U24" s="160" t="e">
        <f>1/$J$48</f>
        <v>#DIV/0!</v>
      </c>
      <c r="V24" s="140" t="e">
        <f t="shared" si="10"/>
        <v>#DIV/0!</v>
      </c>
      <c r="W24" s="199" t="e">
        <f>IF(R24=1,0,T24*U24)</f>
        <v>#VALUE!</v>
      </c>
      <c r="X24" s="48" t="e">
        <f t="shared" si="11"/>
        <v>#VALUE!</v>
      </c>
      <c r="Z24" s="355"/>
      <c r="AA24" s="355"/>
      <c r="AG24" s="357" t="s">
        <v>1557</v>
      </c>
      <c r="AH24" s="357"/>
      <c r="AI24" s="357"/>
      <c r="AJ24" s="357"/>
      <c r="AK24" s="357"/>
      <c r="AL24" s="357"/>
      <c r="AM24" s="357"/>
    </row>
    <row r="25" spans="2:39" ht="64.5" customHeight="1" x14ac:dyDescent="0.25">
      <c r="B25" s="301" t="s">
        <v>81</v>
      </c>
      <c r="C25" s="155" t="s">
        <v>82</v>
      </c>
      <c r="D25" s="189"/>
      <c r="E25" s="279" t="s">
        <v>83</v>
      </c>
      <c r="F25" s="279"/>
      <c r="G25" s="278" t="s">
        <v>84</v>
      </c>
      <c r="H25" s="128"/>
      <c r="I25" s="165"/>
      <c r="J25" s="165"/>
      <c r="K25" s="137">
        <f t="shared" si="8"/>
        <v>0</v>
      </c>
      <c r="L25" s="135"/>
      <c r="M25" s="135"/>
      <c r="N25" s="135"/>
      <c r="O25" s="135"/>
      <c r="P25" s="136"/>
      <c r="Q25" s="135"/>
      <c r="R25" s="136"/>
      <c r="T25" s="138" t="str">
        <f t="shared" si="9"/>
        <v/>
      </c>
      <c r="U25" s="160"/>
      <c r="V25" s="140" t="e">
        <f t="shared" si="10"/>
        <v>#DIV/0!</v>
      </c>
      <c r="W25" s="152"/>
      <c r="X25" s="48" t="e">
        <f t="shared" si="11"/>
        <v>#VALUE!</v>
      </c>
      <c r="Z25" s="355"/>
      <c r="AA25" s="355"/>
      <c r="AG25" s="357" t="s">
        <v>1558</v>
      </c>
      <c r="AH25" s="357"/>
      <c r="AI25" s="357"/>
      <c r="AJ25" s="357"/>
      <c r="AK25" s="357"/>
      <c r="AL25" s="357"/>
      <c r="AM25" s="357"/>
    </row>
    <row r="26" spans="2:39" ht="50.25" customHeight="1" x14ac:dyDescent="0.25">
      <c r="B26" s="301" t="s">
        <v>85</v>
      </c>
      <c r="C26" s="156" t="s">
        <v>86</v>
      </c>
      <c r="D26" s="189"/>
      <c r="E26" s="279" t="s">
        <v>87</v>
      </c>
      <c r="F26" s="279"/>
      <c r="G26" s="279"/>
      <c r="H26" s="128"/>
      <c r="I26" s="165"/>
      <c r="J26" s="165"/>
      <c r="K26" s="137">
        <f t="shared" si="8"/>
        <v>0</v>
      </c>
      <c r="L26" s="135"/>
      <c r="M26" s="135"/>
      <c r="N26" s="135"/>
      <c r="O26" s="135"/>
      <c r="P26" s="136"/>
      <c r="Q26" s="135"/>
      <c r="R26" s="136"/>
      <c r="T26" s="138" t="str">
        <f t="shared" si="9"/>
        <v/>
      </c>
      <c r="U26" s="160"/>
      <c r="V26" s="140" t="e">
        <f t="shared" si="10"/>
        <v>#DIV/0!</v>
      </c>
      <c r="W26" s="152"/>
      <c r="X26" s="48" t="e">
        <f t="shared" si="11"/>
        <v>#VALUE!</v>
      </c>
      <c r="Z26" s="355"/>
      <c r="AA26" s="355"/>
      <c r="AG26" s="357" t="s">
        <v>1559</v>
      </c>
      <c r="AH26" s="357"/>
      <c r="AI26" s="357"/>
      <c r="AJ26" s="357"/>
      <c r="AK26" s="357"/>
      <c r="AL26" s="357"/>
      <c r="AM26" s="357"/>
    </row>
    <row r="27" spans="2:39" ht="59.25" customHeight="1" x14ac:dyDescent="0.25">
      <c r="B27" s="301" t="s">
        <v>88</v>
      </c>
      <c r="C27" s="156" t="s">
        <v>89</v>
      </c>
      <c r="D27" s="189"/>
      <c r="E27" s="279" t="s">
        <v>90</v>
      </c>
      <c r="F27" s="279"/>
      <c r="G27" s="279"/>
      <c r="H27" s="128"/>
      <c r="I27" s="165"/>
      <c r="J27" s="165"/>
      <c r="K27" s="137">
        <f t="shared" si="8"/>
        <v>0</v>
      </c>
      <c r="L27" s="135"/>
      <c r="M27" s="135"/>
      <c r="N27" s="135"/>
      <c r="O27" s="135"/>
      <c r="P27" s="136"/>
      <c r="Q27" s="135"/>
      <c r="R27" s="136"/>
      <c r="T27" s="138" t="str">
        <f t="shared" si="9"/>
        <v/>
      </c>
      <c r="U27" s="160"/>
      <c r="V27" s="140" t="e">
        <f t="shared" si="10"/>
        <v>#DIV/0!</v>
      </c>
      <c r="W27" s="152"/>
      <c r="X27" s="48" t="e">
        <f t="shared" si="11"/>
        <v>#VALUE!</v>
      </c>
      <c r="Z27" s="355"/>
      <c r="AA27" s="355"/>
      <c r="AG27" s="357" t="s">
        <v>1560</v>
      </c>
      <c r="AH27" s="357"/>
      <c r="AI27" s="357"/>
      <c r="AJ27" s="357"/>
      <c r="AK27" s="357"/>
      <c r="AL27" s="357"/>
      <c r="AM27" s="357"/>
    </row>
    <row r="28" spans="2:39" ht="59.25" customHeight="1" x14ac:dyDescent="0.25">
      <c r="B28" s="301" t="s">
        <v>91</v>
      </c>
      <c r="C28" s="157" t="s">
        <v>92</v>
      </c>
      <c r="D28" s="189"/>
      <c r="E28" s="279" t="s">
        <v>93</v>
      </c>
      <c r="F28" s="279"/>
      <c r="G28" s="279"/>
      <c r="H28" s="128"/>
      <c r="I28" s="165"/>
      <c r="J28" s="165"/>
      <c r="K28" s="137">
        <f t="shared" si="8"/>
        <v>0</v>
      </c>
      <c r="L28" s="135"/>
      <c r="M28" s="135"/>
      <c r="N28" s="135"/>
      <c r="O28" s="135"/>
      <c r="P28" s="136"/>
      <c r="Q28" s="135"/>
      <c r="R28" s="136"/>
      <c r="T28" s="138" t="str">
        <f t="shared" si="9"/>
        <v/>
      </c>
      <c r="U28" s="160"/>
      <c r="V28" s="140" t="e">
        <f t="shared" si="10"/>
        <v>#DIV/0!</v>
      </c>
      <c r="W28" s="152"/>
      <c r="X28" s="48" t="e">
        <f t="shared" si="11"/>
        <v>#VALUE!</v>
      </c>
      <c r="Z28" s="355"/>
      <c r="AA28" s="355"/>
      <c r="AG28" s="358" t="s">
        <v>1561</v>
      </c>
      <c r="AH28" s="358"/>
      <c r="AI28" s="358"/>
      <c r="AJ28" s="358"/>
      <c r="AK28" s="358"/>
      <c r="AL28" s="358"/>
      <c r="AM28" s="358"/>
    </row>
    <row r="29" spans="2:39" ht="49.5" customHeight="1" x14ac:dyDescent="0.25">
      <c r="B29" s="301">
        <v>8</v>
      </c>
      <c r="C29" s="154" t="s">
        <v>94</v>
      </c>
      <c r="D29" s="189"/>
      <c r="E29" s="279" t="s">
        <v>95</v>
      </c>
      <c r="F29" s="279"/>
      <c r="G29" s="278" t="s">
        <v>96</v>
      </c>
      <c r="H29" s="128"/>
      <c r="I29" s="165"/>
      <c r="J29" s="137">
        <f>SUM(L29:Q29)</f>
        <v>0</v>
      </c>
      <c r="K29" s="137">
        <f t="shared" si="8"/>
        <v>0</v>
      </c>
      <c r="L29" s="135"/>
      <c r="M29" s="135"/>
      <c r="N29" s="135"/>
      <c r="O29" s="135"/>
      <c r="P29" s="136"/>
      <c r="Q29" s="135"/>
      <c r="R29" s="136"/>
      <c r="T29" s="138" t="str">
        <f t="shared" si="9"/>
        <v/>
      </c>
      <c r="U29" s="160" t="e">
        <f>1/$J$48</f>
        <v>#DIV/0!</v>
      </c>
      <c r="V29" s="140" t="e">
        <f t="shared" si="10"/>
        <v>#DIV/0!</v>
      </c>
      <c r="W29" s="199" t="e">
        <f>IF(R29=1,0,T29*U29)</f>
        <v>#VALUE!</v>
      </c>
      <c r="X29" s="48" t="e">
        <f t="shared" si="11"/>
        <v>#VALUE!</v>
      </c>
      <c r="Z29" s="355"/>
      <c r="AA29" s="355"/>
      <c r="AG29" s="357" t="s">
        <v>1562</v>
      </c>
      <c r="AH29" s="357"/>
      <c r="AI29" s="357"/>
      <c r="AJ29" s="357"/>
      <c r="AK29" s="357"/>
      <c r="AL29" s="357"/>
      <c r="AM29" s="357"/>
    </row>
    <row r="30" spans="2:39" ht="52.5" customHeight="1" x14ac:dyDescent="0.25">
      <c r="B30" s="301" t="s">
        <v>97</v>
      </c>
      <c r="C30" s="155" t="s">
        <v>98</v>
      </c>
      <c r="D30" s="189"/>
      <c r="E30" s="277" t="s">
        <v>99</v>
      </c>
      <c r="F30" s="279"/>
      <c r="G30" s="278" t="s">
        <v>100</v>
      </c>
      <c r="H30" s="128"/>
      <c r="I30" s="165"/>
      <c r="J30" s="165"/>
      <c r="K30" s="137">
        <f t="shared" si="8"/>
        <v>0</v>
      </c>
      <c r="L30" s="135"/>
      <c r="M30" s="135"/>
      <c r="N30" s="135"/>
      <c r="O30" s="135"/>
      <c r="P30" s="136"/>
      <c r="Q30" s="135"/>
      <c r="R30" s="136"/>
      <c r="T30" s="138" t="str">
        <f t="shared" si="9"/>
        <v/>
      </c>
      <c r="U30" s="160"/>
      <c r="V30" s="140" t="e">
        <f t="shared" si="10"/>
        <v>#DIV/0!</v>
      </c>
      <c r="W30" s="152"/>
      <c r="X30" s="48" t="e">
        <f t="shared" si="11"/>
        <v>#VALUE!</v>
      </c>
      <c r="Z30" s="355"/>
      <c r="AA30" s="355"/>
      <c r="AG30" s="357" t="s">
        <v>1563</v>
      </c>
      <c r="AH30" s="357"/>
      <c r="AI30" s="357"/>
      <c r="AJ30" s="357"/>
      <c r="AK30" s="357"/>
      <c r="AL30" s="357"/>
      <c r="AM30" s="357"/>
    </row>
    <row r="31" spans="2:39" ht="51.75" customHeight="1" x14ac:dyDescent="0.25">
      <c r="B31" s="301" t="s">
        <v>101</v>
      </c>
      <c r="C31" s="157" t="s">
        <v>102</v>
      </c>
      <c r="D31" s="189"/>
      <c r="E31" s="279" t="s">
        <v>103</v>
      </c>
      <c r="F31" s="279"/>
      <c r="G31" s="279"/>
      <c r="H31" s="128"/>
      <c r="I31" s="165"/>
      <c r="J31" s="165"/>
      <c r="K31" s="137">
        <f t="shared" si="8"/>
        <v>0</v>
      </c>
      <c r="L31" s="135"/>
      <c r="M31" s="135"/>
      <c r="N31" s="135"/>
      <c r="O31" s="135"/>
      <c r="P31" s="136"/>
      <c r="Q31" s="135"/>
      <c r="R31" s="136"/>
      <c r="T31" s="138" t="str">
        <f t="shared" si="9"/>
        <v/>
      </c>
      <c r="U31" s="160"/>
      <c r="V31" s="140" t="e">
        <f t="shared" si="10"/>
        <v>#DIV/0!</v>
      </c>
      <c r="W31" s="152"/>
      <c r="X31" s="48" t="e">
        <f t="shared" si="11"/>
        <v>#VALUE!</v>
      </c>
      <c r="Z31" s="355"/>
      <c r="AA31" s="355"/>
      <c r="AG31" s="357" t="s">
        <v>1564</v>
      </c>
      <c r="AH31" s="357"/>
      <c r="AI31" s="357"/>
      <c r="AJ31" s="357"/>
      <c r="AK31" s="357"/>
      <c r="AL31" s="357"/>
      <c r="AM31" s="357"/>
    </row>
    <row r="32" spans="2:39" ht="49.5" customHeight="1" x14ac:dyDescent="0.25">
      <c r="B32" s="301">
        <v>9</v>
      </c>
      <c r="C32" s="154" t="s">
        <v>104</v>
      </c>
      <c r="D32" s="189"/>
      <c r="E32" s="279" t="s">
        <v>105</v>
      </c>
      <c r="F32" s="279"/>
      <c r="G32" s="279"/>
      <c r="H32" s="133"/>
      <c r="I32" s="165"/>
      <c r="J32" s="137">
        <f>SUM(L32:Q32)</f>
        <v>0</v>
      </c>
      <c r="K32" s="137">
        <f t="shared" si="8"/>
        <v>0</v>
      </c>
      <c r="L32" s="135"/>
      <c r="M32" s="135"/>
      <c r="N32" s="135"/>
      <c r="O32" s="135"/>
      <c r="P32" s="136"/>
      <c r="Q32" s="135"/>
      <c r="R32" s="136"/>
      <c r="T32" s="138" t="str">
        <f t="shared" si="9"/>
        <v/>
      </c>
      <c r="U32" s="160" t="e">
        <f>1/$J$48</f>
        <v>#DIV/0!</v>
      </c>
      <c r="V32" s="140" t="e">
        <f t="shared" si="10"/>
        <v>#DIV/0!</v>
      </c>
      <c r="W32" s="199" t="e">
        <f>IF(R32=1,0,T32*U32)</f>
        <v>#VALUE!</v>
      </c>
      <c r="X32" s="48" t="e">
        <f t="shared" si="11"/>
        <v>#VALUE!</v>
      </c>
      <c r="Z32" s="355"/>
      <c r="AA32" s="355"/>
      <c r="AG32" s="345"/>
      <c r="AH32" s="345"/>
      <c r="AI32" s="345"/>
      <c r="AJ32" s="345"/>
      <c r="AK32" s="345"/>
      <c r="AL32" s="345"/>
      <c r="AM32" s="345"/>
    </row>
    <row r="33" spans="2:41" ht="62.25" customHeight="1" x14ac:dyDescent="0.25">
      <c r="B33" s="301" t="s">
        <v>106</v>
      </c>
      <c r="C33" s="155" t="s">
        <v>107</v>
      </c>
      <c r="D33" s="189"/>
      <c r="E33" s="279" t="s">
        <v>108</v>
      </c>
      <c r="F33" s="279"/>
      <c r="G33" s="278" t="s">
        <v>109</v>
      </c>
      <c r="H33" s="128"/>
      <c r="I33" s="165"/>
      <c r="J33" s="165"/>
      <c r="K33" s="137">
        <f t="shared" si="8"/>
        <v>0</v>
      </c>
      <c r="L33" s="135"/>
      <c r="M33" s="135"/>
      <c r="N33" s="135"/>
      <c r="O33" s="135"/>
      <c r="P33" s="136"/>
      <c r="Q33" s="135"/>
      <c r="R33" s="136"/>
      <c r="T33" s="138" t="str">
        <f t="shared" si="9"/>
        <v/>
      </c>
      <c r="U33" s="160"/>
      <c r="V33" s="140" t="e">
        <f t="shared" si="10"/>
        <v>#DIV/0!</v>
      </c>
      <c r="W33" s="152"/>
      <c r="X33" s="48" t="e">
        <f t="shared" si="11"/>
        <v>#VALUE!</v>
      </c>
      <c r="Z33" s="355"/>
      <c r="AA33" s="355"/>
      <c r="AG33" s="357" t="s">
        <v>1565</v>
      </c>
      <c r="AH33" s="357"/>
      <c r="AI33" s="357"/>
      <c r="AJ33" s="357"/>
      <c r="AK33" s="357"/>
      <c r="AL33" s="357"/>
      <c r="AM33" s="357"/>
    </row>
    <row r="34" spans="2:41" ht="50.25" customHeight="1" x14ac:dyDescent="0.25">
      <c r="B34" s="301" t="s">
        <v>110</v>
      </c>
      <c r="C34" s="157" t="s">
        <v>111</v>
      </c>
      <c r="D34" s="189"/>
      <c r="E34" s="279" t="s">
        <v>112</v>
      </c>
      <c r="F34" s="279"/>
      <c r="G34" s="279"/>
      <c r="H34" s="128"/>
      <c r="I34" s="165"/>
      <c r="J34" s="165"/>
      <c r="K34" s="137">
        <f t="shared" si="8"/>
        <v>0</v>
      </c>
      <c r="L34" s="135"/>
      <c r="M34" s="135"/>
      <c r="N34" s="135"/>
      <c r="O34" s="135"/>
      <c r="P34" s="136"/>
      <c r="Q34" s="135"/>
      <c r="R34" s="136"/>
      <c r="T34" s="138" t="str">
        <f t="shared" si="9"/>
        <v/>
      </c>
      <c r="U34" s="160"/>
      <c r="V34" s="140" t="e">
        <f t="shared" si="10"/>
        <v>#DIV/0!</v>
      </c>
      <c r="W34" s="152"/>
      <c r="X34" s="48" t="e">
        <f t="shared" si="11"/>
        <v>#VALUE!</v>
      </c>
      <c r="Z34" s="355"/>
      <c r="AA34" s="355"/>
      <c r="AG34" s="357" t="s">
        <v>1566</v>
      </c>
      <c r="AH34" s="357"/>
      <c r="AI34" s="357"/>
      <c r="AJ34" s="357"/>
      <c r="AK34" s="357"/>
      <c r="AL34" s="357"/>
      <c r="AM34" s="357"/>
    </row>
    <row r="35" spans="2:41" ht="60.75" customHeight="1" x14ac:dyDescent="0.25">
      <c r="B35" s="301">
        <v>10</v>
      </c>
      <c r="C35" s="154" t="s">
        <v>113</v>
      </c>
      <c r="D35" s="189"/>
      <c r="E35" s="279" t="s">
        <v>114</v>
      </c>
      <c r="F35" s="279"/>
      <c r="G35" s="279"/>
      <c r="H35" s="128"/>
      <c r="I35" s="165"/>
      <c r="J35" s="137">
        <f>SUM(L35:Q35)</f>
        <v>0</v>
      </c>
      <c r="K35" s="137">
        <f t="shared" si="8"/>
        <v>0</v>
      </c>
      <c r="L35" s="135"/>
      <c r="M35" s="135"/>
      <c r="N35" s="135"/>
      <c r="O35" s="135"/>
      <c r="P35" s="136"/>
      <c r="Q35" s="135"/>
      <c r="R35" s="136"/>
      <c r="T35" s="138" t="str">
        <f t="shared" si="9"/>
        <v/>
      </c>
      <c r="U35" s="160" t="e">
        <f>1/$J$48</f>
        <v>#DIV/0!</v>
      </c>
      <c r="V35" s="140" t="e">
        <f t="shared" si="10"/>
        <v>#DIV/0!</v>
      </c>
      <c r="W35" s="199" t="e">
        <f>IF(R35=1,0,T35*U35)</f>
        <v>#VALUE!</v>
      </c>
      <c r="X35" s="48" t="e">
        <f t="shared" si="11"/>
        <v>#VALUE!</v>
      </c>
      <c r="Z35" s="355"/>
      <c r="AA35" s="355"/>
      <c r="AG35" s="357" t="s">
        <v>1567</v>
      </c>
      <c r="AH35" s="357"/>
      <c r="AI35" s="357"/>
      <c r="AJ35" s="357"/>
      <c r="AK35" s="357"/>
      <c r="AL35" s="357"/>
      <c r="AM35" s="357"/>
    </row>
    <row r="36" spans="2:41" ht="48" customHeight="1" x14ac:dyDescent="0.25">
      <c r="B36" s="301">
        <v>11</v>
      </c>
      <c r="C36" s="154" t="s">
        <v>115</v>
      </c>
      <c r="D36" s="189"/>
      <c r="E36" s="279"/>
      <c r="F36" s="279"/>
      <c r="G36" s="279"/>
      <c r="H36" s="128"/>
      <c r="I36" s="165"/>
      <c r="J36" s="137">
        <f>SUM(L36:Q36)</f>
        <v>0</v>
      </c>
      <c r="K36" s="137">
        <f t="shared" si="8"/>
        <v>0</v>
      </c>
      <c r="L36" s="135"/>
      <c r="M36" s="135"/>
      <c r="N36" s="135"/>
      <c r="O36" s="135"/>
      <c r="P36" s="136"/>
      <c r="Q36" s="135"/>
      <c r="R36" s="136"/>
      <c r="T36" s="138" t="str">
        <f t="shared" si="9"/>
        <v/>
      </c>
      <c r="U36" s="160" t="e">
        <f>1/$J$48</f>
        <v>#DIV/0!</v>
      </c>
      <c r="V36" s="140" t="e">
        <f t="shared" si="10"/>
        <v>#DIV/0!</v>
      </c>
      <c r="W36" s="199" t="e">
        <f>IF(R36=1,0,T36*U36)</f>
        <v>#VALUE!</v>
      </c>
      <c r="X36" s="48" t="e">
        <f t="shared" si="11"/>
        <v>#VALUE!</v>
      </c>
      <c r="Z36" s="355"/>
      <c r="AA36" s="355"/>
      <c r="AG36" s="357" t="s">
        <v>1568</v>
      </c>
      <c r="AH36" s="357"/>
      <c r="AI36" s="357"/>
      <c r="AJ36" s="357"/>
      <c r="AK36" s="357"/>
      <c r="AL36" s="357"/>
      <c r="AM36" s="357"/>
    </row>
    <row r="37" spans="2:41" ht="50.25" customHeight="1" x14ac:dyDescent="0.25">
      <c r="B37" s="301">
        <v>12</v>
      </c>
      <c r="C37" s="154" t="s">
        <v>116</v>
      </c>
      <c r="D37" s="189"/>
      <c r="E37" s="279"/>
      <c r="F37" s="279"/>
      <c r="G37" s="279" t="s">
        <v>117</v>
      </c>
      <c r="H37" s="128"/>
      <c r="I37" s="165"/>
      <c r="J37" s="137">
        <f>SUM(L37:Q37)</f>
        <v>0</v>
      </c>
      <c r="K37" s="137">
        <f t="shared" si="8"/>
        <v>0</v>
      </c>
      <c r="L37" s="135"/>
      <c r="M37" s="135"/>
      <c r="N37" s="135"/>
      <c r="O37" s="135"/>
      <c r="P37" s="136"/>
      <c r="Q37" s="135"/>
      <c r="R37" s="136"/>
      <c r="T37" s="138" t="str">
        <f t="shared" si="9"/>
        <v/>
      </c>
      <c r="U37" s="160" t="e">
        <f>1/$J$48</f>
        <v>#DIV/0!</v>
      </c>
      <c r="V37" s="140" t="e">
        <f t="shared" si="10"/>
        <v>#DIV/0!</v>
      </c>
      <c r="W37" s="199" t="e">
        <f>IF(R37=1,0,T37*U37)</f>
        <v>#VALUE!</v>
      </c>
      <c r="X37" s="48" t="e">
        <f t="shared" si="11"/>
        <v>#VALUE!</v>
      </c>
      <c r="Z37" s="355"/>
      <c r="AA37" s="355"/>
      <c r="AG37" s="365" t="s">
        <v>1569</v>
      </c>
      <c r="AH37" s="365"/>
      <c r="AI37" s="365"/>
      <c r="AJ37" s="365"/>
      <c r="AK37" s="365"/>
      <c r="AL37" s="365"/>
      <c r="AM37" s="365"/>
      <c r="AO37" s="251"/>
    </row>
    <row r="38" spans="2:41" ht="60" customHeight="1" x14ac:dyDescent="0.25">
      <c r="B38" s="301">
        <v>13</v>
      </c>
      <c r="C38" s="154" t="s">
        <v>118</v>
      </c>
      <c r="D38" s="189"/>
      <c r="E38" s="279" t="s">
        <v>119</v>
      </c>
      <c r="F38" s="279"/>
      <c r="G38" s="278" t="s">
        <v>120</v>
      </c>
      <c r="H38" s="128"/>
      <c r="I38" s="165"/>
      <c r="J38" s="137">
        <f>SUM(L38:Q38)</f>
        <v>0</v>
      </c>
      <c r="K38" s="137">
        <f t="shared" si="8"/>
        <v>0</v>
      </c>
      <c r="L38" s="135"/>
      <c r="M38" s="135"/>
      <c r="N38" s="135"/>
      <c r="O38" s="135"/>
      <c r="P38" s="136"/>
      <c r="Q38" s="135"/>
      <c r="R38" s="136"/>
      <c r="T38" s="138" t="str">
        <f t="shared" si="9"/>
        <v/>
      </c>
      <c r="U38" s="160" t="e">
        <f>1/$J$48</f>
        <v>#DIV/0!</v>
      </c>
      <c r="V38" s="140" t="e">
        <f t="shared" si="10"/>
        <v>#DIV/0!</v>
      </c>
      <c r="W38" s="199" t="e">
        <f>IF(R38=1,0,T38*U38)</f>
        <v>#VALUE!</v>
      </c>
      <c r="X38" s="48" t="e">
        <f t="shared" si="11"/>
        <v>#VALUE!</v>
      </c>
      <c r="Z38" s="355"/>
      <c r="AA38" s="355"/>
      <c r="AG38" s="358" t="s">
        <v>1570</v>
      </c>
      <c r="AH38" s="358"/>
      <c r="AI38" s="358"/>
      <c r="AJ38" s="358"/>
      <c r="AK38" s="358"/>
      <c r="AL38" s="358"/>
      <c r="AM38" s="358"/>
    </row>
    <row r="39" spans="2:41" ht="45" customHeight="1" x14ac:dyDescent="0.25">
      <c r="B39" s="301" t="s">
        <v>121</v>
      </c>
      <c r="C39" s="155" t="s">
        <v>122</v>
      </c>
      <c r="D39" s="189"/>
      <c r="E39" s="279" t="s">
        <v>123</v>
      </c>
      <c r="F39" s="279"/>
      <c r="G39" s="279"/>
      <c r="H39" s="128"/>
      <c r="I39" s="165"/>
      <c r="J39" s="165"/>
      <c r="K39" s="137">
        <f t="shared" si="8"/>
        <v>0</v>
      </c>
      <c r="L39" s="135"/>
      <c r="M39" s="135"/>
      <c r="N39" s="135"/>
      <c r="O39" s="135"/>
      <c r="P39" s="136"/>
      <c r="Q39" s="135"/>
      <c r="R39" s="136"/>
      <c r="T39" s="138" t="str">
        <f t="shared" si="9"/>
        <v/>
      </c>
      <c r="U39" s="160"/>
      <c r="V39" s="140" t="e">
        <f t="shared" si="10"/>
        <v>#DIV/0!</v>
      </c>
      <c r="W39" s="152"/>
      <c r="X39" s="48" t="e">
        <f t="shared" si="11"/>
        <v>#VALUE!</v>
      </c>
      <c r="Z39" s="355"/>
      <c r="AA39" s="355"/>
      <c r="AG39" s="357" t="s">
        <v>1571</v>
      </c>
      <c r="AH39" s="357"/>
      <c r="AI39" s="357"/>
      <c r="AJ39" s="357"/>
      <c r="AK39" s="357"/>
      <c r="AL39" s="357"/>
      <c r="AM39" s="357"/>
    </row>
    <row r="40" spans="2:41" ht="51.75" customHeight="1" x14ac:dyDescent="0.25">
      <c r="B40" s="301" t="s">
        <v>124</v>
      </c>
      <c r="C40" s="156" t="s">
        <v>125</v>
      </c>
      <c r="D40" s="189"/>
      <c r="E40" s="279" t="s">
        <v>126</v>
      </c>
      <c r="F40" s="279"/>
      <c r="G40" s="279"/>
      <c r="H40" s="139"/>
      <c r="I40" s="165"/>
      <c r="J40" s="165"/>
      <c r="K40" s="137">
        <f t="shared" si="8"/>
        <v>0</v>
      </c>
      <c r="L40" s="135"/>
      <c r="M40" s="135"/>
      <c r="N40" s="135"/>
      <c r="O40" s="135"/>
      <c r="P40" s="136"/>
      <c r="Q40" s="135"/>
      <c r="R40" s="136"/>
      <c r="T40" s="138" t="str">
        <f t="shared" si="9"/>
        <v/>
      </c>
      <c r="U40" s="160"/>
      <c r="V40" s="140" t="e">
        <f t="shared" si="10"/>
        <v>#DIV/0!</v>
      </c>
      <c r="W40" s="152"/>
      <c r="X40" s="48" t="e">
        <f t="shared" si="11"/>
        <v>#VALUE!</v>
      </c>
      <c r="Z40" s="355"/>
      <c r="AA40" s="355"/>
      <c r="AG40" s="357" t="s">
        <v>1572</v>
      </c>
      <c r="AH40" s="357"/>
      <c r="AI40" s="357"/>
      <c r="AJ40" s="357"/>
      <c r="AK40" s="357"/>
      <c r="AL40" s="357"/>
      <c r="AM40" s="357"/>
    </row>
    <row r="41" spans="2:41" ht="51" customHeight="1" x14ac:dyDescent="0.25">
      <c r="B41" s="301" t="s">
        <v>127</v>
      </c>
      <c r="C41" s="156" t="s">
        <v>128</v>
      </c>
      <c r="D41" s="189"/>
      <c r="E41" s="279" t="s">
        <v>129</v>
      </c>
      <c r="F41" s="279"/>
      <c r="G41" s="279"/>
      <c r="H41" s="128"/>
      <c r="I41" s="165"/>
      <c r="J41" s="165"/>
      <c r="K41" s="137">
        <f t="shared" si="8"/>
        <v>0</v>
      </c>
      <c r="L41" s="135"/>
      <c r="M41" s="135"/>
      <c r="N41" s="135"/>
      <c r="O41" s="135"/>
      <c r="P41" s="136"/>
      <c r="Q41" s="135"/>
      <c r="R41" s="136"/>
      <c r="T41" s="138" t="str">
        <f t="shared" si="9"/>
        <v/>
      </c>
      <c r="U41" s="160"/>
      <c r="V41" s="140" t="e">
        <f t="shared" si="10"/>
        <v>#DIV/0!</v>
      </c>
      <c r="W41" s="152"/>
      <c r="X41" s="48" t="e">
        <f t="shared" si="11"/>
        <v>#VALUE!</v>
      </c>
      <c r="Z41" s="355"/>
      <c r="AA41" s="355"/>
      <c r="AG41" s="357" t="s">
        <v>1573</v>
      </c>
      <c r="AH41" s="357"/>
      <c r="AI41" s="357"/>
      <c r="AJ41" s="357"/>
      <c r="AK41" s="357"/>
      <c r="AL41" s="357"/>
      <c r="AM41" s="357"/>
    </row>
    <row r="42" spans="2:41" ht="46.5" customHeight="1" x14ac:dyDescent="0.25">
      <c r="B42" s="301" t="s">
        <v>130</v>
      </c>
      <c r="C42" s="156" t="s">
        <v>131</v>
      </c>
      <c r="D42" s="189"/>
      <c r="E42" s="279" t="s">
        <v>132</v>
      </c>
      <c r="F42" s="279"/>
      <c r="G42" s="279"/>
      <c r="H42" s="128"/>
      <c r="I42" s="165"/>
      <c r="J42" s="165"/>
      <c r="K42" s="137">
        <f t="shared" si="8"/>
        <v>0</v>
      </c>
      <c r="L42" s="135"/>
      <c r="M42" s="135"/>
      <c r="N42" s="135"/>
      <c r="O42" s="135"/>
      <c r="P42" s="136"/>
      <c r="Q42" s="135"/>
      <c r="R42" s="136"/>
      <c r="T42" s="138" t="str">
        <f t="shared" si="9"/>
        <v/>
      </c>
      <c r="U42" s="160"/>
      <c r="V42" s="140" t="e">
        <f t="shared" si="10"/>
        <v>#DIV/0!</v>
      </c>
      <c r="W42" s="152"/>
      <c r="X42" s="48" t="e">
        <f t="shared" si="11"/>
        <v>#VALUE!</v>
      </c>
      <c r="Z42" s="355"/>
      <c r="AA42" s="355"/>
      <c r="AG42" s="357" t="s">
        <v>1574</v>
      </c>
      <c r="AH42" s="357"/>
      <c r="AI42" s="357"/>
      <c r="AJ42" s="357"/>
      <c r="AK42" s="357"/>
      <c r="AL42" s="357"/>
      <c r="AM42" s="357"/>
    </row>
    <row r="43" spans="2:41" ht="50.25" customHeight="1" x14ac:dyDescent="0.25">
      <c r="B43" s="301" t="s">
        <v>133</v>
      </c>
      <c r="C43" s="156" t="s">
        <v>134</v>
      </c>
      <c r="D43" s="189"/>
      <c r="E43" s="279" t="s">
        <v>135</v>
      </c>
      <c r="F43" s="279"/>
      <c r="G43" s="279"/>
      <c r="H43" s="128"/>
      <c r="I43" s="165"/>
      <c r="J43" s="165"/>
      <c r="K43" s="137">
        <f t="shared" si="8"/>
        <v>0</v>
      </c>
      <c r="L43" s="135"/>
      <c r="M43" s="135"/>
      <c r="N43" s="135"/>
      <c r="O43" s="135"/>
      <c r="P43" s="136"/>
      <c r="Q43" s="135"/>
      <c r="R43" s="136"/>
      <c r="T43" s="138" t="str">
        <f t="shared" si="9"/>
        <v/>
      </c>
      <c r="U43" s="160"/>
      <c r="V43" s="140" t="e">
        <f t="shared" si="10"/>
        <v>#DIV/0!</v>
      </c>
      <c r="W43" s="152"/>
      <c r="X43" s="48" t="e">
        <f t="shared" si="11"/>
        <v>#VALUE!</v>
      </c>
      <c r="Z43" s="355"/>
      <c r="AA43" s="355"/>
      <c r="AG43" s="357" t="s">
        <v>1575</v>
      </c>
      <c r="AH43" s="357"/>
      <c r="AI43" s="357"/>
      <c r="AJ43" s="357"/>
      <c r="AK43" s="357"/>
      <c r="AL43" s="357"/>
      <c r="AM43" s="357"/>
    </row>
    <row r="44" spans="2:41" ht="51" customHeight="1" x14ac:dyDescent="0.25">
      <c r="B44" s="301" t="s">
        <v>136</v>
      </c>
      <c r="C44" s="156" t="s">
        <v>137</v>
      </c>
      <c r="D44" s="189"/>
      <c r="E44" s="279" t="s">
        <v>138</v>
      </c>
      <c r="F44" s="279"/>
      <c r="G44" s="279"/>
      <c r="H44" s="134"/>
      <c r="I44" s="165"/>
      <c r="J44" s="165"/>
      <c r="K44" s="137">
        <f t="shared" si="8"/>
        <v>0</v>
      </c>
      <c r="L44" s="135"/>
      <c r="M44" s="135"/>
      <c r="N44" s="135"/>
      <c r="O44" s="135"/>
      <c r="P44" s="136"/>
      <c r="Q44" s="135"/>
      <c r="R44" s="136"/>
      <c r="T44" s="138" t="str">
        <f t="shared" si="9"/>
        <v/>
      </c>
      <c r="U44" s="160"/>
      <c r="V44" s="140" t="e">
        <f t="shared" si="10"/>
        <v>#DIV/0!</v>
      </c>
      <c r="W44" s="152"/>
      <c r="X44" s="48" t="e">
        <f t="shared" si="11"/>
        <v>#VALUE!</v>
      </c>
      <c r="Z44" s="355"/>
      <c r="AA44" s="355"/>
      <c r="AG44" s="357" t="s">
        <v>1576</v>
      </c>
      <c r="AH44" s="357"/>
      <c r="AI44" s="357"/>
      <c r="AJ44" s="357"/>
      <c r="AK44" s="357"/>
      <c r="AL44" s="357"/>
      <c r="AM44" s="357"/>
    </row>
    <row r="45" spans="2:41" ht="52.5" customHeight="1" x14ac:dyDescent="0.25">
      <c r="B45" s="301" t="s">
        <v>139</v>
      </c>
      <c r="C45" s="156" t="s">
        <v>140</v>
      </c>
      <c r="D45" s="189"/>
      <c r="E45" s="279" t="s">
        <v>141</v>
      </c>
      <c r="F45" s="279"/>
      <c r="G45" s="279"/>
      <c r="H45" s="133"/>
      <c r="I45" s="165"/>
      <c r="J45" s="165"/>
      <c r="K45" s="137">
        <f t="shared" si="8"/>
        <v>0</v>
      </c>
      <c r="L45" s="135"/>
      <c r="M45" s="135"/>
      <c r="N45" s="135"/>
      <c r="O45" s="135"/>
      <c r="P45" s="136"/>
      <c r="Q45" s="135"/>
      <c r="R45" s="136"/>
      <c r="T45" s="138" t="str">
        <f t="shared" si="9"/>
        <v/>
      </c>
      <c r="U45" s="160"/>
      <c r="V45" s="140" t="e">
        <f t="shared" si="10"/>
        <v>#DIV/0!</v>
      </c>
      <c r="W45" s="152"/>
      <c r="X45" s="48" t="e">
        <f t="shared" si="11"/>
        <v>#VALUE!</v>
      </c>
      <c r="Z45" s="355"/>
      <c r="AA45" s="355"/>
      <c r="AG45" s="357" t="s">
        <v>1577</v>
      </c>
      <c r="AH45" s="357"/>
      <c r="AI45" s="357"/>
      <c r="AJ45" s="357"/>
      <c r="AK45" s="357"/>
      <c r="AL45" s="357"/>
      <c r="AM45" s="357"/>
    </row>
    <row r="46" spans="2:41" ht="50.25" customHeight="1" x14ac:dyDescent="0.25">
      <c r="B46" s="301" t="s">
        <v>142</v>
      </c>
      <c r="C46" s="156" t="s">
        <v>143</v>
      </c>
      <c r="D46" s="189"/>
      <c r="E46" s="279" t="s">
        <v>144</v>
      </c>
      <c r="F46" s="279"/>
      <c r="G46" s="279"/>
      <c r="H46" s="139"/>
      <c r="I46" s="165"/>
      <c r="J46" s="165"/>
      <c r="K46" s="137">
        <f t="shared" si="8"/>
        <v>0</v>
      </c>
      <c r="L46" s="135"/>
      <c r="M46" s="135"/>
      <c r="N46" s="135"/>
      <c r="O46" s="135"/>
      <c r="P46" s="136"/>
      <c r="Q46" s="135"/>
      <c r="R46" s="136"/>
      <c r="T46" s="138" t="str">
        <f t="shared" si="9"/>
        <v/>
      </c>
      <c r="U46" s="160"/>
      <c r="V46" s="140" t="e">
        <f t="shared" si="10"/>
        <v>#DIV/0!</v>
      </c>
      <c r="W46" s="152"/>
      <c r="X46" s="48" t="e">
        <f t="shared" si="11"/>
        <v>#VALUE!</v>
      </c>
      <c r="Z46" s="355"/>
      <c r="AA46" s="355"/>
      <c r="AG46" s="357" t="s">
        <v>1578</v>
      </c>
      <c r="AH46" s="357"/>
      <c r="AI46" s="357"/>
      <c r="AJ46" s="357"/>
      <c r="AK46" s="357"/>
      <c r="AL46" s="357"/>
      <c r="AM46" s="357"/>
    </row>
    <row r="47" spans="2:41" ht="56.25" customHeight="1" x14ac:dyDescent="0.25">
      <c r="B47" s="301" t="s">
        <v>145</v>
      </c>
      <c r="C47" s="157" t="s">
        <v>146</v>
      </c>
      <c r="D47" s="189"/>
      <c r="E47" s="279" t="s">
        <v>147</v>
      </c>
      <c r="F47" s="279"/>
      <c r="G47" s="279"/>
      <c r="H47" s="139"/>
      <c r="I47" s="165"/>
      <c r="J47" s="165"/>
      <c r="K47" s="137">
        <f t="shared" si="8"/>
        <v>0</v>
      </c>
      <c r="L47" s="135"/>
      <c r="M47" s="135"/>
      <c r="N47" s="135"/>
      <c r="O47" s="135"/>
      <c r="P47" s="136"/>
      <c r="Q47" s="135"/>
      <c r="R47" s="136"/>
      <c r="T47" s="138" t="str">
        <f t="shared" si="9"/>
        <v/>
      </c>
      <c r="U47" s="160"/>
      <c r="V47" s="140" t="e">
        <f t="shared" si="10"/>
        <v>#DIV/0!</v>
      </c>
      <c r="W47" s="152"/>
      <c r="X47" s="48" t="e">
        <f t="shared" si="11"/>
        <v>#VALUE!</v>
      </c>
      <c r="Z47" s="355"/>
      <c r="AA47" s="355"/>
      <c r="AG47" s="357" t="s">
        <v>1579</v>
      </c>
      <c r="AH47" s="357"/>
      <c r="AI47" s="357"/>
      <c r="AJ47" s="357"/>
      <c r="AK47" s="357"/>
      <c r="AL47" s="357"/>
      <c r="AM47" s="357"/>
    </row>
    <row r="48" spans="2:41" x14ac:dyDescent="0.25">
      <c r="C48" s="165"/>
      <c r="D48" s="191"/>
      <c r="E48" s="165"/>
      <c r="F48" s="165"/>
      <c r="G48" s="165"/>
      <c r="J48" s="163">
        <f>SUM(J10:J47)</f>
        <v>0</v>
      </c>
      <c r="K48" s="163">
        <f>SUM(K10:K47)</f>
        <v>0</v>
      </c>
      <c r="W48" s="184" t="e">
        <f>SUM(W10:W47)</f>
        <v>#VALUE!</v>
      </c>
      <c r="X48" s="184" t="e">
        <f>SUM(X10:X47)</f>
        <v>#VALUE!</v>
      </c>
      <c r="Z48" s="180"/>
      <c r="AA48" s="180"/>
    </row>
    <row r="49" spans="3:33" x14ac:dyDescent="0.25">
      <c r="C49" s="165"/>
      <c r="D49" s="191"/>
      <c r="E49" s="165"/>
      <c r="F49" s="165"/>
      <c r="G49" s="165"/>
      <c r="S49" s="131" t="s">
        <v>148</v>
      </c>
      <c r="T49" s="142">
        <f>SUMIF(J48,13-X51,W48)</f>
        <v>0</v>
      </c>
      <c r="Z49" s="180"/>
      <c r="AA49" s="180"/>
    </row>
    <row r="50" spans="3:33" x14ac:dyDescent="0.25">
      <c r="C50" s="165"/>
      <c r="D50" s="191"/>
      <c r="E50" s="165"/>
      <c r="F50" s="165"/>
      <c r="G50" s="165"/>
      <c r="S50" s="131" t="s">
        <v>149</v>
      </c>
      <c r="T50" s="142">
        <f>SUMIF(K48,38-X52,X48)</f>
        <v>0</v>
      </c>
      <c r="Y50" s="141"/>
    </row>
    <row r="51" spans="3:33" x14ac:dyDescent="0.25">
      <c r="C51" s="165"/>
      <c r="D51" s="191"/>
      <c r="E51" s="165"/>
      <c r="F51" s="165"/>
      <c r="G51" s="165"/>
      <c r="W51" s="163" t="s">
        <v>156</v>
      </c>
      <c r="X51" s="163">
        <f>SUM(R10:R12,R16,R18,R22,R24,R29,R32,'D5'!R12,'D5'!R14,R35:R38,'D5'!R54)</f>
        <v>0</v>
      </c>
      <c r="Y51" s="141"/>
    </row>
    <row r="52" spans="3:33" x14ac:dyDescent="0.25">
      <c r="C52" s="165"/>
      <c r="D52" s="191"/>
      <c r="E52" s="165"/>
      <c r="F52" s="165"/>
      <c r="G52" s="165"/>
      <c r="W52" s="163" t="s">
        <v>157</v>
      </c>
      <c r="X52" s="163">
        <f>SUM('D5'!R53:R53,R10:R47)</f>
        <v>0</v>
      </c>
    </row>
    <row r="53" spans="3:33" ht="13.5" customHeight="1" x14ac:dyDescent="0.25">
      <c r="C53" s="165"/>
      <c r="D53" s="191"/>
      <c r="E53" s="165"/>
      <c r="F53" s="165"/>
      <c r="G53" s="165"/>
    </row>
    <row r="54" spans="3:33" x14ac:dyDescent="0.25">
      <c r="C54" s="165"/>
      <c r="D54" s="191"/>
      <c r="E54" s="165"/>
      <c r="F54" s="165"/>
      <c r="G54" s="165"/>
    </row>
    <row r="61" spans="3:33" ht="22.5" customHeight="1" x14ac:dyDescent="0.25">
      <c r="AB61" s="164"/>
      <c r="AC61" s="164"/>
      <c r="AD61" s="164"/>
    </row>
    <row r="63" spans="3:33" ht="15" customHeight="1" x14ac:dyDescent="0.25">
      <c r="AB63" s="164"/>
      <c r="AC63" s="164"/>
      <c r="AD63" s="164"/>
      <c r="AE63" s="164"/>
      <c r="AF63" s="164"/>
      <c r="AG63" s="164"/>
    </row>
  </sheetData>
  <sheetProtection formatCells="0" formatColumns="0" formatRows="0" insertColumns="0" insertRows="0" insertHyperlinks="0" deleteColumns="0" deleteRows="0" sort="0" autoFilter="0" pivotTables="0"/>
  <mergeCells count="78">
    <mergeCell ref="C6:Q6"/>
    <mergeCell ref="B1:AA1"/>
    <mergeCell ref="AG20:AM20"/>
    <mergeCell ref="AG21:AM21"/>
    <mergeCell ref="L5:AD5"/>
    <mergeCell ref="AG45:AM45"/>
    <mergeCell ref="AG31:AM31"/>
    <mergeCell ref="AG33:AM33"/>
    <mergeCell ref="AG34:AM34"/>
    <mergeCell ref="AG37:AM37"/>
    <mergeCell ref="AG14:AL14"/>
    <mergeCell ref="AG38:AM38"/>
    <mergeCell ref="AG35:AM35"/>
    <mergeCell ref="AG36:AM36"/>
    <mergeCell ref="AG25:AM25"/>
    <mergeCell ref="AG26:AM26"/>
    <mergeCell ref="AG27:AM27"/>
    <mergeCell ref="AG47:AM47"/>
    <mergeCell ref="AG39:AM39"/>
    <mergeCell ref="AG40:AM40"/>
    <mergeCell ref="AG41:AM41"/>
    <mergeCell ref="AG42:AM42"/>
    <mergeCell ref="AG43:AM43"/>
    <mergeCell ref="AG44:AM44"/>
    <mergeCell ref="AG46:AM46"/>
    <mergeCell ref="AG28:AM28"/>
    <mergeCell ref="AG29:AM29"/>
    <mergeCell ref="AG30:AM30"/>
    <mergeCell ref="Z18:AA18"/>
    <mergeCell ref="AG23:AM23"/>
    <mergeCell ref="AG24:AM24"/>
    <mergeCell ref="AG19:AM19"/>
    <mergeCell ref="AG18:AM18"/>
    <mergeCell ref="Z16:AA16"/>
    <mergeCell ref="Z17:AA17"/>
    <mergeCell ref="G7:G8"/>
    <mergeCell ref="C7:C8"/>
    <mergeCell ref="T7:V7"/>
    <mergeCell ref="E7:E8"/>
    <mergeCell ref="J7:R7"/>
    <mergeCell ref="AG7:AM8"/>
    <mergeCell ref="AG12:AL12"/>
    <mergeCell ref="Z13:AA13"/>
    <mergeCell ref="Z14:AA14"/>
    <mergeCell ref="Z15:AA15"/>
    <mergeCell ref="Z10:AA10"/>
    <mergeCell ref="Z11:AA11"/>
    <mergeCell ref="Z12:AA12"/>
    <mergeCell ref="AG15:AM15"/>
    <mergeCell ref="Z31:AA31"/>
    <mergeCell ref="Z19:AA19"/>
    <mergeCell ref="Z22:AA22"/>
    <mergeCell ref="Z23:AA23"/>
    <mergeCell ref="Z24:AA24"/>
    <mergeCell ref="Z25:AA25"/>
    <mergeCell ref="Z20:AA20"/>
    <mergeCell ref="Z21:AA21"/>
    <mergeCell ref="Z26:AA26"/>
    <mergeCell ref="Z27:AA27"/>
    <mergeCell ref="Z28:AA28"/>
    <mergeCell ref="Z29:AA29"/>
    <mergeCell ref="Z30:AA30"/>
    <mergeCell ref="Z32:AA32"/>
    <mergeCell ref="Z33:AA33"/>
    <mergeCell ref="Z34:AA34"/>
    <mergeCell ref="Z42:AA42"/>
    <mergeCell ref="Z43:AA43"/>
    <mergeCell ref="Z35:AA35"/>
    <mergeCell ref="Z36:AA36"/>
    <mergeCell ref="Z47:AA47"/>
    <mergeCell ref="Z37:AA37"/>
    <mergeCell ref="Z38:AA38"/>
    <mergeCell ref="Z39:AA39"/>
    <mergeCell ref="Z40:AA40"/>
    <mergeCell ref="Z46:AA46"/>
    <mergeCell ref="Z41:AA41"/>
    <mergeCell ref="Z45:AA45"/>
    <mergeCell ref="Z44:AA44"/>
  </mergeCells>
  <conditionalFormatting sqref="K10:K47">
    <cfRule type="cellIs" dxfId="743" priority="1151" stopIfTrue="1" operator="notEqual">
      <formula>1</formula>
    </cfRule>
    <cfRule type="cellIs" dxfId="742" priority="1152" stopIfTrue="1" operator="equal">
      <formula>1</formula>
    </cfRule>
  </conditionalFormatting>
  <conditionalFormatting sqref="Q40">
    <cfRule type="expression" dxfId="741" priority="877" stopIfTrue="1">
      <formula>$P$10</formula>
    </cfRule>
  </conditionalFormatting>
  <conditionalFormatting sqref="T49">
    <cfRule type="containsBlanks" dxfId="740" priority="649" stopIfTrue="1">
      <formula>LEN(TRIM(T49))=0</formula>
    </cfRule>
    <cfRule type="cellIs" dxfId="739" priority="650" stopIfTrue="1" operator="lessThan">
      <formula>19.999</formula>
    </cfRule>
    <cfRule type="cellIs" dxfId="738" priority="651" stopIfTrue="1" operator="lessThan">
      <formula>39.999</formula>
    </cfRule>
    <cfRule type="cellIs" dxfId="737" priority="652" stopIfTrue="1" operator="lessThan">
      <formula>59.999</formula>
    </cfRule>
    <cfRule type="cellIs" dxfId="736" priority="653" stopIfTrue="1" operator="lessThan">
      <formula>79.999</formula>
    </cfRule>
    <cfRule type="cellIs" dxfId="735" priority="654" stopIfTrue="1" operator="lessThan">
      <formula>89.999</formula>
    </cfRule>
    <cfRule type="cellIs" dxfId="734" priority="655" stopIfTrue="1" operator="between">
      <formula>90</formula>
      <formula>100</formula>
    </cfRule>
  </conditionalFormatting>
  <conditionalFormatting sqref="J10">
    <cfRule type="cellIs" dxfId="733" priority="452" stopIfTrue="1" operator="notEqual">
      <formula>1</formula>
    </cfRule>
    <cfRule type="cellIs" dxfId="732" priority="453" stopIfTrue="1" operator="equal">
      <formula>1</formula>
    </cfRule>
  </conditionalFormatting>
  <conditionalFormatting sqref="T10:T47">
    <cfRule type="cellIs" dxfId="731" priority="424" stopIfTrue="1" operator="lessThan">
      <formula>19.999</formula>
    </cfRule>
    <cfRule type="cellIs" dxfId="730" priority="425" stopIfTrue="1" operator="lessThan">
      <formula>39.999</formula>
    </cfRule>
    <cfRule type="cellIs" dxfId="729" priority="426" stopIfTrue="1" operator="lessThan">
      <formula>59.999</formula>
    </cfRule>
    <cfRule type="cellIs" dxfId="728" priority="427" stopIfTrue="1" operator="lessThan">
      <formula>79.999</formula>
    </cfRule>
    <cfRule type="cellIs" dxfId="727" priority="428" stopIfTrue="1" operator="lessThan">
      <formula>89.999</formula>
    </cfRule>
    <cfRule type="cellIs" dxfId="726" priority="429" stopIfTrue="1" operator="between">
      <formula>90</formula>
      <formula>100</formula>
    </cfRule>
    <cfRule type="containsBlanks" dxfId="725" priority="430">
      <formula>LEN(TRIM(T10))=0</formula>
    </cfRule>
  </conditionalFormatting>
  <conditionalFormatting sqref="J11">
    <cfRule type="cellIs" dxfId="724" priority="51" stopIfTrue="1" operator="notEqual">
      <formula>1</formula>
    </cfRule>
    <cfRule type="cellIs" dxfId="723" priority="52" stopIfTrue="1" operator="equal">
      <formula>1</formula>
    </cfRule>
  </conditionalFormatting>
  <conditionalFormatting sqref="J12">
    <cfRule type="cellIs" dxfId="722" priority="49" stopIfTrue="1" operator="notEqual">
      <formula>1</formula>
    </cfRule>
    <cfRule type="cellIs" dxfId="721" priority="50" stopIfTrue="1" operator="equal">
      <formula>1</formula>
    </cfRule>
  </conditionalFormatting>
  <conditionalFormatting sqref="J16">
    <cfRule type="cellIs" dxfId="720" priority="47" stopIfTrue="1" operator="notEqual">
      <formula>1</formula>
    </cfRule>
    <cfRule type="cellIs" dxfId="719" priority="48" stopIfTrue="1" operator="equal">
      <formula>1</formula>
    </cfRule>
  </conditionalFormatting>
  <conditionalFormatting sqref="J18">
    <cfRule type="cellIs" dxfId="718" priority="45" stopIfTrue="1" operator="notEqual">
      <formula>1</formula>
    </cfRule>
    <cfRule type="cellIs" dxfId="717" priority="46" stopIfTrue="1" operator="equal">
      <formula>1</formula>
    </cfRule>
  </conditionalFormatting>
  <conditionalFormatting sqref="J22">
    <cfRule type="cellIs" dxfId="716" priority="43" stopIfTrue="1" operator="notEqual">
      <formula>1</formula>
    </cfRule>
    <cfRule type="cellIs" dxfId="715" priority="44" stopIfTrue="1" operator="equal">
      <formula>1</formula>
    </cfRule>
  </conditionalFormatting>
  <conditionalFormatting sqref="J24">
    <cfRule type="cellIs" dxfId="714" priority="41" stopIfTrue="1" operator="notEqual">
      <formula>1</formula>
    </cfRule>
    <cfRule type="cellIs" dxfId="713" priority="42" stopIfTrue="1" operator="equal">
      <formula>1</formula>
    </cfRule>
  </conditionalFormatting>
  <conditionalFormatting sqref="J29">
    <cfRule type="cellIs" dxfId="712" priority="39" stopIfTrue="1" operator="notEqual">
      <formula>1</formula>
    </cfRule>
    <cfRule type="cellIs" dxfId="711" priority="40" stopIfTrue="1" operator="equal">
      <formula>1</formula>
    </cfRule>
  </conditionalFormatting>
  <conditionalFormatting sqref="J32">
    <cfRule type="cellIs" dxfId="710" priority="37" stopIfTrue="1" operator="notEqual">
      <formula>1</formula>
    </cfRule>
    <cfRule type="cellIs" dxfId="709" priority="38" stopIfTrue="1" operator="equal">
      <formula>1</formula>
    </cfRule>
  </conditionalFormatting>
  <conditionalFormatting sqref="J35">
    <cfRule type="cellIs" dxfId="708" priority="31" stopIfTrue="1" operator="notEqual">
      <formula>1</formula>
    </cfRule>
    <cfRule type="cellIs" dxfId="707" priority="32" stopIfTrue="1" operator="equal">
      <formula>1</formula>
    </cfRule>
  </conditionalFormatting>
  <conditionalFormatting sqref="J36">
    <cfRule type="cellIs" dxfId="706" priority="29" stopIfTrue="1" operator="notEqual">
      <formula>1</formula>
    </cfRule>
    <cfRule type="cellIs" dxfId="705" priority="30" stopIfTrue="1" operator="equal">
      <formula>1</formula>
    </cfRule>
  </conditionalFormatting>
  <conditionalFormatting sqref="J37">
    <cfRule type="cellIs" dxfId="704" priority="27" stopIfTrue="1" operator="notEqual">
      <formula>1</formula>
    </cfRule>
    <cfRule type="cellIs" dxfId="703" priority="28" stopIfTrue="1" operator="equal">
      <formula>1</formula>
    </cfRule>
  </conditionalFormatting>
  <conditionalFormatting sqref="J38">
    <cfRule type="cellIs" dxfId="702" priority="25" stopIfTrue="1" operator="notEqual">
      <formula>1</formula>
    </cfRule>
    <cfRule type="cellIs" dxfId="701" priority="26" stopIfTrue="1" operator="equal">
      <formula>1</formula>
    </cfRule>
  </conditionalFormatting>
  <conditionalFormatting sqref="X10:X47">
    <cfRule type="expression" dxfId="700" priority="1188" stopIfTrue="1">
      <formula>#REF!=0</formula>
    </cfRule>
  </conditionalFormatting>
  <pageMargins left="0.7" right="0.7" top="0.75" bottom="0.75" header="0.3" footer="0.3"/>
  <pageSetup paperSize="9" scale="41" orientation="landscape" r:id="rId1"/>
  <colBreaks count="1" manualBreakCount="1">
    <brk id="32" max="1048575" man="1"/>
  </colBreaks>
  <ignoredErrors>
    <ignoredError sqref="T10:T3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62260" r:id="rId4" name="Button 9876">
              <controlPr defaultSize="0" print="0" autoLine="0" autoPict="0" macro="[0]!ButtonOpenAll">
                <anchor moveWithCells="1" sizeWithCells="1">
                  <from>
                    <xdr:col>2</xdr:col>
                    <xdr:colOff>2819400</xdr:colOff>
                    <xdr:row>3</xdr:row>
                    <xdr:rowOff>114300</xdr:rowOff>
                  </from>
                  <to>
                    <xdr:col>2</xdr:col>
                    <xdr:colOff>3895725</xdr:colOff>
                    <xdr:row>5</xdr:row>
                    <xdr:rowOff>104775</xdr:rowOff>
                  </to>
                </anchor>
              </controlPr>
            </control>
          </mc:Choice>
        </mc:AlternateContent>
        <mc:AlternateContent xmlns:mc="http://schemas.openxmlformats.org/markup-compatibility/2006">
          <mc:Choice Requires="x14">
            <control shapeId="1620178" r:id="rId5" name="Button 10450">
              <controlPr defaultSize="0" print="0" autoLine="0" autoPict="0" macro="[0]!ButtonD1_CloseAll">
                <anchor moveWithCells="1" sizeWithCells="1">
                  <from>
                    <xdr:col>2</xdr:col>
                    <xdr:colOff>4057650</xdr:colOff>
                    <xdr:row>3</xdr:row>
                    <xdr:rowOff>104775</xdr:rowOff>
                  </from>
                  <to>
                    <xdr:col>5</xdr:col>
                    <xdr:colOff>76200</xdr:colOff>
                    <xdr:row>5</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tint="-0.24988555558946501"/>
  </sheetPr>
  <dimension ref="B1:AN38"/>
  <sheetViews>
    <sheetView showGridLines="0" showRowColHeaders="0" zoomScale="115" zoomScaleNormal="115" zoomScaleSheetLayoutView="90" workbookViewId="0">
      <pane ySplit="8" topLeftCell="A10" activePane="bottomLeft" state="frozen"/>
      <selection pane="bottomLeft" activeCell="C6" sqref="C6:S6"/>
    </sheetView>
  </sheetViews>
  <sheetFormatPr defaultRowHeight="15" outlineLevelCol="1" x14ac:dyDescent="0.25"/>
  <cols>
    <col min="1" max="1" width="2" style="163" customWidth="1"/>
    <col min="2" max="2" width="4.5703125" style="163" customWidth="1"/>
    <col min="3" max="3" width="65.85546875" style="163" customWidth="1"/>
    <col min="4" max="4" width="2" style="163" customWidth="1" outlineLevel="1"/>
    <col min="5" max="5" width="5.5703125" style="163" customWidth="1" outlineLevel="1"/>
    <col min="6" max="6" width="2.7109375" style="163" customWidth="1" outlineLevel="1"/>
    <col min="7" max="7" width="6.140625" style="163" customWidth="1" outlineLevel="1"/>
    <col min="8" max="8" width="2.5703125" style="163" customWidth="1"/>
    <col min="9" max="11" width="4.42578125" style="163" hidden="1" customWidth="1"/>
    <col min="12" max="13" width="4" style="163" customWidth="1"/>
    <col min="14" max="14" width="3.28515625" style="163" customWidth="1"/>
    <col min="15" max="15" width="4.42578125" style="163" customWidth="1"/>
    <col min="16" max="16" width="4.140625" style="163" customWidth="1"/>
    <col min="17" max="17" width="3.42578125" style="163" customWidth="1"/>
    <col min="18" max="18" width="3.7109375" style="163" customWidth="1"/>
    <col min="19" max="19" width="5.7109375" style="163" customWidth="1"/>
    <col min="20" max="20" width="13.28515625" style="163" customWidth="1"/>
    <col min="21" max="21" width="8.28515625" style="163" hidden="1" customWidth="1"/>
    <col min="22" max="22" width="11.140625" style="163" hidden="1" customWidth="1"/>
    <col min="23" max="23" width="10.42578125" style="163" hidden="1" customWidth="1"/>
    <col min="24" max="24" width="9" style="163" hidden="1" customWidth="1"/>
    <col min="25" max="25" width="7.140625" style="163" customWidth="1"/>
    <col min="26" max="26" width="13.7109375" style="163" customWidth="1"/>
    <col min="27" max="27" width="19.28515625" style="163" customWidth="1"/>
    <col min="28" max="28" width="15.140625" style="163" customWidth="1"/>
    <col min="29" max="29" width="9.140625" style="163"/>
    <col min="30" max="30" width="51.7109375" style="163" customWidth="1"/>
    <col min="31" max="32" width="9.140625" style="163"/>
    <col min="33" max="33" width="4.28515625" style="163" customWidth="1"/>
    <col min="34" max="16384" width="9.140625" style="163"/>
  </cols>
  <sheetData>
    <row r="1" spans="2:40" ht="27" customHeight="1" x14ac:dyDescent="0.25">
      <c r="B1" s="363" t="s">
        <v>158</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row>
    <row r="2" spans="2:40" x14ac:dyDescent="0.25">
      <c r="B2" s="186"/>
      <c r="C2" s="367" t="s">
        <v>1580</v>
      </c>
      <c r="D2" s="367"/>
      <c r="E2" s="367"/>
      <c r="F2" s="367"/>
      <c r="G2" s="367"/>
      <c r="H2" s="367"/>
      <c r="I2" s="367"/>
      <c r="J2" s="367"/>
      <c r="K2" s="367"/>
      <c r="L2" s="367"/>
      <c r="M2" s="367"/>
      <c r="N2" s="367"/>
      <c r="O2" s="367"/>
      <c r="P2" s="367"/>
      <c r="Q2" s="367"/>
      <c r="R2" s="367"/>
      <c r="S2" s="367"/>
      <c r="T2" s="367"/>
      <c r="U2" s="186"/>
      <c r="V2" s="186"/>
      <c r="W2" s="186"/>
      <c r="X2" s="186"/>
      <c r="Y2" s="186"/>
    </row>
    <row r="3" spans="2:40" x14ac:dyDescent="0.25">
      <c r="B3" s="186"/>
      <c r="C3" s="367" t="s">
        <v>1581</v>
      </c>
      <c r="D3" s="367"/>
      <c r="E3" s="367"/>
      <c r="F3" s="367"/>
      <c r="G3" s="367"/>
      <c r="H3" s="367"/>
      <c r="I3" s="367"/>
      <c r="J3" s="367"/>
      <c r="K3" s="367"/>
      <c r="L3" s="367"/>
      <c r="M3" s="367"/>
      <c r="N3" s="367"/>
      <c r="O3" s="367"/>
      <c r="P3" s="367"/>
      <c r="Q3" s="367"/>
      <c r="R3" s="367"/>
      <c r="S3" s="367"/>
      <c r="T3" s="367"/>
      <c r="U3" s="186"/>
      <c r="V3" s="186"/>
      <c r="W3" s="186"/>
      <c r="X3" s="186"/>
      <c r="Y3" s="186"/>
    </row>
    <row r="4" spans="2:40" x14ac:dyDescent="0.25">
      <c r="B4" s="161"/>
      <c r="C4" s="162"/>
      <c r="D4" s="162"/>
      <c r="E4" s="162"/>
      <c r="F4" s="162"/>
      <c r="G4" s="162"/>
      <c r="H4" s="162"/>
      <c r="I4" s="162"/>
      <c r="J4" s="162"/>
      <c r="K4" s="162"/>
      <c r="L4" s="162"/>
      <c r="M4" s="162"/>
      <c r="N4" s="162"/>
      <c r="O4" s="162"/>
      <c r="P4" s="162"/>
      <c r="Q4" s="162"/>
      <c r="R4" s="162"/>
      <c r="S4" s="162"/>
      <c r="T4" s="162"/>
      <c r="U4" s="162"/>
      <c r="V4" s="162"/>
      <c r="W4" s="162"/>
      <c r="X4" s="162"/>
      <c r="Y4" s="162"/>
    </row>
    <row r="5" spans="2:40" s="166" customFormat="1" ht="14.25" customHeight="1" x14ac:dyDescent="0.25">
      <c r="B5" s="187"/>
      <c r="C5" s="302"/>
      <c r="D5" s="302"/>
      <c r="E5" s="302"/>
      <c r="F5" s="302"/>
      <c r="G5" s="302"/>
      <c r="H5" s="302"/>
      <c r="I5" s="302"/>
      <c r="J5" s="305" t="s">
        <v>200</v>
      </c>
      <c r="K5" s="305"/>
      <c r="L5" s="366"/>
      <c r="M5" s="366"/>
      <c r="N5" s="366"/>
      <c r="O5" s="366"/>
      <c r="P5" s="366"/>
      <c r="Q5" s="366"/>
      <c r="R5" s="366"/>
      <c r="S5" s="366"/>
      <c r="T5" s="366"/>
      <c r="U5" s="366"/>
      <c r="V5" s="366"/>
      <c r="W5" s="366"/>
      <c r="X5" s="366"/>
      <c r="Y5" s="366"/>
      <c r="Z5" s="366"/>
      <c r="AA5" s="366"/>
      <c r="AB5" s="366"/>
      <c r="AC5" s="366"/>
      <c r="AD5" s="366"/>
    </row>
    <row r="6" spans="2:40" s="166" customFormat="1" x14ac:dyDescent="0.25">
      <c r="B6" s="167"/>
      <c r="C6" s="454"/>
      <c r="D6" s="454"/>
      <c r="E6" s="454"/>
      <c r="F6" s="454"/>
      <c r="G6" s="454"/>
      <c r="H6" s="454"/>
      <c r="I6" s="454"/>
      <c r="J6" s="454"/>
      <c r="K6" s="454"/>
      <c r="L6" s="454"/>
      <c r="M6" s="454"/>
      <c r="N6" s="454"/>
      <c r="O6" s="454"/>
      <c r="P6" s="454"/>
      <c r="Q6" s="454"/>
      <c r="R6" s="454"/>
      <c r="S6" s="454"/>
      <c r="T6" s="167"/>
      <c r="U6" s="167"/>
      <c r="V6" s="167"/>
      <c r="W6" s="167"/>
      <c r="X6" s="167"/>
      <c r="Y6" s="167"/>
    </row>
    <row r="7" spans="2:40" s="166" customFormat="1" ht="37.5" customHeight="1" x14ac:dyDescent="0.25">
      <c r="B7" s="181"/>
      <c r="C7" s="356" t="s">
        <v>159</v>
      </c>
      <c r="D7" s="337"/>
      <c r="E7" s="359" t="s">
        <v>160</v>
      </c>
      <c r="F7" s="339"/>
      <c r="G7" s="359" t="s">
        <v>161</v>
      </c>
      <c r="H7" s="168"/>
      <c r="I7" s="169"/>
      <c r="J7" s="361" t="s">
        <v>1694</v>
      </c>
      <c r="K7" s="362"/>
      <c r="L7" s="362"/>
      <c r="M7" s="362"/>
      <c r="N7" s="362"/>
      <c r="O7" s="362"/>
      <c r="P7" s="362"/>
      <c r="Q7" s="362"/>
      <c r="R7" s="362"/>
      <c r="S7" s="169"/>
      <c r="T7" s="360" t="s">
        <v>162</v>
      </c>
      <c r="U7" s="360"/>
      <c r="V7" s="360"/>
      <c r="W7" s="170"/>
      <c r="X7" s="170"/>
      <c r="Y7" s="170"/>
      <c r="Z7" s="170"/>
      <c r="AH7" s="356" t="s">
        <v>163</v>
      </c>
      <c r="AI7" s="356"/>
      <c r="AJ7" s="356"/>
      <c r="AK7" s="356"/>
      <c r="AL7" s="356"/>
      <c r="AM7" s="356"/>
      <c r="AN7" s="356"/>
    </row>
    <row r="8" spans="2:40" s="166" customFormat="1" ht="72.75" customHeight="1" x14ac:dyDescent="0.25">
      <c r="B8" s="181"/>
      <c r="C8" s="356"/>
      <c r="D8" s="337"/>
      <c r="E8" s="359"/>
      <c r="F8" s="340"/>
      <c r="G8" s="359"/>
      <c r="H8" s="168"/>
      <c r="J8" s="172" t="s">
        <v>201</v>
      </c>
      <c r="K8" s="172" t="s">
        <v>202</v>
      </c>
      <c r="L8" s="192">
        <v>0</v>
      </c>
      <c r="M8" s="192">
        <v>0.2</v>
      </c>
      <c r="N8" s="192">
        <v>0.4</v>
      </c>
      <c r="O8" s="192">
        <v>0.6</v>
      </c>
      <c r="P8" s="192">
        <v>0.8</v>
      </c>
      <c r="Q8" s="192">
        <v>1</v>
      </c>
      <c r="R8" s="193" t="s">
        <v>164</v>
      </c>
      <c r="T8" s="174"/>
      <c r="U8" s="174" t="s">
        <v>203</v>
      </c>
      <c r="V8" s="173" t="s">
        <v>204</v>
      </c>
      <c r="W8" s="171"/>
      <c r="Y8" s="171"/>
      <c r="AH8" s="356"/>
      <c r="AI8" s="356"/>
      <c r="AJ8" s="356"/>
      <c r="AK8" s="356"/>
      <c r="AL8" s="356"/>
      <c r="AM8" s="356"/>
      <c r="AN8" s="356"/>
    </row>
    <row r="9" spans="2:40" ht="36" customHeight="1" x14ac:dyDescent="0.25">
      <c r="H9" s="139"/>
      <c r="K9" s="45"/>
      <c r="L9" s="45"/>
      <c r="M9" s="45"/>
      <c r="N9" s="45"/>
      <c r="O9" s="45"/>
      <c r="P9" s="46"/>
      <c r="Q9" s="129"/>
      <c r="R9" s="130"/>
      <c r="T9" s="47"/>
      <c r="U9" s="47"/>
      <c r="V9" s="46"/>
      <c r="W9" s="163" t="s">
        <v>205</v>
      </c>
      <c r="X9" s="163" t="s">
        <v>206</v>
      </c>
      <c r="Z9" s="131" t="s">
        <v>165</v>
      </c>
    </row>
    <row r="10" spans="2:40" ht="49.5" customHeight="1" x14ac:dyDescent="0.25">
      <c r="B10" s="301">
        <v>1</v>
      </c>
      <c r="C10" s="154" t="s">
        <v>166</v>
      </c>
      <c r="D10" s="189"/>
      <c r="E10" s="279" t="s">
        <v>167</v>
      </c>
      <c r="F10" s="276"/>
      <c r="G10" s="279" t="s">
        <v>168</v>
      </c>
      <c r="H10" s="139"/>
      <c r="I10" s="165">
        <f>SUM(K10:K22)</f>
        <v>0</v>
      </c>
      <c r="J10" s="137">
        <f>SUM(L10:Q10)</f>
        <v>0</v>
      </c>
      <c r="K10" s="137">
        <f>SUM(L10:Q10)</f>
        <v>0</v>
      </c>
      <c r="L10" s="135"/>
      <c r="M10" s="135"/>
      <c r="N10" s="135"/>
      <c r="O10" s="135"/>
      <c r="P10" s="136"/>
      <c r="Q10" s="197"/>
      <c r="R10" s="136"/>
      <c r="T10" s="138" t="str">
        <f>IF(SUM(L10:Q10)=1,((L10*0)+(M10*20)+(N10*40)+(O10*60)+(P10*80)+(Q10*100)),"")</f>
        <v/>
      </c>
      <c r="U10" s="160" t="e">
        <f>1/$J$27</f>
        <v>#DIV/0!</v>
      </c>
      <c r="V10" s="140" t="e">
        <f t="shared" ref="V10" si="0">1/$K$27</f>
        <v>#DIV/0!</v>
      </c>
      <c r="W10" s="152" t="e">
        <f>IF(R10=1,0,T10*U10)</f>
        <v>#VALUE!</v>
      </c>
      <c r="X10" s="48" t="e">
        <f>IF(R10=1,0,T10*V10)</f>
        <v>#VALUE!</v>
      </c>
      <c r="Z10" s="355"/>
      <c r="AA10" s="355"/>
      <c r="AH10" s="358" t="s">
        <v>1582</v>
      </c>
      <c r="AI10" s="358"/>
      <c r="AJ10" s="358"/>
      <c r="AK10" s="358"/>
      <c r="AL10" s="358"/>
      <c r="AM10" s="358"/>
      <c r="AN10" s="358"/>
    </row>
    <row r="11" spans="2:40" ht="45.75" customHeight="1" x14ac:dyDescent="0.25">
      <c r="B11" s="301">
        <v>2</v>
      </c>
      <c r="C11" s="154" t="s">
        <v>169</v>
      </c>
      <c r="D11" s="189"/>
      <c r="E11" s="279" t="s">
        <v>170</v>
      </c>
      <c r="F11" s="279"/>
      <c r="G11" s="278" t="s">
        <v>171</v>
      </c>
      <c r="I11" s="165"/>
      <c r="J11" s="137">
        <f>SUM(L11:Q11)</f>
        <v>0</v>
      </c>
      <c r="K11" s="137">
        <f>SUM(L11:Q11)</f>
        <v>0</v>
      </c>
      <c r="L11" s="135"/>
      <c r="M11" s="135"/>
      <c r="N11" s="135"/>
      <c r="O11" s="135"/>
      <c r="P11" s="136"/>
      <c r="Q11" s="135"/>
      <c r="R11" s="136"/>
      <c r="T11" s="138" t="str">
        <f>IF(SUM(L11:Q11)=1,((L11*0)+(M11*20)+(N11*40)+(O11*60)+(P11*80)+(Q11*100)),"")</f>
        <v/>
      </c>
      <c r="U11" s="160" t="e">
        <f>1/$J$27</f>
        <v>#DIV/0!</v>
      </c>
      <c r="V11" s="140" t="e">
        <f t="shared" ref="V11" si="1">1/$K$27</f>
        <v>#DIV/0!</v>
      </c>
      <c r="W11" s="152" t="e">
        <f>IF(R11=1,0,T11*U11)</f>
        <v>#VALUE!</v>
      </c>
      <c r="X11" s="48" t="e">
        <f>IF(R11=1,0,T11*V11)</f>
        <v>#VALUE!</v>
      </c>
      <c r="Z11" s="355"/>
      <c r="AA11" s="355"/>
      <c r="AH11" s="358" t="s">
        <v>1583</v>
      </c>
      <c r="AI11" s="358"/>
      <c r="AJ11" s="358"/>
      <c r="AK11" s="358"/>
      <c r="AL11" s="358"/>
      <c r="AM11" s="358"/>
      <c r="AN11" s="358"/>
    </row>
    <row r="12" spans="2:40" ht="51" customHeight="1" x14ac:dyDescent="0.25">
      <c r="B12" s="301">
        <v>3</v>
      </c>
      <c r="C12" s="154" t="s">
        <v>172</v>
      </c>
      <c r="D12" s="189"/>
      <c r="E12" s="277" t="s">
        <v>173</v>
      </c>
      <c r="F12" s="279"/>
      <c r="G12" s="279"/>
      <c r="H12" s="128"/>
      <c r="I12" s="165"/>
      <c r="J12" s="137">
        <f>SUM(L12:Q12)</f>
        <v>0</v>
      </c>
      <c r="K12" s="137">
        <f>SUM(L12:Q12)</f>
        <v>0</v>
      </c>
      <c r="L12" s="135"/>
      <c r="M12" s="135"/>
      <c r="N12" s="135"/>
      <c r="O12" s="135"/>
      <c r="P12" s="136"/>
      <c r="Q12" s="135"/>
      <c r="R12" s="136"/>
      <c r="T12" s="138" t="str">
        <f>IF(SUM(L12:Q12)=1,((L12*0)+(M12*20)+(N12*40)+(O12*60)+(P12*80)+(Q12*100)),"")</f>
        <v/>
      </c>
      <c r="U12" s="160" t="e">
        <f>1/$J$27</f>
        <v>#DIV/0!</v>
      </c>
      <c r="V12" s="140" t="e">
        <f t="shared" ref="V12:V22" si="2">1/$K$27</f>
        <v>#DIV/0!</v>
      </c>
      <c r="W12" s="152" t="e">
        <f>IF(R12=1,0,T12*U12)</f>
        <v>#VALUE!</v>
      </c>
      <c r="X12" s="48" t="e">
        <f>IF(R12=1,0,T12*V12)</f>
        <v>#VALUE!</v>
      </c>
      <c r="Z12" s="355"/>
      <c r="AA12" s="355"/>
      <c r="AH12" s="358" t="s">
        <v>1584</v>
      </c>
      <c r="AI12" s="358"/>
      <c r="AJ12" s="358"/>
      <c r="AK12" s="358"/>
      <c r="AL12" s="358"/>
      <c r="AM12" s="358"/>
      <c r="AN12" s="358"/>
    </row>
    <row r="13" spans="2:40" ht="50.25" customHeight="1" x14ac:dyDescent="0.25">
      <c r="B13" s="301">
        <v>4</v>
      </c>
      <c r="C13" s="154" t="s">
        <v>174</v>
      </c>
      <c r="D13" s="189"/>
      <c r="E13" s="279" t="s">
        <v>175</v>
      </c>
      <c r="F13" s="276"/>
      <c r="G13" s="280"/>
      <c r="H13" s="139"/>
      <c r="I13" s="165"/>
      <c r="J13" s="137">
        <f>SUM(L13:Q13)</f>
        <v>0</v>
      </c>
      <c r="K13" s="137">
        <f t="shared" ref="K13" si="3">SUM(L13:Q13)</f>
        <v>0</v>
      </c>
      <c r="L13" s="135"/>
      <c r="M13" s="135"/>
      <c r="N13" s="135"/>
      <c r="O13" s="135"/>
      <c r="P13" s="136"/>
      <c r="Q13" s="135"/>
      <c r="R13" s="136"/>
      <c r="T13" s="138" t="str">
        <f t="shared" ref="T13" si="4">IF(SUM(L13:Q13)=1,((L13*0)+(M13*20)+(N13*40)+(O13*60)+(P13*80)+(Q13*100)),"")</f>
        <v/>
      </c>
      <c r="U13" s="160" t="e">
        <f>1/$J$27</f>
        <v>#DIV/0!</v>
      </c>
      <c r="V13" s="140" t="e">
        <f t="shared" si="2"/>
        <v>#DIV/0!</v>
      </c>
      <c r="W13" s="152" t="e">
        <f>IF(R13=1,0,T13*U13)</f>
        <v>#VALUE!</v>
      </c>
      <c r="X13" s="48" t="e">
        <f t="shared" ref="X13" si="5">IF(R13=1,0,T13*V13)</f>
        <v>#VALUE!</v>
      </c>
      <c r="Z13" s="368"/>
      <c r="AA13" s="368"/>
      <c r="AH13" s="358" t="s">
        <v>1585</v>
      </c>
      <c r="AI13" s="358"/>
      <c r="AJ13" s="358"/>
      <c r="AK13" s="358"/>
      <c r="AL13" s="358"/>
      <c r="AM13" s="358"/>
      <c r="AN13" s="358"/>
    </row>
    <row r="14" spans="2:40" ht="51.75" customHeight="1" x14ac:dyDescent="0.25">
      <c r="B14" s="301" t="s">
        <v>176</v>
      </c>
      <c r="C14" s="158" t="s">
        <v>177</v>
      </c>
      <c r="D14" s="189"/>
      <c r="E14" s="279" t="s">
        <v>178</v>
      </c>
      <c r="F14" s="276"/>
      <c r="G14" s="280"/>
      <c r="H14" s="132"/>
      <c r="I14" s="165"/>
      <c r="J14" s="165"/>
      <c r="K14" s="137">
        <f t="shared" ref="K14" si="6">SUM(L14:Q14)</f>
        <v>0</v>
      </c>
      <c r="L14" s="135"/>
      <c r="M14" s="135"/>
      <c r="N14" s="135"/>
      <c r="O14" s="135"/>
      <c r="P14" s="136"/>
      <c r="Q14" s="135"/>
      <c r="R14" s="136"/>
      <c r="T14" s="138" t="str">
        <f t="shared" ref="T14" si="7">IF(SUM(L14:Q14)=1,((L14*0)+(M14*20)+(N14*40)+(O14*60)+(P14*80)+(Q14*100)),"")</f>
        <v/>
      </c>
      <c r="U14" s="160"/>
      <c r="V14" s="140" t="e">
        <f t="shared" si="2"/>
        <v>#DIV/0!</v>
      </c>
      <c r="W14" s="152"/>
      <c r="X14" s="48" t="e">
        <f t="shared" ref="X14" si="8">IF(R14=1,0,T14*V14)</f>
        <v>#VALUE!</v>
      </c>
      <c r="Z14" s="355"/>
      <c r="AA14" s="355"/>
      <c r="AH14" s="345"/>
      <c r="AI14" s="345"/>
      <c r="AJ14" s="345"/>
      <c r="AK14" s="345"/>
      <c r="AL14" s="345"/>
      <c r="AM14" s="345"/>
      <c r="AN14" s="345"/>
    </row>
    <row r="15" spans="2:40" ht="47.25" customHeight="1" x14ac:dyDescent="0.25">
      <c r="B15" s="301">
        <v>5</v>
      </c>
      <c r="C15" s="154" t="s">
        <v>179</v>
      </c>
      <c r="D15" s="189"/>
      <c r="E15" s="279"/>
      <c r="F15" s="276"/>
      <c r="G15" s="280"/>
      <c r="H15" s="139"/>
      <c r="I15" s="165"/>
      <c r="J15" s="137">
        <f>SUM(L15:Q15)</f>
        <v>0</v>
      </c>
      <c r="K15" s="137">
        <f t="shared" ref="K15:K22" si="9">SUM(L15:Q15)</f>
        <v>0</v>
      </c>
      <c r="L15" s="135"/>
      <c r="M15" s="135"/>
      <c r="N15" s="135"/>
      <c r="O15" s="135"/>
      <c r="P15" s="136"/>
      <c r="Q15" s="135"/>
      <c r="R15" s="136"/>
      <c r="T15" s="138" t="str">
        <f t="shared" ref="T15:T22" si="10">IF(SUM(L15:Q15)=1,((L15*0)+(M15*20)+(N15*40)+(O15*60)+(P15*80)+(Q15*100)),"")</f>
        <v/>
      </c>
      <c r="U15" s="160" t="e">
        <f>1/$J$27</f>
        <v>#DIV/0!</v>
      </c>
      <c r="V15" s="140" t="e">
        <f t="shared" si="2"/>
        <v>#DIV/0!</v>
      </c>
      <c r="W15" s="152" t="e">
        <f>IF(R15=1,0,T15*U15)</f>
        <v>#VALUE!</v>
      </c>
      <c r="X15" s="48" t="e">
        <f t="shared" ref="X15:X22" si="11">IF(R15=1,0,T15*V15)</f>
        <v>#VALUE!</v>
      </c>
      <c r="Z15" s="355"/>
      <c r="AA15" s="355"/>
      <c r="AH15" s="358" t="s">
        <v>1586</v>
      </c>
      <c r="AI15" s="358"/>
      <c r="AJ15" s="358"/>
      <c r="AK15" s="358"/>
      <c r="AL15" s="358"/>
      <c r="AM15" s="358"/>
      <c r="AN15" s="358"/>
    </row>
    <row r="16" spans="2:40" ht="51" customHeight="1" x14ac:dyDescent="0.25">
      <c r="B16" s="301" t="s">
        <v>180</v>
      </c>
      <c r="C16" s="303" t="s">
        <v>181</v>
      </c>
      <c r="D16" s="189"/>
      <c r="E16" s="279" t="s">
        <v>182</v>
      </c>
      <c r="F16" s="276"/>
      <c r="G16" s="280"/>
      <c r="H16" s="128"/>
      <c r="I16" s="165"/>
      <c r="J16" s="165"/>
      <c r="K16" s="137">
        <f t="shared" si="9"/>
        <v>0</v>
      </c>
      <c r="L16" s="135"/>
      <c r="M16" s="135"/>
      <c r="N16" s="135"/>
      <c r="O16" s="135"/>
      <c r="P16" s="136"/>
      <c r="Q16" s="135"/>
      <c r="R16" s="136"/>
      <c r="T16" s="138" t="str">
        <f t="shared" si="10"/>
        <v/>
      </c>
      <c r="U16" s="160"/>
      <c r="V16" s="140" t="e">
        <f t="shared" si="2"/>
        <v>#DIV/0!</v>
      </c>
      <c r="W16" s="152"/>
      <c r="X16" s="48" t="e">
        <f t="shared" si="11"/>
        <v>#VALUE!</v>
      </c>
      <c r="Z16" s="355"/>
      <c r="AA16" s="355"/>
      <c r="AH16" s="358" t="s">
        <v>1587</v>
      </c>
      <c r="AI16" s="358"/>
      <c r="AJ16" s="358"/>
      <c r="AK16" s="358"/>
      <c r="AL16" s="358"/>
      <c r="AM16" s="358"/>
      <c r="AN16" s="358"/>
    </row>
    <row r="17" spans="2:40" ht="50.25" customHeight="1" x14ac:dyDescent="0.25">
      <c r="B17" s="301">
        <v>6</v>
      </c>
      <c r="C17" s="154" t="s">
        <v>183</v>
      </c>
      <c r="D17" s="189"/>
      <c r="E17" s="279" t="s">
        <v>184</v>
      </c>
      <c r="F17" s="276"/>
      <c r="G17" s="280"/>
      <c r="H17" s="128"/>
      <c r="I17" s="165"/>
      <c r="J17" s="137">
        <f>SUM(L17:Q17)</f>
        <v>0</v>
      </c>
      <c r="K17" s="137">
        <f t="shared" si="9"/>
        <v>0</v>
      </c>
      <c r="L17" s="135"/>
      <c r="M17" s="135"/>
      <c r="N17" s="135"/>
      <c r="O17" s="135"/>
      <c r="P17" s="136"/>
      <c r="Q17" s="135"/>
      <c r="R17" s="136"/>
      <c r="T17" s="138" t="str">
        <f t="shared" si="10"/>
        <v/>
      </c>
      <c r="U17" s="160" t="e">
        <f>1/$J$27</f>
        <v>#DIV/0!</v>
      </c>
      <c r="V17" s="140" t="e">
        <f t="shared" si="2"/>
        <v>#DIV/0!</v>
      </c>
      <c r="W17" s="152" t="e">
        <f>IF(R17=1,0,T17*U17)</f>
        <v>#VALUE!</v>
      </c>
      <c r="X17" s="48" t="e">
        <f t="shared" si="11"/>
        <v>#VALUE!</v>
      </c>
      <c r="Z17" s="355"/>
      <c r="AA17" s="355"/>
      <c r="AH17" s="358" t="s">
        <v>1588</v>
      </c>
      <c r="AI17" s="358"/>
      <c r="AJ17" s="358"/>
      <c r="AK17" s="358"/>
      <c r="AL17" s="358"/>
      <c r="AM17" s="358"/>
      <c r="AN17" s="358"/>
    </row>
    <row r="18" spans="2:40" ht="62.25" customHeight="1" x14ac:dyDescent="0.25">
      <c r="B18" s="301" t="s">
        <v>185</v>
      </c>
      <c r="C18" s="155" t="s">
        <v>186</v>
      </c>
      <c r="D18" s="189"/>
      <c r="E18" s="279" t="s">
        <v>187</v>
      </c>
      <c r="F18" s="276"/>
      <c r="G18" s="280"/>
      <c r="H18" s="128"/>
      <c r="I18" s="165"/>
      <c r="J18" s="165"/>
      <c r="K18" s="137">
        <f t="shared" si="9"/>
        <v>0</v>
      </c>
      <c r="L18" s="135"/>
      <c r="M18" s="135"/>
      <c r="N18" s="135"/>
      <c r="O18" s="135"/>
      <c r="P18" s="136"/>
      <c r="Q18" s="135"/>
      <c r="R18" s="136"/>
      <c r="T18" s="138" t="str">
        <f t="shared" si="10"/>
        <v/>
      </c>
      <c r="U18" s="160"/>
      <c r="V18" s="140" t="e">
        <f t="shared" si="2"/>
        <v>#DIV/0!</v>
      </c>
      <c r="W18" s="152"/>
      <c r="X18" s="48" t="e">
        <f t="shared" si="11"/>
        <v>#VALUE!</v>
      </c>
      <c r="Z18" s="355"/>
      <c r="AA18" s="355"/>
      <c r="AH18" s="358" t="s">
        <v>1589</v>
      </c>
      <c r="AI18" s="358"/>
      <c r="AJ18" s="358"/>
      <c r="AK18" s="358"/>
      <c r="AL18" s="358"/>
      <c r="AM18" s="358"/>
      <c r="AN18" s="358"/>
    </row>
    <row r="19" spans="2:40" ht="61.5" customHeight="1" x14ac:dyDescent="0.25">
      <c r="B19" s="301" t="s">
        <v>188</v>
      </c>
      <c r="C19" s="156" t="s">
        <v>189</v>
      </c>
      <c r="D19" s="189"/>
      <c r="E19" s="279" t="s">
        <v>190</v>
      </c>
      <c r="F19" s="276"/>
      <c r="G19" s="280"/>
      <c r="H19" s="128"/>
      <c r="I19" s="165"/>
      <c r="J19" s="165"/>
      <c r="K19" s="137">
        <f t="shared" si="9"/>
        <v>0</v>
      </c>
      <c r="L19" s="135"/>
      <c r="M19" s="135"/>
      <c r="N19" s="135"/>
      <c r="O19" s="135"/>
      <c r="P19" s="136"/>
      <c r="Q19" s="135"/>
      <c r="R19" s="136"/>
      <c r="T19" s="138" t="str">
        <f t="shared" si="10"/>
        <v/>
      </c>
      <c r="U19" s="160"/>
      <c r="V19" s="140" t="e">
        <f t="shared" si="2"/>
        <v>#DIV/0!</v>
      </c>
      <c r="W19" s="152"/>
      <c r="X19" s="48" t="e">
        <f t="shared" si="11"/>
        <v>#VALUE!</v>
      </c>
      <c r="Z19" s="355"/>
      <c r="AA19" s="355"/>
      <c r="AH19" s="358" t="s">
        <v>1590</v>
      </c>
      <c r="AI19" s="358"/>
      <c r="AJ19" s="358"/>
      <c r="AK19" s="358"/>
      <c r="AL19" s="358"/>
      <c r="AM19" s="358"/>
      <c r="AN19" s="358"/>
    </row>
    <row r="20" spans="2:40" ht="55.5" customHeight="1" x14ac:dyDescent="0.25">
      <c r="B20" s="301" t="s">
        <v>191</v>
      </c>
      <c r="C20" s="157" t="s">
        <v>192</v>
      </c>
      <c r="D20" s="189"/>
      <c r="E20" s="279" t="s">
        <v>193</v>
      </c>
      <c r="F20" s="276"/>
      <c r="G20" s="280"/>
      <c r="H20" s="128"/>
      <c r="I20" s="165"/>
      <c r="J20" s="165"/>
      <c r="K20" s="137">
        <f t="shared" si="9"/>
        <v>0</v>
      </c>
      <c r="L20" s="135"/>
      <c r="M20" s="135"/>
      <c r="N20" s="135"/>
      <c r="O20" s="135"/>
      <c r="P20" s="136"/>
      <c r="Q20" s="135"/>
      <c r="R20" s="136"/>
      <c r="T20" s="138" t="str">
        <f t="shared" si="10"/>
        <v/>
      </c>
      <c r="U20" s="160"/>
      <c r="V20" s="140" t="e">
        <f t="shared" si="2"/>
        <v>#DIV/0!</v>
      </c>
      <c r="W20" s="152"/>
      <c r="X20" s="48" t="e">
        <f t="shared" si="11"/>
        <v>#VALUE!</v>
      </c>
      <c r="Z20" s="355"/>
      <c r="AA20" s="355"/>
      <c r="AH20" s="358" t="s">
        <v>1591</v>
      </c>
      <c r="AI20" s="358"/>
      <c r="AJ20" s="358"/>
      <c r="AK20" s="358"/>
      <c r="AL20" s="358"/>
      <c r="AM20" s="358"/>
      <c r="AN20" s="358"/>
    </row>
    <row r="21" spans="2:40" ht="51" customHeight="1" x14ac:dyDescent="0.25">
      <c r="B21" s="301">
        <v>7</v>
      </c>
      <c r="C21" s="154" t="s">
        <v>194</v>
      </c>
      <c r="D21" s="189"/>
      <c r="E21" s="279" t="s">
        <v>195</v>
      </c>
      <c r="F21" s="276"/>
      <c r="G21" s="247"/>
      <c r="H21" s="128"/>
      <c r="I21" s="165"/>
      <c r="J21" s="137">
        <f>SUM(L21:Q21)</f>
        <v>0</v>
      </c>
      <c r="K21" s="137">
        <f t="shared" si="9"/>
        <v>0</v>
      </c>
      <c r="L21" s="135"/>
      <c r="M21" s="135"/>
      <c r="N21" s="135"/>
      <c r="O21" s="135"/>
      <c r="P21" s="136"/>
      <c r="Q21" s="135"/>
      <c r="R21" s="136"/>
      <c r="T21" s="138" t="str">
        <f t="shared" si="10"/>
        <v/>
      </c>
      <c r="U21" s="160" t="e">
        <f>1/$J$27</f>
        <v>#DIV/0!</v>
      </c>
      <c r="V21" s="140" t="e">
        <f t="shared" si="2"/>
        <v>#DIV/0!</v>
      </c>
      <c r="W21" s="152" t="e">
        <f>IF(R21=1,0,T21*U21)</f>
        <v>#VALUE!</v>
      </c>
      <c r="X21" s="48" t="e">
        <f t="shared" si="11"/>
        <v>#VALUE!</v>
      </c>
      <c r="Z21" s="355"/>
      <c r="AA21" s="355"/>
      <c r="AH21" s="358" t="s">
        <v>1592</v>
      </c>
      <c r="AI21" s="358"/>
      <c r="AJ21" s="358"/>
      <c r="AK21" s="358"/>
      <c r="AL21" s="358"/>
      <c r="AM21" s="358"/>
      <c r="AN21" s="358"/>
    </row>
    <row r="22" spans="2:40" ht="61.5" customHeight="1" x14ac:dyDescent="0.25">
      <c r="B22" s="301">
        <v>8</v>
      </c>
      <c r="C22" s="154" t="s">
        <v>196</v>
      </c>
      <c r="D22" s="189"/>
      <c r="E22" s="279" t="s">
        <v>197</v>
      </c>
      <c r="F22" s="276"/>
      <c r="G22" s="280"/>
      <c r="H22" s="139"/>
      <c r="I22" s="165"/>
      <c r="J22" s="137">
        <f>SUM(L22:Q22)</f>
        <v>0</v>
      </c>
      <c r="K22" s="137">
        <f t="shared" si="9"/>
        <v>0</v>
      </c>
      <c r="L22" s="135"/>
      <c r="M22" s="135"/>
      <c r="N22" s="135"/>
      <c r="O22" s="135"/>
      <c r="P22" s="136"/>
      <c r="Q22" s="135"/>
      <c r="R22" s="136"/>
      <c r="T22" s="138" t="str">
        <f t="shared" si="10"/>
        <v/>
      </c>
      <c r="U22" s="160" t="e">
        <f>1/$J$27</f>
        <v>#DIV/0!</v>
      </c>
      <c r="V22" s="140" t="e">
        <f t="shared" si="2"/>
        <v>#DIV/0!</v>
      </c>
      <c r="W22" s="152" t="e">
        <f>IF(R22=1,0,T22*U22)</f>
        <v>#VALUE!</v>
      </c>
      <c r="X22" s="48" t="e">
        <f t="shared" si="11"/>
        <v>#VALUE!</v>
      </c>
      <c r="Z22" s="355"/>
      <c r="AA22" s="355"/>
      <c r="AH22" s="358" t="s">
        <v>1593</v>
      </c>
      <c r="AI22" s="358"/>
      <c r="AJ22" s="358"/>
      <c r="AK22" s="358"/>
      <c r="AL22" s="358"/>
      <c r="AM22" s="358"/>
      <c r="AN22" s="358"/>
    </row>
    <row r="23" spans="2:40" x14ac:dyDescent="0.25">
      <c r="C23" s="165"/>
      <c r="D23" s="165"/>
      <c r="E23" s="165"/>
      <c r="F23" s="165"/>
      <c r="G23" s="165"/>
      <c r="Z23"/>
      <c r="AA23"/>
    </row>
    <row r="24" spans="2:40" x14ac:dyDescent="0.25">
      <c r="C24" s="165"/>
      <c r="D24" s="165"/>
      <c r="E24" s="165"/>
      <c r="F24" s="165"/>
      <c r="G24" s="165"/>
      <c r="S24" s="131" t="s">
        <v>198</v>
      </c>
      <c r="T24" s="142">
        <f>SUMIF(J27,8-W27,W24)</f>
        <v>0</v>
      </c>
      <c r="W24" s="184" t="e">
        <f>SUM(W10:W22)</f>
        <v>#VALUE!</v>
      </c>
      <c r="X24" s="184" t="e">
        <f>SUM(X10:X22)</f>
        <v>#VALUE!</v>
      </c>
    </row>
    <row r="25" spans="2:40" x14ac:dyDescent="0.25">
      <c r="C25" s="165"/>
      <c r="D25" s="165"/>
      <c r="E25" s="165"/>
      <c r="F25" s="165"/>
      <c r="G25" s="165"/>
      <c r="S25" s="131" t="s">
        <v>199</v>
      </c>
      <c r="T25" s="142">
        <f>SUMIF(K27,13-W28,X24)</f>
        <v>0</v>
      </c>
      <c r="Y25" s="141"/>
    </row>
    <row r="26" spans="2:40" x14ac:dyDescent="0.25">
      <c r="C26" s="165"/>
      <c r="D26" s="165"/>
      <c r="E26" s="165"/>
      <c r="F26" s="165"/>
      <c r="G26" s="165"/>
      <c r="Y26" s="141"/>
    </row>
    <row r="27" spans="2:40" x14ac:dyDescent="0.25">
      <c r="C27" s="165"/>
      <c r="D27" s="165"/>
      <c r="E27" s="165"/>
      <c r="F27" s="165"/>
      <c r="G27" s="165"/>
      <c r="J27" s="163">
        <f>SUM($J$10:$J$22)</f>
        <v>0</v>
      </c>
      <c r="K27" s="163">
        <f>SUM(K10:K22)</f>
        <v>0</v>
      </c>
      <c r="V27" s="163" t="s">
        <v>207</v>
      </c>
      <c r="W27" s="163">
        <f>SUM(R10:R13,R15,R17,R21,R22)</f>
        <v>0</v>
      </c>
    </row>
    <row r="28" spans="2:40" ht="13.5" customHeight="1" x14ac:dyDescent="0.25">
      <c r="C28" s="165"/>
      <c r="D28" s="165"/>
      <c r="E28" s="165"/>
      <c r="F28" s="165"/>
      <c r="G28" s="165"/>
      <c r="V28" s="163" t="s">
        <v>208</v>
      </c>
      <c r="W28" s="163">
        <f>SUM(R10:R22)</f>
        <v>0</v>
      </c>
    </row>
    <row r="29" spans="2:40" x14ac:dyDescent="0.25">
      <c r="C29" s="165"/>
      <c r="D29" s="165"/>
      <c r="E29" s="165"/>
      <c r="F29" s="165"/>
      <c r="G29" s="165"/>
    </row>
    <row r="36" spans="28:33" ht="22.5" customHeight="1" x14ac:dyDescent="0.25">
      <c r="AB36" s="164"/>
      <c r="AC36" s="164"/>
      <c r="AD36" s="164"/>
    </row>
    <row r="38" spans="28:33" ht="15" customHeight="1" x14ac:dyDescent="0.25">
      <c r="AB38" s="164"/>
      <c r="AC38" s="164"/>
      <c r="AD38" s="164"/>
      <c r="AE38" s="164"/>
      <c r="AF38" s="164"/>
      <c r="AG38" s="164"/>
    </row>
  </sheetData>
  <sheetProtection formatCells="0" formatColumns="0" formatRows="0" insertColumns="0" insertRows="0" insertHyperlinks="0" deleteColumns="0" deleteRows="0" sort="0" autoFilter="0" pivotTables="0"/>
  <mergeCells count="36">
    <mergeCell ref="AH13:AN13"/>
    <mergeCell ref="AH15:AN15"/>
    <mergeCell ref="AH16:AN16"/>
    <mergeCell ref="Z16:AA16"/>
    <mergeCell ref="Z12:AA12"/>
    <mergeCell ref="AH17:AN17"/>
    <mergeCell ref="Z22:AA22"/>
    <mergeCell ref="Z10:AA10"/>
    <mergeCell ref="Z13:AA13"/>
    <mergeCell ref="Z14:AA14"/>
    <mergeCell ref="Z15:AA15"/>
    <mergeCell ref="Z20:AA20"/>
    <mergeCell ref="Z17:AA17"/>
    <mergeCell ref="Z18:AA18"/>
    <mergeCell ref="AH18:AN18"/>
    <mergeCell ref="AH19:AN19"/>
    <mergeCell ref="AH20:AN20"/>
    <mergeCell ref="AH22:AN22"/>
    <mergeCell ref="AH21:AN21"/>
    <mergeCell ref="Z19:AA19"/>
    <mergeCell ref="Z21:AA21"/>
    <mergeCell ref="L5:AD5"/>
    <mergeCell ref="B1:AA1"/>
    <mergeCell ref="AH11:AN11"/>
    <mergeCell ref="AH12:AN12"/>
    <mergeCell ref="G7:G8"/>
    <mergeCell ref="C2:T2"/>
    <mergeCell ref="C3:T3"/>
    <mergeCell ref="C7:C8"/>
    <mergeCell ref="T7:V7"/>
    <mergeCell ref="E7:E8"/>
    <mergeCell ref="J7:R7"/>
    <mergeCell ref="AH7:AN8"/>
    <mergeCell ref="AH10:AN10"/>
    <mergeCell ref="Z11:AA11"/>
    <mergeCell ref="C6:S6"/>
  </mergeCells>
  <conditionalFormatting sqref="K10 K13:K22">
    <cfRule type="cellIs" dxfId="699" priority="253" stopIfTrue="1" operator="notEqual">
      <formula>1</formula>
    </cfRule>
    <cfRule type="cellIs" dxfId="698" priority="254" stopIfTrue="1" operator="equal">
      <formula>1</formula>
    </cfRule>
  </conditionalFormatting>
  <conditionalFormatting sqref="T25">
    <cfRule type="containsBlanks" dxfId="697" priority="147" stopIfTrue="1">
      <formula>LEN(TRIM(T25))=0</formula>
    </cfRule>
    <cfRule type="cellIs" dxfId="696" priority="148" stopIfTrue="1" operator="lessThan">
      <formula>19.999</formula>
    </cfRule>
    <cfRule type="cellIs" dxfId="695" priority="149" stopIfTrue="1" operator="lessThan">
      <formula>39.999</formula>
    </cfRule>
    <cfRule type="cellIs" dxfId="694" priority="150" stopIfTrue="1" operator="lessThan">
      <formula>59.999</formula>
    </cfRule>
    <cfRule type="cellIs" dxfId="693" priority="151" stopIfTrue="1" operator="lessThan">
      <formula>79.999</formula>
    </cfRule>
    <cfRule type="cellIs" dxfId="692" priority="152" stopIfTrue="1" operator="lessThan">
      <formula>89.999</formula>
    </cfRule>
    <cfRule type="cellIs" dxfId="691" priority="153" stopIfTrue="1" operator="between">
      <formula>90</formula>
      <formula>100</formula>
    </cfRule>
  </conditionalFormatting>
  <conditionalFormatting sqref="T24">
    <cfRule type="containsBlanks" dxfId="690" priority="140" stopIfTrue="1">
      <formula>LEN(TRIM(T24))=0</formula>
    </cfRule>
    <cfRule type="cellIs" dxfId="689" priority="141" stopIfTrue="1" operator="lessThan">
      <formula>19.999</formula>
    </cfRule>
    <cfRule type="cellIs" dxfId="688" priority="142" stopIfTrue="1" operator="lessThan">
      <formula>39.999</formula>
    </cfRule>
    <cfRule type="cellIs" dxfId="687" priority="143" stopIfTrue="1" operator="lessThan">
      <formula>59.999</formula>
    </cfRule>
    <cfRule type="cellIs" dxfId="686" priority="144" stopIfTrue="1" operator="lessThan">
      <formula>79.999</formula>
    </cfRule>
    <cfRule type="cellIs" dxfId="685" priority="145" stopIfTrue="1" operator="lessThan">
      <formula>89.999</formula>
    </cfRule>
    <cfRule type="cellIs" dxfId="684" priority="146" stopIfTrue="1" operator="between">
      <formula>90</formula>
      <formula>100</formula>
    </cfRule>
  </conditionalFormatting>
  <conditionalFormatting sqref="J10">
    <cfRule type="cellIs" dxfId="683" priority="128" stopIfTrue="1" operator="notEqual">
      <formula>1</formula>
    </cfRule>
    <cfRule type="cellIs" dxfId="682" priority="129" stopIfTrue="1" operator="equal">
      <formula>1</formula>
    </cfRule>
  </conditionalFormatting>
  <conditionalFormatting sqref="J13">
    <cfRule type="cellIs" dxfId="681" priority="41" stopIfTrue="1" operator="notEqual">
      <formula>1</formula>
    </cfRule>
    <cfRule type="cellIs" dxfId="680" priority="42" stopIfTrue="1" operator="equal">
      <formula>1</formula>
    </cfRule>
  </conditionalFormatting>
  <conditionalFormatting sqref="J15">
    <cfRule type="cellIs" dxfId="679" priority="39" stopIfTrue="1" operator="notEqual">
      <formula>1</formula>
    </cfRule>
    <cfRule type="cellIs" dxfId="678" priority="40" stopIfTrue="1" operator="equal">
      <formula>1</formula>
    </cfRule>
  </conditionalFormatting>
  <conditionalFormatting sqref="J17">
    <cfRule type="cellIs" dxfId="677" priority="37" stopIfTrue="1" operator="notEqual">
      <formula>1</formula>
    </cfRule>
    <cfRule type="cellIs" dxfId="676" priority="38" stopIfTrue="1" operator="equal">
      <formula>1</formula>
    </cfRule>
  </conditionalFormatting>
  <conditionalFormatting sqref="J22">
    <cfRule type="cellIs" dxfId="675" priority="35" stopIfTrue="1" operator="notEqual">
      <formula>1</formula>
    </cfRule>
    <cfRule type="cellIs" dxfId="674" priority="36" stopIfTrue="1" operator="equal">
      <formula>1</formula>
    </cfRule>
  </conditionalFormatting>
  <conditionalFormatting sqref="X10 X13:X22">
    <cfRule type="expression" dxfId="673" priority="273" stopIfTrue="1">
      <formula>#REF!=0</formula>
    </cfRule>
  </conditionalFormatting>
  <pageMargins left="0.7" right="0.7" top="0.75" bottom="0.75" header="0.3" footer="0.3"/>
  <pageSetup paperSize="9" scale="47" orientation="landscape" r:id="rId1"/>
  <colBreaks count="1" manualBreakCount="1">
    <brk id="33" max="1048575" man="1"/>
  </colBreaks>
  <ignoredErrors>
    <ignoredError sqref="T10:T23"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33261" r:id="rId4" name="Button 3405">
              <controlPr defaultSize="0" print="0" autoLine="0" autoPict="0" macro="[0]!ButtonOpenAll">
                <anchor moveWithCells="1" sizeWithCells="1">
                  <from>
                    <xdr:col>2</xdr:col>
                    <xdr:colOff>2857500</xdr:colOff>
                    <xdr:row>3</xdr:row>
                    <xdr:rowOff>76200</xdr:rowOff>
                  </from>
                  <to>
                    <xdr:col>2</xdr:col>
                    <xdr:colOff>3933825</xdr:colOff>
                    <xdr:row>5</xdr:row>
                    <xdr:rowOff>66675</xdr:rowOff>
                  </to>
                </anchor>
              </controlPr>
            </control>
          </mc:Choice>
        </mc:AlternateContent>
        <mc:AlternateContent xmlns:mc="http://schemas.openxmlformats.org/markup-compatibility/2006">
          <mc:Choice Requires="x14">
            <control shapeId="1533468" r:id="rId5" name="Button 3612">
              <controlPr defaultSize="0" print="0" autoLine="0" autoPict="0" macro="[0]!ButtonD2_CloseAll">
                <anchor moveWithCells="1" sizeWithCells="1">
                  <from>
                    <xdr:col>2</xdr:col>
                    <xdr:colOff>4057650</xdr:colOff>
                    <xdr:row>3</xdr:row>
                    <xdr:rowOff>66675</xdr:rowOff>
                  </from>
                  <to>
                    <xdr:col>6</xdr:col>
                    <xdr:colOff>57150</xdr:colOff>
                    <xdr:row>5</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5" tint="-0.24988555558946501"/>
  </sheetPr>
  <dimension ref="A1:AM44"/>
  <sheetViews>
    <sheetView showGridLines="0" showRowColHeaders="0" zoomScale="115" zoomScaleNormal="115" workbookViewId="0">
      <pane ySplit="8" topLeftCell="A18" activePane="bottomLeft" state="frozen"/>
      <selection pane="bottomLeft" activeCell="C6" sqref="C6:R6"/>
    </sheetView>
  </sheetViews>
  <sheetFormatPr defaultRowHeight="15" outlineLevelCol="1" x14ac:dyDescent="0.25"/>
  <cols>
    <col min="1" max="1" width="1.7109375" style="163" customWidth="1"/>
    <col min="2" max="2" width="4.42578125" style="163" customWidth="1"/>
    <col min="3" max="3" width="65.85546875" style="163" customWidth="1"/>
    <col min="4" max="4" width="1.85546875" style="163" customWidth="1" outlineLevel="1"/>
    <col min="5" max="5" width="5.42578125" style="163" customWidth="1" outlineLevel="1"/>
    <col min="6" max="6" width="1.42578125" style="163" customWidth="1" outlineLevel="1"/>
    <col min="7" max="7" width="7.42578125" style="163" customWidth="1" outlineLevel="1"/>
    <col min="8" max="8" width="2.28515625" style="163" customWidth="1"/>
    <col min="9" max="9" width="4" style="163" hidden="1" customWidth="1"/>
    <col min="10" max="10" width="4.42578125" style="163" hidden="1" customWidth="1"/>
    <col min="11" max="12" width="4" style="163" customWidth="1"/>
    <col min="13" max="13" width="3.28515625" style="163" customWidth="1"/>
    <col min="14" max="14" width="4.42578125" style="163" customWidth="1"/>
    <col min="15" max="15" width="4.140625" style="163" customWidth="1"/>
    <col min="16" max="16" width="3.42578125" style="163" customWidth="1"/>
    <col min="17" max="17" width="3.7109375" style="163" customWidth="1"/>
    <col min="18" max="18" width="7.28515625" style="163" customWidth="1"/>
    <col min="19" max="19" width="13.28515625" style="163" customWidth="1"/>
    <col min="20" max="20" width="8.28515625" style="163" hidden="1" customWidth="1"/>
    <col min="21" max="21" width="9" style="163" hidden="1" customWidth="1"/>
    <col min="22" max="22" width="10.42578125" style="163" hidden="1" customWidth="1"/>
    <col min="23" max="23" width="9.28515625" style="163" hidden="1" customWidth="1"/>
    <col min="24" max="24" width="7.140625" style="163" customWidth="1"/>
    <col min="25" max="25" width="13.7109375" style="163" customWidth="1"/>
    <col min="26" max="26" width="19.28515625" style="163" customWidth="1"/>
    <col min="27" max="27" width="15.140625" style="163" customWidth="1"/>
    <col min="28" max="28" width="9.140625" style="163"/>
    <col min="29" max="29" width="51.7109375" style="163" customWidth="1"/>
    <col min="30" max="16384" width="9.140625" style="163"/>
  </cols>
  <sheetData>
    <row r="1" spans="1:39" ht="39" customHeight="1" x14ac:dyDescent="0.25">
      <c r="A1" s="345"/>
      <c r="B1" s="363" t="s">
        <v>209</v>
      </c>
      <c r="C1" s="363"/>
      <c r="D1" s="363"/>
      <c r="E1" s="363"/>
      <c r="F1" s="363"/>
      <c r="G1" s="363"/>
      <c r="H1" s="363"/>
      <c r="I1" s="363"/>
      <c r="J1" s="363"/>
      <c r="K1" s="363"/>
      <c r="L1" s="363"/>
      <c r="M1" s="363"/>
      <c r="N1" s="363"/>
      <c r="O1" s="363"/>
      <c r="P1" s="363"/>
      <c r="Q1" s="363"/>
      <c r="R1" s="363"/>
      <c r="S1" s="363"/>
      <c r="T1" s="363"/>
      <c r="U1" s="363"/>
      <c r="V1" s="363"/>
      <c r="W1" s="363"/>
      <c r="X1" s="363"/>
      <c r="Y1" s="363"/>
      <c r="Z1" s="363"/>
    </row>
    <row r="2" spans="1:39" x14ac:dyDescent="0.25">
      <c r="B2" s="186"/>
      <c r="C2" s="367" t="s">
        <v>1594</v>
      </c>
      <c r="D2" s="367"/>
      <c r="E2" s="367"/>
      <c r="F2" s="367"/>
      <c r="G2" s="367"/>
      <c r="H2" s="367"/>
      <c r="I2" s="367"/>
      <c r="J2" s="367"/>
      <c r="K2" s="367"/>
      <c r="L2" s="367"/>
      <c r="M2" s="367"/>
      <c r="N2" s="367"/>
      <c r="O2" s="367"/>
      <c r="P2" s="367"/>
      <c r="Q2" s="367"/>
      <c r="R2" s="367"/>
      <c r="S2" s="367"/>
      <c r="T2" s="367"/>
      <c r="U2" s="186"/>
      <c r="V2" s="186"/>
      <c r="W2" s="186"/>
      <c r="X2" s="186"/>
    </row>
    <row r="3" spans="1:39" x14ac:dyDescent="0.25">
      <c r="B3" s="186"/>
      <c r="C3" s="367" t="s">
        <v>1595</v>
      </c>
      <c r="D3" s="367"/>
      <c r="E3" s="367"/>
      <c r="F3" s="367"/>
      <c r="G3" s="367"/>
      <c r="H3" s="367"/>
      <c r="I3" s="367"/>
      <c r="J3" s="367"/>
      <c r="K3" s="367"/>
      <c r="L3" s="367"/>
      <c r="M3" s="367"/>
      <c r="N3" s="367"/>
      <c r="O3" s="367"/>
      <c r="P3" s="367"/>
      <c r="Q3" s="367"/>
      <c r="R3" s="367"/>
      <c r="S3" s="367"/>
      <c r="T3" s="367"/>
      <c r="U3" s="186"/>
      <c r="V3" s="186"/>
      <c r="W3" s="186"/>
      <c r="X3" s="186"/>
    </row>
    <row r="4" spans="1:39" x14ac:dyDescent="0.25">
      <c r="B4" s="161"/>
      <c r="C4" s="162"/>
      <c r="D4" s="162"/>
      <c r="E4" s="162"/>
      <c r="F4" s="162"/>
      <c r="G4" s="162"/>
      <c r="H4" s="162"/>
      <c r="I4" s="162"/>
      <c r="J4" s="162"/>
      <c r="K4" s="162"/>
      <c r="L4" s="162"/>
      <c r="M4" s="162"/>
      <c r="N4" s="162"/>
      <c r="O4" s="162"/>
      <c r="P4" s="162"/>
      <c r="Q4" s="162"/>
      <c r="R4" s="162"/>
      <c r="S4" s="162"/>
      <c r="T4" s="162"/>
      <c r="U4" s="162"/>
      <c r="V4" s="162"/>
      <c r="W4" s="162"/>
      <c r="X4" s="162"/>
    </row>
    <row r="5" spans="1:39" s="166" customFormat="1" ht="14.25" customHeight="1" x14ac:dyDescent="0.25">
      <c r="B5" s="302"/>
      <c r="C5" s="302"/>
      <c r="D5" s="302"/>
      <c r="E5" s="302"/>
      <c r="F5" s="302"/>
      <c r="G5" s="302"/>
      <c r="H5" s="302"/>
      <c r="I5" s="302"/>
      <c r="J5" s="302"/>
      <c r="K5" s="366"/>
      <c r="L5" s="366"/>
      <c r="M5" s="366"/>
      <c r="N5" s="366"/>
      <c r="O5" s="366"/>
      <c r="P5" s="366"/>
      <c r="Q5" s="366"/>
      <c r="R5" s="366"/>
      <c r="S5" s="366"/>
      <c r="T5" s="366"/>
      <c r="U5" s="366"/>
      <c r="V5" s="366"/>
      <c r="W5" s="366"/>
      <c r="X5" s="366"/>
      <c r="Y5" s="366"/>
      <c r="Z5" s="366"/>
      <c r="AA5" s="366"/>
      <c r="AB5" s="366"/>
      <c r="AC5" s="366"/>
    </row>
    <row r="6" spans="1:39" s="166" customFormat="1" x14ac:dyDescent="0.25">
      <c r="B6" s="167"/>
      <c r="C6" s="454"/>
      <c r="D6" s="454"/>
      <c r="E6" s="454"/>
      <c r="F6" s="454"/>
      <c r="G6" s="454"/>
      <c r="H6" s="454"/>
      <c r="I6" s="454"/>
      <c r="J6" s="454"/>
      <c r="K6" s="454"/>
      <c r="L6" s="454"/>
      <c r="M6" s="454"/>
      <c r="N6" s="454"/>
      <c r="O6" s="454"/>
      <c r="P6" s="454"/>
      <c r="Q6" s="454"/>
      <c r="R6" s="454"/>
      <c r="S6" s="167"/>
      <c r="T6" s="167"/>
      <c r="U6" s="167"/>
      <c r="V6" s="167"/>
      <c r="W6" s="167"/>
      <c r="X6" s="167"/>
    </row>
    <row r="7" spans="1:39" s="166" customFormat="1" ht="37.5" customHeight="1" x14ac:dyDescent="0.25">
      <c r="B7" s="181"/>
      <c r="C7" s="356" t="s">
        <v>210</v>
      </c>
      <c r="D7" s="338"/>
      <c r="E7" s="359" t="s">
        <v>211</v>
      </c>
      <c r="F7" s="339"/>
      <c r="G7" s="359" t="s">
        <v>212</v>
      </c>
      <c r="H7" s="168"/>
      <c r="I7" s="361" t="s">
        <v>1694</v>
      </c>
      <c r="J7" s="362"/>
      <c r="K7" s="362"/>
      <c r="L7" s="362"/>
      <c r="M7" s="362"/>
      <c r="N7" s="362"/>
      <c r="O7" s="362"/>
      <c r="P7" s="362"/>
      <c r="Q7" s="362"/>
      <c r="R7" s="169"/>
      <c r="S7" s="360" t="s">
        <v>213</v>
      </c>
      <c r="T7" s="360"/>
      <c r="U7" s="360"/>
      <c r="V7" s="170"/>
      <c r="W7" s="170"/>
      <c r="X7" s="170"/>
      <c r="Y7" s="170"/>
      <c r="AG7" s="356" t="s">
        <v>214</v>
      </c>
      <c r="AH7" s="356"/>
      <c r="AI7" s="356"/>
      <c r="AJ7" s="356"/>
      <c r="AK7" s="356"/>
      <c r="AL7" s="356"/>
      <c r="AM7" s="356"/>
    </row>
    <row r="8" spans="1:39" s="166" customFormat="1" ht="80.25" customHeight="1" x14ac:dyDescent="0.25">
      <c r="B8" s="181"/>
      <c r="C8" s="356"/>
      <c r="D8" s="338"/>
      <c r="E8" s="359"/>
      <c r="F8" s="340"/>
      <c r="G8" s="359"/>
      <c r="H8" s="168"/>
      <c r="I8" s="172" t="s">
        <v>279</v>
      </c>
      <c r="J8" s="172" t="s">
        <v>280</v>
      </c>
      <c r="K8" s="192">
        <v>0</v>
      </c>
      <c r="L8" s="192">
        <v>0.2</v>
      </c>
      <c r="M8" s="192">
        <v>0.4</v>
      </c>
      <c r="N8" s="192">
        <v>0.6</v>
      </c>
      <c r="O8" s="192">
        <v>0.8</v>
      </c>
      <c r="P8" s="192">
        <v>1</v>
      </c>
      <c r="Q8" s="193" t="s">
        <v>215</v>
      </c>
      <c r="S8" s="174"/>
      <c r="T8" s="174" t="s">
        <v>281</v>
      </c>
      <c r="U8" s="173" t="s">
        <v>282</v>
      </c>
      <c r="V8" s="171"/>
      <c r="X8" s="171"/>
      <c r="AG8" s="356"/>
      <c r="AH8" s="356"/>
      <c r="AI8" s="356"/>
      <c r="AJ8" s="356"/>
      <c r="AK8" s="356"/>
      <c r="AL8" s="356"/>
      <c r="AM8" s="356"/>
    </row>
    <row r="9" spans="1:39" ht="42" customHeight="1" x14ac:dyDescent="0.25">
      <c r="H9" s="139"/>
      <c r="J9" s="45"/>
      <c r="K9" s="45"/>
      <c r="L9" s="45"/>
      <c r="M9" s="45"/>
      <c r="N9" s="45"/>
      <c r="O9" s="46"/>
      <c r="P9" s="129"/>
      <c r="Q9" s="130"/>
      <c r="S9" s="47"/>
      <c r="T9" s="47"/>
      <c r="U9" s="46"/>
      <c r="V9" s="163" t="s">
        <v>283</v>
      </c>
      <c r="W9" s="163" t="s">
        <v>284</v>
      </c>
      <c r="Y9" s="131" t="s">
        <v>216</v>
      </c>
    </row>
    <row r="10" spans="1:39" ht="49.5" customHeight="1" x14ac:dyDescent="0.25">
      <c r="A10" s="163" t="s">
        <v>217</v>
      </c>
      <c r="B10" s="301">
        <v>1</v>
      </c>
      <c r="C10" s="154" t="s">
        <v>218</v>
      </c>
      <c r="D10" s="189"/>
      <c r="E10" s="279" t="s">
        <v>219</v>
      </c>
      <c r="F10" s="276"/>
      <c r="G10" s="247" t="s">
        <v>220</v>
      </c>
      <c r="H10" s="139"/>
      <c r="I10" s="137">
        <f>SUM(K10:P10)</f>
        <v>0</v>
      </c>
      <c r="J10" s="137">
        <f>SUM(K10:P10)</f>
        <v>0</v>
      </c>
      <c r="K10" s="135"/>
      <c r="L10" s="135"/>
      <c r="M10" s="135"/>
      <c r="N10" s="135"/>
      <c r="O10" s="136"/>
      <c r="P10" s="197"/>
      <c r="Q10" s="136"/>
      <c r="S10" s="138" t="str">
        <f>IF(SUM(K10:P10)=1,((K10*0)+(L10*20)+(M10*40)+(N10*60)+(O10*80)+(P10*100)),"")</f>
        <v/>
      </c>
      <c r="T10" s="160" t="e">
        <f>1/$I$29</f>
        <v>#DIV/0!</v>
      </c>
      <c r="U10" s="140" t="e">
        <f t="shared" ref="U10" si="0">1/$J$29</f>
        <v>#DIV/0!</v>
      </c>
      <c r="V10" s="152" t="e">
        <f>IF(Q10=1,0,S10*T10)</f>
        <v>#VALUE!</v>
      </c>
      <c r="W10" s="48" t="e">
        <f>IF(Q10=1,0,S10*U10)</f>
        <v>#VALUE!</v>
      </c>
      <c r="Y10" s="368"/>
      <c r="Z10" s="368"/>
      <c r="AG10" s="358" t="s">
        <v>1596</v>
      </c>
      <c r="AH10" s="358"/>
      <c r="AI10" s="358"/>
      <c r="AJ10" s="358"/>
      <c r="AK10" s="358"/>
      <c r="AL10" s="358"/>
      <c r="AM10" s="358"/>
    </row>
    <row r="11" spans="1:39" ht="46.5" customHeight="1" x14ac:dyDescent="0.25">
      <c r="B11" s="301" t="s">
        <v>221</v>
      </c>
      <c r="C11" s="158" t="s">
        <v>222</v>
      </c>
      <c r="D11" s="189"/>
      <c r="E11" s="279" t="s">
        <v>223</v>
      </c>
      <c r="F11" s="276"/>
      <c r="G11" s="280"/>
      <c r="H11" s="139"/>
      <c r="I11" s="165"/>
      <c r="J11" s="137">
        <f t="shared" ref="J11" si="1">SUM(K11:P11)</f>
        <v>0</v>
      </c>
      <c r="K11" s="135"/>
      <c r="L11" s="135"/>
      <c r="M11" s="135"/>
      <c r="N11" s="135"/>
      <c r="O11" s="136"/>
      <c r="P11" s="135"/>
      <c r="Q11" s="136"/>
      <c r="S11" s="138" t="str">
        <f t="shared" ref="S11" si="2">IF(SUM(K11:P11)=1,((K11*0)+(L11*20)+(M11*40)+(N11*60)+(O11*80)+(P11*100)),"")</f>
        <v/>
      </c>
      <c r="T11" s="160"/>
      <c r="U11" s="140" t="e">
        <f t="shared" ref="U11" si="3">1/$J$29</f>
        <v>#DIV/0!</v>
      </c>
      <c r="V11" s="152"/>
      <c r="W11" s="48" t="e">
        <f t="shared" ref="W11" si="4">IF(Q11=1,0,S11*U11)</f>
        <v>#VALUE!</v>
      </c>
      <c r="Y11" s="355"/>
      <c r="Z11" s="355"/>
      <c r="AG11" s="358" t="s">
        <v>1597</v>
      </c>
      <c r="AH11" s="358"/>
      <c r="AI11" s="358"/>
      <c r="AJ11" s="358"/>
      <c r="AK11" s="358"/>
      <c r="AL11" s="358"/>
      <c r="AM11" s="358"/>
    </row>
    <row r="12" spans="1:39" ht="48" customHeight="1" x14ac:dyDescent="0.25">
      <c r="B12" s="301">
        <v>2</v>
      </c>
      <c r="C12" s="154" t="s">
        <v>224</v>
      </c>
      <c r="D12" s="189"/>
      <c r="E12" s="279" t="s">
        <v>225</v>
      </c>
      <c r="F12" s="276"/>
      <c r="G12" s="247" t="s">
        <v>226</v>
      </c>
      <c r="H12" s="132"/>
      <c r="I12" s="137">
        <f>SUM(K12:P12)</f>
        <v>0</v>
      </c>
      <c r="J12" s="137">
        <f t="shared" ref="J12" si="5">SUM(K12:P12)</f>
        <v>0</v>
      </c>
      <c r="K12" s="135"/>
      <c r="L12" s="135"/>
      <c r="M12" s="135"/>
      <c r="N12" s="135"/>
      <c r="O12" s="136"/>
      <c r="P12" s="135"/>
      <c r="Q12" s="136"/>
      <c r="S12" s="138" t="str">
        <f t="shared" ref="S12" si="6">IF(SUM(K12:P12)=1,((K12*0)+(L12*20)+(M12*40)+(N12*60)+(O12*80)+(P12*100)),"")</f>
        <v/>
      </c>
      <c r="T12" s="160" t="e">
        <f>1/$I$29</f>
        <v>#DIV/0!</v>
      </c>
      <c r="U12" s="140" t="e">
        <f t="shared" ref="U12:U28" si="7">1/$J$29</f>
        <v>#DIV/0!</v>
      </c>
      <c r="V12" s="152" t="e">
        <f>IF(Q12=1,0,S12*T12)</f>
        <v>#VALUE!</v>
      </c>
      <c r="W12" s="48" t="e">
        <f t="shared" ref="W12" si="8">IF(Q12=1,0,S12*U12)</f>
        <v>#VALUE!</v>
      </c>
      <c r="Y12" s="368"/>
      <c r="Z12" s="368"/>
      <c r="AG12" s="358" t="s">
        <v>1598</v>
      </c>
      <c r="AH12" s="358"/>
      <c r="AI12" s="358"/>
      <c r="AJ12" s="358"/>
      <c r="AK12" s="358"/>
      <c r="AL12" s="358"/>
      <c r="AM12" s="358"/>
    </row>
    <row r="13" spans="1:39" ht="52.5" customHeight="1" x14ac:dyDescent="0.25">
      <c r="B13" s="301" t="s">
        <v>227</v>
      </c>
      <c r="C13" s="155" t="s">
        <v>228</v>
      </c>
      <c r="D13" s="189"/>
      <c r="E13" s="279" t="s">
        <v>229</v>
      </c>
      <c r="F13" s="276"/>
      <c r="G13" s="280"/>
      <c r="H13" s="139"/>
      <c r="I13" s="165"/>
      <c r="J13" s="137">
        <f t="shared" ref="J13:J28" si="9">SUM(K13:P13)</f>
        <v>0</v>
      </c>
      <c r="K13" s="135"/>
      <c r="L13" s="135"/>
      <c r="M13" s="135"/>
      <c r="N13" s="135"/>
      <c r="O13" s="136"/>
      <c r="P13" s="135"/>
      <c r="Q13" s="136"/>
      <c r="S13" s="138" t="str">
        <f t="shared" ref="S13:S28" si="10">IF(SUM(K13:P13)=1,((K13*0)+(L13*20)+(M13*40)+(N13*60)+(O13*80)+(P13*100)),"")</f>
        <v/>
      </c>
      <c r="T13" s="138"/>
      <c r="U13" s="140" t="e">
        <f t="shared" si="7"/>
        <v>#DIV/0!</v>
      </c>
      <c r="V13" s="152"/>
      <c r="W13" s="48" t="e">
        <f t="shared" ref="W13:W28" si="11">IF(Q13=1,0,S13*U13)</f>
        <v>#VALUE!</v>
      </c>
      <c r="Y13" s="355"/>
      <c r="Z13" s="355"/>
      <c r="AG13" s="345"/>
      <c r="AH13" s="345"/>
      <c r="AI13" s="345"/>
      <c r="AJ13" s="345"/>
      <c r="AK13" s="345"/>
      <c r="AL13" s="345"/>
      <c r="AM13" s="345"/>
    </row>
    <row r="14" spans="1:39" ht="45.75" customHeight="1" x14ac:dyDescent="0.25">
      <c r="B14" s="301" t="s">
        <v>230</v>
      </c>
      <c r="C14" s="175" t="s">
        <v>231</v>
      </c>
      <c r="D14" s="195"/>
      <c r="E14" s="279" t="s">
        <v>232</v>
      </c>
      <c r="F14" s="282"/>
      <c r="G14" s="247" t="s">
        <v>233</v>
      </c>
      <c r="H14" s="128"/>
      <c r="I14" s="165"/>
      <c r="J14" s="137">
        <f t="shared" si="9"/>
        <v>0</v>
      </c>
      <c r="K14" s="135"/>
      <c r="L14" s="135"/>
      <c r="M14" s="135"/>
      <c r="N14" s="135"/>
      <c r="O14" s="136"/>
      <c r="P14" s="135"/>
      <c r="Q14" s="136"/>
      <c r="S14" s="138" t="str">
        <f t="shared" si="10"/>
        <v/>
      </c>
      <c r="T14" s="160"/>
      <c r="U14" s="140" t="e">
        <f t="shared" si="7"/>
        <v>#DIV/0!</v>
      </c>
      <c r="V14" s="152"/>
      <c r="W14" s="48" t="e">
        <f t="shared" si="11"/>
        <v>#VALUE!</v>
      </c>
      <c r="Y14" s="355"/>
      <c r="Z14" s="355"/>
      <c r="AG14" s="358" t="s">
        <v>1599</v>
      </c>
      <c r="AH14" s="358"/>
      <c r="AI14" s="358"/>
      <c r="AJ14" s="358"/>
      <c r="AK14" s="358"/>
      <c r="AL14" s="358"/>
      <c r="AM14" s="358"/>
    </row>
    <row r="15" spans="1:39" ht="47.25" customHeight="1" x14ac:dyDescent="0.25">
      <c r="B15" s="301" t="s">
        <v>234</v>
      </c>
      <c r="C15" s="156" t="s">
        <v>235</v>
      </c>
      <c r="D15" s="189"/>
      <c r="E15" s="279" t="s">
        <v>236</v>
      </c>
      <c r="F15" s="276"/>
      <c r="G15" s="280"/>
      <c r="H15" s="128"/>
      <c r="I15" s="165"/>
      <c r="J15" s="137">
        <f t="shared" si="9"/>
        <v>0</v>
      </c>
      <c r="K15" s="135"/>
      <c r="L15" s="135"/>
      <c r="M15" s="135"/>
      <c r="N15" s="135"/>
      <c r="O15" s="136"/>
      <c r="P15" s="135"/>
      <c r="Q15" s="136"/>
      <c r="S15" s="138" t="str">
        <f t="shared" si="10"/>
        <v/>
      </c>
      <c r="T15" s="160"/>
      <c r="U15" s="140" t="e">
        <f t="shared" si="7"/>
        <v>#DIV/0!</v>
      </c>
      <c r="V15" s="152"/>
      <c r="W15" s="48" t="e">
        <f t="shared" si="11"/>
        <v>#VALUE!</v>
      </c>
      <c r="Y15" s="355"/>
      <c r="Z15" s="355"/>
      <c r="AG15" s="358" t="s">
        <v>1600</v>
      </c>
      <c r="AH15" s="358"/>
      <c r="AI15" s="358"/>
      <c r="AJ15" s="358"/>
      <c r="AK15" s="358"/>
      <c r="AL15" s="358"/>
      <c r="AM15" s="358"/>
    </row>
    <row r="16" spans="1:39" ht="45" customHeight="1" x14ac:dyDescent="0.25">
      <c r="B16" s="301" t="s">
        <v>237</v>
      </c>
      <c r="C16" s="156" t="s">
        <v>238</v>
      </c>
      <c r="D16" s="189"/>
      <c r="E16" s="279" t="s">
        <v>239</v>
      </c>
      <c r="F16" s="276"/>
      <c r="G16" s="280"/>
      <c r="H16" s="128"/>
      <c r="I16" s="165"/>
      <c r="J16" s="137">
        <f t="shared" si="9"/>
        <v>0</v>
      </c>
      <c r="K16" s="135"/>
      <c r="L16" s="135"/>
      <c r="M16" s="135"/>
      <c r="N16" s="135"/>
      <c r="O16" s="136"/>
      <c r="P16" s="135"/>
      <c r="Q16" s="136"/>
      <c r="S16" s="138" t="str">
        <f t="shared" si="10"/>
        <v/>
      </c>
      <c r="T16" s="160"/>
      <c r="U16" s="140" t="e">
        <f t="shared" si="7"/>
        <v>#DIV/0!</v>
      </c>
      <c r="V16" s="152"/>
      <c r="W16" s="48" t="e">
        <f t="shared" si="11"/>
        <v>#VALUE!</v>
      </c>
      <c r="Y16" s="355"/>
      <c r="Z16" s="355"/>
      <c r="AG16" s="358" t="s">
        <v>1601</v>
      </c>
      <c r="AH16" s="358"/>
      <c r="AI16" s="358"/>
      <c r="AJ16" s="358"/>
      <c r="AK16" s="358"/>
      <c r="AL16" s="358"/>
      <c r="AM16" s="358"/>
    </row>
    <row r="17" spans="2:39" ht="45.75" customHeight="1" x14ac:dyDescent="0.25">
      <c r="B17" s="301" t="s">
        <v>240</v>
      </c>
      <c r="C17" s="156" t="s">
        <v>241</v>
      </c>
      <c r="D17" s="189"/>
      <c r="E17" s="279" t="s">
        <v>242</v>
      </c>
      <c r="F17" s="276"/>
      <c r="G17" s="280"/>
      <c r="H17" s="128"/>
      <c r="I17" s="165"/>
      <c r="J17" s="137">
        <f t="shared" si="9"/>
        <v>0</v>
      </c>
      <c r="K17" s="135"/>
      <c r="L17" s="135"/>
      <c r="M17" s="135"/>
      <c r="N17" s="135"/>
      <c r="O17" s="136"/>
      <c r="P17" s="135"/>
      <c r="Q17" s="136"/>
      <c r="S17" s="138" t="str">
        <f t="shared" si="10"/>
        <v/>
      </c>
      <c r="T17" s="160"/>
      <c r="U17" s="140" t="e">
        <f t="shared" si="7"/>
        <v>#DIV/0!</v>
      </c>
      <c r="V17" s="152"/>
      <c r="W17" s="48" t="e">
        <f t="shared" si="11"/>
        <v>#VALUE!</v>
      </c>
      <c r="Y17" s="355"/>
      <c r="Z17" s="355"/>
      <c r="AG17" s="358" t="s">
        <v>1602</v>
      </c>
      <c r="AH17" s="358"/>
      <c r="AI17" s="358"/>
      <c r="AJ17" s="358"/>
      <c r="AK17" s="358"/>
      <c r="AL17" s="358"/>
      <c r="AM17" s="358"/>
    </row>
    <row r="18" spans="2:39" ht="49.5" customHeight="1" x14ac:dyDescent="0.25">
      <c r="B18" s="301" t="s">
        <v>243</v>
      </c>
      <c r="C18" s="156" t="s">
        <v>244</v>
      </c>
      <c r="D18" s="189"/>
      <c r="E18" s="279" t="s">
        <v>245</v>
      </c>
      <c r="F18" s="276"/>
      <c r="G18" s="280"/>
      <c r="H18" s="128"/>
      <c r="I18" s="165"/>
      <c r="J18" s="137">
        <f t="shared" si="9"/>
        <v>0</v>
      </c>
      <c r="K18" s="135"/>
      <c r="L18" s="135"/>
      <c r="M18" s="135"/>
      <c r="N18" s="135"/>
      <c r="O18" s="136"/>
      <c r="P18" s="135"/>
      <c r="Q18" s="136"/>
      <c r="S18" s="138" t="str">
        <f t="shared" si="10"/>
        <v/>
      </c>
      <c r="T18" s="160"/>
      <c r="U18" s="140" t="e">
        <f t="shared" si="7"/>
        <v>#DIV/0!</v>
      </c>
      <c r="V18" s="152"/>
      <c r="W18" s="48" t="e">
        <f t="shared" si="11"/>
        <v>#VALUE!</v>
      </c>
      <c r="Y18" s="355"/>
      <c r="Z18" s="355"/>
      <c r="AG18" s="358" t="s">
        <v>1603</v>
      </c>
      <c r="AH18" s="358"/>
      <c r="AI18" s="358"/>
      <c r="AJ18" s="358"/>
      <c r="AK18" s="358"/>
      <c r="AL18" s="358"/>
      <c r="AM18" s="358"/>
    </row>
    <row r="19" spans="2:39" ht="49.5" customHeight="1" x14ac:dyDescent="0.25">
      <c r="B19" s="301" t="s">
        <v>246</v>
      </c>
      <c r="C19" s="156" t="s">
        <v>247</v>
      </c>
      <c r="D19" s="189"/>
      <c r="E19" s="279" t="s">
        <v>248</v>
      </c>
      <c r="F19" s="276"/>
      <c r="G19" s="280"/>
      <c r="H19" s="128"/>
      <c r="I19" s="165"/>
      <c r="J19" s="137">
        <f t="shared" si="9"/>
        <v>0</v>
      </c>
      <c r="K19" s="135"/>
      <c r="L19" s="135"/>
      <c r="M19" s="135"/>
      <c r="N19" s="135"/>
      <c r="O19" s="136"/>
      <c r="P19" s="135"/>
      <c r="Q19" s="136"/>
      <c r="S19" s="138" t="str">
        <f t="shared" si="10"/>
        <v/>
      </c>
      <c r="T19" s="160"/>
      <c r="U19" s="140" t="e">
        <f t="shared" si="7"/>
        <v>#DIV/0!</v>
      </c>
      <c r="V19" s="152"/>
      <c r="W19" s="48" t="e">
        <f t="shared" si="11"/>
        <v>#VALUE!</v>
      </c>
      <c r="Y19" s="355"/>
      <c r="Z19" s="355"/>
      <c r="AG19" s="358" t="s">
        <v>1604</v>
      </c>
      <c r="AH19" s="358"/>
      <c r="AI19" s="358"/>
      <c r="AJ19" s="358"/>
      <c r="AK19" s="358"/>
      <c r="AL19" s="358"/>
      <c r="AM19" s="358"/>
    </row>
    <row r="20" spans="2:39" ht="51" customHeight="1" x14ac:dyDescent="0.25">
      <c r="B20" s="301" t="s">
        <v>249</v>
      </c>
      <c r="C20" s="156" t="s">
        <v>250</v>
      </c>
      <c r="D20" s="189"/>
      <c r="E20" s="279" t="s">
        <v>251</v>
      </c>
      <c r="F20" s="276"/>
      <c r="G20" s="280"/>
      <c r="H20" s="128"/>
      <c r="I20" s="165"/>
      <c r="J20" s="137">
        <f t="shared" si="9"/>
        <v>0</v>
      </c>
      <c r="K20" s="135"/>
      <c r="L20" s="135"/>
      <c r="M20" s="135"/>
      <c r="N20" s="135"/>
      <c r="O20" s="136"/>
      <c r="P20" s="135"/>
      <c r="Q20" s="136"/>
      <c r="S20" s="138" t="str">
        <f t="shared" si="10"/>
        <v/>
      </c>
      <c r="T20" s="160"/>
      <c r="U20" s="140" t="e">
        <f t="shared" si="7"/>
        <v>#DIV/0!</v>
      </c>
      <c r="V20" s="152"/>
      <c r="W20" s="48" t="e">
        <f t="shared" si="11"/>
        <v>#VALUE!</v>
      </c>
      <c r="Y20" s="355"/>
      <c r="Z20" s="355"/>
      <c r="AG20" s="358" t="s">
        <v>1605</v>
      </c>
      <c r="AH20" s="358"/>
      <c r="AI20" s="358"/>
      <c r="AJ20" s="358"/>
      <c r="AK20" s="358"/>
      <c r="AL20" s="358"/>
      <c r="AM20" s="358"/>
    </row>
    <row r="21" spans="2:39" ht="52.5" customHeight="1" x14ac:dyDescent="0.25">
      <c r="B21" s="301" t="s">
        <v>252</v>
      </c>
      <c r="C21" s="157" t="s">
        <v>253</v>
      </c>
      <c r="D21" s="189"/>
      <c r="E21" s="279" t="s">
        <v>254</v>
      </c>
      <c r="F21" s="276"/>
      <c r="G21" s="280"/>
      <c r="H21" s="128"/>
      <c r="I21" s="165"/>
      <c r="J21" s="137">
        <f t="shared" si="9"/>
        <v>0</v>
      </c>
      <c r="K21" s="135"/>
      <c r="L21" s="135"/>
      <c r="M21" s="135"/>
      <c r="N21" s="135"/>
      <c r="O21" s="136"/>
      <c r="P21" s="135"/>
      <c r="Q21" s="136"/>
      <c r="S21" s="138" t="str">
        <f t="shared" si="10"/>
        <v/>
      </c>
      <c r="T21" s="160"/>
      <c r="U21" s="140" t="e">
        <f t="shared" si="7"/>
        <v>#DIV/0!</v>
      </c>
      <c r="V21" s="152"/>
      <c r="W21" s="48" t="e">
        <f t="shared" si="11"/>
        <v>#VALUE!</v>
      </c>
      <c r="Y21" s="355"/>
      <c r="Z21" s="355"/>
      <c r="AG21" s="358" t="s">
        <v>1606</v>
      </c>
      <c r="AH21" s="358"/>
      <c r="AI21" s="358"/>
      <c r="AJ21" s="358"/>
      <c r="AK21" s="358"/>
      <c r="AL21" s="358"/>
      <c r="AM21" s="358"/>
    </row>
    <row r="22" spans="2:39" ht="51" customHeight="1" x14ac:dyDescent="0.25">
      <c r="B22" s="301">
        <v>3</v>
      </c>
      <c r="C22" s="154" t="s">
        <v>255</v>
      </c>
      <c r="D22" s="189"/>
      <c r="E22" s="279" t="s">
        <v>256</v>
      </c>
      <c r="F22" s="276"/>
      <c r="G22" s="280"/>
      <c r="H22" s="128"/>
      <c r="I22" s="137">
        <f>SUM(K22:P22)</f>
        <v>0</v>
      </c>
      <c r="J22" s="137">
        <f t="shared" si="9"/>
        <v>0</v>
      </c>
      <c r="K22" s="135"/>
      <c r="L22" s="135"/>
      <c r="M22" s="135"/>
      <c r="N22" s="135"/>
      <c r="O22" s="136"/>
      <c r="P22" s="135"/>
      <c r="Q22" s="136"/>
      <c r="S22" s="138" t="str">
        <f t="shared" si="10"/>
        <v/>
      </c>
      <c r="T22" s="160" t="e">
        <f>1/$I$29</f>
        <v>#DIV/0!</v>
      </c>
      <c r="U22" s="140" t="e">
        <f t="shared" si="7"/>
        <v>#DIV/0!</v>
      </c>
      <c r="V22" s="152" t="e">
        <f>IF(Q22=1,0,S22*T22)</f>
        <v>#VALUE!</v>
      </c>
      <c r="W22" s="48" t="e">
        <f t="shared" si="11"/>
        <v>#VALUE!</v>
      </c>
      <c r="Y22" s="355"/>
      <c r="Z22" s="355"/>
      <c r="AG22" s="345"/>
      <c r="AH22" s="345"/>
      <c r="AI22" s="345"/>
      <c r="AJ22" s="345"/>
      <c r="AK22" s="345"/>
      <c r="AL22" s="345"/>
      <c r="AM22" s="345"/>
    </row>
    <row r="23" spans="2:39" ht="48.75" customHeight="1" x14ac:dyDescent="0.25">
      <c r="B23" s="301">
        <v>4</v>
      </c>
      <c r="C23" s="154" t="s">
        <v>257</v>
      </c>
      <c r="D23" s="189"/>
      <c r="E23" s="279" t="s">
        <v>258</v>
      </c>
      <c r="F23" s="276"/>
      <c r="G23" s="247" t="s">
        <v>259</v>
      </c>
      <c r="H23" s="128"/>
      <c r="I23" s="137">
        <f>SUM(K23:P23)</f>
        <v>0</v>
      </c>
      <c r="J23" s="137">
        <f t="shared" si="9"/>
        <v>0</v>
      </c>
      <c r="K23" s="135"/>
      <c r="L23" s="135"/>
      <c r="M23" s="135"/>
      <c r="N23" s="135"/>
      <c r="O23" s="197"/>
      <c r="P23" s="135"/>
      <c r="Q23" s="136"/>
      <c r="S23" s="138" t="str">
        <f t="shared" si="10"/>
        <v/>
      </c>
      <c r="T23" s="160" t="e">
        <f>1/$I$29</f>
        <v>#DIV/0!</v>
      </c>
      <c r="U23" s="140" t="e">
        <f t="shared" si="7"/>
        <v>#DIV/0!</v>
      </c>
      <c r="V23" s="152" t="e">
        <f>IF(Q23=1,0,S23*T23)</f>
        <v>#VALUE!</v>
      </c>
      <c r="W23" s="48" t="e">
        <f t="shared" si="11"/>
        <v>#VALUE!</v>
      </c>
      <c r="Y23" s="355"/>
      <c r="Z23" s="355"/>
      <c r="AG23" s="358" t="s">
        <v>1607</v>
      </c>
      <c r="AH23" s="358"/>
      <c r="AI23" s="358"/>
      <c r="AJ23" s="358"/>
      <c r="AK23" s="358"/>
      <c r="AL23" s="358"/>
      <c r="AM23" s="358"/>
    </row>
    <row r="24" spans="2:39" ht="60.75" customHeight="1" x14ac:dyDescent="0.25">
      <c r="B24" s="301">
        <v>5</v>
      </c>
      <c r="C24" s="154" t="s">
        <v>260</v>
      </c>
      <c r="D24" s="189"/>
      <c r="E24" s="279" t="s">
        <v>261</v>
      </c>
      <c r="F24" s="276"/>
      <c r="G24" s="247" t="s">
        <v>262</v>
      </c>
      <c r="H24" s="128"/>
      <c r="I24" s="137">
        <f>SUM(K24:P24)</f>
        <v>0</v>
      </c>
      <c r="J24" s="137">
        <f t="shared" si="9"/>
        <v>0</v>
      </c>
      <c r="K24" s="135"/>
      <c r="L24" s="135"/>
      <c r="M24" s="135"/>
      <c r="N24" s="135"/>
      <c r="O24" s="136"/>
      <c r="P24" s="135"/>
      <c r="Q24" s="136"/>
      <c r="S24" s="138" t="str">
        <f t="shared" si="10"/>
        <v/>
      </c>
      <c r="T24" s="160" t="e">
        <f>1/$I$29</f>
        <v>#DIV/0!</v>
      </c>
      <c r="U24" s="140" t="e">
        <f t="shared" si="7"/>
        <v>#DIV/0!</v>
      </c>
      <c r="V24" s="152" t="e">
        <f>IF(Q24=1,0,S24*T24)</f>
        <v>#VALUE!</v>
      </c>
      <c r="W24" s="48" t="e">
        <f t="shared" si="11"/>
        <v>#VALUE!</v>
      </c>
      <c r="Y24" s="355"/>
      <c r="Z24" s="355"/>
      <c r="AG24" s="358" t="s">
        <v>1608</v>
      </c>
      <c r="AH24" s="358"/>
      <c r="AI24" s="358"/>
      <c r="AJ24" s="358"/>
      <c r="AK24" s="358"/>
      <c r="AL24" s="358"/>
      <c r="AM24" s="358"/>
    </row>
    <row r="25" spans="2:39" ht="51" customHeight="1" x14ac:dyDescent="0.25">
      <c r="B25" s="301">
        <v>6</v>
      </c>
      <c r="C25" s="154" t="s">
        <v>263</v>
      </c>
      <c r="D25" s="189"/>
      <c r="E25" s="279" t="s">
        <v>264</v>
      </c>
      <c r="F25" s="276"/>
      <c r="G25" s="280"/>
      <c r="H25" s="128"/>
      <c r="I25" s="137">
        <f>SUM(K25:P25)</f>
        <v>0</v>
      </c>
      <c r="J25" s="137">
        <f t="shared" si="9"/>
        <v>0</v>
      </c>
      <c r="K25" s="135"/>
      <c r="L25" s="135"/>
      <c r="M25" s="135"/>
      <c r="N25" s="135"/>
      <c r="O25" s="136"/>
      <c r="P25" s="135"/>
      <c r="Q25" s="136"/>
      <c r="S25" s="138" t="str">
        <f t="shared" si="10"/>
        <v/>
      </c>
      <c r="T25" s="160" t="e">
        <f>1/$I$29</f>
        <v>#DIV/0!</v>
      </c>
      <c r="U25" s="140" t="e">
        <f t="shared" si="7"/>
        <v>#DIV/0!</v>
      </c>
      <c r="V25" s="152" t="e">
        <f>IF(Q25=1,0,S25*T25)</f>
        <v>#VALUE!</v>
      </c>
      <c r="W25" s="48" t="e">
        <f t="shared" si="11"/>
        <v>#VALUE!</v>
      </c>
      <c r="Y25" s="355"/>
      <c r="Z25" s="355"/>
      <c r="AG25" s="358" t="s">
        <v>1609</v>
      </c>
      <c r="AH25" s="358"/>
      <c r="AI25" s="358"/>
      <c r="AJ25" s="358"/>
      <c r="AK25" s="358"/>
      <c r="AL25" s="358"/>
      <c r="AM25" s="358"/>
    </row>
    <row r="26" spans="2:39" ht="45.75" customHeight="1" x14ac:dyDescent="0.25">
      <c r="B26" s="301" t="s">
        <v>265</v>
      </c>
      <c r="C26" s="155" t="s">
        <v>266</v>
      </c>
      <c r="D26" s="189"/>
      <c r="E26" s="279" t="s">
        <v>267</v>
      </c>
      <c r="F26" s="276"/>
      <c r="G26" s="247" t="s">
        <v>268</v>
      </c>
      <c r="H26" s="128"/>
      <c r="I26" s="165"/>
      <c r="J26" s="137">
        <f t="shared" si="9"/>
        <v>0</v>
      </c>
      <c r="K26" s="135"/>
      <c r="L26" s="135"/>
      <c r="M26" s="135"/>
      <c r="N26" s="135"/>
      <c r="O26" s="136"/>
      <c r="P26" s="135"/>
      <c r="Q26" s="136"/>
      <c r="S26" s="138" t="str">
        <f t="shared" si="10"/>
        <v/>
      </c>
      <c r="T26" s="160"/>
      <c r="U26" s="140" t="e">
        <f t="shared" si="7"/>
        <v>#DIV/0!</v>
      </c>
      <c r="V26" s="152"/>
      <c r="W26" s="48" t="e">
        <f t="shared" si="11"/>
        <v>#VALUE!</v>
      </c>
      <c r="Y26" s="355"/>
      <c r="Z26" s="355"/>
      <c r="AG26" s="358" t="s">
        <v>1610</v>
      </c>
      <c r="AH26" s="358"/>
      <c r="AI26" s="358"/>
      <c r="AJ26" s="358"/>
      <c r="AK26" s="358"/>
      <c r="AL26" s="358"/>
      <c r="AM26" s="358"/>
    </row>
    <row r="27" spans="2:39" ht="45.75" customHeight="1" x14ac:dyDescent="0.25">
      <c r="B27" s="301" t="s">
        <v>269</v>
      </c>
      <c r="C27" s="156" t="s">
        <v>270</v>
      </c>
      <c r="D27" s="189"/>
      <c r="E27" s="279" t="s">
        <v>271</v>
      </c>
      <c r="F27" s="276"/>
      <c r="G27" s="247" t="s">
        <v>272</v>
      </c>
      <c r="H27" s="128"/>
      <c r="I27" s="165"/>
      <c r="J27" s="137">
        <f t="shared" si="9"/>
        <v>0</v>
      </c>
      <c r="K27" s="135"/>
      <c r="L27" s="135"/>
      <c r="M27" s="135"/>
      <c r="N27" s="135"/>
      <c r="O27" s="136"/>
      <c r="P27" s="135"/>
      <c r="Q27" s="136"/>
      <c r="S27" s="138" t="str">
        <f t="shared" si="10"/>
        <v/>
      </c>
      <c r="T27" s="160"/>
      <c r="U27" s="140" t="e">
        <f t="shared" si="7"/>
        <v>#DIV/0!</v>
      </c>
      <c r="V27" s="152"/>
      <c r="W27" s="48" t="e">
        <f t="shared" si="11"/>
        <v>#VALUE!</v>
      </c>
      <c r="Y27" s="355"/>
      <c r="Z27" s="355"/>
      <c r="AG27" s="358" t="s">
        <v>1611</v>
      </c>
      <c r="AH27" s="358"/>
      <c r="AI27" s="358"/>
      <c r="AJ27" s="358"/>
      <c r="AK27" s="358"/>
      <c r="AL27" s="358"/>
      <c r="AM27" s="358"/>
    </row>
    <row r="28" spans="2:39" ht="43.5" customHeight="1" x14ac:dyDescent="0.25">
      <c r="B28" s="301" t="s">
        <v>273</v>
      </c>
      <c r="C28" s="157" t="s">
        <v>274</v>
      </c>
      <c r="D28" s="189"/>
      <c r="E28" s="279" t="s">
        <v>275</v>
      </c>
      <c r="F28" s="276"/>
      <c r="G28" s="247" t="s">
        <v>276</v>
      </c>
      <c r="H28" s="139"/>
      <c r="I28" s="165"/>
      <c r="J28" s="137">
        <f t="shared" si="9"/>
        <v>0</v>
      </c>
      <c r="K28" s="135"/>
      <c r="L28" s="135"/>
      <c r="M28" s="135"/>
      <c r="N28" s="135"/>
      <c r="O28" s="136"/>
      <c r="P28" s="135"/>
      <c r="Q28" s="136"/>
      <c r="S28" s="138" t="str">
        <f t="shared" si="10"/>
        <v/>
      </c>
      <c r="T28" s="160"/>
      <c r="U28" s="140" t="e">
        <f t="shared" si="7"/>
        <v>#DIV/0!</v>
      </c>
      <c r="V28" s="152"/>
      <c r="W28" s="48" t="e">
        <f t="shared" si="11"/>
        <v>#VALUE!</v>
      </c>
      <c r="Y28" s="355"/>
      <c r="Z28" s="355"/>
      <c r="AG28" s="358" t="s">
        <v>1612</v>
      </c>
      <c r="AH28" s="358"/>
      <c r="AI28" s="358"/>
      <c r="AJ28" s="358"/>
      <c r="AK28" s="358"/>
      <c r="AL28" s="358"/>
      <c r="AM28" s="358"/>
    </row>
    <row r="29" spans="2:39" x14ac:dyDescent="0.25">
      <c r="C29" s="165"/>
      <c r="D29" s="191"/>
      <c r="E29" s="191"/>
      <c r="F29" s="191"/>
      <c r="G29" s="191"/>
      <c r="I29" s="163">
        <f>SUM(I10:I28)</f>
        <v>0</v>
      </c>
      <c r="J29" s="194">
        <f>SUM(J10:J28)</f>
        <v>0</v>
      </c>
      <c r="V29" s="184" t="e">
        <f>SUM(V10:V25)</f>
        <v>#VALUE!</v>
      </c>
      <c r="W29" s="184" t="e">
        <f>SUM(W10:W28)</f>
        <v>#VALUE!</v>
      </c>
      <c r="Y29" s="180"/>
      <c r="Z29" s="180"/>
      <c r="AG29" s="345"/>
      <c r="AH29" s="345"/>
      <c r="AI29" s="345"/>
      <c r="AJ29" s="345"/>
      <c r="AK29" s="345"/>
      <c r="AL29" s="345"/>
      <c r="AM29" s="345"/>
    </row>
    <row r="30" spans="2:39" x14ac:dyDescent="0.25">
      <c r="C30" s="165"/>
      <c r="D30" s="165"/>
      <c r="E30" s="165"/>
      <c r="F30" s="165"/>
      <c r="G30" s="165"/>
      <c r="R30" s="131" t="s">
        <v>277</v>
      </c>
      <c r="S30" s="142">
        <f>SUMIF(I29,6-V32,V29)</f>
        <v>0</v>
      </c>
      <c r="W30"/>
      <c r="Y30" s="180"/>
      <c r="Z30" s="180"/>
    </row>
    <row r="31" spans="2:39" x14ac:dyDescent="0.25">
      <c r="C31" s="165"/>
      <c r="D31" s="165"/>
      <c r="E31" s="165"/>
      <c r="F31" s="165"/>
      <c r="G31" s="165"/>
      <c r="R31" s="131" t="s">
        <v>278</v>
      </c>
      <c r="S31" s="142">
        <f>SUMIF(J29,19-V33,W29)</f>
        <v>0</v>
      </c>
      <c r="X31" s="141"/>
      <c r="Y31"/>
      <c r="Z31"/>
    </row>
    <row r="32" spans="2:39" x14ac:dyDescent="0.25">
      <c r="C32" s="165"/>
      <c r="D32" s="165"/>
      <c r="E32" s="165"/>
      <c r="F32" s="165"/>
      <c r="G32" s="165"/>
      <c r="U32" s="163" t="s">
        <v>285</v>
      </c>
      <c r="V32" s="163">
        <f>SUM(Q10,Q12,Q22:Q25)</f>
        <v>0</v>
      </c>
      <c r="X32" s="141"/>
    </row>
    <row r="33" spans="3:32" x14ac:dyDescent="0.25">
      <c r="C33" s="165"/>
      <c r="D33" s="165"/>
      <c r="E33" s="165"/>
      <c r="F33" s="165"/>
      <c r="G33" s="165"/>
      <c r="U33" s="163" t="s">
        <v>286</v>
      </c>
      <c r="V33" s="163">
        <f>SUM(Q10:Q28)</f>
        <v>0</v>
      </c>
    </row>
    <row r="34" spans="3:32" ht="13.5" customHeight="1" x14ac:dyDescent="0.25">
      <c r="C34" s="165"/>
      <c r="D34" s="165"/>
      <c r="E34" s="165"/>
      <c r="F34" s="165"/>
      <c r="G34" s="165"/>
    </row>
    <row r="35" spans="3:32" x14ac:dyDescent="0.25">
      <c r="C35" s="165"/>
      <c r="D35" s="165"/>
      <c r="E35" s="165"/>
      <c r="F35" s="165"/>
      <c r="G35" s="165"/>
    </row>
    <row r="42" spans="3:32" ht="22.5" customHeight="1" x14ac:dyDescent="0.25">
      <c r="AA42" s="164"/>
      <c r="AB42" s="164"/>
      <c r="AC42" s="164"/>
    </row>
    <row r="44" spans="3:32" ht="15" customHeight="1" x14ac:dyDescent="0.25">
      <c r="AA44" s="164"/>
      <c r="AB44" s="164"/>
      <c r="AC44" s="164"/>
      <c r="AD44" s="164"/>
      <c r="AE44" s="164"/>
      <c r="AF44" s="164"/>
    </row>
  </sheetData>
  <sheetProtection formatCells="0" formatColumns="0" formatRows="0" insertColumns="0" insertRows="0" insertHyperlinks="0" deleteColumns="0" deleteRows="0" sort="0" autoFilter="0" pivotTables="0"/>
  <mergeCells count="47">
    <mergeCell ref="Y11:Z11"/>
    <mergeCell ref="Y12:Z12"/>
    <mergeCell ref="AG7:AM8"/>
    <mergeCell ref="AG10:AM10"/>
    <mergeCell ref="C6:R6"/>
    <mergeCell ref="B1:Z1"/>
    <mergeCell ref="AG15:AM15"/>
    <mergeCell ref="AG16:AM16"/>
    <mergeCell ref="AG17:AM17"/>
    <mergeCell ref="AG18:AM18"/>
    <mergeCell ref="C2:T2"/>
    <mergeCell ref="Y13:Z13"/>
    <mergeCell ref="Y14:Z14"/>
    <mergeCell ref="K5:AC5"/>
    <mergeCell ref="C7:C8"/>
    <mergeCell ref="AG11:AM11"/>
    <mergeCell ref="AG12:AM12"/>
    <mergeCell ref="AG14:AM14"/>
    <mergeCell ref="E7:E8"/>
    <mergeCell ref="G7:G8"/>
    <mergeCell ref="S7:U7"/>
    <mergeCell ref="Y18:Z18"/>
    <mergeCell ref="AG20:AM20"/>
    <mergeCell ref="AG28:AM28"/>
    <mergeCell ref="AG21:AM21"/>
    <mergeCell ref="AG26:AM26"/>
    <mergeCell ref="AG25:AM25"/>
    <mergeCell ref="AG27:AM27"/>
    <mergeCell ref="AG23:AM23"/>
    <mergeCell ref="AG24:AM24"/>
    <mergeCell ref="AG19:AM19"/>
    <mergeCell ref="Y20:Z20"/>
    <mergeCell ref="I7:Q7"/>
    <mergeCell ref="C3:T3"/>
    <mergeCell ref="Y28:Z28"/>
    <mergeCell ref="Y21:Z21"/>
    <mergeCell ref="Y23:Z23"/>
    <mergeCell ref="Y24:Z24"/>
    <mergeCell ref="Y22:Z22"/>
    <mergeCell ref="Y25:Z25"/>
    <mergeCell ref="Y26:Z26"/>
    <mergeCell ref="Y10:Z10"/>
    <mergeCell ref="Y19:Z19"/>
    <mergeCell ref="Y27:Z27"/>
    <mergeCell ref="Y15:Z15"/>
    <mergeCell ref="Y16:Z16"/>
    <mergeCell ref="Y17:Z17"/>
  </mergeCells>
  <conditionalFormatting sqref="J10:J28">
    <cfRule type="cellIs" dxfId="672" priority="394" stopIfTrue="1" operator="notEqual">
      <formula>1</formula>
    </cfRule>
    <cfRule type="cellIs" dxfId="671" priority="395" stopIfTrue="1" operator="equal">
      <formula>1</formula>
    </cfRule>
  </conditionalFormatting>
  <conditionalFormatting sqref="J29">
    <cfRule type="cellIs" dxfId="670" priority="377" stopIfTrue="1" operator="notEqual">
      <formula>1</formula>
    </cfRule>
    <cfRule type="cellIs" dxfId="669" priority="378" stopIfTrue="1" operator="equal">
      <formula>1</formula>
    </cfRule>
  </conditionalFormatting>
  <conditionalFormatting sqref="S31">
    <cfRule type="containsBlanks" dxfId="668" priority="360" stopIfTrue="1">
      <formula>LEN(TRIM(S31))=0</formula>
    </cfRule>
    <cfRule type="cellIs" dxfId="667" priority="361" stopIfTrue="1" operator="lessThan">
      <formula>19.999</formula>
    </cfRule>
    <cfRule type="cellIs" dxfId="666" priority="362" stopIfTrue="1" operator="lessThan">
      <formula>39.999</formula>
    </cfRule>
    <cfRule type="cellIs" dxfId="665" priority="363" stopIfTrue="1" operator="lessThan">
      <formula>59.999</formula>
    </cfRule>
    <cfRule type="cellIs" dxfId="664" priority="364" stopIfTrue="1" operator="lessThan">
      <formula>79.999</formula>
    </cfRule>
    <cfRule type="cellIs" dxfId="663" priority="365" stopIfTrue="1" operator="lessThan">
      <formula>89.999</formula>
    </cfRule>
    <cfRule type="cellIs" dxfId="662" priority="366" stopIfTrue="1" operator="between">
      <formula>90</formula>
      <formula>100</formula>
    </cfRule>
  </conditionalFormatting>
  <conditionalFormatting sqref="S30">
    <cfRule type="containsBlanks" dxfId="661" priority="353" stopIfTrue="1">
      <formula>LEN(TRIM(S30))=0</formula>
    </cfRule>
    <cfRule type="cellIs" dxfId="660" priority="354" stopIfTrue="1" operator="lessThan">
      <formula>19.999</formula>
    </cfRule>
    <cfRule type="cellIs" dxfId="659" priority="355" stopIfTrue="1" operator="lessThan">
      <formula>39.999</formula>
    </cfRule>
    <cfRule type="cellIs" dxfId="658" priority="356" stopIfTrue="1" operator="lessThan">
      <formula>59.999</formula>
    </cfRule>
    <cfRule type="cellIs" dxfId="657" priority="357" stopIfTrue="1" operator="lessThan">
      <formula>79.999</formula>
    </cfRule>
    <cfRule type="cellIs" dxfId="656" priority="358" stopIfTrue="1" operator="lessThan">
      <formula>89.999</formula>
    </cfRule>
    <cfRule type="cellIs" dxfId="655" priority="359" stopIfTrue="1" operator="between">
      <formula>90</formula>
      <formula>100</formula>
    </cfRule>
  </conditionalFormatting>
  <conditionalFormatting sqref="I10">
    <cfRule type="cellIs" dxfId="654" priority="185" stopIfTrue="1" operator="notEqual">
      <formula>1</formula>
    </cfRule>
    <cfRule type="cellIs" dxfId="653" priority="186" stopIfTrue="1" operator="equal">
      <formula>1</formula>
    </cfRule>
  </conditionalFormatting>
  <conditionalFormatting sqref="T13">
    <cfRule type="containsBlanks" dxfId="652" priority="167" stopIfTrue="1">
      <formula>LEN(TRIM(T13))=0</formula>
    </cfRule>
    <cfRule type="cellIs" dxfId="651" priority="168" stopIfTrue="1" operator="lessThan">
      <formula>19.999</formula>
    </cfRule>
    <cfRule type="cellIs" dxfId="650" priority="169" stopIfTrue="1" operator="lessThan">
      <formula>39.999</formula>
    </cfRule>
    <cfRule type="cellIs" dxfId="649" priority="170" stopIfTrue="1" operator="lessThan">
      <formula>59.999</formula>
    </cfRule>
    <cfRule type="cellIs" dxfId="648" priority="171" stopIfTrue="1" operator="lessThan">
      <formula>79.999</formula>
    </cfRule>
    <cfRule type="cellIs" dxfId="647" priority="172" stopIfTrue="1" operator="lessThan">
      <formula>89.999</formula>
    </cfRule>
    <cfRule type="cellIs" dxfId="646" priority="173" stopIfTrue="1" operator="between">
      <formula>90</formula>
      <formula>100</formula>
    </cfRule>
  </conditionalFormatting>
  <conditionalFormatting sqref="I12">
    <cfRule type="cellIs" dxfId="645" priority="46" stopIfTrue="1" operator="notEqual">
      <formula>1</formula>
    </cfRule>
    <cfRule type="cellIs" dxfId="644" priority="47" stopIfTrue="1" operator="equal">
      <formula>1</formula>
    </cfRule>
  </conditionalFormatting>
  <conditionalFormatting sqref="I23">
    <cfRule type="cellIs" dxfId="643" priority="44" stopIfTrue="1" operator="notEqual">
      <formula>1</formula>
    </cfRule>
    <cfRule type="cellIs" dxfId="642" priority="45" stopIfTrue="1" operator="equal">
      <formula>1</formula>
    </cfRule>
  </conditionalFormatting>
  <conditionalFormatting sqref="I24">
    <cfRule type="cellIs" dxfId="641" priority="42" stopIfTrue="1" operator="notEqual">
      <formula>1</formula>
    </cfRule>
    <cfRule type="cellIs" dxfId="640" priority="43" stopIfTrue="1" operator="equal">
      <formula>1</formula>
    </cfRule>
  </conditionalFormatting>
  <conditionalFormatting sqref="I22">
    <cfRule type="cellIs" dxfId="639" priority="40" stopIfTrue="1" operator="notEqual">
      <formula>1</formula>
    </cfRule>
    <cfRule type="cellIs" dxfId="638" priority="41" stopIfTrue="1" operator="equal">
      <formula>1</formula>
    </cfRule>
  </conditionalFormatting>
  <conditionalFormatting sqref="I25">
    <cfRule type="cellIs" dxfId="637" priority="38" stopIfTrue="1" operator="notEqual">
      <formula>1</formula>
    </cfRule>
    <cfRule type="cellIs" dxfId="636" priority="39" stopIfTrue="1" operator="equal">
      <formula>1</formula>
    </cfRule>
  </conditionalFormatting>
  <conditionalFormatting sqref="W10:W28">
    <cfRule type="expression" dxfId="635" priority="421" stopIfTrue="1">
      <formula>#REF!=0</formula>
    </cfRule>
  </conditionalFormatting>
  <pageMargins left="0.7" right="0.7" top="0.75" bottom="0.75" header="0.3" footer="0.3"/>
  <pageSetup paperSize="9" scale="38" orientation="landscape" r:id="rId1"/>
  <colBreaks count="1" manualBreakCount="1">
    <brk id="31" max="1048575" man="1"/>
  </colBreaks>
  <ignoredErrors>
    <ignoredError sqref="S10:S2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69003" r:id="rId4" name="Button 4331">
              <controlPr defaultSize="0" print="0" autoLine="0" autoPict="0" macro="[0]!ButtonOpenAll">
                <anchor moveWithCells="1" sizeWithCells="1">
                  <from>
                    <xdr:col>2</xdr:col>
                    <xdr:colOff>2876550</xdr:colOff>
                    <xdr:row>3</xdr:row>
                    <xdr:rowOff>95250</xdr:rowOff>
                  </from>
                  <to>
                    <xdr:col>2</xdr:col>
                    <xdr:colOff>3952875</xdr:colOff>
                    <xdr:row>5</xdr:row>
                    <xdr:rowOff>85725</xdr:rowOff>
                  </to>
                </anchor>
              </controlPr>
            </control>
          </mc:Choice>
        </mc:AlternateContent>
        <mc:AlternateContent xmlns:mc="http://schemas.openxmlformats.org/markup-compatibility/2006">
          <mc:Choice Requires="x14">
            <control shapeId="1569250" r:id="rId5" name="Button 4578">
              <controlPr defaultSize="0" print="0" autoLine="0" autoPict="0" macro="[0]!ButtonD3_CloseAll">
                <anchor moveWithCells="1" sizeWithCells="1">
                  <from>
                    <xdr:col>2</xdr:col>
                    <xdr:colOff>4105275</xdr:colOff>
                    <xdr:row>3</xdr:row>
                    <xdr:rowOff>95250</xdr:rowOff>
                  </from>
                  <to>
                    <xdr:col>6</xdr:col>
                    <xdr:colOff>209550</xdr:colOff>
                    <xdr:row>5</xdr:row>
                    <xdr:rowOff>85725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ECDC_Subject_whatTaxHTField0 xmlns="5853e249-3efc-412b-93d1-e2f4d7003703">
      <Terms xmlns="http://schemas.microsoft.com/office/infopath/2007/PartnerControls">
        <TermInfo xmlns="http://schemas.microsoft.com/office/infopath/2007/PartnerControls">
          <TermName xmlns="http://schemas.microsoft.com/office/infopath/2007/PartnerControls">public health emergency</TermName>
          <TermId xmlns="http://schemas.microsoft.com/office/infopath/2007/PartnerControls">aae23c87-e71a-46da-a106-0f177a6dede2</TermId>
        </TermInfo>
      </Terms>
    </ECDC_Subject_whatTaxHTField0>
    <ECDC_Description xmlns="http://schemas.microsoft.com/sharepoint/v3" xsi:nil="true"/>
    <TaxKeywordTaxHTField xmlns="d23a570b-d7a9-49ca-a34c-8afb8206b4bf">
      <Terms xmlns="http://schemas.microsoft.com/office/infopath/2007/PartnerControls">
        <TermInfo xmlns="http://schemas.microsoft.com/office/infopath/2007/PartnerControls">
          <TermName xmlns="http://schemas.microsoft.com/office/infopath/2007/PartnerControls">Editors's choice</TermName>
          <TermId xmlns="http://schemas.microsoft.com/office/infopath/2007/PartnerControls">2541fd23-0382-42c3-9135-86b5721c4179</TermId>
        </TermInfo>
      </Terms>
    </TaxKeywordTaxHTField>
    <ECDC_DMS_Previous_Location xmlns="5853e249-3efc-412b-93d1-e2f4d7003703" xsi:nil="true"/>
    <TaxCatchAll xmlns="d23a570b-d7a9-49ca-a34c-8afb8206b4bf">
      <Value>1241</Value>
      <Value>1164</Value>
      <Value>345</Value>
      <Value>669</Value>
    </TaxCatchAll>
    <ECDC_DMS_Group xmlns="5853e249-3efc-412b-93d1-e2f4d7003703">Publications</ECDC_DMS_Group>
    <ff0459edc9514eb0baaeb2ab50aaa8de xmlns="d23a570b-d7a9-49ca-a34c-8afb8206b4bf">
      <Terms xmlns="http://schemas.microsoft.com/office/infopath/2007/PartnerControls"/>
    </ff0459edc9514eb0baaeb2ab50aaa8de>
    <ECDC_DMS_Previous_Creation_Date xmlns="5853e249-3efc-412b-93d1-e2f4d7003703">2018-05-16T14:27:00+00:00</ECDC_DMS_Previous_Creation_Date>
    <ECDC_Target_audienceTaxHTField0 xmlns="5853e249-3efc-412b-93d1-e2f4d7003703">
      <Terms xmlns="http://schemas.microsoft.com/office/infopath/2007/PartnerControls"/>
    </ECDC_Target_audienceTaxHTField0>
    <ECDC_DMS_Communication_Document_Type0 xmlns="5853e249-3efc-412b-93d1-e2f4d7003703">
      <Terms xmlns="http://schemas.microsoft.com/office/infopath/2007/PartnerControls">
        <TermInfo xmlns="http://schemas.microsoft.com/office/infopath/2007/PartnerControls">
          <TermName xmlns="http://schemas.microsoft.com/office/infopath/2007/PartnerControls">first edit</TermName>
          <TermId xmlns="http://schemas.microsoft.com/office/infopath/2007/PartnerControls">80850886-251b-4f02-9aa9-b2af2dccb954</TermId>
        </TermInfo>
      </Terms>
    </ECDC_DMS_Communication_Document_Type0>
    <m4f2abd528a9430bb1514981700fe204 xmlns="d23a570b-d7a9-49ca-a34c-8afb8206b4bf">
      <Terms xmlns="http://schemas.microsoft.com/office/infopath/2007/PartnerControls">
        <TermInfo xmlns="http://schemas.microsoft.com/office/infopath/2007/PartnerControls">
          <TermName xmlns="http://schemas.microsoft.com/office/infopath/2007/PartnerControls">Publications</TermName>
          <TermId xmlns="http://schemas.microsoft.com/office/infopath/2007/PartnerControls">5ba51513-6ee6-4aab-abac-3d87b7b8a9c3</TermId>
        </TermInfo>
      </Terms>
    </m4f2abd528a9430bb1514981700fe204>
    <ECDC_DMS_Section xmlns="5853e249-3efc-412b-93d1-e2f4d7003703">Communication Support</ECDC_DMS_Section>
    <ECDC_DMS_Project0 xmlns="5853e249-3efc-412b-93d1-e2f4d7003703">
      <Terms xmlns="http://schemas.microsoft.com/office/infopath/2007/PartnerControls"/>
    </ECDC_DMS_Project0>
    <ECDC_DMS_Country0 xmlns="5853e249-3efc-412b-93d1-e2f4d7003703">
      <Terms xmlns="http://schemas.microsoft.com/office/infopath/2007/PartnerControls"/>
    </ECDC_DMS_Country0>
    <ECDC_DMS_Meeting_Date xmlns="d23a570b-d7a9-49ca-a34c-8afb8206b4bf" xsi:nil="true"/>
    <ECDC_DMS_Author xmlns="5853e249-3efc-412b-93d1-e2f4d7003703">
      <UserInfo>
        <DisplayName/>
        <AccountId>197</AccountId>
        <AccountType/>
      </UserInfo>
    </ECDC_DMS_Author>
    <ECDC_Subject_doesTaxHTField0 xmlns="5853e249-3efc-412b-93d1-e2f4d7003703">
      <Terms xmlns="http://schemas.microsoft.com/office/infopath/2007/PartnerControls"/>
    </ECDC_Subject_doesTaxHTField0>
    <ECDC_DMS_MIS_Activity_code0 xmlns="5853e249-3efc-412b-93d1-e2f4d7003703">
      <Terms xmlns="http://schemas.microsoft.com/office/infopath/2007/PartnerControls"/>
    </ECDC_DMS_MIS_Activity_code0>
    <ECDC_Subject_whoTaxHTField0 xmlns="5853e249-3efc-412b-93d1-e2f4d7003703">
      <Terms xmlns="http://schemas.microsoft.com/office/infopath/2007/PartnerControls"/>
    </ECDC_Subject_whoTaxHTField0>
    <ECDC_DMS_Is_Public xmlns="5853e249-3efc-412b-93d1-e2f4d7003703">false</ECDC_DMS_Is_Public>
    <bf6f88d3567d49708e6ddfea625f3427 xmlns="d23a570b-d7a9-49ca-a34c-8afb8206b4bf">
      <Terms xmlns="http://schemas.microsoft.com/office/infopath/2007/PartnerControls"/>
    </bf6f88d3567d49708e6ddfea625f3427>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mmunication" ma:contentTypeID="0x010100F92FB91056B24E40ACCE93A804002EFF001822ADB6403249B6AC60D10F8970E85E0002324C79913E41DFAC45BE82D1D0F324002665D754CEA35D49A205CF49138C8367" ma:contentTypeVersion="212" ma:contentTypeDescription="The main level of classification for the document" ma:contentTypeScope="" ma:versionID="4e69245bf4bcf58a20ac5b314828aae6">
  <xsd:schema xmlns:xsd="http://www.w3.org/2001/XMLSchema" xmlns:xs="http://www.w3.org/2001/XMLSchema" xmlns:p="http://schemas.microsoft.com/office/2006/metadata/properties" xmlns:ns1="http://schemas.microsoft.com/sharepoint/v3" xmlns:ns2="5853e249-3efc-412b-93d1-e2f4d7003703" xmlns:ns3="d23a570b-d7a9-49ca-a34c-8afb8206b4bf" targetNamespace="http://schemas.microsoft.com/office/2006/metadata/properties" ma:root="true" ma:fieldsID="8486fb627453461f73c3b84e3edf2656" ns1:_="" ns2:_="" ns3:_="">
    <xsd:import namespace="http://schemas.microsoft.com/sharepoint/v3"/>
    <xsd:import namespace="5853e249-3efc-412b-93d1-e2f4d7003703"/>
    <xsd:import namespace="d23a570b-d7a9-49ca-a34c-8afb8206b4bf"/>
    <xsd:element name="properties">
      <xsd:complexType>
        <xsd:sequence>
          <xsd:element name="documentManagement">
            <xsd:complexType>
              <xsd:all>
                <xsd:element ref="ns1:ECDC_Description" minOccurs="0"/>
                <xsd:element ref="ns2:ECDC_DMS_Author" minOccurs="0"/>
                <xsd:element ref="ns3:m4f2abd528a9430bb1514981700fe204" minOccurs="0"/>
                <xsd:element ref="ns3:TaxCatchAll" minOccurs="0"/>
                <xsd:element ref="ns3:TaxCatchAllLabel" minOccurs="0"/>
                <xsd:element ref="ns2:ECDC_DMS_Communication_Document_Type0" minOccurs="0"/>
                <xsd:element ref="ns2:ECDC_Subject_whatTaxHTField0" minOccurs="0"/>
                <xsd:element ref="ns2:ECDC_Subject_doesTaxHTField0" minOccurs="0"/>
                <xsd:element ref="ns2:ECDC_Subject_whoTaxHTField0" minOccurs="0"/>
                <xsd:element ref="ns3:ff0459edc9514eb0baaeb2ab50aaa8de" minOccurs="0"/>
                <xsd:element ref="ns3:ECDC_DMS_Meeting_Date" minOccurs="0"/>
                <xsd:element ref="ns3:TaxKeywordTaxHTField" minOccurs="0"/>
                <xsd:element ref="ns2:ECDC_DMS_Project0" minOccurs="0"/>
                <xsd:element ref="ns3:bf6f88d3567d49708e6ddfea625f3427" minOccurs="0"/>
                <xsd:element ref="ns2:ECDC_DMS_MIS_Activity_code0" minOccurs="0"/>
                <xsd:element ref="ns2:ECDC_DMS_Country0" minOccurs="0"/>
                <xsd:element ref="ns2:ECDC_DMS_Section" minOccurs="0"/>
                <xsd:element ref="ns2:ECDC_DMS_Group" minOccurs="0"/>
                <xsd:element ref="ns2:ECDC_DMS_Is_Public" minOccurs="0"/>
                <xsd:element ref="ns2:ECDC_DMS_Previous_Location" minOccurs="0"/>
                <xsd:element ref="ns2:ECDC_DMS_Previous_Creation_Date" minOccurs="0"/>
                <xsd:element ref="ns2:ECDC_Target_audience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CDC_Description" ma:index="2" nillable="true" ma:displayName="Description" ma:internalName="ECDC_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53e249-3efc-412b-93d1-e2f4d7003703" elementFormDefault="qualified">
    <xsd:import namespace="http://schemas.microsoft.com/office/2006/documentManagement/types"/>
    <xsd:import namespace="http://schemas.microsoft.com/office/infopath/2007/PartnerControls"/>
    <xsd:element name="ECDC_DMS_Author" ma:index="3" nillable="true" ma:displayName="Owner" ma:description="An ECDC user or group(s) of users that are responsible for the document" ma:format="Hyperlink" ma:internalName="ECDC_DMS_Autho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CDC_DMS_Communication_Document_Type0" ma:index="8" ma:taxonomy="true" ma:internalName="ECDC_DMS_Communication_Document_Type0" ma:taxonomyFieldName="ECDC_DMS_Communication_Document_Type" ma:displayName="Document Type" ma:readOnly="false" ma:default="" ma:fieldId="{8ddf4bec-7711-41e1-8e54-79ea39be2c7b}" ma:taxonomyMulti="true" ma:sspId="de887f88-4a24-49db-a549-4c3cbb517053" ma:termSetId="05694767-788d-4e99-ad07-3dd6ddb61ccc" ma:anchorId="adf095c3-d0d5-4cca-afca-cf1c4c9d62a9" ma:open="false" ma:isKeyword="false">
      <xsd:complexType>
        <xsd:sequence>
          <xsd:element ref="pc:Terms" minOccurs="0" maxOccurs="1"/>
        </xsd:sequence>
      </xsd:complexType>
    </xsd:element>
    <xsd:element name="ECDC_Subject_whatTaxHTField0" ma:index="10" ma:taxonomy="true" ma:internalName="ECDC_Subject_whatTaxHTField0" ma:taxonomyFieldName="ECDC_Subject_what" ma:displayName="Topic" ma:default="" ma:fieldId="{7525aafd-95ab-48e0-925f-ead7584e2866}" ma:taxonomyMulti="true" ma:sspId="de887f88-4a24-49db-a549-4c3cbb517053" ma:termSetId="b09c8666-4e2c-4f19-91e4-8f1fe34bcccd" ma:anchorId="00000000-0000-0000-0000-000000000000" ma:open="false" ma:isKeyword="false">
      <xsd:complexType>
        <xsd:sequence>
          <xsd:element ref="pc:Terms" minOccurs="0" maxOccurs="1"/>
        </xsd:sequence>
      </xsd:complexType>
    </xsd:element>
    <xsd:element name="ECDC_Subject_doesTaxHTField0" ma:index="12" nillable="true" ma:taxonomy="true" ma:internalName="ECDC_Subject_doesTaxHTField0" ma:taxonomyFieldName="ECDC_Subject_does" ma:displayName="Activity" ma:default="" ma:fieldId="{f4f89794-25e3-44dd-a94e-7e4212ed52cb}" ma:taxonomyMulti="true" ma:sspId="de887f88-4a24-49db-a549-4c3cbb517053" ma:termSetId="380f87da-0f7e-4cf1-ad09-525006c4d164" ma:anchorId="00000000-0000-0000-0000-000000000000" ma:open="false" ma:isKeyword="false">
      <xsd:complexType>
        <xsd:sequence>
          <xsd:element ref="pc:Terms" minOccurs="0" maxOccurs="1"/>
        </xsd:sequence>
      </xsd:complexType>
    </xsd:element>
    <xsd:element name="ECDC_Subject_whoTaxHTField0" ma:index="14" nillable="true" ma:taxonomy="true" ma:internalName="ECDC_Subject_whoTaxHTField0" ma:taxonomyFieldName="ECDC_Subject_who" ma:displayName="Actor" ma:default="" ma:fieldId="{abe70a07-b4c4-4a08-b47f-19f4275c5dd3}" ma:taxonomyMulti="true" ma:sspId="de887f88-4a24-49db-a549-4c3cbb517053" ma:termSetId="725f5f6f-0471-44ec-8ccb-6de6d3e4909b" ma:anchorId="00000000-0000-0000-0000-000000000000" ma:open="false" ma:isKeyword="false">
      <xsd:complexType>
        <xsd:sequence>
          <xsd:element ref="pc:Terms" minOccurs="0" maxOccurs="1"/>
        </xsd:sequence>
      </xsd:complexType>
    </xsd:element>
    <xsd:element name="ECDC_DMS_Project0" ma:index="24" nillable="true" ma:taxonomy="true" ma:internalName="ECDC_DMS_Project0" ma:taxonomyFieldName="ECDC_DMS_Project" ma:displayName="Project" ma:readOnly="false" ma:default="" ma:fieldId="{951a5c61-3e7d-4f5e-ad41-b76025ccfaa6}" ma:taxonomyMulti="true" ma:sspId="de887f88-4a24-49db-a549-4c3cbb517053" ma:termSetId="83bc1c21-e08b-4faa-97f2-3f7a70f36fcc" ma:anchorId="00000000-0000-0000-0000-000000000000" ma:open="false" ma:isKeyword="false">
      <xsd:complexType>
        <xsd:sequence>
          <xsd:element ref="pc:Terms" minOccurs="0" maxOccurs="1"/>
        </xsd:sequence>
      </xsd:complexType>
    </xsd:element>
    <xsd:element name="ECDC_DMS_MIS_Activity_code0" ma:index="28" nillable="true" ma:taxonomy="true" ma:internalName="ECDC_DMS_MIS_Activity_code0" ma:taxonomyFieldName="ECDC_DMS_MIS_Activity_code" ma:displayName="MIS Activity code" ma:readOnly="false" ma:default="" ma:fieldId="{8cb6b235-d851-4acc-9843-ae912a313215}" ma:taxonomyMulti="true" ma:sspId="de887f88-4a24-49db-a549-4c3cbb517053" ma:termSetId="141081f5-dfc8-474c-9d5b-c9b39840f641" ma:anchorId="00000000-0000-0000-0000-000000000000" ma:open="false" ma:isKeyword="false">
      <xsd:complexType>
        <xsd:sequence>
          <xsd:element ref="pc:Terms" minOccurs="0" maxOccurs="1"/>
        </xsd:sequence>
      </xsd:complexType>
    </xsd:element>
    <xsd:element name="ECDC_DMS_Country0" ma:index="30" nillable="true" ma:taxonomy="true" ma:internalName="ECDC_DMS_Country0" ma:taxonomyFieldName="ECDC_DMS_Country" ma:displayName="Country" ma:readOnly="false" ma:default="" ma:fieldId="{55706165-e828-40c8-8ef4-7f53aaba5845}" ma:taxonomyMulti="true" ma:sspId="de887f88-4a24-49db-a549-4c3cbb517053" ma:termSetId="1ff710a1-673a-41e0-bfbc-1a0da05ecc90" ma:anchorId="00000000-0000-0000-0000-000000000000" ma:open="true" ma:isKeyword="false">
      <xsd:complexType>
        <xsd:sequence>
          <xsd:element ref="pc:Terms" minOccurs="0" maxOccurs="1"/>
        </xsd:sequence>
      </xsd:complexType>
    </xsd:element>
    <xsd:element name="ECDC_DMS_Section" ma:index="32" nillable="true" ma:displayName="Section" ma:description="Indicates the creator users ECDC Unit" ma:hidden="true" ma:internalName="ECDC_DMS_Section" ma:readOnly="false">
      <xsd:simpleType>
        <xsd:restriction base="dms:Text"/>
      </xsd:simpleType>
    </xsd:element>
    <xsd:element name="ECDC_DMS_Group" ma:index="33" nillable="true" ma:displayName="Group" ma:description="Indicates the creator users ECDC Group" ma:hidden="true" ma:internalName="ECDC_DMS_Group" ma:readOnly="false">
      <xsd:simpleType>
        <xsd:restriction base="dms:Text"/>
      </xsd:simpleType>
    </xsd:element>
    <xsd:element name="ECDC_DMS_Is_Public" ma:index="34" nillable="true" ma:displayName="Is Public" ma:default="0" ma:description="The document could be made available in external systems (Eg: Portal)" ma:internalName="ECDC_DMS_Is_Public" ma:readOnly="false">
      <xsd:simpleType>
        <xsd:restriction base="dms:Boolean"/>
      </xsd:simpleType>
    </xsd:element>
    <xsd:element name="ECDC_DMS_Previous_Location" ma:index="35" nillable="true" ma:displayName="Previous Location" ma:description="Some useful information about where the document was stored before (Eg: Shared Drives, Unit Drives, etc.)" ma:hidden="true" ma:internalName="ECDC_DMS_Previous_Location" ma:readOnly="false">
      <xsd:simpleType>
        <xsd:restriction base="dms:Text"/>
      </xsd:simpleType>
    </xsd:element>
    <xsd:element name="ECDC_DMS_Previous_Creation_Date" ma:index="36" nillable="true" ma:displayName="Previous Creation Date" ma:default="[today]" ma:description="An earlier publication date or a previous relevant date of the document" ma:hidden="true" ma:internalName="ECDC_DMS_Previous_Creation_Date" ma:readOnly="false">
      <xsd:simpleType>
        <xsd:restriction base="dms:DateTime"/>
      </xsd:simpleType>
    </xsd:element>
    <xsd:element name="ECDC_Target_audienceTaxHTField0" ma:index="37" nillable="true" ma:taxonomy="true" ma:internalName="ECDC_Target_audienceTaxHTField0" ma:taxonomyFieldName="ECDC_Target_audience" ma:displayName="Target audience" ma:default="" ma:fieldId="{234ea4f9-252c-4d49-a519-4a376f3ed4d7}" ma:taxonomyMulti="true" ma:sspId="de887f88-4a24-49db-a549-4c3cbb517053" ma:termSetId="de5002ed-06b4-47ae-8592-fd6a24aa93a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3a570b-d7a9-49ca-a34c-8afb8206b4bf" elementFormDefault="qualified">
    <xsd:import namespace="http://schemas.microsoft.com/office/2006/documentManagement/types"/>
    <xsd:import namespace="http://schemas.microsoft.com/office/infopath/2007/PartnerControls"/>
    <xsd:element name="m4f2abd528a9430bb1514981700fe204" ma:index="4" ma:taxonomy="true" ma:internalName="m4f2abd528a9430bb1514981700fe204" ma:taxonomyFieldName="ECDC_DMS_Organigramme" ma:displayName="ECDC Organigramme" ma:readOnly="false" ma:fieldId="{64f2abd5-28a9-430b-b151-4981700fe204}" ma:taxonomyMulti="true" ma:sspId="de887f88-4a24-49db-a549-4c3cbb517053" ma:termSetId="0a8715e9-9613-4f3d-9487-c066723ad7a7" ma:anchorId="00000000-0000-0000-0000-000000000000" ma:open="false" ma:isKeyword="false">
      <xsd:complexType>
        <xsd:sequence>
          <xsd:element ref="pc:Terms" minOccurs="0" maxOccurs="1"/>
        </xsd:sequence>
      </xsd:complexType>
    </xsd:element>
    <xsd:element name="TaxCatchAll" ma:index="5" nillable="true" ma:displayName="Taxonomy Catch All Column" ma:description="" ma:hidden="true" ma:list="{3e5925a3-a52f-4d08-a0f0-da9b33f289cc}" ma:internalName="TaxCatchAll" ma:showField="CatchAllData" ma:web="5853e249-3efc-412b-93d1-e2f4d7003703">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description="" ma:hidden="true" ma:list="{3e5925a3-a52f-4d08-a0f0-da9b33f289cc}" ma:internalName="TaxCatchAllLabel" ma:readOnly="true" ma:showField="CatchAllDataLabel" ma:web="5853e249-3efc-412b-93d1-e2f4d7003703">
      <xsd:complexType>
        <xsd:complexContent>
          <xsd:extension base="dms:MultiChoiceLookup">
            <xsd:sequence>
              <xsd:element name="Value" type="dms:Lookup" maxOccurs="unbounded" minOccurs="0" nillable="true"/>
            </xsd:sequence>
          </xsd:extension>
        </xsd:complexContent>
      </xsd:complexType>
    </xsd:element>
    <xsd:element name="ff0459edc9514eb0baaeb2ab50aaa8de" ma:index="16" nillable="true" ma:taxonomy="true" ma:internalName="ff0459edc9514eb0baaeb2ab50aaa8de" ma:taxonomyFieldName="Meeting_x0020_Code" ma:displayName="Meeting Code" ma:readOnly="false" ma:default="" ma:fieldId="{ff0459ed-c951-4eb0-baae-b2ab50aaa8de}" ma:sspId="de887f88-4a24-49db-a549-4c3cbb517053" ma:termSetId="edec69b4-0510-43be-8a98-012c8d4b4d60" ma:anchorId="00000000-0000-0000-0000-000000000000" ma:open="true" ma:isKeyword="false">
      <xsd:complexType>
        <xsd:sequence>
          <xsd:element ref="pc:Terms" minOccurs="0" maxOccurs="1"/>
        </xsd:sequence>
      </xsd:complexType>
    </xsd:element>
    <xsd:element name="ECDC_DMS_Meeting_Date" ma:index="18" nillable="true" ma:displayName="Meeting date" ma:description="The date of meeting (1) the document belongs to or (2) was discussed, reviewed or approved." ma:format="DateOnly" ma:internalName="ECDC_DMS_Meeting_Date" ma:readOnly="false">
      <xsd:simpleType>
        <xsd:restriction base="dms:DateTime"/>
      </xsd:simpleType>
    </xsd:element>
    <xsd:element name="TaxKeywordTaxHTField" ma:index="22" nillable="true" ma:taxonomy="true" ma:internalName="TaxKeywordTaxHTField" ma:taxonomyFieldName="TaxKeyword" ma:displayName="Additional Keywords" ma:fieldId="{23f27201-bee3-471e-b2e7-b64fd8b7ca38}" ma:taxonomyMulti="true" ma:sspId="de887f88-4a24-49db-a549-4c3cbb517053" ma:termSetId="00000000-0000-0000-0000-000000000000" ma:anchorId="00000000-0000-0000-0000-000000000000" ma:open="true" ma:isKeyword="true">
      <xsd:complexType>
        <xsd:sequence>
          <xsd:element ref="pc:Terms" minOccurs="0" maxOccurs="1"/>
        </xsd:sequence>
      </xsd:complexType>
    </xsd:element>
    <xsd:element name="bf6f88d3567d49708e6ddfea625f3427" ma:index="26" nillable="true" ma:taxonomy="true" ma:internalName="bf6f88d3567d49708e6ddfea625f3427" ma:taxonomyFieldName="DMS_x0020_Product" ma:displayName="Product" ma:readOnly="false" ma:default="" ma:fieldId="{bf6f88d3-567d-4970-8e6d-dfea625f3427}" ma:taxonomyMulti="true" ma:sspId="de887f88-4a24-49db-a549-4c3cbb517053" ma:termSetId="765c2105-95ad-4131-ade8-84f64ee0a1c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False</openByDefault>
  <xsnScope/>
</customXsn>
</file>

<file path=customXml/item5.xml><?xml version="1.0" encoding="utf-8"?>
<LongProperties xmlns="http://schemas.microsoft.com/office/2006/metadata/longProperties"/>
</file>

<file path=customXml/item6.xml><?xml version="1.0" encoding="utf-8"?>
<?mso-contentType ?>
<SharedContentType xmlns="Microsoft.SharePoint.Taxonomy.ContentTypeSync" SourceId="de887f88-4a24-49db-a549-4c3cbb517053" ContentTypeId="0x010100F92FB91056B24E40ACCE93A804002EFF001822ADB6403249B6AC60D10F8970E85E0002324C79913E41DFAC45BE82D1D0F324" PreviousValue="true"/>
</file>

<file path=customXml/item7.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2A65609-E9C0-4E35-983E-6BBE62BF7404}">
  <ds:schemaRefs>
    <ds:schemaRef ds:uri="http://schemas.microsoft.com/office/2006/metadata/properties"/>
    <ds:schemaRef ds:uri="http://schemas.microsoft.com/office/infopath/2007/PartnerControls"/>
    <ds:schemaRef ds:uri="5853e249-3efc-412b-93d1-e2f4d7003703"/>
    <ds:schemaRef ds:uri="http://schemas.microsoft.com/sharepoint/v3"/>
    <ds:schemaRef ds:uri="d23a570b-d7a9-49ca-a34c-8afb8206b4bf"/>
  </ds:schemaRefs>
</ds:datastoreItem>
</file>

<file path=customXml/itemProps2.xml><?xml version="1.0" encoding="utf-8"?>
<ds:datastoreItem xmlns:ds="http://schemas.openxmlformats.org/officeDocument/2006/customXml" ds:itemID="{E8E34141-7C96-4AB0-8947-A148B2E285BB}">
  <ds:schemaRefs>
    <ds:schemaRef ds:uri="http://schemas.microsoft.com/sharepoint/v3/contenttype/forms"/>
  </ds:schemaRefs>
</ds:datastoreItem>
</file>

<file path=customXml/itemProps3.xml><?xml version="1.0" encoding="utf-8"?>
<ds:datastoreItem xmlns:ds="http://schemas.openxmlformats.org/officeDocument/2006/customXml" ds:itemID="{7E3ED75E-4C21-4290-9CB2-28613CCD4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53e249-3efc-412b-93d1-e2f4d7003703"/>
    <ds:schemaRef ds:uri="d23a570b-d7a9-49ca-a34c-8afb8206b4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0E29A65-A5F9-41DF-B9DE-B3C4ACEF71C4}">
  <ds:schemaRefs>
    <ds:schemaRef ds:uri="http://schemas.microsoft.com/office/2006/metadata/customXsn"/>
  </ds:schemaRefs>
</ds:datastoreItem>
</file>

<file path=customXml/itemProps5.xml><?xml version="1.0" encoding="utf-8"?>
<ds:datastoreItem xmlns:ds="http://schemas.openxmlformats.org/officeDocument/2006/customXml" ds:itemID="{B0098D88-FCAD-4526-B5B0-9BE2F409519E}">
  <ds:schemaRefs>
    <ds:schemaRef ds:uri="http://schemas.microsoft.com/office/2006/metadata/longProperties"/>
  </ds:schemaRefs>
</ds:datastoreItem>
</file>

<file path=customXml/itemProps6.xml><?xml version="1.0" encoding="utf-8"?>
<ds:datastoreItem xmlns:ds="http://schemas.openxmlformats.org/officeDocument/2006/customXml" ds:itemID="{C0110592-E120-4924-AAD1-19818280EACE}">
  <ds:schemaRefs>
    <ds:schemaRef ds:uri="Microsoft.SharePoint.Taxonomy.ContentTypeSync"/>
  </ds:schemaRefs>
</ds:datastoreItem>
</file>

<file path=customXml/itemProps7.xml><?xml version="1.0" encoding="utf-8"?>
<ds:datastoreItem xmlns:ds="http://schemas.openxmlformats.org/officeDocument/2006/customXml" ds:itemID="{C9053258-AB1D-4C95-ADB6-2E3B627DEA39}">
  <ds:schemaRefs>
    <ds:schemaRef ds:uri="http://schemas.microsoft.com/sharepoint/events"/>
  </ds:schemaRefs>
</ds:datastoreItem>
</file>

<file path=docProps/app.xml><?xml version="1.0" encoding="utf-8"?>
<ap:Properties xmlns:vt="http://schemas.openxmlformats.org/officeDocument/2006/docPropsVTypes" xmlns:ap="http://schemas.openxmlformats.org/officeDocument/2006/extended-properties">
  <ap:Template/>
  <ap:Application>Microsoft Excel</ap:Application>
  <ap:DocSecurity>0</ap:DocSecurity>
  <ap:ScaleCrop>false</ap:ScaleCrop>
  <ap:HeadingPairs>
    <vt:vector baseType="variant" size="4">
      <vt:variant>
        <vt:lpstr>Worksheets</vt:lpstr>
      </vt:variant>
      <vt:variant>
        <vt:i4>17</vt:i4>
      </vt:variant>
      <vt:variant>
        <vt:lpstr>Named Ranges</vt:lpstr>
      </vt:variant>
      <vt:variant>
        <vt:i4>12</vt:i4>
      </vt:variant>
    </vt:vector>
  </ap:HeadingPairs>
  <ap:TitlesOfParts>
    <vt:vector baseType="lpstr" size="29">
      <vt:lpstr>11</vt:lpstr>
      <vt:lpstr>1</vt:lpstr>
      <vt:lpstr>2</vt:lpstr>
      <vt:lpstr>3</vt:lpstr>
      <vt:lpstr>Uvod</vt:lpstr>
      <vt:lpstr>Okvir</vt:lpstr>
      <vt:lpstr>D1</vt:lpstr>
      <vt:lpstr>D2</vt:lpstr>
      <vt:lpstr>D3</vt:lpstr>
      <vt:lpstr>D4</vt:lpstr>
      <vt:lpstr>D5</vt:lpstr>
      <vt:lpstr>D6</vt:lpstr>
      <vt:lpstr>D7</vt:lpstr>
      <vt:lpstr>Povzetek</vt:lpstr>
      <vt:lpstr>Pregled BSI in CSI</vt:lpstr>
      <vt:lpstr>Figures</vt:lpstr>
      <vt:lpstr>Okvir SZO</vt:lpstr>
      <vt:lpstr>'D1'!Print_Area</vt:lpstr>
      <vt:lpstr>'D2'!Print_Area</vt:lpstr>
      <vt:lpstr>'D3'!Print_Area</vt:lpstr>
      <vt:lpstr>'D4'!Print_Area</vt:lpstr>
      <vt:lpstr>'D5'!Print_Area</vt:lpstr>
      <vt:lpstr>'D6'!Print_Area</vt:lpstr>
      <vt:lpstr>'D7'!Print_Area</vt:lpstr>
      <vt:lpstr>Okvir!Print_Area</vt:lpstr>
      <vt:lpstr>'Okvir SZO'!Print_Area</vt:lpstr>
      <vt:lpstr>Povzetek!Print_Area</vt:lpstr>
      <vt:lpstr>'Pregled BSI in CSI'!Print_Area</vt:lpstr>
      <vt:lpstr>Uvod!Print_Area</vt:lpstr>
    </vt:vector>
  </ap:TitlesOfParts>
  <ap:Manager/>
  <ap:Company>CDT</ap:Company>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HEPSA tool</dc:title>
  <dc:subject/>
  <dc:creator>CDT</dc:creator>
  <keywords>Editors's choice</keywords>
  <dc:description/>
  <lastModifiedBy>CDT</lastModifiedBy>
  <lastPrinted>2018-02-07T14:25:59.0000000Z</lastPrinted>
  <dcterms:created xsi:type="dcterms:W3CDTF">2015-03-02T09:49:08.0000000Z</dcterms:created>
  <dcterms:modified xsi:type="dcterms:W3CDTF">2019-01-18T15:11:20.0000000Z</dcterms:modified>
  <category/>
</coreProperties>
</file>

<file path=docProps/custom.xml><?xml version="1.0" encoding="utf-8"?>
<Properties xmlns="http://schemas.openxmlformats.org/officeDocument/2006/custom-properties" xmlns:vt="http://schemas.openxmlformats.org/officeDocument/2006/docPropsVTypes">
  <property fmtid="{D5CDD505-2E9C-101B-9397-08002B2CF9AE}" pid="2" name="ECDC_DMS_Organigramme">
    <vt:lpwstr>345;#Publications|5ba51513-6ee6-4aab-abac-3d87b7b8a9c3</vt:lpwstr>
  </property>
  <property fmtid="{D5CDD505-2E9C-101B-9397-08002B2CF9AE}" pid="3" name="_dlc_DocId">
    <vt:lpwstr>DMSPHC-1414929164-474</vt:lpwstr>
  </property>
  <property fmtid="{D5CDD505-2E9C-101B-9397-08002B2CF9AE}" pid="4" name="_dlc_DocIdItemGuid">
    <vt:lpwstr>145a47b7-03a6-43d0-9efb-71de7fe430bc</vt:lpwstr>
  </property>
  <property fmtid="{D5CDD505-2E9C-101B-9397-08002B2CF9AE}" pid="5" name="_dlc_DocIdUrl">
    <vt:lpwstr>http://dms.ecdcnet.europa.eu/sites/phc/externalcomms/publications/_layouts/15/DocIdRedir.aspx?ID=DMSPHC-1414929164-474, DMSPHC-1414929164-474</vt:lpwstr>
  </property>
  <property fmtid="{D5CDD505-2E9C-101B-9397-08002B2CF9AE}" pid="6" name="display_urn:schemas-microsoft-com:office:office#ECDC_DMS_Author">
    <vt:lpwstr>Uwe Kreisel</vt:lpwstr>
  </property>
  <property fmtid="{D5CDD505-2E9C-101B-9397-08002B2CF9AE}" pid="7" name="TaxKeyword">
    <vt:lpwstr>1164;#Editors's choice|2541fd23-0382-42c3-9135-86b5721c4179</vt:lpwstr>
  </property>
  <property fmtid="{D5CDD505-2E9C-101B-9397-08002B2CF9AE}" pid="8" name="ECDC_Subject_does">
    <vt:lpwstr/>
  </property>
  <property fmtid="{D5CDD505-2E9C-101B-9397-08002B2CF9AE}" pid="9" name="Meeting Code">
    <vt:lpwstr/>
  </property>
  <property fmtid="{D5CDD505-2E9C-101B-9397-08002B2CF9AE}" pid="10" name="ECDC_Subject_who">
    <vt:lpwstr/>
  </property>
  <property fmtid="{D5CDD505-2E9C-101B-9397-08002B2CF9AE}" pid="11" name="ECDC_DMS_Project">
    <vt:lpwstr/>
  </property>
  <property fmtid="{D5CDD505-2E9C-101B-9397-08002B2CF9AE}" pid="12" name="DMS Product">
    <vt:lpwstr/>
  </property>
  <property fmtid="{D5CDD505-2E9C-101B-9397-08002B2CF9AE}" pid="13" name="ECDC_Subject_what">
    <vt:lpwstr>669;#public health emergency|aae23c87-e71a-46da-a106-0f177a6dede2</vt:lpwstr>
  </property>
  <property fmtid="{D5CDD505-2E9C-101B-9397-08002B2CF9AE}" pid="14" name="ECDC_DMS_Country">
    <vt:lpwstr/>
  </property>
  <property fmtid="{D5CDD505-2E9C-101B-9397-08002B2CF9AE}" pid="15" name="ECDC_DMS_Communication_Document_Type">
    <vt:lpwstr>1241;#first edit|80850886-251b-4f02-9aa9-b2af2dccb954</vt:lpwstr>
  </property>
  <property fmtid="{D5CDD505-2E9C-101B-9397-08002B2CF9AE}" pid="16" name="ECDC_DMS_MIS_Activity_code">
    <vt:lpwstr/>
  </property>
  <property fmtid="{D5CDD505-2E9C-101B-9397-08002B2CF9AE}" pid="17" name="ECDC_Target_audience">
    <vt:lpwstr/>
  </property>
</Properties>
</file>