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7.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8.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9.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10.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1.xml" ContentType="application/vnd.openxmlformats-officedocument.drawing+xml"/>
  <Override PartName="/xl/charts/chart3.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Projects\eCdT_jobs\post-processing\Cherazade\2019\ECDC 8664\"/>
    </mc:Choice>
  </mc:AlternateContent>
  <bookViews>
    <workbookView xWindow="2295" yWindow="135" windowWidth="10545" windowHeight="7725" tabRatio="781" firstSheet="4" activeTab="12"/>
  </bookViews>
  <sheets>
    <sheet name="11" sheetId="18" state="hidden" r:id="rId1"/>
    <sheet name="1" sheetId="14" state="hidden" r:id="rId2"/>
    <sheet name="2" sheetId="15" state="hidden" r:id="rId3"/>
    <sheet name="3" sheetId="17" state="hidden" r:id="rId4"/>
    <sheet name="Introducere" sheetId="79" r:id="rId5"/>
    <sheet name="Cadru" sheetId="81" r:id="rId6"/>
    <sheet name="D1" sheetId="73" r:id="rId7"/>
    <sheet name="D2" sheetId="74" r:id="rId8"/>
    <sheet name="D3" sheetId="75" r:id="rId9"/>
    <sheet name="D4" sheetId="70" r:id="rId10"/>
    <sheet name="D5" sheetId="76" r:id="rId11"/>
    <sheet name="D6" sheetId="78" r:id="rId12"/>
    <sheet name="D7" sheetId="77" r:id="rId13"/>
    <sheet name="Rezumat" sheetId="27" r:id="rId14"/>
    <sheet name="Prezentare generală a SIB &amp; SIC" sheetId="85" r:id="rId15"/>
    <sheet name="Figures" sheetId="56" state="hidden" r:id="rId16"/>
    <sheet name="Cadrul OMS" sheetId="84" r:id="rId17"/>
  </sheets>
  <externalReferences>
    <externalReference r:id="rId18"/>
  </externalReferences>
  <definedNames>
    <definedName name="_xlnm.Print_Area" localSheetId="5">Cadru!$A$1:$G$24</definedName>
    <definedName name="_xlnm.Print_Area" localSheetId="16">'Cadrul OMS'!$A$1:$J$56</definedName>
    <definedName name="_xlnm.Print_Area" localSheetId="6">'D1'!$A$1:$AF$52</definedName>
    <definedName name="_xlnm.Print_Area" localSheetId="7">'D2'!$A$1:$AG$27</definedName>
    <definedName name="_xlnm.Print_Area" localSheetId="8">'D3'!$A$1:$AE$33</definedName>
    <definedName name="_xlnm.Print_Area" localSheetId="9">'D4'!$A$1:$AG$31</definedName>
    <definedName name="_xlnm.Print_Area" localSheetId="10">'D5'!$A$1:$AG$65</definedName>
    <definedName name="_xlnm.Print_Area" localSheetId="11">'D6'!$A$1:$AF$22</definedName>
    <definedName name="_xlnm.Print_Area" localSheetId="12">'D7'!$A$1:$AF$19</definedName>
    <definedName name="_xlnm.Print_Area" localSheetId="4">Introducere!$A$1:$D$18</definedName>
    <definedName name="_xlnm.Print_Area" localSheetId="14">'[1]Prezentare generală a SIB &amp;amp;'!$A$1:$E$140</definedName>
    <definedName name="_xlnm.Print_Area" localSheetId="13">Rezumat!$A$1:$J$135</definedName>
    <definedName name="s">#REF!</definedName>
  </definedNames>
  <calcPr calcId="162913"/>
</workbook>
</file>

<file path=xl/calcChain.xml><?xml version="1.0" encoding="utf-8"?>
<calcChain xmlns="http://schemas.openxmlformats.org/spreadsheetml/2006/main">
  <c r="G19" i="81" l="1"/>
  <c r="I129" i="27"/>
  <c r="I125" i="27"/>
  <c r="I124" i="27"/>
  <c r="I120" i="27"/>
  <c r="I118" i="27"/>
  <c r="I117" i="27"/>
  <c r="I114" i="27"/>
  <c r="I110" i="27"/>
  <c r="I107" i="27"/>
  <c r="I105" i="27"/>
  <c r="I101" i="27"/>
  <c r="I98" i="27"/>
  <c r="I97" i="27"/>
  <c r="I86" i="27"/>
  <c r="H33" i="27"/>
  <c r="H32" i="27"/>
  <c r="U19" i="77"/>
  <c r="U18" i="77"/>
  <c r="J16" i="77"/>
  <c r="S14" i="77"/>
  <c r="J14" i="77"/>
  <c r="S13" i="77"/>
  <c r="J13" i="77"/>
  <c r="S12" i="77"/>
  <c r="J12" i="77"/>
  <c r="I12" i="77"/>
  <c r="I16" i="77" s="1"/>
  <c r="S11" i="77"/>
  <c r="J11" i="77"/>
  <c r="I11" i="77"/>
  <c r="U10" i="77"/>
  <c r="W10" i="77" s="1"/>
  <c r="W16" i="77" s="1"/>
  <c r="S10" i="77"/>
  <c r="J10" i="77"/>
  <c r="I10" i="77"/>
  <c r="V22" i="78"/>
  <c r="V21" i="78"/>
  <c r="S19" i="78" s="1"/>
  <c r="G25" i="27" s="1"/>
  <c r="G39" i="27" s="1"/>
  <c r="I19" i="78"/>
  <c r="T10" i="78" s="1"/>
  <c r="V10" i="78" s="1"/>
  <c r="V19" i="78" s="1"/>
  <c r="T17" i="78"/>
  <c r="V17" i="78" s="1"/>
  <c r="S17" i="78"/>
  <c r="J17" i="78"/>
  <c r="I17" i="78"/>
  <c r="S16" i="78"/>
  <c r="J16" i="78"/>
  <c r="S15" i="78"/>
  <c r="J15" i="78"/>
  <c r="S14" i="78"/>
  <c r="J14" i="78"/>
  <c r="S13" i="78"/>
  <c r="J13" i="78"/>
  <c r="T12" i="78"/>
  <c r="S12" i="78"/>
  <c r="J12" i="78"/>
  <c r="I12" i="78"/>
  <c r="S11" i="78"/>
  <c r="J11" i="78"/>
  <c r="S10" i="78"/>
  <c r="J10" i="78"/>
  <c r="J19" i="78" s="1"/>
  <c r="U17" i="78" s="1"/>
  <c r="W17" i="78" s="1"/>
  <c r="I10" i="78"/>
  <c r="W65" i="76"/>
  <c r="W64" i="76"/>
  <c r="T60" i="76"/>
  <c r="K60" i="76"/>
  <c r="T59" i="76"/>
  <c r="K59" i="76"/>
  <c r="T58" i="76"/>
  <c r="K58" i="76"/>
  <c r="T57" i="76"/>
  <c r="K57" i="76"/>
  <c r="T56" i="76"/>
  <c r="K56" i="76"/>
  <c r="T55" i="76"/>
  <c r="K55" i="76"/>
  <c r="T54" i="76"/>
  <c r="K54" i="76"/>
  <c r="J54" i="76"/>
  <c r="T53" i="76"/>
  <c r="K53" i="76"/>
  <c r="T52" i="76"/>
  <c r="K52" i="76"/>
  <c r="T51" i="76"/>
  <c r="I131" i="27" s="1"/>
  <c r="K51" i="76"/>
  <c r="J51" i="76"/>
  <c r="T50" i="76"/>
  <c r="K50" i="76"/>
  <c r="T49" i="76"/>
  <c r="K49" i="76"/>
  <c r="T48" i="76"/>
  <c r="K48" i="76"/>
  <c r="J48" i="76"/>
  <c r="T47" i="76"/>
  <c r="K47" i="76"/>
  <c r="T46" i="76"/>
  <c r="K46" i="76"/>
  <c r="T45" i="76"/>
  <c r="K45" i="76"/>
  <c r="T44" i="76"/>
  <c r="K44" i="76"/>
  <c r="T43" i="76"/>
  <c r="K43" i="76"/>
  <c r="T42" i="76"/>
  <c r="K42" i="76"/>
  <c r="T41" i="76"/>
  <c r="K41" i="76"/>
  <c r="J41" i="76"/>
  <c r="T40" i="76"/>
  <c r="K40" i="76"/>
  <c r="T39" i="76"/>
  <c r="K39" i="76"/>
  <c r="T38" i="76"/>
  <c r="K38" i="76"/>
  <c r="T37" i="76"/>
  <c r="K37" i="76"/>
  <c r="T36" i="76"/>
  <c r="K36" i="76"/>
  <c r="T35" i="76"/>
  <c r="K35" i="76"/>
  <c r="T34" i="76"/>
  <c r="K34" i="76"/>
  <c r="J34" i="76"/>
  <c r="T33" i="76"/>
  <c r="K33" i="76"/>
  <c r="T32" i="76"/>
  <c r="K32" i="76"/>
  <c r="T31" i="76"/>
  <c r="K31" i="76"/>
  <c r="T30" i="76"/>
  <c r="K30" i="76"/>
  <c r="T29" i="76"/>
  <c r="K29" i="76"/>
  <c r="T28" i="76"/>
  <c r="K28" i="76"/>
  <c r="T27" i="76"/>
  <c r="K27" i="76"/>
  <c r="T26" i="76"/>
  <c r="K26" i="76"/>
  <c r="J26" i="76"/>
  <c r="T25" i="76"/>
  <c r="K25" i="76"/>
  <c r="J25" i="76"/>
  <c r="T24" i="76"/>
  <c r="K24" i="76"/>
  <c r="T23" i="76"/>
  <c r="K23" i="76"/>
  <c r="T22" i="76"/>
  <c r="K22" i="76"/>
  <c r="I10" i="76" s="1"/>
  <c r="T21" i="76"/>
  <c r="K21" i="76"/>
  <c r="T20" i="76"/>
  <c r="I123" i="27" s="1"/>
  <c r="K20" i="76"/>
  <c r="T19" i="76"/>
  <c r="K19" i="76"/>
  <c r="T18" i="76"/>
  <c r="K18" i="76"/>
  <c r="T17" i="76"/>
  <c r="K17" i="76"/>
  <c r="J17" i="76"/>
  <c r="T16" i="76"/>
  <c r="K16" i="76"/>
  <c r="J16" i="76"/>
  <c r="T15" i="76"/>
  <c r="K15" i="76"/>
  <c r="T14" i="76"/>
  <c r="K14" i="76"/>
  <c r="J14" i="76"/>
  <c r="T13" i="76"/>
  <c r="K13" i="76"/>
  <c r="T12" i="76"/>
  <c r="I81" i="27" s="1"/>
  <c r="K12" i="76"/>
  <c r="J12" i="76"/>
  <c r="T11" i="76"/>
  <c r="K11" i="76"/>
  <c r="T10" i="76"/>
  <c r="K10" i="76"/>
  <c r="J10" i="76"/>
  <c r="W32" i="70"/>
  <c r="W31" i="70"/>
  <c r="T28" i="70" s="1"/>
  <c r="G17" i="27" s="1"/>
  <c r="G37" i="27" s="1"/>
  <c r="T26" i="70"/>
  <c r="K26" i="70"/>
  <c r="T25" i="70"/>
  <c r="K25" i="70"/>
  <c r="T24" i="70"/>
  <c r="K24" i="70"/>
  <c r="T23" i="70"/>
  <c r="K23" i="70"/>
  <c r="T22" i="70"/>
  <c r="K22" i="70"/>
  <c r="T21" i="70"/>
  <c r="K21" i="70"/>
  <c r="T20" i="70"/>
  <c r="K20" i="70"/>
  <c r="U19" i="70"/>
  <c r="T19" i="70"/>
  <c r="K19" i="70"/>
  <c r="J19" i="70"/>
  <c r="T18" i="70"/>
  <c r="K18" i="70"/>
  <c r="T17" i="70"/>
  <c r="K17" i="70"/>
  <c r="T16" i="70"/>
  <c r="K16" i="70"/>
  <c r="T15" i="70"/>
  <c r="K15" i="70"/>
  <c r="T14" i="70"/>
  <c r="K14" i="70"/>
  <c r="T13" i="70"/>
  <c r="K13" i="70"/>
  <c r="T12" i="70"/>
  <c r="K12" i="70"/>
  <c r="W11" i="70"/>
  <c r="T11" i="70"/>
  <c r="K11" i="70"/>
  <c r="J11" i="70"/>
  <c r="J28" i="70" s="1"/>
  <c r="U11" i="70" s="1"/>
  <c r="W10" i="70"/>
  <c r="W27" i="70" s="1"/>
  <c r="U10" i="70"/>
  <c r="T10" i="70"/>
  <c r="K10" i="70"/>
  <c r="J10" i="70"/>
  <c r="V33" i="75"/>
  <c r="V32" i="75"/>
  <c r="S28" i="75"/>
  <c r="J28" i="75"/>
  <c r="S27" i="75"/>
  <c r="I100" i="27" s="1"/>
  <c r="J27" i="75"/>
  <c r="S26" i="75"/>
  <c r="I99" i="27" s="1"/>
  <c r="J26" i="75"/>
  <c r="S25" i="75"/>
  <c r="J25" i="75"/>
  <c r="I25" i="75"/>
  <c r="S24" i="75"/>
  <c r="J24" i="75"/>
  <c r="I24" i="75"/>
  <c r="S23" i="75"/>
  <c r="I102" i="27" s="1"/>
  <c r="J23" i="75"/>
  <c r="I23" i="75"/>
  <c r="S22" i="75"/>
  <c r="J22" i="75"/>
  <c r="I22" i="75"/>
  <c r="S21" i="75"/>
  <c r="J21" i="75"/>
  <c r="S20" i="75"/>
  <c r="J20" i="75"/>
  <c r="S19" i="75"/>
  <c r="J19" i="75"/>
  <c r="S18" i="75"/>
  <c r="J18" i="75"/>
  <c r="S17" i="75"/>
  <c r="J17" i="75"/>
  <c r="S16" i="75"/>
  <c r="J16" i="75"/>
  <c r="S15" i="75"/>
  <c r="J15" i="75"/>
  <c r="S14" i="75"/>
  <c r="J14" i="75"/>
  <c r="S13" i="75"/>
  <c r="J13" i="75"/>
  <c r="S12" i="75"/>
  <c r="I104" i="27" s="1"/>
  <c r="J12" i="75"/>
  <c r="I12" i="75"/>
  <c r="S11" i="75"/>
  <c r="J11" i="75"/>
  <c r="S10" i="75"/>
  <c r="J10" i="75"/>
  <c r="I10" i="75"/>
  <c r="W28" i="74"/>
  <c r="W27" i="74"/>
  <c r="T22" i="74"/>
  <c r="K22" i="74"/>
  <c r="J22" i="74"/>
  <c r="T21" i="74"/>
  <c r="K21" i="74"/>
  <c r="J21" i="74"/>
  <c r="T20" i="74"/>
  <c r="K20" i="74"/>
  <c r="T19" i="74"/>
  <c r="K19" i="74"/>
  <c r="T18" i="74"/>
  <c r="K18" i="74"/>
  <c r="T17" i="74"/>
  <c r="K17" i="74"/>
  <c r="J17" i="74"/>
  <c r="T16" i="74"/>
  <c r="K16" i="74"/>
  <c r="T15" i="74"/>
  <c r="K15" i="74"/>
  <c r="J15" i="74"/>
  <c r="T14" i="74"/>
  <c r="K14" i="74"/>
  <c r="T13" i="74"/>
  <c r="K13" i="74"/>
  <c r="J13" i="74"/>
  <c r="T12" i="74"/>
  <c r="K12" i="74"/>
  <c r="J12" i="74"/>
  <c r="T11" i="74"/>
  <c r="K11" i="74"/>
  <c r="J11" i="74"/>
  <c r="T10" i="74"/>
  <c r="K10" i="74"/>
  <c r="J10" i="74"/>
  <c r="I10" i="74"/>
  <c r="X52" i="73"/>
  <c r="X51" i="73"/>
  <c r="T47" i="73"/>
  <c r="K47" i="73"/>
  <c r="T46" i="73"/>
  <c r="K46" i="73"/>
  <c r="T45" i="73"/>
  <c r="K45" i="73"/>
  <c r="T44" i="73"/>
  <c r="K44" i="73"/>
  <c r="T43" i="73"/>
  <c r="K43" i="73"/>
  <c r="T42" i="73"/>
  <c r="K42" i="73"/>
  <c r="T41" i="73"/>
  <c r="K41" i="73"/>
  <c r="T40" i="73"/>
  <c r="K40" i="73"/>
  <c r="T39" i="73"/>
  <c r="K39" i="73"/>
  <c r="T38" i="73"/>
  <c r="K38" i="73"/>
  <c r="J38" i="73"/>
  <c r="T37" i="73"/>
  <c r="K37" i="73"/>
  <c r="J37" i="73"/>
  <c r="T36" i="73"/>
  <c r="K36" i="73"/>
  <c r="J36" i="73"/>
  <c r="T35" i="73"/>
  <c r="K35" i="73"/>
  <c r="J35" i="73"/>
  <c r="T34" i="73"/>
  <c r="K34" i="73"/>
  <c r="T33" i="73"/>
  <c r="I132" i="27" s="1"/>
  <c r="K33" i="73"/>
  <c r="T32" i="73"/>
  <c r="K32" i="73"/>
  <c r="J32" i="73"/>
  <c r="T31" i="73"/>
  <c r="K31" i="73"/>
  <c r="T30" i="73"/>
  <c r="I82" i="27" s="1"/>
  <c r="K30" i="73"/>
  <c r="T29" i="73"/>
  <c r="I113" i="27" s="1"/>
  <c r="K29" i="73"/>
  <c r="J29" i="73"/>
  <c r="T28" i="73"/>
  <c r="K28" i="73"/>
  <c r="T27" i="73"/>
  <c r="K27" i="73"/>
  <c r="T26" i="73"/>
  <c r="K26" i="73"/>
  <c r="I10" i="73" s="1"/>
  <c r="T25" i="73"/>
  <c r="K25" i="73"/>
  <c r="T24" i="73"/>
  <c r="K24" i="73"/>
  <c r="J24" i="73"/>
  <c r="T23" i="73"/>
  <c r="K23" i="73"/>
  <c r="T22" i="73"/>
  <c r="K22" i="73"/>
  <c r="J22" i="73"/>
  <c r="T21" i="73"/>
  <c r="K21" i="73"/>
  <c r="T20" i="73"/>
  <c r="K20" i="73"/>
  <c r="T19" i="73"/>
  <c r="K19" i="73"/>
  <c r="T18" i="73"/>
  <c r="K18" i="73"/>
  <c r="J18" i="73"/>
  <c r="T17" i="73"/>
  <c r="K17" i="73"/>
  <c r="T16" i="73"/>
  <c r="K16" i="73"/>
  <c r="J16" i="73"/>
  <c r="T15" i="73"/>
  <c r="K15" i="73"/>
  <c r="T14" i="73"/>
  <c r="K14" i="73"/>
  <c r="T13" i="73"/>
  <c r="K13" i="73"/>
  <c r="T12" i="73"/>
  <c r="K12" i="73"/>
  <c r="J12" i="73"/>
  <c r="T11" i="73"/>
  <c r="K11" i="73"/>
  <c r="J11" i="73"/>
  <c r="J48" i="73" s="1"/>
  <c r="T10" i="73"/>
  <c r="K10" i="73"/>
  <c r="J10" i="73"/>
  <c r="F19" i="81"/>
  <c r="U29" i="73" l="1"/>
  <c r="W29" i="73" s="1"/>
  <c r="U16" i="73"/>
  <c r="W16" i="73" s="1"/>
  <c r="U10" i="73"/>
  <c r="W10" i="73" s="1"/>
  <c r="W48" i="73" s="1"/>
  <c r="U32" i="73"/>
  <c r="W32" i="73" s="1"/>
  <c r="U35" i="73"/>
  <c r="U22" i="73"/>
  <c r="U11" i="73"/>
  <c r="U37" i="73"/>
  <c r="W37" i="73" s="1"/>
  <c r="U38" i="73"/>
  <c r="W38" i="73" s="1"/>
  <c r="U36" i="73"/>
  <c r="U24" i="73"/>
  <c r="W24" i="73" s="1"/>
  <c r="U12" i="73"/>
  <c r="U18" i="73"/>
  <c r="T10" i="77"/>
  <c r="V10" i="77" s="1"/>
  <c r="V16" i="77" s="1"/>
  <c r="T11" i="77"/>
  <c r="V11" i="77" s="1"/>
  <c r="T12" i="77"/>
  <c r="S16" i="77"/>
  <c r="G29" i="27" s="1"/>
  <c r="G40" i="27" s="1"/>
  <c r="W18" i="73"/>
  <c r="W19" i="70"/>
  <c r="V12" i="78"/>
  <c r="J27" i="74"/>
  <c r="T24" i="74"/>
  <c r="G9" i="27" s="1"/>
  <c r="G35" i="27" s="1"/>
  <c r="U15" i="78"/>
  <c r="W15" i="78" s="1"/>
  <c r="U13" i="78"/>
  <c r="W13" i="78" s="1"/>
  <c r="U10" i="78"/>
  <c r="W10" i="78" s="1"/>
  <c r="W19" i="78" s="1"/>
  <c r="U11" i="78"/>
  <c r="U16" i="78"/>
  <c r="U14" i="78"/>
  <c r="W13" i="77"/>
  <c r="I112" i="27"/>
  <c r="W35" i="73"/>
  <c r="K27" i="74"/>
  <c r="I130" i="27"/>
  <c r="U12" i="78"/>
  <c r="W12" i="78" s="1"/>
  <c r="I103" i="27"/>
  <c r="W11" i="73"/>
  <c r="I85" i="27"/>
  <c r="J29" i="75"/>
  <c r="J62" i="76"/>
  <c r="W16" i="78"/>
  <c r="I106" i="27"/>
  <c r="K48" i="73"/>
  <c r="I96" i="27"/>
  <c r="K62" i="76"/>
  <c r="W11" i="78"/>
  <c r="S20" i="78"/>
  <c r="G26" i="27" s="1"/>
  <c r="G51" i="27" s="1"/>
  <c r="V12" i="77"/>
  <c r="U14" i="77"/>
  <c r="W14" i="77" s="1"/>
  <c r="U11" i="77"/>
  <c r="W11" i="77" s="1"/>
  <c r="U12" i="77"/>
  <c r="W12" i="77" s="1"/>
  <c r="U13" i="77"/>
  <c r="I126" i="27"/>
  <c r="W22" i="73"/>
  <c r="I122" i="27"/>
  <c r="I121" i="27"/>
  <c r="T49" i="73"/>
  <c r="G5" i="27" s="1"/>
  <c r="I119" i="27"/>
  <c r="I29" i="75"/>
  <c r="T50" i="73"/>
  <c r="G6" i="27" s="1"/>
  <c r="K28" i="70"/>
  <c r="T29" i="70" s="1"/>
  <c r="G18" i="27" s="1"/>
  <c r="G49" i="27" s="1"/>
  <c r="W14" i="78"/>
  <c r="S17" i="77"/>
  <c r="G30" i="27" s="1"/>
  <c r="G52" i="27" s="1"/>
  <c r="I108" i="27"/>
  <c r="I128" i="27"/>
  <c r="I87" i="27"/>
  <c r="I111" i="27"/>
  <c r="W12" i="73"/>
  <c r="W36" i="73"/>
  <c r="I92" i="27"/>
  <c r="V20" i="74" l="1"/>
  <c r="X20" i="74" s="1"/>
  <c r="V18" i="74"/>
  <c r="X18" i="74" s="1"/>
  <c r="V15" i="74"/>
  <c r="X15" i="74" s="1"/>
  <c r="V10" i="74"/>
  <c r="X10" i="74" s="1"/>
  <c r="X24" i="74" s="1"/>
  <c r="V22" i="74"/>
  <c r="X22" i="74" s="1"/>
  <c r="V16" i="74"/>
  <c r="X16" i="74" s="1"/>
  <c r="V13" i="74"/>
  <c r="X13" i="74" s="1"/>
  <c r="V11" i="74"/>
  <c r="X11" i="74" s="1"/>
  <c r="V21" i="74"/>
  <c r="X21" i="74" s="1"/>
  <c r="V12" i="74"/>
  <c r="X12" i="74" s="1"/>
  <c r="V19" i="74"/>
  <c r="X19" i="74" s="1"/>
  <c r="V17" i="74"/>
  <c r="X17" i="74" s="1"/>
  <c r="T25" i="74"/>
  <c r="G10" i="27" s="1"/>
  <c r="G47" i="27" s="1"/>
  <c r="V14" i="74"/>
  <c r="X14" i="74" s="1"/>
  <c r="G46" i="27"/>
  <c r="U54" i="76"/>
  <c r="W54" i="76" s="1"/>
  <c r="U16" i="76"/>
  <c r="W16" i="76" s="1"/>
  <c r="U17" i="76"/>
  <c r="W17" i="76" s="1"/>
  <c r="U10" i="76"/>
  <c r="W10" i="76" s="1"/>
  <c r="W62" i="76" s="1"/>
  <c r="U14" i="76"/>
  <c r="W14" i="76" s="1"/>
  <c r="U34" i="76"/>
  <c r="W34" i="76" s="1"/>
  <c r="U12" i="76"/>
  <c r="W12" i="76" s="1"/>
  <c r="U25" i="76"/>
  <c r="W25" i="76" s="1"/>
  <c r="U51" i="76"/>
  <c r="W51" i="76" s="1"/>
  <c r="U41" i="76"/>
  <c r="W41" i="76" s="1"/>
  <c r="U48" i="76"/>
  <c r="W48" i="76" s="1"/>
  <c r="U26" i="76"/>
  <c r="W26" i="76" s="1"/>
  <c r="V49" i="76"/>
  <c r="X49" i="76" s="1"/>
  <c r="V17" i="76"/>
  <c r="X17" i="76" s="1"/>
  <c r="V13" i="76"/>
  <c r="X13" i="76" s="1"/>
  <c r="V10" i="76"/>
  <c r="X10" i="76" s="1"/>
  <c r="X62" i="76" s="1"/>
  <c r="V43" i="76"/>
  <c r="X43" i="76" s="1"/>
  <c r="V22" i="76"/>
  <c r="X22" i="76" s="1"/>
  <c r="V20" i="76"/>
  <c r="X20" i="76" s="1"/>
  <c r="V52" i="76"/>
  <c r="X52" i="76" s="1"/>
  <c r="V33" i="76"/>
  <c r="X33" i="76" s="1"/>
  <c r="V31" i="76"/>
  <c r="X31" i="76" s="1"/>
  <c r="V29" i="76"/>
  <c r="X29" i="76" s="1"/>
  <c r="V27" i="76"/>
  <c r="X27" i="76" s="1"/>
  <c r="V47" i="76"/>
  <c r="X47" i="76" s="1"/>
  <c r="V34" i="76"/>
  <c r="X34" i="76" s="1"/>
  <c r="V24" i="76"/>
  <c r="X24" i="76" s="1"/>
  <c r="V18" i="76"/>
  <c r="X18" i="76" s="1"/>
  <c r="V11" i="76"/>
  <c r="X11" i="76" s="1"/>
  <c r="V59" i="76"/>
  <c r="X59" i="76" s="1"/>
  <c r="V57" i="76"/>
  <c r="X57" i="76" s="1"/>
  <c r="V55" i="76"/>
  <c r="X55" i="76" s="1"/>
  <c r="V40" i="76"/>
  <c r="X40" i="76" s="1"/>
  <c r="V38" i="76"/>
  <c r="X38" i="76" s="1"/>
  <c r="V36" i="76"/>
  <c r="X36" i="76" s="1"/>
  <c r="V14" i="76"/>
  <c r="X14" i="76" s="1"/>
  <c r="V45" i="76"/>
  <c r="X45" i="76" s="1"/>
  <c r="V50" i="76"/>
  <c r="X50" i="76" s="1"/>
  <c r="V41" i="76"/>
  <c r="X41" i="76" s="1"/>
  <c r="V54" i="76"/>
  <c r="X54" i="76" s="1"/>
  <c r="V42" i="76"/>
  <c r="X42" i="76" s="1"/>
  <c r="V37" i="76"/>
  <c r="X37" i="76" s="1"/>
  <c r="V28" i="76"/>
  <c r="X28" i="76" s="1"/>
  <c r="V12" i="76"/>
  <c r="X12" i="76" s="1"/>
  <c r="V48" i="76"/>
  <c r="X48" i="76" s="1"/>
  <c r="V56" i="76"/>
  <c r="X56" i="76" s="1"/>
  <c r="V21" i="76"/>
  <c r="X21" i="76" s="1"/>
  <c r="V53" i="76"/>
  <c r="X53" i="76" s="1"/>
  <c r="V51" i="76"/>
  <c r="X51" i="76" s="1"/>
  <c r="V44" i="76"/>
  <c r="X44" i="76" s="1"/>
  <c r="V39" i="76"/>
  <c r="X39" i="76" s="1"/>
  <c r="V58" i="76"/>
  <c r="X58" i="76" s="1"/>
  <c r="V30" i="76"/>
  <c r="X30" i="76" s="1"/>
  <c r="V25" i="76"/>
  <c r="X25" i="76" s="1"/>
  <c r="V23" i="76"/>
  <c r="X23" i="76" s="1"/>
  <c r="V16" i="76"/>
  <c r="X16" i="76" s="1"/>
  <c r="V46" i="76"/>
  <c r="X46" i="76" s="1"/>
  <c r="V60" i="76"/>
  <c r="X60" i="76" s="1"/>
  <c r="V19" i="76"/>
  <c r="X19" i="76" s="1"/>
  <c r="V35" i="76"/>
  <c r="X35" i="76" s="1"/>
  <c r="V32" i="76"/>
  <c r="X32" i="76" s="1"/>
  <c r="V26" i="76"/>
  <c r="X26" i="76" s="1"/>
  <c r="V15" i="76"/>
  <c r="X15" i="76" s="1"/>
  <c r="T63" i="76"/>
  <c r="G22" i="27" s="1"/>
  <c r="G50" i="27" s="1"/>
  <c r="T23" i="75"/>
  <c r="V23" i="75" s="1"/>
  <c r="T24" i="75"/>
  <c r="V24" i="75" s="1"/>
  <c r="T25" i="75"/>
  <c r="V25" i="75" s="1"/>
  <c r="T12" i="75"/>
  <c r="V12" i="75" s="1"/>
  <c r="T10" i="75"/>
  <c r="V10" i="75" s="1"/>
  <c r="V29" i="75" s="1"/>
  <c r="S30" i="75"/>
  <c r="G13" i="27" s="1"/>
  <c r="G36" i="27" s="1"/>
  <c r="T22" i="75"/>
  <c r="V22" i="75" s="1"/>
  <c r="T62" i="76"/>
  <c r="G21" i="27" s="1"/>
  <c r="G38" i="27" s="1"/>
  <c r="V32" i="73"/>
  <c r="X32" i="73" s="1"/>
  <c r="V10" i="73"/>
  <c r="X10" i="73" s="1"/>
  <c r="X48" i="73" s="1"/>
  <c r="V11" i="73"/>
  <c r="X11" i="73" s="1"/>
  <c r="V44" i="73"/>
  <c r="X44" i="73" s="1"/>
  <c r="V35" i="73"/>
  <c r="X35" i="73" s="1"/>
  <c r="V27" i="73"/>
  <c r="X27" i="73" s="1"/>
  <c r="V25" i="73"/>
  <c r="X25" i="73" s="1"/>
  <c r="V22" i="73"/>
  <c r="X22" i="73" s="1"/>
  <c r="V14" i="73"/>
  <c r="X14" i="73" s="1"/>
  <c r="V42" i="73"/>
  <c r="X42" i="73" s="1"/>
  <c r="V36" i="73"/>
  <c r="X36" i="73" s="1"/>
  <c r="V30" i="73"/>
  <c r="X30" i="73" s="1"/>
  <c r="V17" i="73"/>
  <c r="X17" i="73" s="1"/>
  <c r="V12" i="73"/>
  <c r="X12" i="73" s="1"/>
  <c r="V46" i="73"/>
  <c r="X46" i="73" s="1"/>
  <c r="V40" i="73"/>
  <c r="X40" i="73" s="1"/>
  <c r="V38" i="73"/>
  <c r="X38" i="73" s="1"/>
  <c r="V23" i="73"/>
  <c r="X23" i="73" s="1"/>
  <c r="V18" i="73"/>
  <c r="X18" i="73" s="1"/>
  <c r="V43" i="73"/>
  <c r="X43" i="73" s="1"/>
  <c r="V28" i="73"/>
  <c r="X28" i="73" s="1"/>
  <c r="V21" i="73"/>
  <c r="X21" i="73" s="1"/>
  <c r="V34" i="73"/>
  <c r="X34" i="73" s="1"/>
  <c r="V39" i="73"/>
  <c r="X39" i="73" s="1"/>
  <c r="V19" i="73"/>
  <c r="X19" i="73" s="1"/>
  <c r="V45" i="73"/>
  <c r="X45" i="73" s="1"/>
  <c r="V24" i="73"/>
  <c r="X24" i="73" s="1"/>
  <c r="V20" i="73"/>
  <c r="X20" i="73" s="1"/>
  <c r="V16" i="73"/>
  <c r="X16" i="73" s="1"/>
  <c r="V47" i="73"/>
  <c r="X47" i="73" s="1"/>
  <c r="V37" i="73"/>
  <c r="X37" i="73" s="1"/>
  <c r="V33" i="73"/>
  <c r="X33" i="73" s="1"/>
  <c r="V29" i="73"/>
  <c r="X29" i="73" s="1"/>
  <c r="V13" i="73"/>
  <c r="X13" i="73" s="1"/>
  <c r="V31" i="73"/>
  <c r="X31" i="73" s="1"/>
  <c r="V26" i="73"/>
  <c r="X26" i="73" s="1"/>
  <c r="V41" i="73"/>
  <c r="X41" i="73" s="1"/>
  <c r="V15" i="73"/>
  <c r="X15" i="73" s="1"/>
  <c r="U27" i="75"/>
  <c r="W27" i="75" s="1"/>
  <c r="U24" i="75"/>
  <c r="W24" i="75" s="1"/>
  <c r="U20" i="75"/>
  <c r="W20" i="75" s="1"/>
  <c r="U18" i="75"/>
  <c r="W18" i="75" s="1"/>
  <c r="U16" i="75"/>
  <c r="W16" i="75" s="1"/>
  <c r="U14" i="75"/>
  <c r="W14" i="75" s="1"/>
  <c r="U25" i="75"/>
  <c r="W25" i="75" s="1"/>
  <c r="U12" i="75"/>
  <c r="W12" i="75" s="1"/>
  <c r="U28" i="75"/>
  <c r="W28" i="75" s="1"/>
  <c r="U26" i="75"/>
  <c r="W26" i="75" s="1"/>
  <c r="U21" i="75"/>
  <c r="W21" i="75" s="1"/>
  <c r="U19" i="75"/>
  <c r="W19" i="75" s="1"/>
  <c r="U17" i="75"/>
  <c r="W17" i="75" s="1"/>
  <c r="U15" i="75"/>
  <c r="W15" i="75" s="1"/>
  <c r="U13" i="75"/>
  <c r="W13" i="75" s="1"/>
  <c r="U10" i="75"/>
  <c r="W10" i="75" s="1"/>
  <c r="W29" i="75" s="1"/>
  <c r="U23" i="75"/>
  <c r="W23" i="75" s="1"/>
  <c r="S31" i="75"/>
  <c r="G14" i="27" s="1"/>
  <c r="G48" i="27" s="1"/>
  <c r="U22" i="75"/>
  <c r="W22" i="75" s="1"/>
  <c r="U11" i="75"/>
  <c r="W11" i="75" s="1"/>
  <c r="G34" i="27"/>
  <c r="V25" i="70"/>
  <c r="X25" i="70" s="1"/>
  <c r="V21" i="70"/>
  <c r="X21" i="70" s="1"/>
  <c r="V18" i="70"/>
  <c r="X18" i="70" s="1"/>
  <c r="V16" i="70"/>
  <c r="X16" i="70" s="1"/>
  <c r="V14" i="70"/>
  <c r="X14" i="70" s="1"/>
  <c r="V12" i="70"/>
  <c r="X12" i="70" s="1"/>
  <c r="V23" i="70"/>
  <c r="X23" i="70" s="1"/>
  <c r="V19" i="70"/>
  <c r="X19" i="70" s="1"/>
  <c r="V11" i="70"/>
  <c r="X11" i="70" s="1"/>
  <c r="V26" i="70"/>
  <c r="X26" i="70" s="1"/>
  <c r="V13" i="70"/>
  <c r="X13" i="70" s="1"/>
  <c r="V20" i="70"/>
  <c r="X20" i="70" s="1"/>
  <c r="V15" i="70"/>
  <c r="X15" i="70" s="1"/>
  <c r="V22" i="70"/>
  <c r="X22" i="70" s="1"/>
  <c r="V17" i="70"/>
  <c r="X17" i="70" s="1"/>
  <c r="V10" i="70"/>
  <c r="X10" i="70" s="1"/>
  <c r="X27" i="70" s="1"/>
  <c r="V24" i="70"/>
  <c r="X24" i="70" s="1"/>
  <c r="U15" i="74"/>
  <c r="W15" i="74" s="1"/>
  <c r="U10" i="74"/>
  <c r="W10" i="74" s="1"/>
  <c r="W24" i="74" s="1"/>
  <c r="U21" i="74"/>
  <c r="W21" i="74" s="1"/>
  <c r="U11" i="74"/>
  <c r="W11" i="74" s="1"/>
  <c r="U12" i="74"/>
  <c r="W12" i="74" s="1"/>
  <c r="U22" i="74"/>
  <c r="W22" i="74" s="1"/>
  <c r="U13" i="74"/>
  <c r="W13" i="74" s="1"/>
  <c r="U17" i="74"/>
  <c r="W17" i="74" s="1"/>
  <c r="E44" i="27" l="1"/>
  <c r="E32" i="27"/>
</calcChain>
</file>

<file path=xl/sharedStrings.xml><?xml version="1.0" encoding="utf-8"?>
<sst xmlns="http://schemas.openxmlformats.org/spreadsheetml/2006/main" count="1701" uniqueCount="1696">
  <si>
    <r>
      <rPr>
        <b/>
        <sz val="20"/>
        <color rgb="FFFFFFFF"/>
        <rFont val="Tahoma"/>
        <family val="2"/>
      </rPr>
      <t>HEPSA: Instrumentul de autoevaluare a pregătirii pentru situații de urgență în domeniul sănătății</t>
    </r>
  </si>
  <si>
    <r>
      <rPr>
        <b/>
        <sz val="14"/>
        <color rgb="FF65B32E"/>
        <rFont val="Tahoma"/>
        <family val="2"/>
      </rPr>
      <t>Introducere</t>
    </r>
  </si>
  <si>
    <r>
      <rPr>
        <sz val="11"/>
        <color rgb="FF000000"/>
        <rFont val="Calibri"/>
        <family val="2"/>
      </rPr>
      <t>Scopul instrumentului HEPSA este de a facilita autoevaluarea nivelului de pregătire a unei țări pentru urgențele de sănătate publică. Acest instrument de autoevaluare bazat pe foi de lucru este menit să identifice aspectele care pot fi îmbunătățite. Instrumentul cuprinde șapte domenii (D1-D7) care, împreună, acoperă toate aspectele pregătirii și răspunsului în domeniul sănătății publice.</t>
    </r>
    <r>
      <rPr>
        <sz val="11"/>
        <color rgb="FF000000"/>
        <rFont val="Calibri"/>
        <family val="2"/>
      </rPr>
      <t xml:space="preserve"> Pentru informații suplimentare despre domenii, vezi foaia „Cadru”.</t>
    </r>
  </si>
  <si>
    <r>
      <rPr>
        <sz val="11"/>
        <color rgb="FF000000"/>
        <rFont val="Calibri"/>
        <family val="2"/>
      </rPr>
      <t xml:space="preserve">Fiecare domeniu are alocat un set de indicatori care permit măsurarea și monitorizarea nivelului de pregătire. Rezultatul poate fi folosit pentru a monitoriza nivelul de pregătire dacă foaia este completată anual (pentru a documenta progresul). O altă utilizare este de a facilita o discuție structurată, pe baza rezultatului autoevaluării. </t>
    </r>
  </si>
  <si>
    <r>
      <rPr>
        <sz val="11"/>
        <color rgb="FF000000"/>
        <rFont val="Calibri"/>
        <family val="2"/>
      </rPr>
      <t>Instrumentul HEPSA poate facilita planificarea strategică a pregătirii pentru situațiile de urgență din domeniul sănătății publice, deoarece identifică deficiențele și indică îmbunătățirile care pot fi aduse.</t>
    </r>
  </si>
  <si>
    <r>
      <rPr>
        <b/>
        <sz val="14"/>
        <color rgb="FF65B32E"/>
        <rFont val="Tahoma"/>
        <family val="2"/>
      </rPr>
      <t>Instrucțiuni</t>
    </r>
  </si>
  <si>
    <r>
      <rPr>
        <sz val="11"/>
        <color rgb="FF000000"/>
        <rFont val="Calibri"/>
        <family val="2"/>
      </rPr>
      <t xml:space="preserve">Pentru instrucțiuni suplimentare, vă rugăm să consultați următoarea publicație ECDC: </t>
    </r>
    <r>
      <rPr>
        <sz val="11"/>
        <color rgb="FF000000"/>
        <rFont val="Calibri"/>
        <family val="2"/>
      </rPr>
      <t xml:space="preserve"> „HEPSA – Instrumentul de autoevaluare a pregătirii pentru situații de urgență în domeniul sănătății, ghid de utilizare”. Stockholm: ECDC; 2018.</t>
    </r>
  </si>
  <si>
    <r>
      <rPr>
        <sz val="11"/>
        <color rgb="FF000000"/>
        <rFont val="Calibri"/>
        <family val="2"/>
      </rPr>
      <t xml:space="preserve">Dacă aveți întrebări cu privire la instrumentul HEPSA, vă rugăm să ne contactați la adresa </t>
    </r>
    <r>
      <rPr>
        <b/>
        <sz val="11"/>
        <color rgb="FF000000"/>
        <rFont val="Calibri"/>
        <family val="2"/>
      </rPr>
      <t>preparedness@ecdc.europe.eu</t>
    </r>
  </si>
  <si>
    <r>
      <rPr>
        <sz val="11"/>
        <color rgb="FF000000"/>
        <rFont val="Calibri"/>
        <family val="2"/>
      </rPr>
      <t xml:space="preserve">Este disponibil și un formular de evaluare, care se descarcă separat. Ne-am bucura să primim feedback din partea dumneavoastră, pentru a putea să îmbunătățim în continuare instrumentul HEPSA. </t>
    </r>
  </si>
  <si>
    <r>
      <rPr>
        <b/>
        <sz val="14"/>
        <color rgb="FFFFFFFF"/>
        <rFont val="Calibri"/>
        <family val="2"/>
      </rPr>
      <t xml:space="preserve">PROCESUL DE PREGĂTIRE PENTRU SITUAȚII DE URGENȚĂ ÎN DOMENIUL SĂNĂTĂȚII PUBLICE </t>
    </r>
  </si>
  <si>
    <r>
      <rPr>
        <sz val="11"/>
        <color rgb="FF000000"/>
        <rFont val="Calibri"/>
        <family val="2"/>
      </rPr>
      <t>Procesul de pregătire pentru situații de urgență în domeniul sănătății publice (PSUSP) acoperă șapte domenii generice: 1. Pregătirile preeveniment și guvernanța; 2. Resursele: forța de muncă instruită; 3. Capacitatea de sprijin: supravegherea; 4. Capacitatea de sprijin: evaluarea riscurilor; 5. Gestionarea răspunsului la evenimente; 6. Analiza posteveniment; și 7. Aplicarea lecțiilor învățate. În cadrul procesului PSUSP se pune accent pe cele trei faze-cheie ale sistemului de pregătire și răspuns la urgențele de sănătate publică (faza preeveniment, faza evenimentului propriu-zis și faza posteveniment).</t>
    </r>
  </si>
  <si>
    <r>
      <rPr>
        <sz val="11"/>
        <color rgb="FF000000"/>
        <rFont val="Calibri"/>
        <family val="2"/>
      </rPr>
      <t>Faza preeveniment cuprinde domeniile și activitățile legate de anticipare și de planificarea PSUSP, în timp ce faza evenimentului se axează pe executarea planurilor și a structurilor de pregătire existente ca răspuns la o (potențială) amenințare la adresa sănătății publice. Faza posteveniment reprezintă recuperarea de pe urma unei amenințări la adresa sănătății publice și pune accentul pe îmbunătățirea permanentă a tuturor domeniilor și elementelor reprezentate în ciclul PSUSP.</t>
    </r>
  </si>
  <si>
    <r>
      <rPr>
        <b/>
        <sz val="14"/>
        <color rgb="FFFFFFFF"/>
        <rFont val="Calibri"/>
        <family val="2"/>
      </rPr>
      <t>Domeniu</t>
    </r>
  </si>
  <si>
    <r>
      <rPr>
        <b/>
        <sz val="14"/>
        <color rgb="FFFFFFFF"/>
        <rFont val="Calibri"/>
        <family val="2"/>
      </rPr>
      <t>Explicație</t>
    </r>
  </si>
  <si>
    <r>
      <rPr>
        <b/>
        <sz val="14"/>
        <color rgb="FFFFFFFF"/>
        <rFont val="Calibri"/>
        <family val="2"/>
      </rPr>
      <t xml:space="preserve">Număr de indicatori               </t>
    </r>
    <r>
      <rPr>
        <sz val="9"/>
        <color rgb="FFFFFFFF"/>
        <rFont val="Calibri"/>
        <family val="2"/>
      </rPr>
      <t>SIB                                    SIC</t>
    </r>
  </si>
  <si>
    <r>
      <rPr>
        <b/>
        <sz val="12"/>
        <rFont val="Calibri"/>
        <family val="2"/>
      </rPr>
      <t>Preeveniment</t>
    </r>
  </si>
  <si>
    <r>
      <rPr>
        <b/>
        <sz val="12"/>
        <rFont val="Calibri"/>
        <family val="2"/>
      </rPr>
      <t>Pregătirile preeveniment și guvernanța</t>
    </r>
  </si>
  <si>
    <r>
      <rPr>
        <sz val="12"/>
        <rFont val="Calibri"/>
        <family val="2"/>
      </rPr>
      <t>Acest domeniu reprezintă structurile și procesele prin care părțile interesate interacționează și participă la luarea deciziilor în legătură cu PSUSP. Aici se regăsesc, de exemplu, stabilirea politicilor și a legislației naționale care integrează pregătirea pentru situații de urgență, planurile de pregătire, răspuns și recuperare în caz de urgență, precum și mecanismele de coordonare, împreună cu punerea în aplicare și monitorizarea acestora.</t>
    </r>
  </si>
  <si>
    <r>
      <rPr>
        <b/>
        <sz val="12"/>
        <rFont val="Calibri"/>
        <family val="2"/>
      </rPr>
      <t>Resursele: forța de muncă instruită</t>
    </r>
  </si>
  <si>
    <r>
      <rPr>
        <sz val="12"/>
        <rFont val="Calibri"/>
        <family val="2"/>
      </rPr>
      <t>O forță de muncă instruită cu privire la resursele umane și la organizare joacă un rol important în planificarea PSUSP. Pregătirea unei organizații pentru situații de urgență depinde de existența unui personal instruit și calificat, precum și a unor proceduri eficiente, astfel încât organizația să poată răspunde în mod eficace urgențelor de sănătate publică. Educația, instruirea și exercițiile ajută la dezvoltarea, evaluarea și îmbunătățirea capabilităților și a procedurilor funcționale, ceea ce face posibil ca organizația să răspundă eficient în cazul unui focar sau al unei urgențe de sănătate publică.</t>
    </r>
  </si>
  <si>
    <r>
      <rPr>
        <b/>
        <sz val="12"/>
        <rFont val="Calibri"/>
        <family val="2"/>
      </rPr>
      <t>Capacitatea de sprijin: supravegherea</t>
    </r>
  </si>
  <si>
    <r>
      <rPr>
        <sz val="12"/>
        <rFont val="Calibri"/>
        <family val="2"/>
      </rPr>
      <t>Supravegherea, inclusiv alerta timpurie și informațiile operative privind epidemiile, reprezintă un element esențial pentru detectarea rapidă a riscurilor pentru sănătatea publică și inițierea evaluării și a gestionării acestor riscuri. Este, de asemenea, una dintre capacitățile de bază prezentate în Cadrul de monitorizare a capacității centrale al Regulamentului sanitar internațional (RSI). Supravegherea bolilor cuprinde culegerea, colaționarea și analiza sistematică și permanentă a datelor, în scopuri legate de sănătatea publică, și diseminarea promptă a informațiilor despre sănătatea publică.</t>
    </r>
  </si>
  <si>
    <r>
      <rPr>
        <b/>
        <sz val="12"/>
        <rFont val="Calibri"/>
        <family val="2"/>
      </rPr>
      <t>Eveniment</t>
    </r>
  </si>
  <si>
    <r>
      <rPr>
        <b/>
        <sz val="12"/>
        <rFont val="Calibri"/>
        <family val="2"/>
      </rPr>
      <t>Capacitatea de sprijin: evaluarea riscurilor</t>
    </r>
  </si>
  <si>
    <r>
      <rPr>
        <sz val="12"/>
        <rFont val="Calibri"/>
        <family val="2"/>
      </rPr>
      <t>Evaluarea riscurilor este definită ca fiind procesul sistematic de atribuire a unui anumit nivel de risc unei amenințări (potențiale) la adresa sănătății publice care rezultă din alertele și avertizările timpurii generate de sistemul de supraveghere al unei țări. În consecință, evaluarea riscurilor cuprinde culegerea, evaluarea și documentarea informațiilor relevante pentru a sprijini luarea de decizii ca răspuns la o amenințare.</t>
    </r>
  </si>
  <si>
    <r>
      <rPr>
        <b/>
        <sz val="12"/>
        <rFont val="Calibri"/>
        <family val="2"/>
      </rPr>
      <t>Gestionarea răspunsului la evenimente</t>
    </r>
  </si>
  <si>
    <r>
      <rPr>
        <sz val="12"/>
        <rFont val="Calibri"/>
        <family val="2"/>
      </rPr>
      <t>Gestionarea răspunsului la evenimente presupune toate strategiile și acțiunile menite să ajute țările să facă față urgențelor semnificative apărute brusc în domeniul sănătății publice. Evenimentele de sănătate publică arată dacă o organizație poate lua decizii prompte, adecvate și atente, bazate pe evaluarea corectă a situației și pe cele mai bune cunoștințe disponibile. Gestionarea răspunsului la evenimente are scopul de a limita impactul negativ al evenimentelor de sănătate publică și de a reveni la situația normală. Sarcina instituirii unui sistem funcțional de cooperare la nivel regional, național și internațional revine responsabililor cu planificarea în domeniul sănătății publice. Cerințele referitoare la comunicarea reciprocă, la schimbul de informații și la transparența decizională sunt foarte stricte. Referințele juridice pentru activitățile de acest tip se regăsesc în legislația națională, în Decizia 1082/2013/UE privind amenințările transfrontaliere grave pentru sănătate și în RSI.</t>
    </r>
  </si>
  <si>
    <r>
      <rPr>
        <b/>
        <sz val="12"/>
        <color rgb="FFFFFFFF"/>
        <rFont val="Calibri"/>
        <family val="2"/>
      </rPr>
      <t>Posteveniment</t>
    </r>
  </si>
  <si>
    <r>
      <rPr>
        <b/>
        <sz val="12"/>
        <color rgb="FFFFFFFF"/>
        <rFont val="Calibri"/>
        <family val="2"/>
      </rPr>
      <t>Analiza posteveniment</t>
    </r>
  </si>
  <si>
    <r>
      <rPr>
        <sz val="12"/>
        <color rgb="FFFFFFFF"/>
        <rFont val="Calibri"/>
        <family val="2"/>
      </rPr>
      <t>Este important să se efectueze o analiză posteveniment după o urgență de sănătate publică. Evaluarea evenimentului oferă ocazia de a sonda nivelul de pregătire a unei țări sau a unei regiuni și ajută la identificarea eventualelor deficiențe și aspecte care pot fi îmbunătățite.</t>
    </r>
  </si>
  <si>
    <r>
      <rPr>
        <b/>
        <sz val="12"/>
        <color rgb="FFFFFFFF"/>
        <rFont val="Calibri"/>
        <family val="2"/>
      </rPr>
      <t>Aplicarea lecțiilor învățate</t>
    </r>
  </si>
  <si>
    <r>
      <rPr>
        <sz val="12"/>
        <color rgb="FFFFFFFF"/>
        <rFont val="Calibri"/>
        <family val="2"/>
      </rPr>
      <t>După evaluarea punctelor forte și a punctelor slabe ale sistemului PSUSP în cadrul unei evaluări posteveniment, aceste constatări trebuie transpuse în acțiune, ceea ce reprezintă aplicarea lecțiilor învățate.</t>
    </r>
  </si>
  <si>
    <r>
      <rPr>
        <b/>
        <sz val="18"/>
        <rFont val="Calibri"/>
        <family val="2"/>
      </rPr>
      <t>Pregătirile preeveniment și guvernanța</t>
    </r>
  </si>
  <si>
    <r>
      <rPr>
        <b/>
        <sz val="16"/>
        <color rgb="FFFFFFFF"/>
        <rFont val="Calibri"/>
        <family val="2"/>
      </rPr>
      <t>Măsurarea performanței</t>
    </r>
  </si>
  <si>
    <r>
      <rPr>
        <b/>
        <sz val="11"/>
        <color rgb="FFFFFFFF"/>
        <rFont val="Calibri"/>
        <family val="2"/>
      </rPr>
      <t>OMS</t>
    </r>
  </si>
  <si>
    <r>
      <rPr>
        <b/>
        <sz val="11"/>
        <color rgb="FFFFFFFF"/>
        <rFont val="Calibri"/>
        <family val="2"/>
      </rPr>
      <t xml:space="preserve">JEE </t>
    </r>
  </si>
  <si>
    <r>
      <rPr>
        <b/>
        <sz val="14"/>
        <rFont val="Calibri"/>
        <family val="2"/>
      </rPr>
      <t>Punctaj</t>
    </r>
  </si>
  <si>
    <r>
      <rPr>
        <b/>
        <sz val="16"/>
        <color rgb="FFFFFFFF"/>
        <rFont val="Calibri"/>
        <family val="2"/>
      </rPr>
      <t>Referințe</t>
    </r>
  </si>
  <si>
    <r>
      <rPr>
        <b/>
        <sz val="12"/>
        <rFont val="Calibri"/>
        <family val="2"/>
      </rPr>
      <t>NA/NC</t>
    </r>
  </si>
  <si>
    <r>
      <rPr>
        <b/>
        <sz val="11"/>
        <color rgb="FF000000"/>
        <rFont val="Calibri"/>
        <family val="2"/>
      </rPr>
      <t>Observații</t>
    </r>
  </si>
  <si>
    <r>
      <rPr>
        <sz val="11"/>
        <color rgb="FF000000"/>
        <rFont val="Calibri"/>
        <family val="2"/>
      </rPr>
      <t>Pregătirea pentru situații de urgență este integrată în strategiile de sănătate, în finanțarea și în planurile naționale.</t>
    </r>
  </si>
  <si>
    <r>
      <rPr>
        <sz val="11"/>
        <color theme="1" tint="0.34998626667073579"/>
        <rFont val="Calibri"/>
        <family val="2"/>
      </rPr>
      <t>G.1
R.1</t>
    </r>
  </si>
  <si>
    <r>
      <rPr>
        <sz val="11"/>
        <color rgb="FF000000"/>
        <rFont val="Calibri"/>
        <family val="2"/>
      </rPr>
      <t>Legislația și politicile multisectoriale privind gestionarea riscurilor în situații de urgență includ amenințările la adresa sănătății publice.</t>
    </r>
  </si>
  <si>
    <r>
      <rPr>
        <sz val="11"/>
        <color theme="1" tint="0.34998626667073579"/>
        <rFont val="Calibri"/>
        <family val="2"/>
      </rPr>
      <t>G.1</t>
    </r>
  </si>
  <si>
    <r>
      <rPr>
        <sz val="11"/>
        <color rgb="FF000000"/>
        <rFont val="Calibri"/>
        <family val="2"/>
      </rPr>
      <t>Există un plan național de pregătire pentru situații de urgență în domeniul sănătății publice elaborat, actualizat sau aprobat de organismul național de resort, de exemplu.</t>
    </r>
  </si>
  <si>
    <r>
      <rPr>
        <sz val="11"/>
        <color theme="1" tint="0.34998626667073579"/>
        <rFont val="Calibri"/>
        <family val="2"/>
      </rPr>
      <t>G.2</t>
    </r>
  </si>
  <si>
    <r>
      <rPr>
        <sz val="11"/>
        <color theme="1" tint="0.34998626667073579"/>
        <rFont val="Calibri"/>
        <family val="2"/>
      </rPr>
      <t>R.1.1</t>
    </r>
  </si>
  <si>
    <r>
      <rPr>
        <sz val="11"/>
        <color rgb="FF000000"/>
        <rFont val="Calibri"/>
        <family val="2"/>
      </rPr>
      <t>3.1</t>
    </r>
  </si>
  <si>
    <r>
      <rPr>
        <sz val="11"/>
        <color rgb="FF000000"/>
        <rFont val="Calibri"/>
        <family val="2"/>
      </rPr>
      <t>Planul național de pregătire pentru situații de urgență în domeniul sănătății publice este pus în aplicare.</t>
    </r>
  </si>
  <si>
    <r>
      <rPr>
        <sz val="11"/>
        <color theme="1" tint="0.34998626667073579"/>
        <rFont val="Calibri"/>
        <family val="2"/>
      </rPr>
      <t>G.2</t>
    </r>
  </si>
  <si>
    <r>
      <rPr>
        <sz val="11"/>
        <color theme="1" tint="0.34998626667073579"/>
        <rFont val="Calibri"/>
        <family val="2"/>
      </rPr>
      <t>R.1.1</t>
    </r>
  </si>
  <si>
    <r>
      <rPr>
        <sz val="11"/>
        <color rgb="FF000000"/>
        <rFont val="Calibri"/>
        <family val="2"/>
      </rPr>
      <t>3.2</t>
    </r>
  </si>
  <si>
    <r>
      <rPr>
        <sz val="11"/>
        <color rgb="FF000000"/>
        <rFont val="Calibri"/>
        <family val="2"/>
      </rPr>
      <t>Planurile de pregătire sunt flexibile și ușor de adaptat.</t>
    </r>
  </si>
  <si>
    <r>
      <rPr>
        <sz val="11"/>
        <color theme="1" tint="0.34998626667073579"/>
        <rFont val="Calibri"/>
        <family val="2"/>
      </rPr>
      <t>G.2</t>
    </r>
  </si>
  <si>
    <r>
      <rPr>
        <sz val="11"/>
        <color rgb="FF000000"/>
        <rFont val="Calibri"/>
        <family val="2"/>
      </rPr>
      <t>3.3</t>
    </r>
  </si>
  <si>
    <r>
      <rPr>
        <sz val="11"/>
        <color rgb="FF000000"/>
        <rFont val="Calibri"/>
        <family val="2"/>
      </rPr>
      <t>Planificarea pregătirii include capacitatea comunității de a se pregăti pentru incidente de sănătate publică, a le rezista și a se recupera de pe urma lor.</t>
    </r>
  </si>
  <si>
    <r>
      <rPr>
        <sz val="11"/>
        <color theme="1" tint="0.34998626667073579"/>
        <rFont val="Calibri"/>
        <family val="2"/>
      </rPr>
      <t>G.2</t>
    </r>
  </si>
  <si>
    <r>
      <rPr>
        <sz val="11"/>
        <color rgb="FF000000"/>
        <rFont val="Calibri"/>
        <family val="2"/>
      </rPr>
      <t>Planificarea pregătirii include o autoevaluare care identifică deficiențele și soluțiile posibile, capacitățile la nivelul resurselor umane și părțile interesate relevante la nivel național.</t>
    </r>
  </si>
  <si>
    <r>
      <rPr>
        <sz val="11"/>
        <color theme="1" tint="0.34998626667073579"/>
        <rFont val="Calibri"/>
        <family val="2"/>
      </rPr>
      <t>C.1</t>
    </r>
  </si>
  <si>
    <r>
      <rPr>
        <sz val="11"/>
        <color rgb="FF000000"/>
        <rFont val="Calibri"/>
        <family val="2"/>
      </rPr>
      <t>4.1</t>
    </r>
  </si>
  <si>
    <r>
      <rPr>
        <sz val="11"/>
        <color rgb="FF000000"/>
        <rFont val="Calibri"/>
        <family val="2"/>
      </rPr>
      <t xml:space="preserve">Această autoevaluare este integrată în mecanismul strategic, de planificare și financiar existent. </t>
    </r>
  </si>
  <si>
    <r>
      <rPr>
        <sz val="11"/>
        <color theme="1" tint="0.34998626667073579"/>
        <rFont val="Calibri"/>
        <family val="2"/>
      </rPr>
      <t>C.1</t>
    </r>
  </si>
  <si>
    <r>
      <rPr>
        <sz val="11"/>
        <color rgb="FF000000"/>
        <rFont val="Calibri"/>
        <family val="2"/>
      </rPr>
      <t>Planificarea pregătirii include evaluarea și consolidarea capacităților existente (structuri/servicii, echiparea personalului, planuri de pregătire scrise, proceduri standard de operare).</t>
    </r>
  </si>
  <si>
    <r>
      <rPr>
        <sz val="11"/>
        <color theme="1" tint="0.34998626667073579"/>
        <rFont val="Calibri"/>
        <family val="2"/>
      </rPr>
      <t>C.1-6</t>
    </r>
  </si>
  <si>
    <r>
      <rPr>
        <sz val="11"/>
        <color rgb="FF000000"/>
        <rFont val="Calibri"/>
        <family val="2"/>
      </rPr>
      <t>5.1</t>
    </r>
  </si>
  <si>
    <r>
      <rPr>
        <sz val="11"/>
        <color rgb="FF000000"/>
        <rFont val="Calibri"/>
        <family val="2"/>
      </rPr>
      <t>Planurile de pregătire includ o strategie de consolidare a capacităților.</t>
    </r>
  </si>
  <si>
    <r>
      <rPr>
        <sz val="11"/>
        <color theme="1" tint="0.34998626667073579"/>
        <rFont val="Calibri"/>
        <family val="2"/>
      </rPr>
      <t>C.1-6</t>
    </r>
  </si>
  <si>
    <r>
      <rPr>
        <sz val="11"/>
        <color rgb="FF000000"/>
        <rFont val="Calibri"/>
        <family val="2"/>
      </rPr>
      <t>5.2</t>
    </r>
  </si>
  <si>
    <r>
      <rPr>
        <sz val="11"/>
        <color rgb="FF000000"/>
        <rFont val="Calibri"/>
        <family val="2"/>
      </rPr>
      <t>Sistemul de pregătire și răspuns în cazul unor urgențe de sănătate publică (inclusiv în cazul bolilor transmisibile) corespunde celor mai bune practici din UE.</t>
    </r>
  </si>
  <si>
    <r>
      <rPr>
        <sz val="11"/>
        <color theme="1" tint="0.34998626667073579"/>
        <rFont val="Calibri"/>
        <family val="2"/>
      </rPr>
      <t>C.6</t>
    </r>
  </si>
  <si>
    <r>
      <rPr>
        <sz val="11"/>
        <color rgb="FF000000"/>
        <rFont val="Calibri"/>
        <family val="2"/>
      </rPr>
      <t>5.3</t>
    </r>
  </si>
  <si>
    <r>
      <rPr>
        <sz val="11"/>
        <color rgb="FF000000"/>
        <rFont val="Calibri"/>
        <family val="2"/>
      </rPr>
      <t>Planurile privind pandemiile sunt în concordanță cu ghidurile internaționale (de exemplu, ale OMS și UE) disponibile.</t>
    </r>
  </si>
  <si>
    <r>
      <rPr>
        <sz val="11"/>
        <color theme="1" tint="0.34998626667073579"/>
        <rFont val="Calibri"/>
        <family val="2"/>
      </rPr>
      <t>G.2</t>
    </r>
  </si>
  <si>
    <r>
      <rPr>
        <sz val="11"/>
        <color rgb="FF000000"/>
        <rFont val="Calibri"/>
        <family val="2"/>
      </rPr>
      <t>Planificarea pregătirii include contramăsuri medicale adecvate pentru protejarea sănătății populației din statele membre.</t>
    </r>
  </si>
  <si>
    <r>
      <rPr>
        <sz val="11"/>
        <color theme="1" tint="0.34998626667073579"/>
        <rFont val="Calibri"/>
        <family val="2"/>
      </rPr>
      <t>G.5</t>
    </r>
  </si>
  <si>
    <r>
      <rPr>
        <sz val="11"/>
        <color rgb="FF000000"/>
        <rFont val="Calibri"/>
        <family val="2"/>
      </rPr>
      <t>6.1</t>
    </r>
  </si>
  <si>
    <r>
      <rPr>
        <sz val="11"/>
        <color rgb="FF000000"/>
        <rFont val="Calibri"/>
        <family val="2"/>
      </rPr>
      <t>Planificarea pregătirii include identificarea furnizorilor de contramăsuri medicale, inclusiv capacitatea și timpul de livrare.</t>
    </r>
  </si>
  <si>
    <r>
      <rPr>
        <sz val="11"/>
        <color theme="1" tint="0.34998626667073579"/>
        <rFont val="Calibri"/>
        <family val="2"/>
      </rPr>
      <t>G.5</t>
    </r>
  </si>
  <si>
    <r>
      <rPr>
        <sz val="11"/>
        <color rgb="FF000000"/>
        <rFont val="Calibri"/>
        <family val="2"/>
      </rPr>
      <t>Planificarea pregătirii asigură colaborarea transsectorială și definirea clară a rolurilor și a responsabilităților tuturor părților interesate.</t>
    </r>
  </si>
  <si>
    <r>
      <rPr>
        <sz val="11"/>
        <color theme="1" tint="0.34998626667073579"/>
        <rFont val="Calibri"/>
        <family val="2"/>
      </rPr>
      <t xml:space="preserve">R.3 </t>
    </r>
  </si>
  <si>
    <r>
      <rPr>
        <sz val="11"/>
        <color theme="1" tint="0.34998626667073579"/>
        <rFont val="Calibri"/>
        <family val="2"/>
      </rPr>
      <t>R.3.1</t>
    </r>
  </si>
  <si>
    <r>
      <rPr>
        <sz val="11"/>
        <color rgb="FF000000"/>
        <rFont val="Calibri"/>
        <family val="2"/>
      </rPr>
      <t>7.1</t>
    </r>
  </si>
  <si>
    <r>
      <rPr>
        <sz val="11"/>
        <color rgb="FF000000"/>
        <rFont val="Calibri"/>
        <family val="2"/>
      </rPr>
      <t>Există un sistem de biosiguranță și biosecuritate pentru spațiile destinate persoanelor, animalelor și agriculturii la nivelul întregii administrații (prin rețele formale și informale).</t>
    </r>
  </si>
  <si>
    <r>
      <rPr>
        <sz val="11"/>
        <color theme="1" tint="0.34998626667073579"/>
        <rFont val="Calibri"/>
        <family val="2"/>
      </rPr>
      <t xml:space="preserve">G.3 </t>
    </r>
  </si>
  <si>
    <r>
      <rPr>
        <sz val="11"/>
        <color theme="1" tint="0.34998626667073579"/>
        <rFont val="Calibri"/>
        <family val="2"/>
      </rPr>
      <t>P.6.1</t>
    </r>
  </si>
  <si>
    <r>
      <rPr>
        <sz val="11"/>
        <color rgb="FF000000"/>
        <rFont val="Calibri"/>
        <family val="2"/>
      </rPr>
      <t>7.2</t>
    </r>
  </si>
  <si>
    <r>
      <rPr>
        <sz val="11"/>
        <color rgb="FF000000"/>
        <rFont val="Calibri"/>
        <family val="2"/>
      </rPr>
      <t>Coordonarea, comanda și controlul la nivel multisectorial și cu multiple părți interesate se bazează pe infrastructura existentă.</t>
    </r>
  </si>
  <si>
    <r>
      <rPr>
        <sz val="11"/>
        <color theme="1" tint="0.34998626667073579"/>
        <rFont val="Calibri"/>
        <family val="2"/>
      </rPr>
      <t xml:space="preserve">G.3 </t>
    </r>
  </si>
  <si>
    <r>
      <rPr>
        <sz val="11"/>
        <color rgb="FF000000"/>
        <rFont val="Calibri"/>
        <family val="2"/>
      </rPr>
      <t>7.3</t>
    </r>
  </si>
  <si>
    <r>
      <rPr>
        <sz val="11"/>
        <color rgb="FF000000"/>
        <rFont val="Calibri"/>
        <family val="2"/>
      </rPr>
      <t>Coordonarea, comanda și controlul la nivel multisectorial și cu multiple părți interesate sunt consolidate permanent pe parcursul procesului de planificare.</t>
    </r>
  </si>
  <si>
    <r>
      <rPr>
        <sz val="11"/>
        <color theme="1" tint="0.34998626667073579"/>
        <rFont val="Calibri"/>
        <family val="2"/>
      </rPr>
      <t xml:space="preserve">G.3 </t>
    </r>
  </si>
  <si>
    <r>
      <rPr>
        <sz val="11"/>
        <color rgb="FF000000"/>
        <rFont val="Calibri"/>
        <family val="2"/>
      </rPr>
      <t>7.4</t>
    </r>
  </si>
  <si>
    <r>
      <rPr>
        <sz val="11"/>
        <color rgb="FF000000"/>
        <rFont val="Calibri"/>
        <family val="2"/>
      </rPr>
      <t>Planificarea pregătirii include capacitatea de a sprijini operațiunile la nivel de răspuns intermediar și comunitar/primar în timpul unei urgențe de sănătate publică.</t>
    </r>
  </si>
  <si>
    <r>
      <rPr>
        <sz val="11"/>
        <color theme="1" tint="0.34998626667073579"/>
        <rFont val="Calibri"/>
        <family val="2"/>
      </rPr>
      <t xml:space="preserve">G.3 </t>
    </r>
  </si>
  <si>
    <r>
      <rPr>
        <sz val="11"/>
        <color rgb="FF000000"/>
        <rFont val="Calibri"/>
        <family val="2"/>
      </rPr>
      <t>Riscurile și resursele prioritare de sănătate publică sunt cartografiate și utilizate.</t>
    </r>
  </si>
  <si>
    <r>
      <rPr>
        <sz val="11"/>
        <color theme="1" tint="0.34998626667073579"/>
        <rFont val="Calibri"/>
        <family val="2"/>
      </rPr>
      <t xml:space="preserve">C.1 </t>
    </r>
  </si>
  <si>
    <r>
      <rPr>
        <sz val="11"/>
        <color theme="1" tint="0.34998626667073579"/>
        <rFont val="Calibri"/>
        <family val="2"/>
      </rPr>
      <t>R.1.2</t>
    </r>
  </si>
  <si>
    <r>
      <rPr>
        <sz val="11"/>
        <color rgb="FF000000"/>
        <rFont val="Calibri"/>
        <family val="2"/>
      </rPr>
      <t>8.1</t>
    </r>
  </si>
  <si>
    <r>
      <rPr>
        <sz val="11"/>
        <color rgb="FF000000"/>
        <rFont val="Calibri"/>
        <family val="2"/>
      </rPr>
      <t>Stewardshipul antimicrobian (set de strategii coordonate pentru îmbunătățirea utilizării medicamentelor antimicrobiene) este pus în aplicare.</t>
    </r>
  </si>
  <si>
    <r>
      <rPr>
        <sz val="11"/>
        <color theme="1" tint="0.34998626667073579"/>
        <rFont val="Calibri"/>
        <family val="2"/>
      </rPr>
      <t>C.4</t>
    </r>
  </si>
  <si>
    <r>
      <rPr>
        <sz val="11"/>
        <color theme="1" tint="0.34998626667073579"/>
        <rFont val="Calibri"/>
        <family val="2"/>
      </rPr>
      <t>P.3.4</t>
    </r>
  </si>
  <si>
    <r>
      <rPr>
        <sz val="11"/>
        <color rgb="FF000000"/>
        <rFont val="Calibri"/>
        <family val="2"/>
      </rPr>
      <t>8.2</t>
    </r>
  </si>
  <si>
    <r>
      <rPr>
        <sz val="11"/>
        <color rgb="FF000000"/>
        <rFont val="Calibri"/>
        <family val="2"/>
      </rPr>
      <t xml:space="preserve">Pregătirea include capacitatea de prevenire, detectare și gestionare a focarelor în cursul unor afluxuri mari și bruște de migranți. </t>
    </r>
  </si>
  <si>
    <r>
      <rPr>
        <sz val="11"/>
        <color theme="1" tint="0.34998626667073579"/>
        <rFont val="Calibri"/>
        <family val="2"/>
      </rPr>
      <t>G.2</t>
    </r>
  </si>
  <si>
    <r>
      <rPr>
        <sz val="11"/>
        <color rgb="FF000000"/>
        <rFont val="Calibri"/>
        <family val="2"/>
      </rPr>
      <t>Există un cadru național specific pentru amenințările prioritare (cum ar fi gripa pandemică) în toate sectoarele.</t>
    </r>
  </si>
  <si>
    <r>
      <rPr>
        <sz val="11"/>
        <color theme="1" tint="0.34998626667073579"/>
        <rFont val="Calibri"/>
        <family val="2"/>
      </rPr>
      <t>G.2</t>
    </r>
  </si>
  <si>
    <r>
      <rPr>
        <sz val="11"/>
        <color rgb="FF000000"/>
        <rFont val="Calibri"/>
        <family val="2"/>
      </rPr>
      <t>9.1</t>
    </r>
  </si>
  <si>
    <r>
      <rPr>
        <sz val="11"/>
        <color rgb="FF000000"/>
        <rFont val="Calibri"/>
        <family val="2"/>
      </rPr>
      <t>Există planuri de pregătire pentru evenimente care implică pericole biologice, elaborate în comun de sectorul sănătății publice și de sectoare fără legătură cu sănătatea, cum ar fi protecția civilă, controlul frontierelor și vama.</t>
    </r>
  </si>
  <si>
    <r>
      <rPr>
        <sz val="11"/>
        <color theme="1" tint="0.34998626667073579"/>
        <rFont val="Calibri"/>
        <family val="2"/>
      </rPr>
      <t>G.2</t>
    </r>
  </si>
  <si>
    <r>
      <rPr>
        <sz val="11"/>
        <color theme="1" tint="0.34998626667073579"/>
        <rFont val="Calibri"/>
        <family val="2"/>
      </rPr>
      <t>CE.1</t>
    </r>
  </si>
  <si>
    <r>
      <rPr>
        <sz val="11"/>
        <color rgb="FF000000"/>
        <rFont val="Calibri"/>
        <family val="2"/>
      </rPr>
      <t>9.2</t>
    </r>
  </si>
  <si>
    <r>
      <rPr>
        <sz val="11"/>
        <color rgb="FF000000"/>
        <rFont val="Calibri"/>
        <family val="2"/>
      </rPr>
      <t>În ceea ce privește pregătirea pentru pandemii, activitățile intense de planificare și coordonare între guverne rămân esențiale și sunt conduse de Ministerul Sănătății.</t>
    </r>
  </si>
  <si>
    <r>
      <rPr>
        <sz val="11"/>
        <color theme="1" tint="0.34998626667073579"/>
        <rFont val="Calibri"/>
        <family val="2"/>
      </rPr>
      <t>G.2</t>
    </r>
  </si>
  <si>
    <r>
      <rPr>
        <sz val="11"/>
        <color rgb="FF000000"/>
        <rFont val="Calibri"/>
        <family val="2"/>
      </rPr>
      <t xml:space="preserve">Pregătirea are loc sistematic în cadrul unor rețele naționale și regionale. </t>
    </r>
  </si>
  <si>
    <r>
      <rPr>
        <sz val="11"/>
        <color theme="1" tint="0.34998626667073579"/>
        <rFont val="Calibri"/>
        <family val="2"/>
      </rPr>
      <t xml:space="preserve">G.3 </t>
    </r>
  </si>
  <si>
    <r>
      <rPr>
        <sz val="11"/>
        <color rgb="FF000000"/>
        <rFont val="Calibri"/>
        <family val="2"/>
      </rPr>
      <t>Există colaborare între țări pentru a menține pregătirea la un nivel înalt.</t>
    </r>
  </si>
  <si>
    <r>
      <rPr>
        <sz val="11"/>
        <color rgb="FF000000"/>
        <rFont val="Calibri"/>
        <family val="2"/>
      </rPr>
      <t>Funcțiile și operațiunile punctelor focale naționale pentru RSI respectă definițiile din RSI (2005).</t>
    </r>
  </si>
  <si>
    <r>
      <rPr>
        <sz val="11"/>
        <color theme="1" tint="0.34998626667073579"/>
        <rFont val="Calibri"/>
        <family val="2"/>
      </rPr>
      <t>D.3.2</t>
    </r>
  </si>
  <si>
    <r>
      <rPr>
        <sz val="11"/>
        <color rgb="FF000000"/>
        <rFont val="Calibri"/>
        <family val="2"/>
      </rPr>
      <t>Sunt instituite politici și proceduri de comunicare pentru elaborarea, coordonarea și diseminarea informațiilor legate de un eveniment care reprezintă o problemă de sănătate publică.</t>
    </r>
  </si>
  <si>
    <r>
      <rPr>
        <sz val="11"/>
        <color theme="1" tint="0.34998626667073579"/>
        <rFont val="Calibri"/>
        <family val="2"/>
      </rPr>
      <t>C.5</t>
    </r>
  </si>
  <si>
    <r>
      <rPr>
        <sz val="11"/>
        <color theme="1" tint="0.34998626667073579"/>
        <rFont val="Calibri"/>
        <family val="2"/>
      </rPr>
      <t>R.5.1 R.5.2</t>
    </r>
  </si>
  <si>
    <r>
      <rPr>
        <sz val="11"/>
        <color rgb="FF000000"/>
        <rFont val="Calibri"/>
        <family val="2"/>
      </rPr>
      <t>13.1</t>
    </r>
  </si>
  <si>
    <r>
      <rPr>
        <sz val="11"/>
        <color rgb="FF000000"/>
        <rFont val="Calibri"/>
        <family val="2"/>
      </rPr>
      <t>O strategie de comunicare asigură comunicarea promptă și eficace înaintea și în timpul unui eveniment.</t>
    </r>
  </si>
  <si>
    <r>
      <rPr>
        <sz val="11"/>
        <color theme="1" tint="0.34998626667073579"/>
        <rFont val="Calibri"/>
        <family val="2"/>
      </rPr>
      <t>C.5</t>
    </r>
  </si>
  <si>
    <r>
      <rPr>
        <sz val="11"/>
        <color rgb="FF000000"/>
        <rFont val="Calibri"/>
        <family val="2"/>
      </rPr>
      <t>13.2</t>
    </r>
  </si>
  <si>
    <r>
      <rPr>
        <sz val="11"/>
        <color rgb="FF000000"/>
        <rFont val="Calibri"/>
        <family val="2"/>
      </rPr>
      <t>Strategia de comunicare include o abordare de extindere.</t>
    </r>
  </si>
  <si>
    <r>
      <rPr>
        <sz val="11"/>
        <color theme="1" tint="0.34998626667073579"/>
        <rFont val="Calibri"/>
        <family val="2"/>
      </rPr>
      <t>C.5</t>
    </r>
  </si>
  <si>
    <r>
      <rPr>
        <sz val="11"/>
        <color rgb="FF000000"/>
        <rFont val="Calibri"/>
        <family val="2"/>
      </rPr>
      <t>13.3</t>
    </r>
  </si>
  <si>
    <r>
      <rPr>
        <sz val="11"/>
        <color rgb="FF000000"/>
        <rFont val="Calibri"/>
        <family val="2"/>
      </rPr>
      <t>Planurile de comunicare în situații de urgență rămân flexibile și sunt actualizate după cum este necesar.</t>
    </r>
  </si>
  <si>
    <r>
      <rPr>
        <sz val="11"/>
        <color theme="1" tint="0.34998626667073579"/>
        <rFont val="Calibri"/>
        <family val="2"/>
      </rPr>
      <t>C.5</t>
    </r>
  </si>
  <si>
    <r>
      <rPr>
        <sz val="11"/>
        <color rgb="FF000000"/>
        <rFont val="Calibri"/>
        <family val="2"/>
      </rPr>
      <t>13.4</t>
    </r>
  </si>
  <si>
    <r>
      <rPr>
        <sz val="11"/>
        <color rgb="FF000000"/>
        <rFont val="Calibri"/>
        <family val="2"/>
      </rPr>
      <t>Planurile de comunicare în situații de urgență sunt pragmatice și simplu de implementat.</t>
    </r>
  </si>
  <si>
    <r>
      <rPr>
        <sz val="11"/>
        <color theme="1" tint="0.34998626667073579"/>
        <rFont val="Calibri"/>
        <family val="2"/>
      </rPr>
      <t>C.5</t>
    </r>
  </si>
  <si>
    <r>
      <rPr>
        <sz val="11"/>
        <color rgb="FF000000"/>
        <rFont val="Calibri"/>
        <family val="2"/>
      </rPr>
      <t>13.5</t>
    </r>
  </si>
  <si>
    <r>
      <rPr>
        <sz val="11"/>
        <color rgb="FF000000"/>
        <rFont val="Calibri"/>
        <family val="2"/>
      </rPr>
      <t>Planurile de comunicare în situații de urgență sunt testate.</t>
    </r>
  </si>
  <si>
    <r>
      <rPr>
        <sz val="11"/>
        <color theme="1" tint="0.34998626667073579"/>
        <rFont val="Calibri"/>
        <family val="2"/>
      </rPr>
      <t>C.5</t>
    </r>
  </si>
  <si>
    <r>
      <rPr>
        <sz val="11"/>
        <color rgb="FF000000"/>
        <rFont val="Calibri"/>
        <family val="2"/>
      </rPr>
      <t>13.6</t>
    </r>
  </si>
  <si>
    <r>
      <rPr>
        <sz val="11"/>
        <color rgb="FF000000"/>
        <rFont val="Calibri"/>
        <family val="2"/>
      </rPr>
      <t>Planurile de comunicare în situații de urgență acoperă posibilitatea ca anumite evenimente să beneficieze de o atenție sporită din partea mass-mediei.</t>
    </r>
  </si>
  <si>
    <r>
      <rPr>
        <sz val="11"/>
        <color theme="1" tint="0.34998626667073579"/>
        <rFont val="Calibri"/>
        <family val="2"/>
      </rPr>
      <t>C.5</t>
    </r>
  </si>
  <si>
    <r>
      <rPr>
        <sz val="11"/>
        <color rgb="FF000000"/>
        <rFont val="Calibri"/>
        <family val="2"/>
      </rPr>
      <t>13.7</t>
    </r>
  </si>
  <si>
    <r>
      <rPr>
        <sz val="11"/>
        <color rgb="FF000000"/>
        <rFont val="Calibri"/>
        <family val="2"/>
      </rPr>
      <t>Planurile de comunicare în situații de urgență acoperă posibilitatea ca anumite evenimente să genereze o cerere mai mare de informații din partea publicului.</t>
    </r>
  </si>
  <si>
    <r>
      <rPr>
        <sz val="11"/>
        <color theme="1" tint="0.34998626667073579"/>
        <rFont val="Calibri"/>
        <family val="2"/>
      </rPr>
      <t>C.5</t>
    </r>
  </si>
  <si>
    <r>
      <rPr>
        <sz val="11"/>
        <color rgb="FF000000"/>
        <rFont val="Calibri"/>
        <family val="2"/>
      </rPr>
      <t>13.8</t>
    </r>
  </si>
  <si>
    <r>
      <rPr>
        <sz val="11"/>
        <color rgb="FF000000"/>
        <rFont val="Calibri"/>
        <family val="2"/>
      </rPr>
      <t>Sunt configurate mai multe canale de comunicare a riscurilor (ex. site web, e-mail, linii telefonice dedicate).</t>
    </r>
  </si>
  <si>
    <r>
      <rPr>
        <sz val="11"/>
        <color theme="1" tint="0.34998626667073579"/>
        <rFont val="Calibri"/>
        <family val="2"/>
      </rPr>
      <t>C.5</t>
    </r>
  </si>
  <si>
    <r>
      <rPr>
        <sz val="11"/>
        <color rgb="FF000000"/>
        <rFont val="Calibri"/>
        <family val="2"/>
      </rPr>
      <t>13.9</t>
    </r>
  </si>
  <si>
    <r>
      <rPr>
        <sz val="11"/>
        <color rgb="FF000000"/>
        <rFont val="Calibri"/>
        <family val="2"/>
      </rPr>
      <t>Se oferă profesioniștilor în domeniul sănătății și în alte domenii informații și orientări în timp util cu privire la un eveniment, astfel încât aceștia să poată răspunde în mod corespunzător publicului.</t>
    </r>
  </si>
  <si>
    <r>
      <rPr>
        <sz val="11"/>
        <color theme="1" tint="0.34998626667073579"/>
        <rFont val="Calibri"/>
        <family val="2"/>
      </rPr>
      <t>C.5</t>
    </r>
  </si>
  <si>
    <r>
      <rPr>
        <b/>
        <sz val="11"/>
        <color rgb="FF000000"/>
        <rFont val="Calibri"/>
        <family val="2"/>
      </rPr>
      <t>SIB</t>
    </r>
  </si>
  <si>
    <r>
      <rPr>
        <b/>
        <sz val="11"/>
        <color rgb="FF000000"/>
        <rFont val="Calibri"/>
        <family val="2"/>
      </rPr>
      <t>SIC</t>
    </r>
  </si>
  <si>
    <t>CHECK BSI</t>
  </si>
  <si>
    <t>CHECK CSI</t>
  </si>
  <si>
    <t>Weighted BSI</t>
  </si>
  <si>
    <t>Weighted ratio CSI</t>
  </si>
  <si>
    <t>score BSI</t>
  </si>
  <si>
    <t>score CSI</t>
  </si>
  <si>
    <t>BSI NA</t>
  </si>
  <si>
    <t>CSI NA</t>
  </si>
  <si>
    <r>
      <rPr>
        <b/>
        <sz val="18"/>
        <rFont val="Calibri"/>
        <family val="2"/>
      </rPr>
      <t>Resursele: forța de muncă instruită</t>
    </r>
  </si>
  <si>
    <r>
      <rPr>
        <b/>
        <sz val="16"/>
        <color rgb="FFFFFFFF"/>
        <rFont val="Calibri"/>
        <family val="2"/>
      </rPr>
      <t>Măsurarea performanței</t>
    </r>
  </si>
  <si>
    <r>
      <rPr>
        <b/>
        <sz val="11"/>
        <color rgb="FFFFFFFF"/>
        <rFont val="Calibri"/>
        <family val="2"/>
      </rPr>
      <t>OMS</t>
    </r>
  </si>
  <si>
    <r>
      <rPr>
        <b/>
        <sz val="11"/>
        <color rgb="FFFFFFFF"/>
        <rFont val="Calibri"/>
        <family val="2"/>
      </rPr>
      <t xml:space="preserve">JEE </t>
    </r>
  </si>
  <si>
    <r>
      <rPr>
        <b/>
        <sz val="14"/>
        <rFont val="Calibri"/>
        <family val="2"/>
      </rPr>
      <t>Punctaj</t>
    </r>
  </si>
  <si>
    <r>
      <rPr>
        <b/>
        <sz val="16"/>
        <color rgb="FFFFFFFF"/>
        <rFont val="Calibri"/>
        <family val="2"/>
      </rPr>
      <t>Referințe</t>
    </r>
  </si>
  <si>
    <r>
      <rPr>
        <b/>
        <sz val="12"/>
        <rFont val="Calibri"/>
        <family val="2"/>
      </rPr>
      <t>NA/NC</t>
    </r>
  </si>
  <si>
    <r>
      <rPr>
        <b/>
        <sz val="11"/>
        <color rgb="FF000000"/>
        <rFont val="Calibri"/>
        <family val="2"/>
      </rPr>
      <t>Observații</t>
    </r>
  </si>
  <si>
    <r>
      <rPr>
        <sz val="11"/>
        <color rgb="FF000000"/>
        <rFont val="Calibri"/>
        <family val="2"/>
      </rPr>
      <t>Abilitățile și competențele personalului din domeniul sănătății publice sunt suficiente pentru a susține supravegherea și răspunsul în materie de sănătate publică la toate nivelurile sistemului sanitar.</t>
    </r>
  </si>
  <si>
    <r>
      <rPr>
        <sz val="11"/>
        <color theme="1" tint="0.34998626667073579"/>
        <rFont val="Calibri"/>
        <family val="2"/>
      </rPr>
      <t>R.2</t>
    </r>
  </si>
  <si>
    <r>
      <rPr>
        <sz val="11"/>
        <color theme="1" tint="0.34998626667073579"/>
        <rFont val="Calibri"/>
        <family val="2"/>
      </rPr>
      <t>D.4.3</t>
    </r>
  </si>
  <si>
    <r>
      <rPr>
        <sz val="11"/>
        <color rgb="FF000000"/>
        <rFont val="Calibri"/>
        <family val="2"/>
      </rPr>
      <t>Sunt disponibile resurse umane suficiente pentru a respecta cerințele privind capacitatea de bază prevăzute de RSI.</t>
    </r>
  </si>
  <si>
    <r>
      <rPr>
        <sz val="11"/>
        <color theme="1" tint="0.34998626667073579"/>
        <rFont val="Calibri"/>
        <family val="2"/>
      </rPr>
      <t>R.2</t>
    </r>
  </si>
  <si>
    <r>
      <rPr>
        <sz val="11"/>
        <color theme="1" tint="0.34998626667073579"/>
        <rFont val="Calibri"/>
        <family val="2"/>
      </rPr>
      <t>D.4.1</t>
    </r>
  </si>
  <si>
    <r>
      <rPr>
        <sz val="11"/>
        <color rgb="FF000000"/>
        <rFont val="Calibri"/>
        <family val="2"/>
      </rPr>
      <t>Este asigurată disponibilitatea unei forțe de muncă competente în domeniul sănătății publice pentru o continuitate a serviciilor de sănătate.</t>
    </r>
  </si>
  <si>
    <r>
      <rPr>
        <sz val="11"/>
        <color theme="1" tint="0.34998626667073579"/>
        <rFont val="Calibri"/>
        <family val="2"/>
      </rPr>
      <t>R.2</t>
    </r>
  </si>
  <si>
    <r>
      <rPr>
        <sz val="11"/>
        <color rgb="FF000000"/>
        <rFont val="Calibri"/>
        <family val="2"/>
      </rPr>
      <t>Educația, instruirea și exercițiile sunt susținute la nivelul strategic și operațional al organizației.</t>
    </r>
  </si>
  <si>
    <r>
      <rPr>
        <sz val="11"/>
        <color theme="1" tint="0.34998626667073579"/>
        <rFont val="Calibri"/>
        <family val="2"/>
      </rPr>
      <t>R.2</t>
    </r>
  </si>
  <si>
    <r>
      <rPr>
        <sz val="11"/>
        <color rgb="FF000000"/>
        <rFont val="Calibri"/>
        <family val="2"/>
      </rPr>
      <t>4.1</t>
    </r>
  </si>
  <si>
    <r>
      <rPr>
        <sz val="11"/>
        <color rgb="FF000000"/>
        <rFont val="Calibri"/>
        <family val="2"/>
      </rPr>
      <t>Educația, formarea și exercițiile fac parte din activitățile de planificare a pregătirii derulate de organizație.</t>
    </r>
  </si>
  <si>
    <r>
      <rPr>
        <sz val="11"/>
        <color theme="1" tint="0.34998626667073579"/>
        <rFont val="Calibri"/>
        <family val="2"/>
      </rPr>
      <t>R.2</t>
    </r>
  </si>
  <si>
    <r>
      <rPr>
        <sz val="11"/>
        <color rgb="FF000000"/>
        <rFont val="Calibri"/>
        <family val="2"/>
      </rPr>
      <t>Nivelul de pregătire este evaluat prin exerciții de simulare.</t>
    </r>
  </si>
  <si>
    <r>
      <rPr>
        <sz val="11"/>
        <color rgb="FF000000"/>
        <rFont val="Calibri"/>
        <family val="2"/>
      </rPr>
      <t>5.1</t>
    </r>
  </si>
  <si>
    <r>
      <rPr>
        <sz val="11"/>
        <color rgb="FF000000"/>
        <rFont val="Calibri"/>
        <family val="2"/>
      </rPr>
      <t>În exerciții sunt implicate și organizațiile partenere relevante, pentru o mai bună înțelegere reciprocă a planurilor de răspuns.</t>
    </r>
  </si>
  <si>
    <r>
      <rPr>
        <sz val="11"/>
        <color theme="1" tint="0.34998626667073579"/>
        <rFont val="Calibri"/>
        <family val="2"/>
      </rPr>
      <t>R.2</t>
    </r>
  </si>
  <si>
    <r>
      <rPr>
        <sz val="11"/>
        <color rgb="FF000000"/>
        <rFont val="Calibri"/>
        <family val="2"/>
      </rPr>
      <t>Instruirea, exercițiile și analizele incidentelor sunt folosite pentru a înțelege și a îmbunătăți procedurile de gestionare a riscurilor și pentru a consolida capacitățile.</t>
    </r>
  </si>
  <si>
    <r>
      <rPr>
        <sz val="11"/>
        <color theme="1" tint="0.34998626667073579"/>
        <rFont val="Calibri"/>
        <family val="2"/>
      </rPr>
      <t>R.2</t>
    </r>
  </si>
  <si>
    <r>
      <rPr>
        <sz val="11"/>
        <color rgb="FF000000"/>
        <rFont val="Calibri"/>
        <family val="2"/>
      </rPr>
      <t>6.1</t>
    </r>
  </si>
  <si>
    <r>
      <rPr>
        <sz val="11"/>
        <color rgb="FF000000"/>
        <rFont val="Calibri"/>
        <family val="2"/>
      </rPr>
      <t>Exercițiile se bazează pe un scenariu și sunt adaptate locului de desfășurare (ex. local, regional, național și internațional).</t>
    </r>
  </si>
  <si>
    <r>
      <rPr>
        <sz val="11"/>
        <color theme="1" tint="0.34998626667073579"/>
        <rFont val="Calibri"/>
        <family val="2"/>
      </rPr>
      <t>R.2</t>
    </r>
  </si>
  <si>
    <r>
      <rPr>
        <sz val="11"/>
        <color rgb="FF000000"/>
        <rFont val="Calibri"/>
        <family val="2"/>
      </rPr>
      <t>6.2</t>
    </r>
  </si>
  <si>
    <r>
      <rPr>
        <sz val="11"/>
        <color rgb="FF000000"/>
        <rFont val="Calibri"/>
        <family val="2"/>
      </rPr>
      <t>Pentru ca exercițiul de simulare să fie încununat de succes, grupului responsabil de planificare i se acordă un mandat clar și autoritatea de a planifica, a realiza și a evalua exercițiul.</t>
    </r>
  </si>
  <si>
    <r>
      <rPr>
        <sz val="11"/>
        <color theme="1" tint="0.34998626667073579"/>
        <rFont val="Calibri"/>
        <family val="2"/>
      </rPr>
      <t>R.2</t>
    </r>
  </si>
  <si>
    <r>
      <rPr>
        <sz val="11"/>
        <color rgb="FF000000"/>
        <rFont val="Calibri"/>
        <family val="2"/>
      </rPr>
      <t>6.3</t>
    </r>
  </si>
  <si>
    <r>
      <rPr>
        <sz val="11"/>
        <color rgb="FF000000"/>
        <rFont val="Calibri"/>
        <family val="2"/>
      </rPr>
      <t>Scopul exercițiilor de simulare este de a identifica aspectele care pot fi îmbunătățite.</t>
    </r>
  </si>
  <si>
    <r>
      <rPr>
        <sz val="11"/>
        <color theme="1" tint="0.34998626667073579"/>
        <rFont val="Calibri"/>
        <family val="2"/>
      </rPr>
      <t>R.2</t>
    </r>
  </si>
  <si>
    <r>
      <rPr>
        <sz val="11"/>
        <color rgb="FF000000"/>
        <rFont val="Calibri"/>
        <family val="2"/>
      </rPr>
      <t>Se efectuează exerciții pentru a testa funcționalitatea reală a capacităților de bază prevăzute de RSI.</t>
    </r>
  </si>
  <si>
    <r>
      <rPr>
        <sz val="11"/>
        <color theme="1" tint="0.34998626667073579"/>
        <rFont val="Calibri"/>
        <family val="2"/>
      </rPr>
      <t>R.2</t>
    </r>
  </si>
  <si>
    <r>
      <rPr>
        <sz val="11"/>
        <color rgb="FF000000"/>
        <rFont val="Calibri"/>
        <family val="2"/>
      </rPr>
      <t>Scopurile și obiectivele inițiale ale educației, instruirii și exercițiilor de simulare sunt evaluate, iar lecțiile învățate sunt consemnate într-un raport.</t>
    </r>
  </si>
  <si>
    <r>
      <rPr>
        <sz val="11"/>
        <color theme="1" tint="0.34998626667073579"/>
        <rFont val="Calibri"/>
        <family val="2"/>
      </rPr>
      <t>R.2</t>
    </r>
  </si>
  <si>
    <r>
      <rPr>
        <b/>
        <sz val="11"/>
        <color rgb="FF000000"/>
        <rFont val="Calibri"/>
        <family val="2"/>
      </rPr>
      <t>SIB</t>
    </r>
  </si>
  <si>
    <r>
      <rPr>
        <b/>
        <sz val="11"/>
        <color rgb="FF000000"/>
        <rFont val="Calibri"/>
        <family val="2"/>
      </rPr>
      <t>SIC</t>
    </r>
  </si>
  <si>
    <t>Complete the yellow section by putting a '1' in the relevant percentage box, or N/A if the measure isn't applicable to your country</t>
  </si>
  <si>
    <t>CHECK BSI</t>
  </si>
  <si>
    <t>CHECK CSI</t>
  </si>
  <si>
    <t>Weighted BSI</t>
  </si>
  <si>
    <t>Weighted ratio CSI</t>
  </si>
  <si>
    <t>score BSI</t>
  </si>
  <si>
    <t>score CSI</t>
  </si>
  <si>
    <t>BSI NA</t>
  </si>
  <si>
    <t>CSI NA</t>
  </si>
  <si>
    <r>
      <rPr>
        <b/>
        <sz val="18"/>
        <rFont val="Calibri"/>
        <family val="2"/>
      </rPr>
      <t>Capacitatea de sprijin: supravegherea</t>
    </r>
  </si>
  <si>
    <r>
      <rPr>
        <b/>
        <sz val="16"/>
        <color rgb="FFFFFFFF"/>
        <rFont val="Calibri"/>
        <family val="2"/>
      </rPr>
      <t>Măsurarea performanței</t>
    </r>
  </si>
  <si>
    <r>
      <rPr>
        <b/>
        <sz val="11"/>
        <color rgb="FFFFFFFF"/>
        <rFont val="Calibri"/>
        <family val="2"/>
      </rPr>
      <t>OMS</t>
    </r>
  </si>
  <si>
    <r>
      <rPr>
        <b/>
        <sz val="11"/>
        <color rgb="FFFFFFFF"/>
        <rFont val="Calibri"/>
        <family val="2"/>
      </rPr>
      <t xml:space="preserve">JEE </t>
    </r>
  </si>
  <si>
    <r>
      <rPr>
        <b/>
        <sz val="14"/>
        <rFont val="Calibri"/>
        <family val="2"/>
      </rPr>
      <t>Punctaj</t>
    </r>
  </si>
  <si>
    <r>
      <rPr>
        <b/>
        <sz val="16"/>
        <color rgb="FFFFFFFF"/>
        <rFont val="Calibri"/>
        <family val="2"/>
      </rPr>
      <t>Referințe</t>
    </r>
  </si>
  <si>
    <r>
      <rPr>
        <b/>
        <sz val="12"/>
        <rFont val="Calibri"/>
        <family val="2"/>
      </rPr>
      <t>NA/NC</t>
    </r>
  </si>
  <si>
    <r>
      <rPr>
        <b/>
        <sz val="11"/>
        <color rgb="FF000000"/>
        <rFont val="Calibri"/>
        <family val="2"/>
      </rPr>
      <t>Observații</t>
    </r>
  </si>
  <si>
    <r>
      <rPr>
        <sz val="11"/>
        <color rgb="FF000000"/>
        <rFont val="Calibri"/>
        <family val="2"/>
      </rPr>
      <t xml:space="preserve"> </t>
    </r>
  </si>
  <si>
    <r>
      <rPr>
        <sz val="11"/>
        <color rgb="FF000000"/>
        <rFont val="Calibri"/>
        <family val="2"/>
      </rPr>
      <t>Există un sistem de supraveghere bazat pe indicatori.</t>
    </r>
  </si>
  <si>
    <r>
      <rPr>
        <sz val="11"/>
        <color theme="1" tint="0.34998626667073579"/>
        <rFont val="Calibri"/>
        <family val="2"/>
      </rPr>
      <t>C.2</t>
    </r>
  </si>
  <si>
    <r>
      <rPr>
        <sz val="11"/>
        <color rgb="FF9BBB59" tint="-0.49989318521683401"/>
        <rFont val="Calibri"/>
        <family val="2"/>
      </rPr>
      <t>D.2.1</t>
    </r>
  </si>
  <si>
    <r>
      <rPr>
        <sz val="11"/>
        <color rgb="FF000000"/>
        <rFont val="Calibri"/>
        <family val="2"/>
      </rPr>
      <t>1.1</t>
    </r>
  </si>
  <si>
    <r>
      <rPr>
        <sz val="11"/>
        <color rgb="FF000000"/>
        <rFont val="Calibri"/>
        <family val="2"/>
      </rPr>
      <t>Acești indicatori sunt definiți în protocoale pentru a putea fi urmăriți în timp util.</t>
    </r>
  </si>
  <si>
    <r>
      <rPr>
        <sz val="11"/>
        <color theme="1" tint="0.34998626667073579"/>
        <rFont val="Calibri"/>
        <family val="2"/>
      </rPr>
      <t>C.2</t>
    </r>
  </si>
  <si>
    <r>
      <rPr>
        <sz val="11"/>
        <color rgb="FF000000"/>
        <rFont val="Calibri"/>
        <family val="2"/>
      </rPr>
      <t>Există un sistem de informații operative privind epidemiile.</t>
    </r>
  </si>
  <si>
    <r>
      <rPr>
        <sz val="11"/>
        <color theme="1" tint="0.34998626667073579"/>
        <rFont val="Calibri"/>
        <family val="2"/>
      </rPr>
      <t>C.2</t>
    </r>
  </si>
  <si>
    <r>
      <rPr>
        <sz val="11"/>
        <color rgb="FF9BBB59" tint="-0.49989318521683401"/>
        <rFont val="Calibri"/>
        <family val="2"/>
      </rPr>
      <t>D.2.1 D.2.4</t>
    </r>
  </si>
  <si>
    <r>
      <rPr>
        <sz val="11"/>
        <color rgb="FF000000"/>
        <rFont val="Calibri"/>
        <family val="2"/>
      </rPr>
      <t>2.1</t>
    </r>
  </si>
  <si>
    <r>
      <rPr>
        <sz val="11"/>
        <color rgb="FF000000"/>
        <rFont val="Calibri"/>
        <family val="2"/>
      </rPr>
      <t>Evenimentele care reprezintă o problemă de sănătate publică sunt definite în protocoale, pentru a putea fi urmărite în timp util.</t>
    </r>
  </si>
  <si>
    <r>
      <rPr>
        <sz val="11"/>
        <color theme="1" tint="0.34998626667073579"/>
        <rFont val="Calibri"/>
        <family val="2"/>
      </rPr>
      <t>C.2</t>
    </r>
  </si>
  <si>
    <r>
      <rPr>
        <sz val="11"/>
        <color rgb="FF000000"/>
        <rFont val="Calibri"/>
        <family val="2"/>
      </rPr>
      <t>2.3</t>
    </r>
  </si>
  <si>
    <r>
      <rPr>
        <sz val="11"/>
        <color rgb="FF000000"/>
        <rFont val="Calibri"/>
        <family val="2"/>
      </rPr>
      <t>Sistemul de supraveghere asigură raportarea în timp real a datelor de supraveghere.</t>
    </r>
  </si>
  <si>
    <r>
      <rPr>
        <sz val="11"/>
        <color theme="1" tint="0.34998626667073579"/>
        <rFont val="Calibri"/>
        <family val="2"/>
      </rPr>
      <t>C.2</t>
    </r>
  </si>
  <si>
    <r>
      <rPr>
        <sz val="11"/>
        <color rgb="FF9BBB59" tint="-0.49989318521683401"/>
        <rFont val="Calibri"/>
        <family val="2"/>
      </rPr>
      <t>D.2.2</t>
    </r>
  </si>
  <si>
    <r>
      <rPr>
        <sz val="11"/>
        <color rgb="FF000000"/>
        <rFont val="Calibri"/>
        <family val="2"/>
      </rPr>
      <t>2.4</t>
    </r>
  </si>
  <si>
    <r>
      <rPr>
        <sz val="11"/>
        <color rgb="FF000000"/>
        <rFont val="Calibri"/>
        <family val="2"/>
      </rPr>
      <t>Sistemul de supraveghere este sensibil și flexibil, putând să detecteze cazurile sau evenimentele inițiale.</t>
    </r>
  </si>
  <si>
    <r>
      <rPr>
        <sz val="11"/>
        <color theme="1" tint="0.34998626667073579"/>
        <rFont val="Calibri"/>
        <family val="2"/>
      </rPr>
      <t>C.2</t>
    </r>
  </si>
  <si>
    <r>
      <rPr>
        <sz val="11"/>
        <color rgb="FF000000"/>
        <rFont val="Calibri"/>
        <family val="2"/>
      </rPr>
      <t>2.5</t>
    </r>
  </si>
  <si>
    <r>
      <rPr>
        <sz val="11"/>
        <color rgb="FF000000"/>
        <rFont val="Calibri"/>
        <family val="2"/>
      </rPr>
      <t xml:space="preserve">Sistemul de supraveghere obține informații dintr-o gamă largă de resurse diferite și de încredere. </t>
    </r>
  </si>
  <si>
    <r>
      <rPr>
        <sz val="11"/>
        <color theme="1" tint="0.34998626667073579"/>
        <rFont val="Calibri"/>
        <family val="2"/>
      </rPr>
      <t>C.2</t>
    </r>
  </si>
  <si>
    <r>
      <rPr>
        <sz val="11"/>
        <color rgb="FF000000"/>
        <rFont val="Calibri"/>
        <family val="2"/>
      </rPr>
      <t>2.6</t>
    </r>
  </si>
  <si>
    <r>
      <rPr>
        <sz val="11"/>
        <color rgb="FF000000"/>
        <rFont val="Calibri"/>
        <family val="2"/>
      </rPr>
      <t>Rețeaua de supraveghere include informații din sistemele de supraveghere veterinară.</t>
    </r>
  </si>
  <si>
    <r>
      <rPr>
        <sz val="11"/>
        <color theme="1" tint="0.34998626667073579"/>
        <rFont val="Calibri"/>
        <family val="2"/>
      </rPr>
      <t>C.2</t>
    </r>
  </si>
  <si>
    <r>
      <rPr>
        <sz val="11"/>
        <color rgb="FF000000"/>
        <rFont val="Calibri"/>
        <family val="2"/>
      </rPr>
      <t>2.7</t>
    </r>
  </si>
  <si>
    <r>
      <rPr>
        <sz val="11"/>
        <color rgb="FF000000"/>
        <rFont val="Calibri"/>
        <family val="2"/>
      </rPr>
      <t>Rețeaua de supraveghere include informații din sistemele de supraveghere entomologică.</t>
    </r>
  </si>
  <si>
    <r>
      <rPr>
        <sz val="11"/>
        <color theme="1" tint="0.34998626667073579"/>
        <rFont val="Calibri"/>
        <family val="2"/>
      </rPr>
      <t>C.2</t>
    </r>
  </si>
  <si>
    <r>
      <rPr>
        <sz val="11"/>
        <color rgb="FF000000"/>
        <rFont val="Calibri"/>
        <family val="2"/>
      </rPr>
      <t>2.8</t>
    </r>
  </si>
  <si>
    <r>
      <rPr>
        <sz val="11"/>
        <color rgb="FF000000"/>
        <rFont val="Calibri"/>
        <family val="2"/>
      </rPr>
      <t>Rețeaua de supraveghere include informații din sistemele de supraveghere a mediului.</t>
    </r>
  </si>
  <si>
    <r>
      <rPr>
        <sz val="11"/>
        <color theme="1" tint="0.34998626667073579"/>
        <rFont val="Calibri"/>
        <family val="2"/>
      </rPr>
      <t>C.2</t>
    </r>
  </si>
  <si>
    <r>
      <rPr>
        <sz val="11"/>
        <color rgb="FF000000"/>
        <rFont val="Calibri"/>
        <family val="2"/>
      </rPr>
      <t>2.9</t>
    </r>
  </si>
  <si>
    <r>
      <rPr>
        <sz val="11"/>
        <color rgb="FF000000"/>
        <rFont val="Calibri"/>
        <family val="2"/>
      </rPr>
      <t>Rețeaua de supraveghere include informații din sistemele de supraveghere meteorologică.</t>
    </r>
  </si>
  <si>
    <r>
      <rPr>
        <sz val="11"/>
        <color theme="1" tint="0.34998626667073579"/>
        <rFont val="Calibri"/>
        <family val="2"/>
      </rPr>
      <t>C.2</t>
    </r>
  </si>
  <si>
    <r>
      <rPr>
        <sz val="11"/>
        <color rgb="FF000000"/>
        <rFont val="Calibri"/>
        <family val="2"/>
      </rPr>
      <t>2.10</t>
    </r>
  </si>
  <si>
    <r>
      <rPr>
        <sz val="11"/>
        <color rgb="FF000000"/>
        <rFont val="Calibri"/>
        <family val="2"/>
      </rPr>
      <t>Rețeaua de supraveghere include informații din sistemele de supraveghere microbiologică.</t>
    </r>
  </si>
  <si>
    <r>
      <rPr>
        <sz val="11"/>
        <color theme="1" tint="0.34998626667073579"/>
        <rFont val="Calibri"/>
        <family val="2"/>
      </rPr>
      <t>C.2</t>
    </r>
  </si>
  <si>
    <r>
      <rPr>
        <sz val="11"/>
        <color rgb="FF000000"/>
        <rFont val="Calibri"/>
        <family val="2"/>
      </rPr>
      <t>Sistemul de supraveghere generează un semnal de alertă timpurie în cazul evenimentelor care ar putea reprezenta probleme de sănătate publică.</t>
    </r>
  </si>
  <si>
    <r>
      <rPr>
        <sz val="11"/>
        <color theme="1" tint="0.34998626667073579"/>
        <rFont val="Calibri"/>
        <family val="2"/>
      </rPr>
      <t>C.2</t>
    </r>
  </si>
  <si>
    <r>
      <rPr>
        <sz val="11"/>
        <color rgb="FF000000"/>
        <rFont val="Calibri"/>
        <family val="2"/>
      </rPr>
      <t>Participarea la rețelele de supraveghere ale UE are loc sistematic.</t>
    </r>
  </si>
  <si>
    <r>
      <rPr>
        <sz val="11"/>
        <color theme="1" tint="0.34998626667073579"/>
        <rFont val="Calibri"/>
        <family val="2"/>
      </rPr>
      <t>C.2</t>
    </r>
  </si>
  <si>
    <r>
      <rPr>
        <sz val="11"/>
        <color rgb="FF9BBB59" tint="-0.49989318521683401"/>
        <rFont val="Calibri"/>
        <family val="2"/>
      </rPr>
      <t>D.2.2</t>
    </r>
  </si>
  <si>
    <r>
      <rPr>
        <sz val="11"/>
        <color rgb="FF000000"/>
        <rFont val="Calibri"/>
        <family val="2"/>
      </rPr>
      <t>Sistemul de supraveghere respectă standardele UE și OMS în ceea ce privește datele epidemiologice privind toate bolile supravegheate de UE, definițiile de caz ale acestora și protocoalele de raportare.</t>
    </r>
  </si>
  <si>
    <r>
      <rPr>
        <sz val="11"/>
        <color theme="1" tint="0.34998626667073579"/>
        <rFont val="Calibri"/>
        <family val="2"/>
      </rPr>
      <t>C.2</t>
    </r>
  </si>
  <si>
    <r>
      <rPr>
        <sz val="11"/>
        <color rgb="FF9BBB59" tint="-0.49989318521683401"/>
        <rFont val="Calibri"/>
        <family val="2"/>
      </rPr>
      <t>D.2.2</t>
    </r>
  </si>
  <si>
    <r>
      <rPr>
        <sz val="11"/>
        <color rgb="FF000000"/>
        <rFont val="Calibri"/>
        <family val="2"/>
      </rPr>
      <t>Datele de supraveghere sunt raportate sistematic și regulat către sectoarele și părțile interesate relevante.</t>
    </r>
  </si>
  <si>
    <r>
      <rPr>
        <sz val="11"/>
        <color theme="1" tint="0.34998626667073579"/>
        <rFont val="Calibri"/>
        <family val="2"/>
      </rPr>
      <t>C.2</t>
    </r>
  </si>
  <si>
    <r>
      <rPr>
        <sz val="11"/>
        <color rgb="FF000000"/>
        <rFont val="Calibri"/>
        <family val="2"/>
      </rPr>
      <t>6.1</t>
    </r>
  </si>
  <si>
    <r>
      <rPr>
        <sz val="11"/>
        <color rgb="FF000000"/>
        <rFont val="Calibri"/>
        <family val="2"/>
      </rPr>
      <t>Toate sistemele de supraveghere relevante sunt integrate într-o rețea care asigură un schimb constant de informații.</t>
    </r>
  </si>
  <si>
    <r>
      <rPr>
        <sz val="11"/>
        <color theme="1" tint="0.34998626667073579"/>
        <rFont val="Calibri"/>
        <family val="2"/>
      </rPr>
      <t>C.2</t>
    </r>
  </si>
  <si>
    <r>
      <rPr>
        <sz val="11"/>
        <color rgb="FF9BBB59" tint="-0.49989318521683401"/>
        <rFont val="Calibri"/>
        <family val="2"/>
      </rPr>
      <t>D.2.2</t>
    </r>
  </si>
  <si>
    <r>
      <rPr>
        <sz val="11"/>
        <color rgb="FF000000"/>
        <rFont val="Calibri"/>
        <family val="2"/>
      </rPr>
      <t>6.2</t>
    </r>
  </si>
  <si>
    <r>
      <rPr>
        <sz val="11"/>
        <color rgb="FF000000"/>
        <rFont val="Calibri"/>
        <family val="2"/>
      </rPr>
      <t>Există rețele și protocoale de raportare.</t>
    </r>
  </si>
  <si>
    <r>
      <rPr>
        <sz val="11"/>
        <color theme="1" tint="0.34998626667073579"/>
        <rFont val="Calibri"/>
        <family val="2"/>
      </rPr>
      <t>C.2</t>
    </r>
  </si>
  <si>
    <r>
      <rPr>
        <sz val="11"/>
        <color rgb="FF9BBB59" tint="-0.49989318521683401"/>
        <rFont val="Calibri"/>
        <family val="2"/>
      </rPr>
      <t>D.2.2 D.3.2</t>
    </r>
  </si>
  <si>
    <r>
      <rPr>
        <sz val="11"/>
        <color rgb="FF000000"/>
        <rFont val="Calibri"/>
        <family val="2"/>
      </rPr>
      <t>6.3</t>
    </r>
  </si>
  <si>
    <r>
      <rPr>
        <sz val="11"/>
        <color rgb="FF000000"/>
        <rFont val="Calibri"/>
        <family val="2"/>
      </rPr>
      <t>Sistemul de supraveghere poate furniza informațiile necesare pentru a fundamenta și a orienta răspunsul.</t>
    </r>
  </si>
  <si>
    <r>
      <rPr>
        <sz val="11"/>
        <color theme="1" tint="0.34998626667073579"/>
        <rFont val="Calibri"/>
        <family val="2"/>
      </rPr>
      <t>C.2</t>
    </r>
  </si>
  <si>
    <r>
      <rPr>
        <sz val="11"/>
        <color rgb="FF9BBB59" tint="-0.49989318521683401"/>
        <rFont val="Calibri"/>
        <family val="2"/>
      </rPr>
      <t>D.2.3</t>
    </r>
  </si>
  <si>
    <r>
      <rPr>
        <b/>
        <sz val="11"/>
        <color rgb="FF000000"/>
        <rFont val="Calibri"/>
        <family val="2"/>
      </rPr>
      <t>SIB</t>
    </r>
  </si>
  <si>
    <r>
      <rPr>
        <b/>
        <sz val="11"/>
        <color rgb="FF000000"/>
        <rFont val="Calibri"/>
        <family val="2"/>
      </rPr>
      <t>SIC</t>
    </r>
  </si>
  <si>
    <t>CHECK BSI</t>
  </si>
  <si>
    <t>CHECK CSI</t>
  </si>
  <si>
    <t>Weighted BSI</t>
  </si>
  <si>
    <t>Weighted ratio CSI</t>
  </si>
  <si>
    <t>score BSI</t>
  </si>
  <si>
    <t>score CSI</t>
  </si>
  <si>
    <t>BSI NA</t>
  </si>
  <si>
    <t>CSI NA</t>
  </si>
  <si>
    <r>
      <rPr>
        <b/>
        <sz val="18"/>
        <rFont val="Calibri"/>
        <family val="2"/>
      </rPr>
      <t>Capacitatea de sprijin: evaluarea riscurilor</t>
    </r>
  </si>
  <si>
    <r>
      <rPr>
        <b/>
        <sz val="16"/>
        <color rgb="FFFFFFFF"/>
        <rFont val="Calibri"/>
        <family val="2"/>
      </rPr>
      <t>Măsurarea performanței</t>
    </r>
  </si>
  <si>
    <r>
      <rPr>
        <b/>
        <sz val="11"/>
        <color rgb="FFFFFFFF"/>
        <rFont val="Calibri"/>
        <family val="2"/>
      </rPr>
      <t>OMS</t>
    </r>
  </si>
  <si>
    <r>
      <rPr>
        <b/>
        <sz val="11"/>
        <color rgb="FFFFFFFF"/>
        <rFont val="Calibri"/>
        <family val="2"/>
      </rPr>
      <t xml:space="preserve">JEE </t>
    </r>
  </si>
  <si>
    <r>
      <rPr>
        <b/>
        <sz val="14"/>
        <rFont val="Calibri"/>
        <family val="2"/>
      </rPr>
      <t>Punctaj</t>
    </r>
  </si>
  <si>
    <r>
      <rPr>
        <b/>
        <sz val="16"/>
        <color rgb="FFFFFFFF"/>
        <rFont val="Calibri"/>
        <family val="2"/>
      </rPr>
      <t>Referințe</t>
    </r>
  </si>
  <si>
    <r>
      <rPr>
        <b/>
        <sz val="12"/>
        <rFont val="Calibri"/>
        <family val="2"/>
      </rPr>
      <t>NA/NC</t>
    </r>
  </si>
  <si>
    <r>
      <rPr>
        <b/>
        <sz val="11"/>
        <color rgb="FF000000"/>
        <rFont val="Calibri"/>
        <family val="2"/>
      </rPr>
      <t>Observații</t>
    </r>
  </si>
  <si>
    <r>
      <rPr>
        <sz val="11"/>
        <color rgb="FF000000"/>
        <rFont val="Calibri"/>
        <family val="2"/>
      </rPr>
      <t>Alertele și avertismentele timpurii sunt evaluate pe baza unei analize comune a datelor de supraveghere și a celorlalte date disponibile.</t>
    </r>
  </si>
  <si>
    <r>
      <rPr>
        <sz val="11"/>
        <color theme="1" tint="0.34998626667073579"/>
        <rFont val="Calibri"/>
        <family val="2"/>
      </rPr>
      <t>C.1</t>
    </r>
  </si>
  <si>
    <r>
      <rPr>
        <sz val="11"/>
        <color rgb="FF000000"/>
        <rFont val="Calibri"/>
        <family val="2"/>
      </rPr>
      <t>Este formată o echipă de evaluare a riscurilor pentru a evalua riscurile unui eveniment care reprezintă o (posibilă) problemă de sănătate publică.</t>
    </r>
  </si>
  <si>
    <r>
      <rPr>
        <sz val="11"/>
        <color theme="1" tint="0.34998626667073579"/>
        <rFont val="Calibri"/>
        <family val="2"/>
      </rPr>
      <t>C.1</t>
    </r>
  </si>
  <si>
    <r>
      <rPr>
        <sz val="11"/>
        <color rgb="FF000000"/>
        <rFont val="Calibri"/>
        <family val="2"/>
      </rPr>
      <t>2.2</t>
    </r>
  </si>
  <si>
    <r>
      <rPr>
        <sz val="11"/>
        <color rgb="FF000000"/>
        <rFont val="Calibri"/>
        <family val="2"/>
      </rPr>
      <t>Echipa de evaluare a riscurilor include experți în domenii suplimentare (ex. toxicologie, sănătate animală, siguranță alimentară etc.).</t>
    </r>
  </si>
  <si>
    <r>
      <rPr>
        <sz val="11"/>
        <color theme="1" tint="0.34998626667073579"/>
        <rFont val="Calibri"/>
        <family val="2"/>
      </rPr>
      <t>C.1</t>
    </r>
  </si>
  <si>
    <r>
      <rPr>
        <sz val="11"/>
        <color rgb="FF000000"/>
        <rFont val="Calibri"/>
        <family val="2"/>
      </rPr>
      <t>2.3</t>
    </r>
  </si>
  <si>
    <r>
      <rPr>
        <sz val="11"/>
        <color rgb="FF000000"/>
        <rFont val="Calibri"/>
        <family val="2"/>
      </rPr>
      <t>În funcție de caracteristicile bolii, echipa de evaluare a riscurilor decide cât de frecvent trebuie actualizată evaluarea riscurilor.</t>
    </r>
  </si>
  <si>
    <r>
      <rPr>
        <sz val="11"/>
        <color theme="1" tint="0.34998626667073579"/>
        <rFont val="Calibri"/>
        <family val="2"/>
      </rPr>
      <t>C.1</t>
    </r>
  </si>
  <si>
    <r>
      <rPr>
        <sz val="11"/>
        <color rgb="FF000000"/>
        <rFont val="Calibri"/>
        <family val="2"/>
      </rPr>
      <t>2.4</t>
    </r>
  </si>
  <si>
    <r>
      <rPr>
        <sz val="11"/>
        <color rgb="FF000000"/>
        <rFont val="Calibri"/>
        <family val="2"/>
      </rPr>
      <t>Nivelul de risc atribuit unui eveniment se bazează pe pericolul suspectat (sau cunoscut).</t>
    </r>
  </si>
  <si>
    <r>
      <rPr>
        <sz val="11"/>
        <color theme="1" tint="0.34998626667073579"/>
        <rFont val="Calibri"/>
        <family val="2"/>
      </rPr>
      <t>C.1</t>
    </r>
  </si>
  <si>
    <r>
      <rPr>
        <sz val="11"/>
        <color rgb="FF000000"/>
        <rFont val="Calibri"/>
        <family val="2"/>
      </rPr>
      <t>2.5</t>
    </r>
  </si>
  <si>
    <r>
      <rPr>
        <sz val="11"/>
        <color rgb="FF000000"/>
        <rFont val="Calibri"/>
        <family val="2"/>
      </rPr>
      <t>Nivelul de risc atribuit unui eveniment se bazează pe posibila expunere la pericol.</t>
    </r>
  </si>
  <si>
    <r>
      <rPr>
        <sz val="11"/>
        <color theme="1" tint="0.34998626667073579"/>
        <rFont val="Calibri"/>
        <family val="2"/>
      </rPr>
      <t>C.1</t>
    </r>
  </si>
  <si>
    <r>
      <rPr>
        <sz val="11"/>
        <color rgb="FF000000"/>
        <rFont val="Calibri"/>
        <family val="2"/>
      </rPr>
      <t>2.6</t>
    </r>
  </si>
  <si>
    <r>
      <rPr>
        <sz val="11"/>
        <color rgb="FF000000"/>
        <rFont val="Calibri"/>
        <family val="2"/>
      </rPr>
      <t>Nivelul de risc atribuit unui eveniment se bazează pe contextul în care are loc evenimentul.</t>
    </r>
  </si>
  <si>
    <r>
      <rPr>
        <sz val="11"/>
        <color theme="1" tint="0.34998626667073579"/>
        <rFont val="Calibri"/>
        <family val="2"/>
      </rPr>
      <t>C.1</t>
    </r>
  </si>
  <si>
    <r>
      <rPr>
        <sz val="11"/>
        <color rgb="FF000000"/>
        <rFont val="Calibri"/>
        <family val="2"/>
      </rPr>
      <t>2.7</t>
    </r>
  </si>
  <si>
    <r>
      <rPr>
        <sz val="11"/>
        <color rgb="FF000000"/>
        <rFont val="Calibri"/>
        <family val="2"/>
      </rPr>
      <t>Nivelul de risc atribuit se bazează pe caracteristicile bolii (cum ar fi numărul de cazuri/decese, proporția populației afectate de boala gravă, grupele clinice cele mai afectate etc.).</t>
    </r>
  </si>
  <si>
    <r>
      <rPr>
        <sz val="11"/>
        <color theme="1" tint="0.34998626667073579"/>
        <rFont val="Calibri"/>
        <family val="2"/>
      </rPr>
      <t>C.1</t>
    </r>
  </si>
  <si>
    <r>
      <rPr>
        <sz val="11"/>
        <color rgb="FF000000"/>
        <rFont val="Calibri"/>
        <family val="2"/>
      </rPr>
      <t>2.8</t>
    </r>
  </si>
  <si>
    <r>
      <rPr>
        <sz val="11"/>
        <color rgb="FF000000"/>
        <rFont val="Calibri"/>
        <family val="2"/>
      </rPr>
      <t>Nivelul de risc atribuit se bazează pe capacitatea serviciilor (ex. numărul de pacienți care s-au prezentat la serviciile de îngrijire primară/au fost internați în spital și se află sub terapie intensivă de specialitate).</t>
    </r>
  </si>
  <si>
    <r>
      <rPr>
        <sz val="11"/>
        <color theme="1" tint="0.34998626667073579"/>
        <rFont val="Calibri"/>
        <family val="2"/>
      </rPr>
      <t>C.1</t>
    </r>
  </si>
  <si>
    <r>
      <rPr>
        <sz val="11"/>
        <color rgb="FF000000"/>
        <rFont val="Calibri"/>
        <family val="2"/>
      </rPr>
      <t>Evaluările riscurilor sunt utilizate ca ajutor în planificarea pregătirii și în activitățile de răspuns.</t>
    </r>
  </si>
  <si>
    <r>
      <rPr>
        <sz val="11"/>
        <color theme="1" tint="0.34998626667073579"/>
        <rFont val="Calibri"/>
        <family val="2"/>
      </rPr>
      <t>C.1</t>
    </r>
  </si>
  <si>
    <r>
      <rPr>
        <sz val="11"/>
        <color rgb="FF000000"/>
        <rFont val="Calibri"/>
        <family val="2"/>
      </rPr>
      <t>3.1</t>
    </r>
  </si>
  <si>
    <r>
      <rPr>
        <sz val="11"/>
        <color rgb="FF000000"/>
        <rFont val="Calibri"/>
        <family val="2"/>
      </rPr>
      <t>În cadrul evaluării riscurilor se utilizează întrebări clar definite pentru a ajuta la identificarea activităților prioritare.</t>
    </r>
  </si>
  <si>
    <r>
      <rPr>
        <sz val="11"/>
        <color theme="1" tint="0.34998626667073579"/>
        <rFont val="Calibri"/>
        <family val="2"/>
      </rPr>
      <t>C.1</t>
    </r>
  </si>
  <si>
    <r>
      <rPr>
        <sz val="11"/>
        <color rgb="FF000000"/>
        <rFont val="Calibri"/>
        <family val="2"/>
      </rPr>
      <t>3.2</t>
    </r>
  </si>
  <si>
    <r>
      <rPr>
        <sz val="11"/>
        <color rgb="FF000000"/>
        <rFont val="Calibri"/>
        <family val="2"/>
      </rPr>
      <t>Evaluările riscurilor se utilizează pentru a identifica zonele de risc.</t>
    </r>
  </si>
  <si>
    <r>
      <rPr>
        <sz val="11"/>
        <color theme="1" tint="0.34998626667073579"/>
        <rFont val="Calibri"/>
        <family val="2"/>
      </rPr>
      <t>C.1</t>
    </r>
  </si>
  <si>
    <r>
      <rPr>
        <sz val="11"/>
        <color rgb="FF000000"/>
        <rFont val="Calibri"/>
        <family val="2"/>
      </rPr>
      <t>3.3</t>
    </r>
  </si>
  <si>
    <r>
      <rPr>
        <sz val="11"/>
        <color rgb="FF000000"/>
        <rFont val="Calibri"/>
        <family val="2"/>
      </rPr>
      <t>Evaluările riscurilor se utilizează pentru a identifica populațiile cu risc.</t>
    </r>
  </si>
  <si>
    <r>
      <rPr>
        <sz val="11"/>
        <color theme="1" tint="0.34998626667073579"/>
        <rFont val="Calibri"/>
        <family val="2"/>
      </rPr>
      <t>C.1</t>
    </r>
  </si>
  <si>
    <r>
      <rPr>
        <sz val="11"/>
        <color rgb="FF000000"/>
        <rFont val="Calibri"/>
        <family val="2"/>
      </rPr>
      <t>3.4</t>
    </r>
  </si>
  <si>
    <r>
      <rPr>
        <sz val="11"/>
        <color rgb="FF000000"/>
        <rFont val="Calibri"/>
        <family val="2"/>
      </rPr>
      <t>Evaluările riscurilor se utilizează pentru a identifica și implica partenerii operaționali.</t>
    </r>
  </si>
  <si>
    <r>
      <rPr>
        <sz val="11"/>
        <color theme="1" tint="0.34998626667073579"/>
        <rFont val="Calibri"/>
        <family val="2"/>
      </rPr>
      <t>C.1</t>
    </r>
  </si>
  <si>
    <r>
      <rPr>
        <sz val="11"/>
        <color rgb="FF000000"/>
        <rFont val="Calibri"/>
        <family val="2"/>
      </rPr>
      <t>3.5</t>
    </r>
  </si>
  <si>
    <r>
      <rPr>
        <sz val="11"/>
        <color rgb="FF000000"/>
        <rFont val="Calibri"/>
        <family val="2"/>
      </rPr>
      <t>Evaluările riscurilor se utilizează pentru a identifica și implica principalii parteneri politici.</t>
    </r>
  </si>
  <si>
    <r>
      <rPr>
        <sz val="11"/>
        <color theme="1" tint="0.34998626667073579"/>
        <rFont val="Calibri"/>
        <family val="2"/>
      </rPr>
      <t>C.1</t>
    </r>
  </si>
  <si>
    <r>
      <rPr>
        <sz val="11"/>
        <color rgb="FF000000"/>
        <rFont val="Calibri"/>
        <family val="2"/>
      </rPr>
      <t>3.6</t>
    </r>
  </si>
  <si>
    <r>
      <rPr>
        <sz val="11"/>
        <color rgb="FF000000"/>
        <rFont val="Calibri"/>
        <family val="2"/>
      </rPr>
      <t>Caracterizarea riscurilor încorporează informații din modele cantitative, dacă sunt disponibile și accesibile.</t>
    </r>
  </si>
  <si>
    <r>
      <rPr>
        <sz val="11"/>
        <color theme="1" tint="0.34998626667073579"/>
        <rFont val="Calibri"/>
        <family val="2"/>
      </rPr>
      <t>C.1</t>
    </r>
  </si>
  <si>
    <r>
      <rPr>
        <sz val="11"/>
        <color rgb="FF000000"/>
        <rFont val="Calibri"/>
        <family val="2"/>
      </rPr>
      <t>3.7</t>
    </r>
  </si>
  <si>
    <r>
      <rPr>
        <sz val="11"/>
        <color rgb="FF000000"/>
        <rFont val="Calibri"/>
        <family val="2"/>
      </rPr>
      <t>Caracterizarea riscurilor încorporează opiniile experților.</t>
    </r>
  </si>
  <si>
    <r>
      <rPr>
        <sz val="11"/>
        <color theme="1" tint="0.34998626667073579"/>
        <rFont val="Calibri"/>
        <family val="2"/>
      </rPr>
      <t>C.1</t>
    </r>
  </si>
  <si>
    <r>
      <rPr>
        <b/>
        <sz val="11"/>
        <color rgb="FF000000"/>
        <rFont val="Calibri"/>
        <family val="2"/>
      </rPr>
      <t>SIB</t>
    </r>
  </si>
  <si>
    <r>
      <rPr>
        <b/>
        <sz val="11"/>
        <color rgb="FF000000"/>
        <rFont val="Calibri"/>
        <family val="2"/>
      </rPr>
      <t>SIC</t>
    </r>
  </si>
  <si>
    <t>CHECK BSI</t>
  </si>
  <si>
    <t>CHECK CSI</t>
  </si>
  <si>
    <t>Weighted BSI</t>
  </si>
  <si>
    <t>Weighted ratio CSI</t>
  </si>
  <si>
    <t>score BSI</t>
  </si>
  <si>
    <t>score CSI</t>
  </si>
  <si>
    <t>BSI NA</t>
  </si>
  <si>
    <t>CSI NA</t>
  </si>
  <si>
    <r>
      <rPr>
        <b/>
        <sz val="18"/>
        <rFont val="Calibri"/>
        <family val="2"/>
      </rPr>
      <t>Gestionarea răspunsului la evenimente</t>
    </r>
  </si>
  <si>
    <r>
      <rPr>
        <b/>
        <sz val="16"/>
        <color rgb="FFFFFFFF"/>
        <rFont val="Calibri"/>
        <family val="2"/>
      </rPr>
      <t>Măsurarea performanței</t>
    </r>
  </si>
  <si>
    <r>
      <rPr>
        <b/>
        <sz val="11"/>
        <color rgb="FFFFFFFF"/>
        <rFont val="Calibri"/>
        <family val="2"/>
      </rPr>
      <t>OMS</t>
    </r>
  </si>
  <si>
    <r>
      <rPr>
        <b/>
        <sz val="11"/>
        <color rgb="FFFFFFFF"/>
        <rFont val="Calibri"/>
        <family val="2"/>
      </rPr>
      <t>JEE</t>
    </r>
  </si>
  <si>
    <r>
      <rPr>
        <b/>
        <sz val="14"/>
        <rFont val="Calibri"/>
        <family val="2"/>
      </rPr>
      <t>Punctaj</t>
    </r>
  </si>
  <si>
    <r>
      <rPr>
        <b/>
        <sz val="16"/>
        <color rgb="FFFFFFFF"/>
        <rFont val="Calibri"/>
        <family val="2"/>
      </rPr>
      <t>Referințe</t>
    </r>
  </si>
  <si>
    <r>
      <rPr>
        <b/>
        <sz val="12"/>
        <rFont val="Calibri"/>
        <family val="2"/>
      </rPr>
      <t>NA/NC</t>
    </r>
  </si>
  <si>
    <r>
      <rPr>
        <b/>
        <sz val="11"/>
        <color rgb="FF000000"/>
        <rFont val="Calibri"/>
        <family val="2"/>
      </rPr>
      <t>Observații</t>
    </r>
  </si>
  <si>
    <r>
      <rPr>
        <sz val="11"/>
        <color rgb="FF000000"/>
        <rFont val="Calibri"/>
        <family val="2"/>
      </rPr>
      <t>Există proceduri specifice pentru activarea și dezactivarea („relaxarea”) răspunsului în cazul unei urgențe în domeniul sănătății.</t>
    </r>
  </si>
  <si>
    <r>
      <rPr>
        <sz val="11"/>
        <color theme="1" tint="0.34998626667073579"/>
        <rFont val="Calibri"/>
        <family val="2"/>
      </rPr>
      <t>G.3</t>
    </r>
  </si>
  <si>
    <r>
      <rPr>
        <sz val="11"/>
        <color rgb="FF000000"/>
        <rFont val="Calibri"/>
        <family val="2"/>
      </rPr>
      <t>1.1</t>
    </r>
  </si>
  <si>
    <r>
      <rPr>
        <sz val="11"/>
        <color rgb="FF000000"/>
        <rFont val="Calibri"/>
        <family val="2"/>
      </rPr>
      <t>Deciziile privind răspunsul iau în considerare următoarele principii: al precauției, al proporționalității și al flexibilității.</t>
    </r>
  </si>
  <si>
    <r>
      <rPr>
        <sz val="11"/>
        <color theme="1" tint="0.34998626667073579"/>
        <rFont val="Calibri"/>
        <family val="2"/>
      </rPr>
      <t>G.3</t>
    </r>
  </si>
  <si>
    <r>
      <rPr>
        <sz val="11"/>
        <color rgb="FF000000"/>
        <rFont val="Calibri"/>
        <family val="2"/>
      </rPr>
      <t>La nivel național și la nivel de spital sunt instituite și aplicate standarde de prevenire și control al infecțiilor.</t>
    </r>
  </si>
  <si>
    <r>
      <rPr>
        <sz val="11"/>
        <color theme="1" tint="0.34998626667073579"/>
        <rFont val="Calibri"/>
        <family val="2"/>
      </rPr>
      <t>C.4</t>
    </r>
  </si>
  <si>
    <r>
      <rPr>
        <sz val="11"/>
        <color theme="1" tint="0.34998626667073579"/>
        <rFont val="Calibri"/>
        <family val="2"/>
      </rPr>
      <t>P.3.3</t>
    </r>
  </si>
  <si>
    <r>
      <rPr>
        <sz val="11"/>
        <color rgb="FF000000"/>
        <rFont val="Calibri"/>
        <family val="2"/>
      </rPr>
      <t>2.1</t>
    </r>
  </si>
  <si>
    <r>
      <rPr>
        <sz val="11"/>
        <color rgb="FF000000"/>
        <rFont val="Calibri"/>
        <family val="2"/>
      </rPr>
      <t>Există măsuri de siguranță pentru manipularea substanțelor patogene și acestea sunt cunoscute de personalul medical.</t>
    </r>
  </si>
  <si>
    <r>
      <rPr>
        <sz val="11"/>
        <color theme="1" tint="0.34998626667073579"/>
        <rFont val="Calibri"/>
        <family val="2"/>
      </rPr>
      <t>C.4</t>
    </r>
  </si>
  <si>
    <r>
      <rPr>
        <sz val="11"/>
        <color rgb="FF000000"/>
        <rFont val="Calibri"/>
        <family val="2"/>
      </rPr>
      <t>Sunt disponibile servicii de laborator pentru realizarea de teste privind amenințările prioritare pentru sănătate.</t>
    </r>
  </si>
  <si>
    <r>
      <rPr>
        <sz val="11"/>
        <color theme="1" tint="0.34998626667073579"/>
        <rFont val="Calibri"/>
        <family val="2"/>
      </rPr>
      <t>C.3</t>
    </r>
  </si>
  <si>
    <r>
      <rPr>
        <sz val="11"/>
        <color theme="1" tint="0.34998626667073579"/>
        <rFont val="Calibri"/>
        <family val="2"/>
      </rPr>
      <t>D.1.1</t>
    </r>
  </si>
  <si>
    <r>
      <rPr>
        <sz val="11"/>
        <color rgb="FF000000"/>
        <rFont val="Calibri"/>
        <family val="2"/>
      </rPr>
      <t>3.1</t>
    </r>
  </si>
  <si>
    <r>
      <rPr>
        <sz val="11"/>
        <color rgb="FF000000"/>
        <rFont val="Calibri"/>
        <family val="2"/>
      </rPr>
      <t>Există și sunt puse în aplicare practici de biosiguranță și biosecuritate de laborator (gestionarea riscurilor biologice).</t>
    </r>
  </si>
  <si>
    <r>
      <rPr>
        <sz val="11"/>
        <color theme="1" tint="0.34998626667073579"/>
        <rFont val="Calibri"/>
        <family val="2"/>
      </rPr>
      <t>C.4</t>
    </r>
  </si>
  <si>
    <r>
      <rPr>
        <sz val="11"/>
        <color rgb="FF000000"/>
        <rFont val="Calibri"/>
        <family val="2"/>
      </rPr>
      <t>Există un program operațional pentru situații de urgență care implică un centru operativ pentru situații de urgență, proceduri și planuri operaționale și capacitatea de a activa operațiuni de urgență.</t>
    </r>
  </si>
  <si>
    <r>
      <rPr>
        <sz val="11"/>
        <color theme="1" tint="0.34998626667073579"/>
        <rFont val="Calibri"/>
        <family val="2"/>
      </rPr>
      <t>G.3</t>
    </r>
  </si>
  <si>
    <r>
      <rPr>
        <sz val="11"/>
        <color theme="1" tint="0.34998626667073579"/>
        <rFont val="Calibri"/>
        <family val="2"/>
      </rPr>
      <t>R.2.1 R.2.2 R.2.3</t>
    </r>
  </si>
  <si>
    <r>
      <rPr>
        <sz val="11"/>
        <color rgb="FF000000"/>
        <rFont val="Calibri"/>
        <family val="2"/>
      </rPr>
      <t>Există o structură testată de comandă și control, cu ​​roluri și responsabilități clare.</t>
    </r>
  </si>
  <si>
    <r>
      <rPr>
        <sz val="11"/>
        <color theme="1" tint="0.34998626667073579"/>
        <rFont val="Calibri"/>
        <family val="2"/>
      </rPr>
      <t>G.3</t>
    </r>
  </si>
  <si>
    <r>
      <rPr>
        <sz val="11"/>
        <color rgb="FF000000"/>
        <rFont val="Calibri"/>
        <family val="2"/>
      </rPr>
      <t>5.1</t>
    </r>
  </si>
  <si>
    <r>
      <rPr>
        <sz val="11"/>
        <color rgb="FF000000"/>
        <rFont val="Calibri"/>
        <family val="2"/>
      </rPr>
      <t>Coordonarea, comanda și controlul se bazează pe infrastructura existentă.</t>
    </r>
  </si>
  <si>
    <r>
      <rPr>
        <sz val="11"/>
        <color theme="1" tint="0.34998626667073579"/>
        <rFont val="Calibri"/>
        <family val="2"/>
      </rPr>
      <t>G.3</t>
    </r>
  </si>
  <si>
    <r>
      <rPr>
        <sz val="11"/>
        <color rgb="FF000000"/>
        <rFont val="Calibri"/>
        <family val="2"/>
      </rPr>
      <t>5.2</t>
    </r>
  </si>
  <si>
    <r>
      <rPr>
        <sz val="11"/>
        <color rgb="FF000000"/>
        <rFont val="Calibri"/>
        <family val="2"/>
      </rPr>
      <t>Coordonarea, comanda și controlul sunt consolidate permanent.</t>
    </r>
  </si>
  <si>
    <r>
      <rPr>
        <sz val="11"/>
        <color theme="1" tint="0.34998626667073579"/>
        <rFont val="Calibri"/>
        <family val="2"/>
      </rPr>
      <t>G.3</t>
    </r>
  </si>
  <si>
    <r>
      <rPr>
        <sz val="11"/>
        <color rgb="FF000000"/>
        <rFont val="Calibri"/>
        <family val="2"/>
      </rPr>
      <t>5.3</t>
    </r>
  </si>
  <si>
    <r>
      <rPr>
        <sz val="11"/>
        <color rgb="FF000000"/>
        <rFont val="Calibri"/>
        <family val="2"/>
      </rPr>
      <t>Există proceduri de coordonare a tuturor partenerilor relevanți din sistemul sanitar – de exemplu, serviciile de sănătate publică, medicale și de sănătate psihică/comportamentală.</t>
    </r>
  </si>
  <si>
    <r>
      <rPr>
        <sz val="11"/>
        <color theme="1" tint="0.34998626667073579"/>
        <rFont val="Calibri"/>
        <family val="2"/>
      </rPr>
      <t>G.3</t>
    </r>
  </si>
  <si>
    <r>
      <rPr>
        <sz val="11"/>
        <color theme="1" tint="0.34998626667073579"/>
        <rFont val="Calibri"/>
        <family val="2"/>
      </rPr>
      <t>R.5.2</t>
    </r>
  </si>
  <si>
    <r>
      <rPr>
        <sz val="11"/>
        <color rgb="FF000000"/>
        <rFont val="Calibri"/>
        <family val="2"/>
      </rPr>
      <t>5.4</t>
    </r>
  </si>
  <si>
    <r>
      <rPr>
        <sz val="11"/>
        <color rgb="FF000000"/>
        <rFont val="Calibri"/>
        <family val="2"/>
      </rPr>
      <t>Coordonarea implică mobilizarea resurselor și îngrijirea axată pe populație.</t>
    </r>
  </si>
  <si>
    <r>
      <rPr>
        <sz val="11"/>
        <color theme="1" tint="0.34998626667073579"/>
        <rFont val="Calibri"/>
        <family val="2"/>
      </rPr>
      <t>G.3</t>
    </r>
  </si>
  <si>
    <r>
      <rPr>
        <sz val="11"/>
        <color rgb="FF000000"/>
        <rFont val="Calibri"/>
        <family val="2"/>
      </rPr>
      <t>5.5</t>
    </r>
  </si>
  <si>
    <r>
      <rPr>
        <sz val="11"/>
        <color rgb="FF000000"/>
        <rFont val="Calibri"/>
        <family val="2"/>
      </rPr>
      <t>Coordonarea implică activarea rețelelor de sprijin, a grupurilor consultative, a rețelelor partenere și a comunicării.</t>
    </r>
  </si>
  <si>
    <r>
      <rPr>
        <sz val="11"/>
        <color theme="1" tint="0.34998626667073579"/>
        <rFont val="Calibri"/>
        <family val="2"/>
      </rPr>
      <t>G.3</t>
    </r>
  </si>
  <si>
    <r>
      <rPr>
        <sz val="11"/>
        <color theme="1" tint="0.34998626667073579"/>
        <rFont val="Calibri"/>
        <family val="2"/>
      </rPr>
      <t>R.5.2</t>
    </r>
  </si>
  <si>
    <r>
      <rPr>
        <sz val="11"/>
        <color rgb="FF000000"/>
        <rFont val="Calibri"/>
        <family val="2"/>
      </rPr>
      <t>5.6</t>
    </r>
  </si>
  <si>
    <r>
      <rPr>
        <sz val="11"/>
        <color rgb="FF000000"/>
        <rFont val="Calibri"/>
        <family val="2"/>
      </rPr>
      <t>Sistemul de sănătate publică este sprijinit de echipe de gestionare a crizelor la toate nivelurile.</t>
    </r>
  </si>
  <si>
    <r>
      <rPr>
        <sz val="11"/>
        <color theme="1" tint="0.34998626667073579"/>
        <rFont val="Calibri"/>
        <family val="2"/>
      </rPr>
      <t>G.3</t>
    </r>
  </si>
  <si>
    <r>
      <rPr>
        <sz val="11"/>
        <color rgb="FF000000"/>
        <rFont val="Calibri"/>
        <family val="2"/>
      </rPr>
      <t>5.7</t>
    </r>
  </si>
  <si>
    <r>
      <rPr>
        <sz val="11"/>
        <color rgb="FF000000"/>
        <rFont val="Calibri"/>
        <family val="2"/>
      </rPr>
      <t>Răspunsul comportamental preconizat (ex. nivelurile de îngrijorare resimțite de populație) este luat în considerare în procesul de decizie.</t>
    </r>
  </si>
  <si>
    <r>
      <rPr>
        <sz val="11"/>
        <color theme="1" tint="0.34998626667073579"/>
        <rFont val="Calibri"/>
        <family val="2"/>
      </rPr>
      <t>G.3</t>
    </r>
  </si>
  <si>
    <r>
      <rPr>
        <sz val="11"/>
        <color theme="1" tint="0.34998626667073579"/>
        <rFont val="Calibri"/>
        <family val="2"/>
      </rPr>
      <t>R.5.5</t>
    </r>
  </si>
  <si>
    <r>
      <rPr>
        <sz val="11"/>
        <color rgb="FF000000"/>
        <rFont val="Calibri"/>
        <family val="2"/>
      </rPr>
      <t>Există proceduri de coordonare a activităților multisectoriale între ministere și sectoare.</t>
    </r>
  </si>
  <si>
    <r>
      <rPr>
        <sz val="11"/>
        <color theme="1" tint="0.34998626667073579"/>
        <rFont val="Calibri"/>
        <family val="2"/>
      </rPr>
      <t>G.3</t>
    </r>
  </si>
  <si>
    <r>
      <rPr>
        <sz val="11"/>
        <color rgb="FF000000"/>
        <rFont val="Calibri"/>
        <family val="2"/>
      </rPr>
      <t xml:space="preserve">Există un răspuns rapid multidisciplinar și multisectorial, disponibil 24 de ore din 24, 7 zile din 7. </t>
    </r>
  </si>
  <si>
    <r>
      <rPr>
        <sz val="11"/>
        <color theme="1" tint="0.34998626667073579"/>
        <rFont val="Calibri"/>
        <family val="2"/>
      </rPr>
      <t>G.3</t>
    </r>
  </si>
  <si>
    <r>
      <rPr>
        <sz val="11"/>
        <color rgb="FF000000"/>
        <rFont val="Calibri"/>
        <family val="2"/>
      </rPr>
      <t>7.1</t>
    </r>
  </si>
  <si>
    <r>
      <rPr>
        <sz val="11"/>
        <color rgb="FF000000"/>
        <rFont val="Calibri"/>
        <family val="2"/>
      </rPr>
      <t>Există proceduri pentru contramăsurile medicale, inclusiv pentru aplicarea și distribuirea lor.</t>
    </r>
  </si>
  <si>
    <r>
      <rPr>
        <sz val="11"/>
        <color theme="1" tint="0.34998626667073579"/>
        <rFont val="Calibri"/>
        <family val="2"/>
      </rPr>
      <t>R.3</t>
    </r>
  </si>
  <si>
    <r>
      <rPr>
        <sz val="11"/>
        <color rgb="FF000000"/>
        <rFont val="Calibri"/>
        <family val="2"/>
      </rPr>
      <t>7.2</t>
    </r>
  </si>
  <si>
    <r>
      <rPr>
        <sz val="11"/>
        <color rgb="FF000000"/>
        <rFont val="Calibri"/>
        <family val="2"/>
      </rPr>
      <t>Există proceduri de trimitere și primire a contramăsurilor medicale în timpul unei urgențe de sănătate publică.</t>
    </r>
  </si>
  <si>
    <r>
      <rPr>
        <sz val="11"/>
        <color theme="1" tint="0.34998626667073579"/>
        <rFont val="Calibri"/>
        <family val="2"/>
      </rPr>
      <t>R.3</t>
    </r>
  </si>
  <si>
    <r>
      <rPr>
        <sz val="11"/>
        <color theme="1" tint="0.34998626667073579"/>
        <rFont val="Calibri"/>
        <family val="2"/>
      </rPr>
      <t>R.4.1</t>
    </r>
  </si>
  <si>
    <r>
      <rPr>
        <sz val="11"/>
        <color rgb="FF000000"/>
        <rFont val="Calibri"/>
        <family val="2"/>
      </rPr>
      <t>7.3</t>
    </r>
  </si>
  <si>
    <r>
      <rPr>
        <sz val="11"/>
        <color rgb="FF000000"/>
        <rFont val="Calibri"/>
        <family val="2"/>
      </rPr>
      <t>Există și sunt funcționale proceduri de răspuns la toxiinfecții alimentare și la contaminarea alimentelor.</t>
    </r>
  </si>
  <si>
    <r>
      <rPr>
        <sz val="10"/>
        <color theme="1" tint="0.34998626667073579"/>
        <rFont val="Verdana"/>
        <family val="2"/>
      </rPr>
      <t>G.2</t>
    </r>
  </si>
  <si>
    <r>
      <rPr>
        <sz val="11"/>
        <color theme="1" tint="0.34998626667073579"/>
        <rFont val="Calibri"/>
        <family val="2"/>
      </rPr>
      <t>P.5.1</t>
    </r>
  </si>
  <si>
    <r>
      <rPr>
        <sz val="11"/>
        <color rgb="FF000000"/>
        <rFont val="Calibri"/>
        <family val="2"/>
      </rPr>
      <t>7.4</t>
    </r>
  </si>
  <si>
    <r>
      <rPr>
        <sz val="11"/>
        <color rgb="FF000000"/>
        <rFont val="Calibri"/>
        <family val="2"/>
      </rPr>
      <t>Există și sunt funcționale proceduri de răspuns la zoonoze și la potențiale zoonoze.</t>
    </r>
  </si>
  <si>
    <r>
      <rPr>
        <sz val="10"/>
        <color theme="1" tint="0.34998626667073579"/>
        <rFont val="Verdana"/>
        <family val="2"/>
      </rPr>
      <t>G.2</t>
    </r>
  </si>
  <si>
    <r>
      <rPr>
        <sz val="11"/>
        <color theme="1" tint="0.34998626667073579"/>
        <rFont val="Calibri"/>
        <family val="2"/>
      </rPr>
      <t>P.4.3</t>
    </r>
  </si>
  <si>
    <r>
      <rPr>
        <sz val="11"/>
        <color rgb="FF000000"/>
        <rFont val="Calibri"/>
        <family val="2"/>
      </rPr>
      <t>7.5</t>
    </r>
  </si>
  <si>
    <r>
      <rPr>
        <sz val="11"/>
        <color rgb="FF000000"/>
        <rFont val="Calibri"/>
        <family val="2"/>
      </rPr>
      <t>În zonele receptive la transmiterea arbovirusurilor sunt instituite proceduri standard de operare pentru investigațiile pe teren și măsuri rapide de combatere a vectorilor.</t>
    </r>
  </si>
  <si>
    <r>
      <rPr>
        <sz val="10"/>
        <color theme="1" tint="0.34998626667073579"/>
        <rFont val="Verdana"/>
        <family val="2"/>
      </rPr>
      <t>G.2</t>
    </r>
  </si>
  <si>
    <r>
      <rPr>
        <sz val="11"/>
        <color rgb="FF000000"/>
        <rFont val="Calibri"/>
        <family val="2"/>
      </rPr>
      <t>7.6</t>
    </r>
  </si>
  <si>
    <r>
      <rPr>
        <sz val="11"/>
        <color rgb="FF000000"/>
        <rFont val="Calibri"/>
        <family val="2"/>
      </rPr>
      <t>Există sisteme medicale, de sănătate publică și de sănătate psihică/comportamentală care sprijină recuperarea.</t>
    </r>
  </si>
  <si>
    <r>
      <rPr>
        <sz val="10"/>
        <color theme="1" tint="0.34998626667073579"/>
        <rFont val="Verdana"/>
        <family val="2"/>
      </rPr>
      <t>G.2</t>
    </r>
  </si>
  <si>
    <r>
      <rPr>
        <sz val="11"/>
        <color rgb="FF000000"/>
        <rFont val="Calibri"/>
        <family val="2"/>
      </rPr>
      <t>7.7</t>
    </r>
  </si>
  <si>
    <r>
      <rPr>
        <sz val="11"/>
        <color rgb="FF000000"/>
        <rFont val="Calibri"/>
        <family val="2"/>
      </rPr>
      <t>Există un protocol pentru evacuarea medicală a respondenților care oferă asistență în cazul unei urgențe de sănătate publică în străinătate.</t>
    </r>
  </si>
  <si>
    <r>
      <rPr>
        <sz val="10"/>
        <color theme="1" tint="0.34998626667073579"/>
        <rFont val="Verdana"/>
        <family val="2"/>
      </rPr>
      <t>G.2</t>
    </r>
  </si>
  <si>
    <r>
      <rPr>
        <sz val="11"/>
        <color theme="1" tint="0.34998626667073579"/>
        <rFont val="Calibri"/>
        <family val="2"/>
      </rPr>
      <t>R.4.2</t>
    </r>
  </si>
  <si>
    <r>
      <rPr>
        <sz val="11"/>
        <color rgb="FF000000"/>
        <rFont val="Calibri"/>
        <family val="2"/>
      </rPr>
      <t>Eficacitatea activităților de răspuns este evaluată frecvent pe baza datelor de monitorizare culese.</t>
    </r>
  </si>
  <si>
    <r>
      <rPr>
        <sz val="11"/>
        <color rgb="FF000000"/>
        <rFont val="Calibri"/>
        <family val="2"/>
      </rPr>
      <t>8.1</t>
    </r>
  </si>
  <si>
    <r>
      <rPr>
        <sz val="11"/>
        <color rgb="FF000000"/>
        <rFont val="Calibri"/>
        <family val="2"/>
      </rPr>
      <t>Activitățile de răspuns sunt adaptate în mod constant la noua situație.</t>
    </r>
  </si>
  <si>
    <r>
      <rPr>
        <sz val="11"/>
        <color rgb="FF000000"/>
        <rFont val="Calibri"/>
        <family val="2"/>
      </rPr>
      <t>8.2</t>
    </r>
  </si>
  <si>
    <r>
      <rPr>
        <sz val="11"/>
        <color rgb="FF000000"/>
        <rFont val="Calibri"/>
        <family val="2"/>
      </rPr>
      <t xml:space="preserve">Sistemele de monitorizare a sănătății sunt consolidate în timpul unui eveniment. </t>
    </r>
  </si>
  <si>
    <r>
      <rPr>
        <sz val="11"/>
        <color rgb="FF000000"/>
        <rFont val="Calibri"/>
        <family val="2"/>
      </rPr>
      <t>8.3</t>
    </r>
  </si>
  <si>
    <r>
      <rPr>
        <sz val="11"/>
        <color rgb="FF000000"/>
        <rFont val="Calibri"/>
        <family val="2"/>
      </rPr>
      <t>În timpul evenimentului, datele de monitorizare a sănătății legate de eveniment sunt evaluate frecvent.</t>
    </r>
  </si>
  <si>
    <r>
      <rPr>
        <sz val="11"/>
        <color rgb="FF000000"/>
        <rFont val="Calibri"/>
        <family val="2"/>
      </rPr>
      <t>8.4</t>
    </r>
  </si>
  <si>
    <r>
      <rPr>
        <sz val="11"/>
        <color rgb="FF000000"/>
        <rFont val="Calibri"/>
        <family val="2"/>
      </rPr>
      <t>Sistemele de monitorizare a sănătății monitorizează evenimentul aflat în evoluție (ex. distribuția geografică și/sau temporală).</t>
    </r>
  </si>
  <si>
    <r>
      <rPr>
        <sz val="11"/>
        <color rgb="FF000000"/>
        <rFont val="Calibri"/>
        <family val="2"/>
      </rPr>
      <t>8.5</t>
    </r>
  </si>
  <si>
    <r>
      <rPr>
        <sz val="11"/>
        <color rgb="FF000000"/>
        <rFont val="Calibri"/>
        <family val="2"/>
      </rPr>
      <t>Sistemele de monitorizare a sănătății monitorizează funcționarea serviciilor esențiale.</t>
    </r>
  </si>
  <si>
    <r>
      <rPr>
        <sz val="11"/>
        <color rgb="FF000000"/>
        <rFont val="Calibri"/>
        <family val="2"/>
      </rPr>
      <t>8.6</t>
    </r>
  </si>
  <si>
    <r>
      <rPr>
        <sz val="11"/>
        <color rgb="FF000000"/>
        <rFont val="Calibri"/>
        <family val="2"/>
      </rPr>
      <t>Sistemele de monitorizare a sănătății sunt conectate la laboratoare și unități medicale.</t>
    </r>
  </si>
  <si>
    <r>
      <rPr>
        <sz val="11"/>
        <color rgb="FF000000"/>
        <rFont val="Calibri"/>
        <family val="2"/>
      </rPr>
      <t>Există o strategie de comunicare cuprinzătoare pentru a se asigura implicarea tuturor părților interesate relevante, cum ar fi profesioniștii din domeniul sănătății publice, mass-media și sectorul public, sectoare fără legătură cu sănătatea etc.</t>
    </r>
  </si>
  <si>
    <r>
      <rPr>
        <sz val="10"/>
        <color theme="1" tint="0.34998626667073579"/>
        <rFont val="Verdana"/>
        <family val="2"/>
      </rPr>
      <t>C.5</t>
    </r>
  </si>
  <si>
    <r>
      <rPr>
        <sz val="11"/>
        <color rgb="FF000000"/>
        <rFont val="Calibri"/>
        <family val="2"/>
      </rPr>
      <t>9.1</t>
    </r>
  </si>
  <si>
    <r>
      <rPr>
        <sz val="11"/>
        <color rgb="FF000000"/>
        <rFont val="Calibri"/>
        <family val="2"/>
      </rPr>
      <t>Ierarhia responsabilităților este clar identificată, pentru a asigura comunicarea eficace la nivel național și internațional.</t>
    </r>
  </si>
  <si>
    <r>
      <rPr>
        <sz val="10"/>
        <color theme="1" tint="0.34998626667073579"/>
        <rFont val="Verdana"/>
        <family val="2"/>
      </rPr>
      <t>C.5</t>
    </r>
  </si>
  <si>
    <r>
      <rPr>
        <sz val="11"/>
        <color theme="1" tint="0.34998626667073579"/>
        <rFont val="Calibri"/>
        <family val="2"/>
      </rPr>
      <t>D.3.1</t>
    </r>
  </si>
  <si>
    <r>
      <rPr>
        <sz val="11"/>
        <color rgb="FF000000"/>
        <rFont val="Calibri"/>
        <family val="2"/>
      </rPr>
      <t>9.2</t>
    </r>
  </si>
  <si>
    <r>
      <rPr>
        <sz val="11"/>
        <color rgb="FF000000"/>
        <rFont val="Calibri"/>
        <family val="2"/>
      </rPr>
      <t>Toate părțile interesate relevante sunt implicate și bine informate în prealabil, în cursul evenimentului și ulterior.</t>
    </r>
  </si>
  <si>
    <r>
      <rPr>
        <sz val="10"/>
        <color theme="1" tint="0.34998626667073579"/>
        <rFont val="Verdana"/>
        <family val="2"/>
      </rPr>
      <t>C.5</t>
    </r>
  </si>
  <si>
    <r>
      <rPr>
        <sz val="11"/>
        <color rgb="FF000000"/>
        <rFont val="Calibri"/>
        <family val="2"/>
      </rPr>
      <t>9.3</t>
    </r>
  </si>
  <si>
    <r>
      <rPr>
        <sz val="11"/>
        <color rgb="FF000000"/>
        <rFont val="Calibri"/>
        <family val="2"/>
      </rPr>
      <t>În timpul unui eveniment, mesajele de bază transmise de diferitele autorități sunt coordonate și standardizate.</t>
    </r>
  </si>
  <si>
    <r>
      <rPr>
        <sz val="10"/>
        <color theme="1" tint="0.34998626667073579"/>
        <rFont val="Verdana"/>
        <family val="2"/>
      </rPr>
      <t>C.5</t>
    </r>
  </si>
  <si>
    <r>
      <rPr>
        <sz val="11"/>
        <color rgb="FF000000"/>
        <rFont val="Calibri"/>
        <family val="2"/>
      </rPr>
      <t>9.4</t>
    </r>
  </si>
  <si>
    <r>
      <rPr>
        <sz val="11"/>
        <color rgb="FF000000"/>
        <rFont val="Calibri"/>
        <family val="2"/>
      </rPr>
      <t>Informațiile despre evenimentul aflat în evoluție sunt comunicate părților interesate relevante și publicului.</t>
    </r>
  </si>
  <si>
    <r>
      <rPr>
        <sz val="10"/>
        <color theme="1" tint="0.34998626667073579"/>
        <rFont val="Verdana"/>
        <family val="2"/>
      </rPr>
      <t>C.5</t>
    </r>
  </si>
  <si>
    <r>
      <rPr>
        <sz val="11"/>
        <color rgb="FF000000"/>
        <rFont val="Calibri"/>
        <family val="2"/>
      </rPr>
      <t>9.5</t>
    </r>
  </si>
  <si>
    <r>
      <rPr>
        <sz val="11"/>
        <color rgb="FF000000"/>
        <rFont val="Calibri"/>
        <family val="2"/>
      </rPr>
      <t>Rețelele critice de comunicare sunt identificate, cartografiate și monitorizate.</t>
    </r>
  </si>
  <si>
    <r>
      <rPr>
        <sz val="10"/>
        <color theme="1" tint="0.34998626667073579"/>
        <rFont val="Verdana"/>
        <family val="2"/>
      </rPr>
      <t>C.5</t>
    </r>
  </si>
  <si>
    <r>
      <rPr>
        <sz val="11"/>
        <color rgb="FF000000"/>
        <rFont val="Calibri"/>
        <family val="2"/>
      </rPr>
      <t>9.6</t>
    </r>
  </si>
  <si>
    <r>
      <rPr>
        <sz val="11"/>
        <color rgb="FF000000"/>
        <rFont val="Calibri"/>
        <family val="2"/>
      </rPr>
      <t>Sunt pregătite materiale informative ad hoc pentru diferiții actori (ex. definiții de caz simplificate pentru utilizare în cadrul comunității).</t>
    </r>
  </si>
  <si>
    <r>
      <rPr>
        <sz val="11"/>
        <color theme="1" tint="0.34998626667073579"/>
        <rFont val="Calibri"/>
        <family val="2"/>
      </rPr>
      <t>C.5</t>
    </r>
  </si>
  <si>
    <r>
      <rPr>
        <sz val="11"/>
        <color rgb="FF000000"/>
        <rFont val="Calibri"/>
        <family val="2"/>
      </rPr>
      <t>În timpul unui eveniment, o autoritate de încredere difuzează mesaje consecvente.</t>
    </r>
  </si>
  <si>
    <r>
      <rPr>
        <sz val="10"/>
        <color theme="1" tint="0.34998626667073579"/>
        <rFont val="Verdana"/>
        <family val="2"/>
      </rPr>
      <t>C.5</t>
    </r>
  </si>
  <si>
    <r>
      <rPr>
        <sz val="11"/>
        <color rgb="FF000000"/>
        <rFont val="Calibri"/>
        <family val="2"/>
      </rPr>
      <t>10.1</t>
    </r>
  </si>
  <si>
    <r>
      <rPr>
        <sz val="11"/>
        <color rgb="FF000000"/>
        <rFont val="Calibri"/>
        <family val="2"/>
      </rPr>
      <t>Se diseminează informații legate de eveniment în rândul tuturor părților interesate relevante din sectorul sănătății.</t>
    </r>
  </si>
  <si>
    <r>
      <rPr>
        <sz val="10"/>
        <color theme="1" tint="0.34998626667073579"/>
        <rFont val="Verdana"/>
        <family val="2"/>
      </rPr>
      <t>C.5</t>
    </r>
  </si>
  <si>
    <r>
      <rPr>
        <sz val="11"/>
        <color rgb="FF000000"/>
        <rFont val="Calibri"/>
        <family val="2"/>
      </rPr>
      <t>10.2</t>
    </r>
  </si>
  <si>
    <r>
      <rPr>
        <sz val="11"/>
        <color rgb="FF000000"/>
        <rFont val="Calibri"/>
        <family val="2"/>
      </rPr>
      <t xml:space="preserve">Se diseminează informații legate de eveniment în rândul tuturor părților interesate relevante din afara sectorului sănătății. </t>
    </r>
  </si>
  <si>
    <r>
      <rPr>
        <sz val="10"/>
        <color theme="1" tint="0.34998626667073579"/>
        <rFont val="Verdana"/>
        <family val="2"/>
      </rPr>
      <t>C.5</t>
    </r>
  </si>
  <si>
    <r>
      <rPr>
        <sz val="11"/>
        <color rgb="FF000000"/>
        <rFont val="Calibri"/>
        <family val="2"/>
      </rPr>
      <t>Este instituit un răspuns eficace în materie de sănătate publică la punctele de intrare, în conformitate cu RSI.</t>
    </r>
  </si>
  <si>
    <r>
      <rPr>
        <sz val="11"/>
        <color theme="1" tint="0.34998626667073579"/>
        <rFont val="Calibri"/>
        <family val="2"/>
      </rPr>
      <t>PoE.2</t>
    </r>
  </si>
  <si>
    <r>
      <rPr>
        <sz val="11"/>
        <color rgb="FF000000"/>
        <rFont val="Calibri"/>
        <family val="2"/>
      </rPr>
      <t>11.1</t>
    </r>
  </si>
  <si>
    <r>
      <rPr>
        <sz val="11"/>
        <color rgb="FF000000"/>
        <rFont val="Calibri"/>
        <family val="2"/>
      </rPr>
      <t>Se aplică proceduri de gestionare a cazurilor pentru pericolele relevante prevăzute de RSI.</t>
    </r>
  </si>
  <si>
    <r>
      <rPr>
        <sz val="11"/>
        <color theme="1" tint="0.34998626667073579"/>
        <rFont val="Calibri"/>
        <family val="2"/>
      </rPr>
      <t>R.2.4</t>
    </r>
  </si>
  <si>
    <r>
      <rPr>
        <sz val="11"/>
        <color rgb="FF000000"/>
        <rFont val="Calibri"/>
        <family val="2"/>
      </rPr>
      <t>11.2</t>
    </r>
  </si>
  <si>
    <r>
      <rPr>
        <sz val="11"/>
        <color rgb="FF000000"/>
        <rFont val="Calibri"/>
        <family val="2"/>
      </rPr>
      <t>Obligațiile prevăzute de RSI în ceea ce privește punctele de intrare sunt îndeplinite.</t>
    </r>
  </si>
  <si>
    <r>
      <rPr>
        <sz val="11"/>
        <color theme="1" tint="0.34998626667073579"/>
        <rFont val="Calibri"/>
        <family val="2"/>
      </rPr>
      <t>PoE.1</t>
    </r>
  </si>
  <si>
    <r>
      <rPr>
        <sz val="11"/>
        <color rgb="FF000000"/>
        <rFont val="Calibri"/>
        <family val="2"/>
      </rPr>
      <t>Se diseminează informații legate de eveniment în rândul publicului, pentru a explica în ce constă focarul, a restabili încrederea și a reduce la minimum riscul de infectare.</t>
    </r>
  </si>
  <si>
    <r>
      <rPr>
        <sz val="11"/>
        <color theme="1" tint="0.34998626667073579"/>
        <rFont val="Calibri"/>
        <family val="2"/>
      </rPr>
      <t>C.5</t>
    </r>
  </si>
  <si>
    <r>
      <rPr>
        <sz val="11"/>
        <color theme="1" tint="0.34998626667073579"/>
        <rFont val="Calibri"/>
        <family val="2"/>
      </rPr>
      <t>R.5.3</t>
    </r>
  </si>
  <si>
    <r>
      <rPr>
        <sz val="11"/>
        <color rgb="FF000000"/>
        <rFont val="Calibri"/>
        <family val="2"/>
      </rPr>
      <t>12.1</t>
    </r>
  </si>
  <si>
    <r>
      <rPr>
        <sz val="11"/>
        <color rgb="FF000000"/>
        <rFont val="Calibri"/>
        <family val="2"/>
      </rPr>
      <t xml:space="preserve">Comunicarea cu publicul este armonizată cu cea a altor organizații naționale și internaționale. </t>
    </r>
  </si>
  <si>
    <r>
      <rPr>
        <sz val="11"/>
        <color theme="1" tint="0.34998626667073579"/>
        <rFont val="Calibri"/>
        <family val="2"/>
      </rPr>
      <t>C.5</t>
    </r>
  </si>
  <si>
    <r>
      <rPr>
        <sz val="11"/>
        <color rgb="FF000000"/>
        <rFont val="Calibri"/>
        <family val="2"/>
      </rPr>
      <t>12.2</t>
    </r>
  </si>
  <si>
    <r>
      <rPr>
        <sz val="11"/>
        <color rgb="FF000000"/>
        <rFont val="Calibri"/>
        <family val="2"/>
      </rPr>
      <t>Se creează mesaje-cheie pentru comunicarea publică.</t>
    </r>
  </si>
  <si>
    <r>
      <rPr>
        <sz val="11"/>
        <color theme="1" tint="0.34998626667073579"/>
        <rFont val="Calibri"/>
        <family val="2"/>
      </rPr>
      <t>C.5</t>
    </r>
  </si>
  <si>
    <r>
      <rPr>
        <sz val="11"/>
        <color theme="1" tint="0.34998626667073579"/>
        <rFont val="Calibri"/>
        <family val="2"/>
      </rPr>
      <t>R.5.3</t>
    </r>
  </si>
  <si>
    <r>
      <rPr>
        <sz val="11"/>
        <color rgb="FF000000"/>
        <rFont val="Calibri"/>
        <family val="2"/>
      </rPr>
      <t>12.3</t>
    </r>
  </si>
  <si>
    <r>
      <rPr>
        <sz val="11"/>
        <color rgb="FF000000"/>
        <rFont val="Calibri"/>
        <family val="2"/>
      </rPr>
      <t>Informarea publicului este semnificativă, relevantă și promptă.</t>
    </r>
  </si>
  <si>
    <r>
      <rPr>
        <sz val="11"/>
        <color theme="1" tint="0.34998626667073579"/>
        <rFont val="Calibri"/>
        <family val="2"/>
      </rPr>
      <t>C.5</t>
    </r>
  </si>
  <si>
    <r>
      <rPr>
        <sz val="11"/>
        <color rgb="FF000000"/>
        <rFont val="Calibri"/>
        <family val="2"/>
      </rPr>
      <t>12.4</t>
    </r>
  </si>
  <si>
    <r>
      <rPr>
        <sz val="11"/>
        <color rgb="FF000000"/>
        <rFont val="Calibri"/>
        <family val="2"/>
      </rPr>
      <t xml:space="preserve">Informarea publicului este deschisă și transparentă. </t>
    </r>
  </si>
  <si>
    <r>
      <rPr>
        <sz val="11"/>
        <color theme="1" tint="0.34998626667073579"/>
        <rFont val="Calibri"/>
        <family val="2"/>
      </rPr>
      <t>C.5</t>
    </r>
  </si>
  <si>
    <r>
      <rPr>
        <sz val="11"/>
        <color rgb="FF000000"/>
        <rFont val="Calibri"/>
        <family val="2"/>
      </rPr>
      <t>12.5</t>
    </r>
  </si>
  <si>
    <r>
      <rPr>
        <sz val="11"/>
        <color rgb="FF000000"/>
        <rFont val="Calibri"/>
        <family val="2"/>
      </rPr>
      <t>Informarea publicului ține cont de modul în care acesta percepe riscul.</t>
    </r>
  </si>
  <si>
    <r>
      <rPr>
        <sz val="11"/>
        <color theme="1" tint="0.34998626667073579"/>
        <rFont val="Calibri"/>
        <family val="2"/>
      </rPr>
      <t>C.5</t>
    </r>
  </si>
  <si>
    <r>
      <rPr>
        <sz val="11"/>
        <color theme="1" tint="0.34998626667073579"/>
        <rFont val="Calibri"/>
        <family val="2"/>
      </rPr>
      <t>R.5.5</t>
    </r>
  </si>
  <si>
    <r>
      <rPr>
        <sz val="11"/>
        <color rgb="FF000000"/>
        <rFont val="Calibri"/>
        <family val="2"/>
      </rPr>
      <t>12.6</t>
    </r>
  </si>
  <si>
    <r>
      <rPr>
        <sz val="11"/>
        <color rgb="FF000000"/>
        <rFont val="Calibri"/>
        <family val="2"/>
      </rPr>
      <t>Comunicarea cu publicul ia în considerare caracteristicile populației, de exemplu aspectele lingvistice, sociale, religioase, culturale, politice și/sau economice.</t>
    </r>
  </si>
  <si>
    <r>
      <rPr>
        <sz val="11"/>
        <color theme="1" tint="0.34998626667073579"/>
        <rFont val="Calibri"/>
        <family val="2"/>
      </rPr>
      <t>C.5</t>
    </r>
  </si>
  <si>
    <r>
      <rPr>
        <b/>
        <sz val="11"/>
        <color rgb="FF000000"/>
        <rFont val="Calibri"/>
        <family val="2"/>
      </rPr>
      <t>SIB</t>
    </r>
  </si>
  <si>
    <r>
      <rPr>
        <b/>
        <sz val="11"/>
        <color rgb="FF000000"/>
        <rFont val="Calibri"/>
        <family val="2"/>
      </rPr>
      <t>SIC</t>
    </r>
  </si>
  <si>
    <t>CHECK BSI</t>
  </si>
  <si>
    <t>CHECK CSI</t>
  </si>
  <si>
    <t>Weighted BSI</t>
  </si>
  <si>
    <t>Weighted ratio CSI</t>
  </si>
  <si>
    <t>score BSI</t>
  </si>
  <si>
    <t>score CSI</t>
  </si>
  <si>
    <t>BSI NA</t>
  </si>
  <si>
    <t>CSI NA</t>
  </si>
  <si>
    <r>
      <rPr>
        <b/>
        <sz val="18"/>
        <rFont val="Calibri"/>
        <family val="2"/>
      </rPr>
      <t>Analiza posteveniment</t>
    </r>
  </si>
  <si>
    <r>
      <rPr>
        <b/>
        <sz val="16"/>
        <color rgb="FFFFFFFF"/>
        <rFont val="Calibri"/>
        <family val="2"/>
      </rPr>
      <t>Măsurarea performanței</t>
    </r>
  </si>
  <si>
    <r>
      <rPr>
        <b/>
        <sz val="11"/>
        <color rgb="FFFFFFFF"/>
        <rFont val="Calibri"/>
        <family val="2"/>
      </rPr>
      <t>OMS</t>
    </r>
  </si>
  <si>
    <r>
      <rPr>
        <b/>
        <sz val="11"/>
        <color rgb="FFFFFFFF"/>
        <rFont val="Calibri"/>
        <family val="2"/>
      </rPr>
      <t xml:space="preserve">JEE </t>
    </r>
  </si>
  <si>
    <r>
      <rPr>
        <b/>
        <sz val="14"/>
        <rFont val="Calibri"/>
        <family val="2"/>
      </rPr>
      <t>Punctaj</t>
    </r>
  </si>
  <si>
    <r>
      <rPr>
        <b/>
        <sz val="16"/>
        <color rgb="FFFFFFFF"/>
        <rFont val="Calibri"/>
        <family val="2"/>
      </rPr>
      <t>Referințe</t>
    </r>
  </si>
  <si>
    <r>
      <rPr>
        <b/>
        <sz val="12"/>
        <rFont val="Calibri"/>
        <family val="2"/>
      </rPr>
      <t>NA/NC</t>
    </r>
  </si>
  <si>
    <r>
      <rPr>
        <b/>
        <sz val="11"/>
        <color rgb="FF000000"/>
        <rFont val="Calibri"/>
        <family val="2"/>
      </rPr>
      <t>Observații</t>
    </r>
  </si>
  <si>
    <r>
      <rPr>
        <sz val="11"/>
        <color rgb="FF000000"/>
        <rFont val="Calibri"/>
        <family val="2"/>
      </rPr>
      <t>Nivelul de pregătire este estimat prin evaluarea evenimentelor care reprezintă o problemă de sănătate publică.</t>
    </r>
  </si>
  <si>
    <r>
      <rPr>
        <sz val="11"/>
        <color theme="1" tint="0.34998626667073579"/>
        <rFont val="Calibri"/>
        <family val="2"/>
      </rPr>
      <t>C.6</t>
    </r>
  </si>
  <si>
    <r>
      <rPr>
        <sz val="11"/>
        <color rgb="FF000000"/>
        <rFont val="Calibri"/>
        <family val="2"/>
      </rPr>
      <t>1.1</t>
    </r>
  </si>
  <si>
    <r>
      <rPr>
        <sz val="11"/>
        <color rgb="FF000000"/>
        <rFont val="Calibri"/>
        <family val="2"/>
      </rPr>
      <t>Pregătirea este evaluată independent.</t>
    </r>
  </si>
  <si>
    <r>
      <rPr>
        <sz val="11"/>
        <color theme="1" tint="0.34998626667073579"/>
        <rFont val="Calibri"/>
        <family val="2"/>
      </rPr>
      <t>C.4</t>
    </r>
  </si>
  <si>
    <r>
      <rPr>
        <sz val="11"/>
        <color rgb="FF000000"/>
        <rFont val="Calibri"/>
        <family val="2"/>
      </rPr>
      <t>Analizele posteveniment fac parte din activitățile de planificare a pregătirii derulate de organizație.</t>
    </r>
  </si>
  <si>
    <r>
      <rPr>
        <sz val="11"/>
        <color theme="1" tint="0.34998626667073579"/>
        <rFont val="Calibri"/>
        <family val="2"/>
      </rPr>
      <t>C.6</t>
    </r>
  </si>
  <si>
    <r>
      <rPr>
        <sz val="11"/>
        <color rgb="FF000000"/>
        <rFont val="Calibri"/>
        <family val="2"/>
      </rPr>
      <t>2.1</t>
    </r>
  </si>
  <si>
    <r>
      <rPr>
        <sz val="11"/>
        <color rgb="FF000000"/>
        <rFont val="Calibri"/>
        <family val="2"/>
      </rPr>
      <t>Analizele posteveniment sunt efectuate cât mai curând posibil după eveniment.</t>
    </r>
  </si>
  <si>
    <r>
      <rPr>
        <sz val="11"/>
        <color theme="1" tint="0.34998626667073579"/>
        <rFont val="Calibri"/>
        <family val="2"/>
      </rPr>
      <t>C.6</t>
    </r>
  </si>
  <si>
    <r>
      <rPr>
        <sz val="11"/>
        <color rgb="FF000000"/>
        <rFont val="Calibri"/>
        <family val="2"/>
      </rPr>
      <t>2.2</t>
    </r>
  </si>
  <si>
    <r>
      <rPr>
        <sz val="11"/>
        <color rgb="FF000000"/>
        <rFont val="Calibri"/>
        <family val="2"/>
      </rPr>
      <t>Analizele posteveniment efectuate sunt de calitate.</t>
    </r>
  </si>
  <si>
    <r>
      <rPr>
        <sz val="11"/>
        <color theme="1" tint="0.34998626667073579"/>
        <rFont val="Calibri"/>
        <family val="2"/>
      </rPr>
      <t>C.6</t>
    </r>
  </si>
  <si>
    <r>
      <rPr>
        <sz val="11"/>
        <color rgb="FF000000"/>
        <rFont val="Calibri"/>
        <family val="2"/>
      </rPr>
      <t>2.3</t>
    </r>
  </si>
  <si>
    <r>
      <rPr>
        <sz val="11"/>
        <color rgb="FF000000"/>
        <rFont val="Calibri"/>
        <family val="2"/>
      </rPr>
      <t>Analizele posteveniment constau într-un audit intern, care implică toți actorii naționali responsabili de funcțiile esențiale de sănătate publică.</t>
    </r>
  </si>
  <si>
    <r>
      <rPr>
        <sz val="11"/>
        <color theme="1" tint="0.34998626667073579"/>
        <rFont val="Calibri"/>
        <family val="2"/>
      </rPr>
      <t>C.6</t>
    </r>
  </si>
  <si>
    <r>
      <rPr>
        <sz val="11"/>
        <color rgb="FF000000"/>
        <rFont val="Calibri"/>
        <family val="2"/>
      </rPr>
      <t>2.4</t>
    </r>
  </si>
  <si>
    <r>
      <rPr>
        <sz val="11"/>
        <color rgb="FF000000"/>
        <rFont val="Calibri"/>
        <family val="2"/>
      </rPr>
      <t>Analizele posteveniment constau într-o revizuire colegială externă, la care sunt invitați să participe un alt stat parte la RSI, secretariatul OMS și agențiile relevante ale UE.</t>
    </r>
  </si>
  <si>
    <r>
      <rPr>
        <sz val="11"/>
        <color theme="1" tint="0.34998626667073579"/>
        <rFont val="Calibri"/>
        <family val="2"/>
      </rPr>
      <t>C.6</t>
    </r>
  </si>
  <si>
    <r>
      <rPr>
        <sz val="11"/>
        <color rgb="FF000000"/>
        <rFont val="Calibri"/>
        <family val="2"/>
      </rPr>
      <t>Lecțiile învățate din toate sectoarele relevante sunt înregistrate sistematic în rapoartele posteveniment.</t>
    </r>
  </si>
  <si>
    <r>
      <rPr>
        <sz val="11"/>
        <color theme="1" tint="0.34998626667073579"/>
        <rFont val="Calibri"/>
        <family val="2"/>
      </rPr>
      <t>C.6</t>
    </r>
  </si>
  <si>
    <r>
      <rPr>
        <b/>
        <sz val="11"/>
        <color rgb="FF000000"/>
        <rFont val="Calibri"/>
        <family val="2"/>
      </rPr>
      <t>SIB</t>
    </r>
  </si>
  <si>
    <r>
      <rPr>
        <b/>
        <sz val="11"/>
        <color rgb="FF000000"/>
        <rFont val="Calibri"/>
        <family val="2"/>
      </rPr>
      <t>SIC</t>
    </r>
  </si>
  <si>
    <t>CHECK BSI</t>
  </si>
  <si>
    <t>CHECK CSI</t>
  </si>
  <si>
    <t>Weighted BSI</t>
  </si>
  <si>
    <t>Weighted ratio CSI</t>
  </si>
  <si>
    <t>score BSI</t>
  </si>
  <si>
    <t>score CSI</t>
  </si>
  <si>
    <t>BSI NA</t>
  </si>
  <si>
    <t>CSI NA</t>
  </si>
  <si>
    <r>
      <rPr>
        <b/>
        <sz val="18"/>
        <rFont val="Calibri"/>
        <family val="2"/>
      </rPr>
      <t>Aplicarea lecțiilor învățate</t>
    </r>
  </si>
  <si>
    <r>
      <rPr>
        <b/>
        <sz val="16"/>
        <color rgb="FFFFFFFF"/>
        <rFont val="Calibri"/>
        <family val="2"/>
      </rPr>
      <t>Măsurarea performanței</t>
    </r>
  </si>
  <si>
    <r>
      <rPr>
        <b/>
        <sz val="11"/>
        <color rgb="FFFFFFFF"/>
        <rFont val="Calibri"/>
        <family val="2"/>
      </rPr>
      <t>OMS</t>
    </r>
  </si>
  <si>
    <r>
      <rPr>
        <b/>
        <sz val="11"/>
        <color rgb="FFFFFFFF"/>
        <rFont val="Calibri"/>
        <family val="2"/>
      </rPr>
      <t xml:space="preserve">JEE </t>
    </r>
  </si>
  <si>
    <r>
      <rPr>
        <b/>
        <sz val="14"/>
        <rFont val="Calibri"/>
        <family val="2"/>
      </rPr>
      <t>Punctaj</t>
    </r>
  </si>
  <si>
    <r>
      <rPr>
        <b/>
        <sz val="16"/>
        <color rgb="FFFFFFFF"/>
        <rFont val="Calibri"/>
        <family val="2"/>
      </rPr>
      <t>Referințe</t>
    </r>
  </si>
  <si>
    <r>
      <rPr>
        <b/>
        <sz val="12"/>
        <rFont val="Calibri"/>
        <family val="2"/>
      </rPr>
      <t>NA/NC</t>
    </r>
  </si>
  <si>
    <r>
      <rPr>
        <b/>
        <sz val="11"/>
        <color rgb="FF000000"/>
        <rFont val="Calibri"/>
        <family val="2"/>
      </rPr>
      <t>Observații</t>
    </r>
  </si>
  <si>
    <r>
      <rPr>
        <sz val="11"/>
        <color rgb="FF000000"/>
        <rFont val="Calibri"/>
        <family val="2"/>
      </rPr>
      <t>Experiențele și lecțiile învățate din analizele sau exercițiile posteveniment sunt utilizate pentru îmbunătățirea activităților de pregătire și de răspuns.</t>
    </r>
  </si>
  <si>
    <r>
      <rPr>
        <sz val="11"/>
        <color rgb="FF000000"/>
        <rFont val="Calibri"/>
        <family val="2"/>
      </rPr>
      <t>C.6</t>
    </r>
  </si>
  <si>
    <r>
      <rPr>
        <sz val="11"/>
        <color rgb="FF000000"/>
        <rFont val="Calibri"/>
        <family val="2"/>
      </rPr>
      <t>Experiențele și lecțiile învățate din analizele sau exercițiile posteveniment sunt utilizate în toate sectoarele relevante.</t>
    </r>
  </si>
  <si>
    <r>
      <rPr>
        <sz val="11"/>
        <color rgb="FF000000"/>
        <rFont val="Calibri"/>
        <family val="2"/>
      </rPr>
      <t>C.6</t>
    </r>
  </si>
  <si>
    <r>
      <rPr>
        <sz val="11"/>
        <color rgb="FF000000"/>
        <rFont val="Calibri"/>
        <family val="2"/>
      </rPr>
      <t>Experiențele și lecțiile învățate din analizele sau exercițiile posteveniment sunt utilizate pentru îmbunătățirea politicilor și a practicii.</t>
    </r>
  </si>
  <si>
    <r>
      <rPr>
        <sz val="11"/>
        <color rgb="FF000000"/>
        <rFont val="Calibri"/>
        <family val="2"/>
      </rPr>
      <t>C.6</t>
    </r>
  </si>
  <si>
    <r>
      <rPr>
        <sz val="11"/>
        <color rgb="FF000000"/>
        <rFont val="Calibri"/>
        <family val="2"/>
      </rPr>
      <t>3.1</t>
    </r>
  </si>
  <si>
    <r>
      <rPr>
        <sz val="11"/>
        <color rgb="FF000000"/>
        <rFont val="Calibri"/>
        <family val="2"/>
      </rPr>
      <t>Experiențele și lecțiile învățate din analizele sau exercițiile posteveniment sunt împărtășite comunității internaționale.</t>
    </r>
  </si>
  <si>
    <r>
      <rPr>
        <sz val="11"/>
        <color rgb="FF000000"/>
        <rFont val="Calibri"/>
        <family val="2"/>
      </rPr>
      <t>C.6</t>
    </r>
  </si>
  <si>
    <r>
      <rPr>
        <sz val="11"/>
        <color rgb="FF000000"/>
        <rFont val="Calibri"/>
        <family val="2"/>
      </rPr>
      <t>3.2</t>
    </r>
  </si>
  <si>
    <r>
      <rPr>
        <sz val="11"/>
        <color rgb="FF000000"/>
        <rFont val="Calibri"/>
        <family val="2"/>
      </rPr>
      <t>Personalul este încurajat să redacteze rezumatul unui raport de evaluare în limba engleză, pentru a putea fi difuzat în rândul comunității internaționale.</t>
    </r>
  </si>
  <si>
    <r>
      <rPr>
        <sz val="11"/>
        <color rgb="FF000000"/>
        <rFont val="Calibri"/>
        <family val="2"/>
      </rPr>
      <t>C.6</t>
    </r>
  </si>
  <si>
    <r>
      <rPr>
        <b/>
        <sz val="11"/>
        <color rgb="FF000000"/>
        <rFont val="Calibri"/>
        <family val="2"/>
      </rPr>
      <t>SIB</t>
    </r>
  </si>
  <si>
    <r>
      <rPr>
        <b/>
        <sz val="11"/>
        <color rgb="FF000000"/>
        <rFont val="Calibri"/>
        <family val="2"/>
      </rPr>
      <t>SIC</t>
    </r>
  </si>
  <si>
    <t>CHECK BSI</t>
  </si>
  <si>
    <t>CHECK CSI</t>
  </si>
  <si>
    <t>Weighted BSI</t>
  </si>
  <si>
    <t>Weighted ratio CSI</t>
  </si>
  <si>
    <t>score BSI</t>
  </si>
  <si>
    <t>score CSI</t>
  </si>
  <si>
    <t>BSI NA</t>
  </si>
  <si>
    <t>CSI NA</t>
  </si>
  <si>
    <r>
      <rPr>
        <b/>
        <sz val="18"/>
        <color rgb="FFFFFFFF"/>
        <rFont val="Calibri"/>
        <family val="2"/>
      </rPr>
      <t>REZUMATUL REZULTATELOR</t>
    </r>
  </si>
  <si>
    <r>
      <rPr>
        <b/>
        <sz val="14"/>
        <color rgb="FFFFFFFF"/>
        <rFont val="Calibri"/>
        <family val="2"/>
      </rPr>
      <t>Pregătirile preeveniment și guvernanța</t>
    </r>
  </si>
  <si>
    <r>
      <rPr>
        <b/>
        <sz val="10"/>
        <color rgb="FFFFFFFF"/>
        <rFont val="Calibri"/>
        <family val="2"/>
      </rPr>
      <t>Punctaj ponderat</t>
    </r>
  </si>
  <si>
    <r>
      <rPr>
        <b/>
        <sz val="11"/>
        <rFont val="Calibri"/>
        <family val="2"/>
      </rPr>
      <t>SIB</t>
    </r>
  </si>
  <si>
    <r>
      <rPr>
        <sz val="11"/>
        <rFont val="Calibri"/>
        <family val="2"/>
      </rPr>
      <t>nivelul de pregătire în domeniul sănătății publice pe care experții îl consideră minim</t>
    </r>
  </si>
  <si>
    <r>
      <rPr>
        <b/>
        <sz val="11"/>
        <rFont val="Calibri"/>
        <family val="2"/>
      </rPr>
      <t>SIC</t>
    </r>
  </si>
  <si>
    <r>
      <rPr>
        <sz val="11"/>
        <rFont val="Calibri"/>
        <family val="2"/>
      </rPr>
      <t>nivelul de pregătire în domeniul sănătății publice pe care experții în consideră avansat</t>
    </r>
  </si>
  <si>
    <r>
      <rPr>
        <b/>
        <sz val="14"/>
        <color rgb="FFFFFFFF"/>
        <rFont val="Calibri"/>
        <family val="2"/>
      </rPr>
      <t>Resursele: forța de muncă instruită</t>
    </r>
  </si>
  <si>
    <r>
      <rPr>
        <b/>
        <sz val="10"/>
        <color rgb="FFFFFFFF"/>
        <rFont val="Calibri"/>
        <family val="2"/>
      </rPr>
      <t>Punctaj ponderat</t>
    </r>
  </si>
  <si>
    <r>
      <rPr>
        <b/>
        <sz val="11"/>
        <rFont val="Calibri"/>
        <family val="2"/>
      </rPr>
      <t>SIB</t>
    </r>
  </si>
  <si>
    <r>
      <rPr>
        <sz val="11"/>
        <rFont val="Calibri"/>
        <family val="2"/>
      </rPr>
      <t>nivelul de pregătire în domeniul sănătății publice pe care experții îl consideră minim</t>
    </r>
  </si>
  <si>
    <r>
      <rPr>
        <b/>
        <sz val="11"/>
        <rFont val="Calibri"/>
        <family val="2"/>
      </rPr>
      <t>SIC</t>
    </r>
  </si>
  <si>
    <r>
      <rPr>
        <sz val="11"/>
        <rFont val="Calibri"/>
        <family val="2"/>
      </rPr>
      <t>nivelul de pregătire în domeniul sănătății publice pe care experții în consideră avansat</t>
    </r>
  </si>
  <si>
    <r>
      <rPr>
        <b/>
        <sz val="14"/>
        <color rgb="FFFFFFFF"/>
        <rFont val="Calibri"/>
        <family val="2"/>
      </rPr>
      <t>Capacitatea de sprijin: supravegherea</t>
    </r>
  </si>
  <si>
    <r>
      <rPr>
        <b/>
        <sz val="10"/>
        <color rgb="FFFFFFFF"/>
        <rFont val="Calibri"/>
        <family val="2"/>
      </rPr>
      <t>Punctaj ponderat</t>
    </r>
  </si>
  <si>
    <r>
      <rPr>
        <b/>
        <sz val="11"/>
        <rFont val="Calibri"/>
        <family val="2"/>
      </rPr>
      <t>SIB</t>
    </r>
  </si>
  <si>
    <r>
      <rPr>
        <sz val="11"/>
        <rFont val="Calibri"/>
        <family val="2"/>
      </rPr>
      <t>nivelul de pregătire în domeniul sănătății publice pe care experții îl consideră minim</t>
    </r>
  </si>
  <si>
    <r>
      <rPr>
        <b/>
        <sz val="11"/>
        <rFont val="Calibri"/>
        <family val="2"/>
      </rPr>
      <t>SIC</t>
    </r>
  </si>
  <si>
    <r>
      <rPr>
        <sz val="11"/>
        <rFont val="Calibri"/>
        <family val="2"/>
      </rPr>
      <t>nivelul de pregătire în domeniul sănătății publice pe care experții în consideră avansat</t>
    </r>
  </si>
  <si>
    <r>
      <rPr>
        <b/>
        <sz val="14"/>
        <color rgb="FFFFFFFF"/>
        <rFont val="Calibri"/>
        <family val="2"/>
      </rPr>
      <t>Capacitatea de sprijin: evaluarea riscurilor</t>
    </r>
  </si>
  <si>
    <r>
      <rPr>
        <b/>
        <sz val="10"/>
        <color rgb="FFFFFFFF"/>
        <rFont val="Calibri"/>
        <family val="2"/>
      </rPr>
      <t>Punctaj ponderat</t>
    </r>
  </si>
  <si>
    <r>
      <rPr>
        <b/>
        <sz val="11"/>
        <rFont val="Calibri"/>
        <family val="2"/>
      </rPr>
      <t>SIB</t>
    </r>
  </si>
  <si>
    <r>
      <rPr>
        <sz val="11"/>
        <rFont val="Calibri"/>
        <family val="2"/>
      </rPr>
      <t>nivelul de pregătire în domeniul sănătății publice pe care experții îl consideră minim</t>
    </r>
  </si>
  <si>
    <r>
      <rPr>
        <b/>
        <sz val="11"/>
        <rFont val="Calibri"/>
        <family val="2"/>
      </rPr>
      <t>SIC</t>
    </r>
  </si>
  <si>
    <r>
      <rPr>
        <sz val="11"/>
        <rFont val="Calibri"/>
        <family val="2"/>
      </rPr>
      <t>nivelul de pregătire în domeniul sănătății publice pe care experții în consideră avansat</t>
    </r>
  </si>
  <si>
    <r>
      <rPr>
        <b/>
        <sz val="14"/>
        <color rgb="FFFFFFFF"/>
        <rFont val="Calibri"/>
        <family val="2"/>
      </rPr>
      <t>Gestionarea răspunsului la evenimente</t>
    </r>
  </si>
  <si>
    <r>
      <rPr>
        <b/>
        <sz val="10"/>
        <color rgb="FFFFFFFF"/>
        <rFont val="Calibri"/>
        <family val="2"/>
      </rPr>
      <t>Punctaj ponderat</t>
    </r>
  </si>
  <si>
    <r>
      <rPr>
        <b/>
        <sz val="11"/>
        <rFont val="Calibri"/>
        <family val="2"/>
      </rPr>
      <t>SIB</t>
    </r>
  </si>
  <si>
    <r>
      <rPr>
        <sz val="11"/>
        <rFont val="Calibri"/>
        <family val="2"/>
      </rPr>
      <t>nivelul de pregătire în domeniul sănătății publice pe care experții îl consideră minim</t>
    </r>
  </si>
  <si>
    <r>
      <rPr>
        <b/>
        <sz val="11"/>
        <rFont val="Calibri"/>
        <family val="2"/>
      </rPr>
      <t>SIC</t>
    </r>
  </si>
  <si>
    <r>
      <rPr>
        <sz val="11"/>
        <rFont val="Calibri"/>
        <family val="2"/>
      </rPr>
      <t>nivelul de pregătire în domeniul sănătății publice pe care experții în consideră avansat</t>
    </r>
  </si>
  <si>
    <r>
      <rPr>
        <b/>
        <sz val="14"/>
        <color rgb="FFFFFFFF"/>
        <rFont val="Calibri"/>
        <family val="2"/>
      </rPr>
      <t>Evaluare posteveniment</t>
    </r>
  </si>
  <si>
    <r>
      <rPr>
        <b/>
        <sz val="10"/>
        <color rgb="FFFFFFFF"/>
        <rFont val="Calibri"/>
        <family val="2"/>
      </rPr>
      <t>Punctaj ponderat</t>
    </r>
  </si>
  <si>
    <r>
      <rPr>
        <b/>
        <sz val="11"/>
        <rFont val="Calibri"/>
        <family val="2"/>
      </rPr>
      <t>SIB</t>
    </r>
  </si>
  <si>
    <r>
      <rPr>
        <sz val="11"/>
        <rFont val="Calibri"/>
        <family val="2"/>
      </rPr>
      <t>nivelul de pregătire în domeniul sănătății publice pe care experții îl consideră minim</t>
    </r>
  </si>
  <si>
    <r>
      <rPr>
        <b/>
        <sz val="11"/>
        <rFont val="Calibri"/>
        <family val="2"/>
      </rPr>
      <t>SIC</t>
    </r>
  </si>
  <si>
    <r>
      <rPr>
        <sz val="11"/>
        <rFont val="Calibri"/>
        <family val="2"/>
      </rPr>
      <t>nivelul de pregătire în domeniul sănătății publice pe care experții în consideră avansat</t>
    </r>
  </si>
  <si>
    <r>
      <rPr>
        <b/>
        <sz val="14"/>
        <color rgb="FFFFFFFF"/>
        <rFont val="Calibri"/>
        <family val="2"/>
      </rPr>
      <t>Aplicarea lecțiilor învățate</t>
    </r>
  </si>
  <si>
    <r>
      <rPr>
        <b/>
        <sz val="10"/>
        <color rgb="FFFFFFFF"/>
        <rFont val="Calibri"/>
        <family val="2"/>
      </rPr>
      <t>Punctaj ponderat</t>
    </r>
  </si>
  <si>
    <r>
      <rPr>
        <b/>
        <sz val="11"/>
        <rFont val="Calibri"/>
        <family val="2"/>
      </rPr>
      <t>SIB</t>
    </r>
  </si>
  <si>
    <r>
      <rPr>
        <sz val="11"/>
        <rFont val="Calibri"/>
        <family val="2"/>
      </rPr>
      <t>nivelul de pregătire în domeniul sănătății publice pe care experții îl consideră minim</t>
    </r>
  </si>
  <si>
    <r>
      <rPr>
        <b/>
        <sz val="11"/>
        <rFont val="Calibri"/>
        <family val="2"/>
      </rPr>
      <t>SIC</t>
    </r>
  </si>
  <si>
    <r>
      <rPr>
        <sz val="11"/>
        <rFont val="Calibri"/>
        <family val="2"/>
      </rPr>
      <t>nivelul de pregătire în domeniul sănătății publice pe care experții în consideră avansat</t>
    </r>
  </si>
  <si>
    <r>
      <rPr>
        <b/>
        <sz val="14"/>
        <color rgb="FFFFFFFF"/>
        <rFont val="Calibri"/>
        <family val="2"/>
      </rPr>
      <t>PUNCTAJ GENERAL SIB</t>
    </r>
  </si>
  <si>
    <r>
      <rPr>
        <sz val="11"/>
        <color rgb="FF000000"/>
        <rFont val="Calibri"/>
        <family val="2"/>
      </rPr>
      <t>Pregătirile preeveniment și guvernanța</t>
    </r>
  </si>
  <si>
    <r>
      <rPr>
        <sz val="11"/>
        <color rgb="FF000000"/>
        <rFont val="Calibri"/>
        <family val="2"/>
      </rPr>
      <t>Resursele: forța de muncă instruită</t>
    </r>
  </si>
  <si>
    <r>
      <rPr>
        <sz val="11"/>
        <color rgb="FF000000"/>
        <rFont val="Calibri"/>
        <family val="2"/>
      </rPr>
      <t>Capacitatea de sprijin: supravegherea</t>
    </r>
  </si>
  <si>
    <r>
      <rPr>
        <sz val="11"/>
        <rFont val="Calibri"/>
        <family val="2"/>
      </rPr>
      <t>Capacitatea de sprijin: evaluarea riscurilor</t>
    </r>
  </si>
  <si>
    <r>
      <rPr>
        <sz val="11"/>
        <color rgb="FF000000"/>
        <rFont val="Calibri"/>
        <family val="2"/>
      </rPr>
      <t>Gestionarea răspunsului la evenimente</t>
    </r>
  </si>
  <si>
    <r>
      <rPr>
        <sz val="11"/>
        <color rgb="FF000000"/>
        <rFont val="Calibri"/>
        <family val="2"/>
      </rPr>
      <t>Analiza posteveniment</t>
    </r>
  </si>
  <si>
    <r>
      <rPr>
        <sz val="11"/>
        <color rgb="FF000000"/>
        <rFont val="Calibri"/>
        <family val="2"/>
      </rPr>
      <t>Aplicarea lecțiilor învățate</t>
    </r>
  </si>
  <si>
    <r>
      <rPr>
        <b/>
        <sz val="14"/>
        <color rgb="FFFFFFFF"/>
        <rFont val="Calibri"/>
        <family val="2"/>
      </rPr>
      <t>PUNCTAJ GENERAL SIC</t>
    </r>
  </si>
  <si>
    <r>
      <rPr>
        <sz val="11"/>
        <color rgb="FF000000"/>
        <rFont val="Calibri"/>
        <family val="2"/>
      </rPr>
      <t>Pregătirile preeveniment și guvernanța</t>
    </r>
  </si>
  <si>
    <r>
      <rPr>
        <sz val="11"/>
        <color rgb="FF000000"/>
        <rFont val="Calibri"/>
        <family val="2"/>
      </rPr>
      <t>Resursele: forța de muncă instruită</t>
    </r>
  </si>
  <si>
    <r>
      <rPr>
        <sz val="11"/>
        <color rgb="FF000000"/>
        <rFont val="Calibri"/>
        <family val="2"/>
      </rPr>
      <t>Capacitatea de sprijin: supravegherea</t>
    </r>
  </si>
  <si>
    <r>
      <rPr>
        <sz val="11"/>
        <rFont val="Calibri"/>
        <family val="2"/>
      </rPr>
      <t>Capacitatea de sprijin: evaluarea riscurilor</t>
    </r>
  </si>
  <si>
    <r>
      <rPr>
        <sz val="11"/>
        <color rgb="FF000000"/>
        <rFont val="Calibri"/>
        <family val="2"/>
      </rPr>
      <t>Gestionarea răspunsului la evenimente</t>
    </r>
  </si>
  <si>
    <r>
      <rPr>
        <sz val="11"/>
        <color rgb="FF000000"/>
        <rFont val="Calibri"/>
        <family val="2"/>
      </rPr>
      <t>Analiza posteveniment</t>
    </r>
  </si>
  <si>
    <r>
      <rPr>
        <sz val="11"/>
        <color rgb="FF000000"/>
        <rFont val="Calibri"/>
        <family val="2"/>
      </rPr>
      <t>Aplicarea lecțiilor învățate</t>
    </r>
  </si>
  <si>
    <r>
      <rPr>
        <b/>
        <sz val="18"/>
        <color rgb="FFFFFFFF"/>
        <rFont val="Calibri"/>
        <family val="2"/>
      </rPr>
      <t>Indicatori JEE corespunzători indicatorilor HEPSA</t>
    </r>
  </si>
  <si>
    <r>
      <rPr>
        <sz val="12"/>
        <color rgb="FF000000"/>
        <rFont val="Calibri"/>
        <family val="2"/>
      </rPr>
      <t>Mai jos sunt prezentați indicatorii JEE împreună cu indicatorii lor HEPSA corespunzători. Indicatorii JEE reprezentați cu gri nu se regăsesc în instrumentul HEPSA. Pentru a vă ajuta la interpretarea punctajului, sistemul de notare este, de asemenea, prezentat mai jos.</t>
    </r>
  </si>
  <si>
    <r>
      <rPr>
        <b/>
        <sz val="16"/>
        <color rgb="FFFFFFFF"/>
        <rFont val="Calibri"/>
        <family val="2"/>
      </rPr>
      <t>Indicator JEE</t>
    </r>
  </si>
  <si>
    <r>
      <rPr>
        <b/>
        <sz val="16"/>
        <color rgb="FFFFFFFF"/>
        <rFont val="Calibri"/>
        <family val="2"/>
      </rPr>
      <t>Indicator HEPSA</t>
    </r>
  </si>
  <si>
    <r>
      <rPr>
        <b/>
        <sz val="16"/>
        <color rgb="FFFFFFFF"/>
        <rFont val="Calibri"/>
        <family val="2"/>
      </rPr>
      <t>Punctaj</t>
    </r>
  </si>
  <si>
    <r>
      <rPr>
        <b/>
        <sz val="16"/>
        <color rgb="FF000000"/>
        <rFont val="Calibri"/>
        <family val="2"/>
      </rPr>
      <t>Prevenire</t>
    </r>
  </si>
  <si>
    <r>
      <rPr>
        <sz val="11"/>
        <color theme="1" tint="0.49989318521683401"/>
        <rFont val="Calibri"/>
        <family val="2"/>
      </rPr>
      <t>P.1.1 Legislația, legile, reglementările, cerințele administrative, politicile sau celelalte instrumente guvernamentale existente sunt suficiente pentru punerea în aplicare a RSI.</t>
    </r>
  </si>
  <si>
    <r>
      <rPr>
        <sz val="11"/>
        <color theme="1" tint="0.49989318521683401"/>
        <rFont val="Calibri"/>
        <family val="2"/>
      </rPr>
      <t>P.1.2 Statul poate demonstra că a adaptat și a aliniat legislația, politicile și mecanismele administrative interne pentru a facilita respectarea RSI (2005).</t>
    </r>
  </si>
  <si>
    <r>
      <rPr>
        <sz val="11"/>
        <color theme="1" tint="0.49989318521683401"/>
        <rFont val="Calibri"/>
        <family val="2"/>
      </rPr>
      <t>P.2.1 Este instituit un mecanism funcțional de coordonare și integrare a sectoarelor relevante pentru punerea în aplicare a RSI.</t>
    </r>
  </si>
  <si>
    <r>
      <rPr>
        <sz val="11"/>
        <color theme="1" tint="0.49989318521683401"/>
        <rFont val="Calibri"/>
        <family val="2"/>
      </rPr>
      <t>P.3.1 Detectarea rezistenței la antimicrobiene (RAM)</t>
    </r>
  </si>
  <si>
    <r>
      <rPr>
        <sz val="11"/>
        <color theme="1" tint="0.49989318521683401"/>
        <rFont val="Calibri"/>
        <family val="2"/>
      </rPr>
      <t>P.3.2 Supravegherea infecțiilor cauzate de agenți patogeni RAM</t>
    </r>
  </si>
  <si>
    <r>
      <rPr>
        <sz val="11"/>
        <color rgb="FF000000"/>
        <rFont val="Calibri"/>
        <family val="2"/>
      </rPr>
      <t>P.3.3 Programe de prevenire și de control al infecțiilor asociate asistenței medicale (IAAM)</t>
    </r>
  </si>
  <si>
    <r>
      <rPr>
        <sz val="11"/>
        <color rgb="FF000000"/>
        <rFont val="Calibri"/>
        <family val="2"/>
      </rPr>
      <t>La nivel național și la nivel de spital sunt instituite și aplicate standarde de prevenire și control al infecțiilor.</t>
    </r>
  </si>
  <si>
    <r>
      <rPr>
        <sz val="11"/>
        <color rgb="FF000000"/>
        <rFont val="Calibri"/>
        <family val="2"/>
      </rPr>
      <t>P.3.4 Activități de stewardship antimicrobian</t>
    </r>
  </si>
  <si>
    <r>
      <rPr>
        <sz val="11"/>
        <color rgb="FF000000"/>
        <rFont val="Calibri"/>
        <family val="2"/>
      </rPr>
      <t>Stewardshipul antimicrobian (set de strategii coordonate pentru îmbunătățirea utilizării medicamentelor antimicrobiene) este pus în aplicare.</t>
    </r>
  </si>
  <si>
    <r>
      <rPr>
        <sz val="11"/>
        <color theme="1" tint="0.49989318521683401"/>
        <rFont val="Calibri"/>
        <family val="2"/>
      </rPr>
      <t>P.4.1 Există sisteme de supraveghere pentru bolile zoonotice prioritare/agenții patogeni prioritari</t>
    </r>
  </si>
  <si>
    <r>
      <rPr>
        <sz val="11"/>
        <color theme="1" tint="0.49989318521683401"/>
        <rFont val="Calibri"/>
        <family val="2"/>
      </rPr>
      <t>P.4.2 Forța de muncă în domeniul veterinar sau al sănătății animale</t>
    </r>
  </si>
  <si>
    <r>
      <rPr>
        <sz val="11"/>
        <color rgb="FF000000"/>
        <rFont val="Calibri"/>
        <family val="2"/>
      </rPr>
      <t>P.4.3 Există mecanisme de răspuns funcționale la zoonozele infecțioase și la potențiale zoonoze.</t>
    </r>
  </si>
  <si>
    <r>
      <rPr>
        <sz val="11"/>
        <color rgb="FF000000"/>
        <rFont val="Calibri"/>
        <family val="2"/>
      </rPr>
      <t>Există și sunt funcționale proceduri de răspuns la zoonoze și la potențiale zoonoze.</t>
    </r>
  </si>
  <si>
    <r>
      <rPr>
        <sz val="11"/>
        <color rgb="FF000000"/>
        <rFont val="Calibri"/>
        <family val="2"/>
      </rPr>
      <t>P.5.1 Există mecanisme funcționale de detectare și răspuns la toxiinfecțiile alimentare și la contaminarea alimentelor.</t>
    </r>
  </si>
  <si>
    <r>
      <rPr>
        <sz val="11"/>
        <color rgb="FF000000"/>
        <rFont val="Calibri"/>
        <family val="2"/>
      </rPr>
      <t>Există și sunt funcționale proceduri de răspuns la toxiinfecții alimentare și la contaminarea alimentelor.</t>
    </r>
  </si>
  <si>
    <r>
      <rPr>
        <sz val="11"/>
        <color rgb="FF000000"/>
        <rFont val="Calibri"/>
        <family val="2"/>
      </rPr>
      <t>P.6.1 Există un sistem de biosiguranță și biosecuritate pentru spațiile destinate persoanelor, animalelor și agriculturii la nivelul întregii administrații.</t>
    </r>
  </si>
  <si>
    <r>
      <rPr>
        <sz val="11"/>
        <color rgb="FF000000"/>
        <rFont val="Calibri"/>
        <family val="2"/>
      </rPr>
      <t>Există un sistem de biosiguranță și biosecuritate pentru spațiile destinate persoanelor, animalelor și agriculturii la nivelul întregii administrații (prin rețele formale și informale).</t>
    </r>
  </si>
  <si>
    <r>
      <rPr>
        <sz val="11"/>
        <color theme="1" tint="0.49989318521683401"/>
        <rFont val="Calibri"/>
        <family val="2"/>
      </rPr>
      <t>P.6.2 Instruire și practici în materie de biosiguranță și biosecuritate</t>
    </r>
  </si>
  <si>
    <r>
      <rPr>
        <sz val="11"/>
        <color theme="1" tint="0.49989318521683401"/>
        <rFont val="Calibri"/>
        <family val="2"/>
      </rPr>
      <t>P.7.1 Acoperirea vaccinală (rujeolă) ca parte a programului național</t>
    </r>
  </si>
  <si>
    <r>
      <rPr>
        <sz val="11"/>
        <color theme="1" tint="0.49989318521683401"/>
        <rFont val="Calibri"/>
        <family val="2"/>
      </rPr>
      <t xml:space="preserve">P.7.2 Accesul la vaccinuri și vaccinarea la nivel național </t>
    </r>
  </si>
  <si>
    <r>
      <rPr>
        <b/>
        <sz val="16"/>
        <color rgb="FF000000"/>
        <rFont val="Calibri"/>
        <family val="2"/>
      </rPr>
      <t>Detectare</t>
    </r>
  </si>
  <si>
    <r>
      <rPr>
        <sz val="11"/>
        <color rgb="FF000000"/>
        <rFont val="Calibri"/>
        <family val="2"/>
      </rPr>
      <t>D.1.1 Teste de laborator pentru detectarea bolilor prioritare</t>
    </r>
  </si>
  <si>
    <r>
      <rPr>
        <sz val="11"/>
        <color rgb="FF000000"/>
        <rFont val="Calibri"/>
        <family val="2"/>
      </rPr>
      <t>Sunt disponibile servicii de laborator pentru realizarea de teste privind amenințările prioritare pentru sănătate.</t>
    </r>
  </si>
  <si>
    <r>
      <rPr>
        <sz val="11"/>
        <color theme="1" tint="0.49989318521683401"/>
        <rFont val="Calibri"/>
        <family val="2"/>
      </rPr>
      <t>D.1.2 Sistem de trimitere și transport al probelor</t>
    </r>
  </si>
  <si>
    <r>
      <rPr>
        <sz val="11"/>
        <color theme="1" tint="0.49989318521683401"/>
        <rFont val="Calibri"/>
        <family val="2"/>
      </rPr>
      <t>D.1.3 Punct modern și eficace de îngrijire și diagnosticare bazată pe analize de laborator</t>
    </r>
  </si>
  <si>
    <r>
      <rPr>
        <sz val="11"/>
        <color theme="1" tint="0.49989318521683401"/>
        <rFont val="Calibri"/>
        <family val="2"/>
      </rPr>
      <t>D.1.4 Sistem de calitate pentru laboratoare</t>
    </r>
  </si>
  <si>
    <r>
      <rPr>
        <sz val="11"/>
        <color rgb="FF000000"/>
        <rFont val="Calibri"/>
        <family val="2"/>
      </rPr>
      <t>D.2.1 Sisteme de supraveghere bazate pe indicatori și pe evenimente</t>
    </r>
  </si>
  <si>
    <r>
      <rPr>
        <sz val="11"/>
        <color rgb="FF000000"/>
        <rFont val="Calibri"/>
        <family val="2"/>
      </rPr>
      <t>Există un sistem de supraveghere bazat pe indicatori.</t>
    </r>
  </si>
  <si>
    <r>
      <rPr>
        <sz val="11"/>
        <color rgb="FF000000"/>
        <rFont val="Calibri"/>
        <family val="2"/>
      </rPr>
      <t>Există un sistem de informații operative privind epidemiile.</t>
    </r>
  </si>
  <si>
    <r>
      <rPr>
        <sz val="11"/>
        <color rgb="FF000000"/>
        <rFont val="Calibri"/>
        <family val="2"/>
      </rPr>
      <t>D.2.2 Sistem electronic, interoperabil și interconectat de raportare în timp real</t>
    </r>
  </si>
  <si>
    <r>
      <rPr>
        <sz val="11"/>
        <color rgb="FF000000"/>
        <rFont val="Calibri"/>
        <family val="2"/>
      </rPr>
      <t>Sistemul de supraveghere asigură raportarea în timp real a datelor de supraveghere.</t>
    </r>
  </si>
  <si>
    <r>
      <rPr>
        <sz val="11"/>
        <color rgb="FF000000"/>
        <rFont val="Calibri"/>
        <family val="2"/>
      </rPr>
      <t>Toate sistemele de supraveghere relevante sunt integrate într-o rețea care asigură un schimb constant de informații.</t>
    </r>
  </si>
  <si>
    <r>
      <rPr>
        <sz val="11"/>
        <color rgb="FF000000"/>
        <rFont val="Calibri"/>
        <family val="2"/>
      </rPr>
      <t>Există rețele și protocoale de raportare.</t>
    </r>
  </si>
  <si>
    <r>
      <rPr>
        <sz val="11"/>
        <color rgb="FF000000"/>
        <rFont val="Calibri"/>
        <family val="2"/>
      </rPr>
      <t>Sistemul de supraveghere respectă standardele UE și OMS în ceea ce privește datele epidemiologice privind toate bolile supravegheate de UE, definițiile de caz ale acestora și protocoalele de raportare.</t>
    </r>
  </si>
  <si>
    <r>
      <rPr>
        <sz val="11"/>
        <color rgb="FF000000"/>
        <rFont val="Calibri"/>
        <family val="2"/>
      </rPr>
      <t>Participarea la rețelele de supraveghere ale UE are loc sistematic.</t>
    </r>
  </si>
  <si>
    <r>
      <rPr>
        <sz val="11"/>
        <color rgb="FF000000"/>
        <rFont val="Calibri"/>
        <family val="2"/>
      </rPr>
      <t>D.2.3 Analiza datelor de supraveghere</t>
    </r>
  </si>
  <si>
    <r>
      <rPr>
        <sz val="11"/>
        <color rgb="FF000000"/>
        <rFont val="Calibri"/>
        <family val="2"/>
      </rPr>
      <t>Sistemul de supraveghere poate furniza informațiile necesare pentru a fundamenta și a orienta răspunsul.</t>
    </r>
  </si>
  <si>
    <r>
      <rPr>
        <sz val="11"/>
        <color rgb="FF000000"/>
        <rFont val="Calibri"/>
        <family val="2"/>
      </rPr>
      <t>D.2.4 Sisteme de supraveghere sindromică</t>
    </r>
  </si>
  <si>
    <r>
      <rPr>
        <sz val="11"/>
        <color rgb="FF000000"/>
        <rFont val="Calibri"/>
        <family val="2"/>
      </rPr>
      <t>Există un sistem de informații operative privind epidemiile.</t>
    </r>
  </si>
  <si>
    <r>
      <rPr>
        <sz val="11"/>
        <color rgb="FF000000"/>
        <rFont val="Calibri"/>
        <family val="2"/>
      </rPr>
      <t>D.3.1 Sistem de raportare eficientă către OMS, FAO și OIE</t>
    </r>
  </si>
  <si>
    <r>
      <rPr>
        <sz val="11"/>
        <color rgb="FF000000"/>
        <rFont val="Calibri"/>
        <family val="2"/>
      </rPr>
      <t>Ierarhia responsabilităților este clar identificată, pentru a asigura comunicarea eficace la nivel național și internațional.</t>
    </r>
  </si>
  <si>
    <r>
      <rPr>
        <sz val="11"/>
        <color rgb="FF000000"/>
        <rFont val="Calibri"/>
        <family val="2"/>
      </rPr>
      <t>D.3.2 Rețea și protocoale de raportare la nivel național</t>
    </r>
  </si>
  <si>
    <r>
      <rPr>
        <sz val="11"/>
        <color rgb="FF000000"/>
        <rFont val="Calibri"/>
        <family val="2"/>
      </rPr>
      <t>Funcțiile și operațiunile punctelor focale naționale pentru RSI respectă definițiile din RSI (2005).</t>
    </r>
  </si>
  <si>
    <r>
      <rPr>
        <sz val="11"/>
        <color rgb="FF000000"/>
        <rFont val="Calibri"/>
        <family val="2"/>
      </rPr>
      <t>Există rețele și protocoale de raportare.</t>
    </r>
  </si>
  <si>
    <r>
      <rPr>
        <sz val="11"/>
        <color rgb="FF000000"/>
        <rFont val="Calibri"/>
        <family val="2"/>
      </rPr>
      <t>D.4.1 Sunt disponibile resurse umane suficiente pentru a respecta cerințele privind capacitatea de bază prevăzute de RSI.</t>
    </r>
  </si>
  <si>
    <r>
      <rPr>
        <sz val="11"/>
        <color rgb="FF000000"/>
        <rFont val="Calibri"/>
        <family val="2"/>
      </rPr>
      <t>Sunt disponibile resurse umane suficiente pentru a respecta cerințele privind capacitatea de bază prevăzute de RSI.</t>
    </r>
  </si>
  <si>
    <r>
      <rPr>
        <sz val="11"/>
        <color theme="1" tint="0.49989318521683401"/>
        <rFont val="Calibri"/>
        <family val="2"/>
      </rPr>
      <t>D.4.2 Există un program aplicat de formare în domeniul epidemiologiei, cum ar fi FETP</t>
    </r>
  </si>
  <si>
    <r>
      <rPr>
        <sz val="11"/>
        <color rgb="FF000000"/>
        <rFont val="Calibri"/>
        <family val="2"/>
      </rPr>
      <t>D.4.3 Strategie privind forța de muncă</t>
    </r>
  </si>
  <si>
    <r>
      <rPr>
        <sz val="11"/>
        <color rgb="FF000000"/>
        <rFont val="Calibri"/>
        <family val="2"/>
      </rPr>
      <t>Abilitățile și competențele personalului din domeniul sănătății publice sunt consolidate pentru a susține supravegherea și răspunsul în materie de sănătate publică la toate nivelurile sistemului sanitar.</t>
    </r>
  </si>
  <si>
    <r>
      <rPr>
        <b/>
        <sz val="16"/>
        <color rgb="FF000000"/>
        <rFont val="Calibri"/>
        <family val="2"/>
      </rPr>
      <t>Răspuns</t>
    </r>
  </si>
  <si>
    <r>
      <rPr>
        <sz val="11"/>
        <color rgb="FF000000"/>
        <rFont val="Calibri"/>
        <family val="2"/>
      </rPr>
      <t>R.1.1 Este elaborat și pus în aplicare un plan național de pregătire și răspuns în cazul unei urgențe de sănătate publică pentru pericole multiple</t>
    </r>
  </si>
  <si>
    <r>
      <rPr>
        <sz val="11"/>
        <color rgb="FF000000"/>
        <rFont val="Calibri"/>
        <family val="2"/>
      </rPr>
      <t>Există un plan național de pregătire pentru situații de urgență în domeniul sănătății publice elaborat, actualizat sau aprobat de organismul național de resort, de exemplu.</t>
    </r>
  </si>
  <si>
    <r>
      <rPr>
        <sz val="11"/>
        <color rgb="FF000000"/>
        <rFont val="Calibri"/>
        <family val="2"/>
      </rPr>
      <t>Planul național de pregătire pentru situații de urgență în domeniul sănătății publice este pus în aplicare.</t>
    </r>
  </si>
  <si>
    <r>
      <rPr>
        <sz val="11"/>
        <color rgb="FF000000"/>
        <rFont val="Calibri"/>
        <family val="2"/>
      </rPr>
      <t>R.1.2 Riscurile și resursele prioritare de sănătate publică sunt cartografiate și utilizate.</t>
    </r>
  </si>
  <si>
    <r>
      <rPr>
        <sz val="11"/>
        <color rgb="FF000000"/>
        <rFont val="Calibri"/>
        <family val="2"/>
      </rPr>
      <t>Riscurile și resursele prioritare de sănătate publică sunt cartografiate și utilizate.</t>
    </r>
  </si>
  <si>
    <r>
      <rPr>
        <sz val="11"/>
        <color rgb="FF000000"/>
        <rFont val="Calibri"/>
        <family val="2"/>
      </rPr>
      <t>R.2.1 Capacitate de activare a operațiunilor pentru situații de urgență</t>
    </r>
  </si>
  <si>
    <r>
      <rPr>
        <sz val="11"/>
        <color rgb="FF000000"/>
        <rFont val="Calibri"/>
        <family val="2"/>
      </rPr>
      <t>Există un program operațional pentru situații de urgență care implică un centru operativ pentru situații de urgență, proceduri și planuri operaționale și capacitatea de a activa operațiuni de urgență.</t>
    </r>
  </si>
  <si>
    <r>
      <rPr>
        <sz val="11"/>
        <color rgb="FF000000"/>
        <rFont val="Calibri"/>
        <family val="2"/>
      </rPr>
      <t>R.2.2 Proceduri și planuri operaționale ale Centrului operativ pentru situații de urgență</t>
    </r>
  </si>
  <si>
    <r>
      <rPr>
        <sz val="11"/>
        <color rgb="FF000000"/>
        <rFont val="Calibri"/>
        <family val="2"/>
      </rPr>
      <t>R.2.3 Program de operațiuni pentru situații de urgență</t>
    </r>
  </si>
  <si>
    <r>
      <rPr>
        <sz val="11"/>
        <color rgb="FF000000"/>
        <rFont val="Calibri"/>
        <family val="2"/>
      </rPr>
      <t>R.2.4 Se aplică proceduri de gestionare a cazurilor pentru pericolele relevante prevăzute de RSI.</t>
    </r>
  </si>
  <si>
    <r>
      <rPr>
        <sz val="11"/>
        <color rgb="FF000000"/>
        <rFont val="Calibri"/>
        <family val="2"/>
      </rPr>
      <t>Se aplică proceduri de gestionare a cazurilor pentru pericolele relevante prevăzute de RSI.</t>
    </r>
  </si>
  <si>
    <r>
      <rPr>
        <sz val="11"/>
        <color rgb="FF000000"/>
        <rFont val="Calibri"/>
        <family val="2"/>
      </rPr>
      <t>R.3.1 Autoritățile din domeniul securității și sănătății publice (ex. autoritățile vamale, de aplicare a legii, de control la frontieră) sunt interconectate în cursul unui eveniment biologic suspectat sau confirmat</t>
    </r>
  </si>
  <si>
    <r>
      <rPr>
        <sz val="11"/>
        <color rgb="FF000000"/>
        <rFont val="Calibri"/>
        <family val="2"/>
      </rPr>
      <t>Planificarea pregătirii asigură colaborarea transsectorială și definirea clară a rolurilor și a responsabilităților tuturor părților interesate.</t>
    </r>
  </si>
  <si>
    <r>
      <rPr>
        <sz val="11"/>
        <color rgb="FF000000"/>
        <rFont val="Calibri"/>
        <family val="2"/>
      </rPr>
      <t>R.4.1. Există un sistem de trimitere și primire a contramăsurilor medicale în timpul unei urgențe de sănătate publică.</t>
    </r>
  </si>
  <si>
    <r>
      <rPr>
        <sz val="11"/>
        <color rgb="FF000000"/>
        <rFont val="Calibri"/>
        <family val="2"/>
      </rPr>
      <t>Există proceduri de trimitere și primire a contramăsurilor medicale în timpul unei urgențe de sănătate publică.</t>
    </r>
  </si>
  <si>
    <r>
      <rPr>
        <sz val="11"/>
        <color rgb="FF000000"/>
        <rFont val="Calibri"/>
        <family val="2"/>
      </rPr>
      <t>R.4.2. Există un sistem de trimitere și primire de personal medical în timpul unei urgențe de sănătate publică.</t>
    </r>
  </si>
  <si>
    <r>
      <rPr>
        <sz val="11"/>
        <color rgb="FF000000"/>
        <rFont val="Calibri"/>
        <family val="2"/>
      </rPr>
      <t>Există un protocol pentru evacuarea medicală a respondenților care oferă asistență în cazul unei urgențe de sănătate publică în străinătate.</t>
    </r>
  </si>
  <si>
    <r>
      <rPr>
        <sz val="11"/>
        <color rgb="FF000000"/>
        <rFont val="Calibri"/>
        <family val="2"/>
      </rPr>
      <t>R.5.1 Sisteme de comunicare a riscurilor (planuri, mecanisme etc.)</t>
    </r>
  </si>
  <si>
    <r>
      <rPr>
        <sz val="11"/>
        <color rgb="FF000000"/>
        <rFont val="Calibri"/>
        <family val="2"/>
      </rPr>
      <t>Sunt instituite politici și proceduri de comunicare pentru elaborarea, coordonarea și diseminarea informațiilor legate de un eveniment care reprezintă o problemă de sănătate publică.</t>
    </r>
  </si>
  <si>
    <r>
      <rPr>
        <sz val="11"/>
        <color rgb="FF000000"/>
        <rFont val="Calibri"/>
        <family val="2"/>
      </rPr>
      <t>R.5.2 Comunicare și coordonare internă și între parteneri</t>
    </r>
  </si>
  <si>
    <r>
      <rPr>
        <sz val="11"/>
        <color rgb="FF000000"/>
        <rFont val="Calibri"/>
        <family val="2"/>
      </rPr>
      <t>Sunt instituite politici și proceduri de comunicare pentru elaborarea, coordonarea și diseminarea informațiilor legate de un eveniment care reprezintă o problemă de sănătate publică.</t>
    </r>
  </si>
  <si>
    <r>
      <rPr>
        <sz val="11"/>
        <color rgb="FF000000"/>
        <rFont val="Calibri"/>
        <family val="2"/>
      </rPr>
      <t>Există proceduri de coordonare a tuturor partenerilor relevanți din sistemul sanitar – de exemplu, serviciile de sănătate publică, medicale și de sănătate psihică/comportamentală.</t>
    </r>
  </si>
  <si>
    <r>
      <rPr>
        <sz val="11"/>
        <color rgb="FF000000"/>
        <rFont val="Calibri"/>
        <family val="2"/>
      </rPr>
      <t>Coordonarea implică activarea rețelelor de sprijin, a grupurilor consultative, a rețelelor partenere și a comunicării.</t>
    </r>
  </si>
  <si>
    <r>
      <rPr>
        <sz val="11"/>
        <color rgb="FF000000"/>
        <rFont val="Calibri"/>
        <family val="2"/>
      </rPr>
      <t>R.5.3 Comunicare publică</t>
    </r>
  </si>
  <si>
    <r>
      <rPr>
        <sz val="11"/>
        <color rgb="FF000000"/>
        <rFont val="Calibri"/>
        <family val="2"/>
      </rPr>
      <t>Se diseminează informații legate de eveniment în rândul publicului, pentru a explica în ce constă focarul, a restabili încrederea și a reduce la minimum riscul de infectare.</t>
    </r>
  </si>
  <si>
    <r>
      <rPr>
        <sz val="11"/>
        <color rgb="FF000000"/>
        <rFont val="Calibri"/>
        <family val="2"/>
      </rPr>
      <t>Se creează mesaje-cheie pentru comunicarea publică.</t>
    </r>
  </si>
  <si>
    <r>
      <rPr>
        <sz val="11"/>
        <color theme="1" tint="0.49989318521683401"/>
        <rFont val="Calibri"/>
        <family val="2"/>
      </rPr>
      <t>R.5.4 Implicare în comunitățile afectate prin comunicare</t>
    </r>
  </si>
  <si>
    <r>
      <rPr>
        <sz val="11"/>
        <color rgb="FF000000"/>
        <rFont val="Calibri"/>
        <family val="2"/>
      </rPr>
      <t>R.5.5 Ascultare dinamică și gestionarea zvonurilor</t>
    </r>
  </si>
  <si>
    <r>
      <rPr>
        <sz val="11"/>
        <color rgb="FF000000"/>
        <rFont val="Calibri"/>
        <family val="2"/>
      </rPr>
      <t>Informarea publicului ține cont de modul în care acesta percepe riscul.</t>
    </r>
  </si>
  <si>
    <r>
      <rPr>
        <sz val="11"/>
        <color rgb="FF000000"/>
        <rFont val="Calibri"/>
        <family val="2"/>
      </rPr>
      <t>Răspunsul comportamental preconizat (ex. nivelurile de îngrijorare resimțite de populație) este luat în considerare în procesul de decizie.</t>
    </r>
  </si>
  <si>
    <r>
      <rPr>
        <b/>
        <sz val="16"/>
        <color rgb="FF000000"/>
        <rFont val="Calibri"/>
        <family val="2"/>
      </rPr>
      <t>Alte pericole legate de RSI și puncte de intrare (PoE)</t>
    </r>
  </si>
  <si>
    <r>
      <rPr>
        <sz val="11"/>
        <color rgb="FF000000"/>
        <rFont val="Calibri"/>
        <family val="2"/>
      </rPr>
      <t>PoE.1 Sunt instituite capacități de rutină la punctele de intrare.</t>
    </r>
  </si>
  <si>
    <r>
      <rPr>
        <sz val="11"/>
        <color rgb="FF000000"/>
        <rFont val="Calibri"/>
        <family val="2"/>
      </rPr>
      <t>Obligațiile prevăzute de RSI în ceea ce privește punctele de intrare sunt îndeplinite.</t>
    </r>
  </si>
  <si>
    <r>
      <rPr>
        <sz val="11"/>
        <color rgb="FF000000"/>
        <rFont val="Calibri"/>
        <family val="2"/>
      </rPr>
      <t>PoE.2 Răspuns eficace în materie de sănătate publică la punctele de intrare</t>
    </r>
  </si>
  <si>
    <r>
      <rPr>
        <sz val="11"/>
        <color rgb="FF000000"/>
        <rFont val="Calibri"/>
        <family val="2"/>
      </rPr>
      <t>Este instituit un răspuns eficace în materie de sănătate publică la punctele de intrare, în conformitate cu RSI.</t>
    </r>
  </si>
  <si>
    <r>
      <rPr>
        <sz val="11"/>
        <color rgb="FF000000"/>
        <rFont val="Calibri"/>
        <family val="2"/>
      </rPr>
      <t>CE1. Există mecanisme funcționale de detectare și răspuns la evenimente sau urgențe de natură chimică.</t>
    </r>
  </si>
  <si>
    <r>
      <rPr>
        <sz val="11"/>
        <color rgb="FF000000"/>
        <rFont val="Calibri"/>
        <family val="2"/>
      </rPr>
      <t>Există planuri de pregătire pentru evenimente care implică pericole biologice, elaborate în comun de sectorul sănătății publice și de sectoare fără legătură cu sănătatea, cum ar fi protecția civilă, controlul frontierelor și vama.</t>
    </r>
  </si>
  <si>
    <r>
      <rPr>
        <sz val="11"/>
        <color theme="1" tint="0.49989318521683401"/>
        <rFont val="Calibri"/>
        <family val="2"/>
      </rPr>
      <t>CE.2 Există un mediu favorabil pentru gestionarea evenimentelor de natură chimică</t>
    </r>
  </si>
  <si>
    <r>
      <rPr>
        <sz val="11"/>
        <color theme="1" tint="0.49989318521683401"/>
        <rFont val="Calibri"/>
        <family val="2"/>
      </rPr>
      <t>RE.1 Există mecanisme funcționale de detectare și răspuns la urgențe de natură radiologică și nucleară.</t>
    </r>
  </si>
  <si>
    <r>
      <rPr>
        <sz val="11"/>
        <color theme="1" tint="0.49989318521683401"/>
        <rFont val="Calibri"/>
        <family val="2"/>
      </rPr>
      <t>RE.2 Există un mediu favorabil pentru gestionarea urgențelor cauzate de radiații</t>
    </r>
  </si>
  <si>
    <t>D1-36</t>
  </si>
  <si>
    <t>D1-31</t>
  </si>
  <si>
    <t>D5-28</t>
  </si>
  <si>
    <t>D5-27</t>
  </si>
  <si>
    <t>D1-26</t>
  </si>
  <si>
    <t>D1-38</t>
  </si>
  <si>
    <t>D3-12</t>
  </si>
  <si>
    <t>D3-14</t>
  </si>
  <si>
    <t>D3-16</t>
  </si>
  <si>
    <t>D3-29</t>
  </si>
  <si>
    <t>D3-30</t>
  </si>
  <si>
    <t>D3-26</t>
  </si>
  <si>
    <t>D3-25</t>
  </si>
  <si>
    <t>D3-31</t>
  </si>
  <si>
    <t>D3-14</t>
  </si>
  <si>
    <t>D5-40</t>
  </si>
  <si>
    <t>D3-30</t>
  </si>
  <si>
    <t>D1-63</t>
  </si>
  <si>
    <t>D2-12</t>
  </si>
  <si>
    <t>D1-14</t>
  </si>
  <si>
    <t>D1-15</t>
  </si>
  <si>
    <t>D1-30</t>
  </si>
  <si>
    <t>D5-14</t>
  </si>
  <si>
    <t>D5-50</t>
  </si>
  <si>
    <t>D1-25</t>
  </si>
  <si>
    <t>D5-26</t>
  </si>
  <si>
    <t>D5-31</t>
  </si>
  <si>
    <t>D1-43</t>
  </si>
  <si>
    <t>D1-43</t>
  </si>
  <si>
    <t>D5-19</t>
  </si>
  <si>
    <t>D5-21</t>
  </si>
  <si>
    <t>D1-54</t>
  </si>
  <si>
    <t>D1-56</t>
  </si>
  <si>
    <t>D1-59</t>
  </si>
  <si>
    <t>D5-23</t>
  </si>
  <si>
    <t>D1-64</t>
  </si>
  <si>
    <t>D5-49</t>
  </si>
  <si>
    <t>D1-34</t>
  </si>
  <si>
    <r>
      <rPr>
        <b/>
        <sz val="18"/>
        <color rgb="FFFFFFFF"/>
        <rFont val="Calibri"/>
        <family val="2"/>
      </rPr>
      <t>Prezentare generală a SIB și SIC</t>
    </r>
  </si>
  <si>
    <r>
      <rPr>
        <b/>
        <sz val="11"/>
        <color rgb="FFFFFFFF"/>
        <rFont val="Calibri"/>
        <family val="2"/>
      </rPr>
      <t>D1: Pregătirile preeveniment și guvernanța</t>
    </r>
  </si>
  <si>
    <r>
      <rPr>
        <b/>
        <sz val="11"/>
        <color rgb="FF000000"/>
        <rFont val="Calibri"/>
        <family val="2"/>
      </rPr>
      <t>SIB</t>
    </r>
  </si>
  <si>
    <r>
      <rPr>
        <b/>
        <sz val="11"/>
        <color rgb="FF000000"/>
        <rFont val="Calibri"/>
        <family val="2"/>
      </rPr>
      <t>SIC</t>
    </r>
  </si>
  <si>
    <r>
      <rPr>
        <sz val="11"/>
        <color rgb="FF000000"/>
        <rFont val="Calibri"/>
        <family val="2"/>
      </rPr>
      <t>1 Pregătirea pentru situații de urgență este integrată în strategiile de sănătate, în finanțarea și în planurile naționale.</t>
    </r>
  </si>
  <si>
    <r>
      <rPr>
        <sz val="11"/>
        <color rgb="FF000000"/>
        <rFont val="Calibri"/>
        <family val="2"/>
      </rPr>
      <t>2 Legislația și politicile multisectoriale privind gestionarea riscurilor în situații de urgență includ amenințările la adresa sănătății publice.</t>
    </r>
  </si>
  <si>
    <r>
      <rPr>
        <sz val="11"/>
        <color rgb="FF000000"/>
        <rFont val="Calibri"/>
        <family val="2"/>
      </rPr>
      <t>3 Există un plan național de pregătire pentru situații de urgență în domeniul sănătății publice elaborat, actualizat sau aprobat de organismul național de resort, de exemplu.</t>
    </r>
  </si>
  <si>
    <r>
      <rPr>
        <sz val="11"/>
        <color rgb="FF000000"/>
        <rFont val="Calibri"/>
        <family val="2"/>
      </rPr>
      <t>3.1. Planul național de pregătire pentru situații de urgență în domeniul sănătății publice este pus în aplicare.</t>
    </r>
  </si>
  <si>
    <r>
      <rPr>
        <sz val="11"/>
        <color rgb="FF000000"/>
        <rFont val="Calibri"/>
        <family val="2"/>
      </rPr>
      <t>3.2 Planurile de pregătire sunt flexibile și ușor de adaptat.</t>
    </r>
  </si>
  <si>
    <r>
      <rPr>
        <sz val="11"/>
        <color rgb="FF000000"/>
        <rFont val="Calibri"/>
        <family val="2"/>
      </rPr>
      <t>3.3 Planificarea pregătirii include capacitatea comunității de a se pregăti pentru incidente de sănătate publică, a le rezista și a se recupera de pe urma lor.</t>
    </r>
  </si>
  <si>
    <r>
      <rPr>
        <sz val="11"/>
        <color rgb="FF000000"/>
        <rFont val="Calibri"/>
        <family val="2"/>
      </rPr>
      <t>4 Planificarea pregătirii include o autoevaluare care identifică deficiențele și soluțiile posibile, capacitățile la nivelul resurselor umane și părțile interesate relevante la nivel național.</t>
    </r>
  </si>
  <si>
    <r>
      <rPr>
        <sz val="11"/>
        <color rgb="FF000000"/>
        <rFont val="Calibri"/>
        <family val="2"/>
      </rPr>
      <t xml:space="preserve">4.1 Această autoevaluare este integrată în mecanismul strategic, de planificare și financiar existent. </t>
    </r>
  </si>
  <si>
    <r>
      <rPr>
        <sz val="11"/>
        <color rgb="FF000000"/>
        <rFont val="Calibri"/>
        <family val="2"/>
      </rPr>
      <t>5 Planificarea pregătirii include evaluarea și consolidarea capacităților existente (structuri/servicii, echiparea personalului, planuri de pregătire scrise, proceduri standard de operare).</t>
    </r>
  </si>
  <si>
    <r>
      <rPr>
        <sz val="11"/>
        <color rgb="FF000000"/>
        <rFont val="Calibri"/>
        <family val="2"/>
      </rPr>
      <t>5.1 Planurile de pregătire includ o strategie de consolidare a capacităților.</t>
    </r>
  </si>
  <si>
    <r>
      <rPr>
        <sz val="11"/>
        <color rgb="FF000000"/>
        <rFont val="Calibri"/>
        <family val="2"/>
      </rPr>
      <t>5.2 Sistemul de pregătire și răspuns în cazul unor urgențe de sănătate publică (inclusiv boli transmisibile) corespunde celor mai bune practici din UE.</t>
    </r>
  </si>
  <si>
    <r>
      <rPr>
        <sz val="11"/>
        <color rgb="FF000000"/>
        <rFont val="Calibri"/>
        <family val="2"/>
      </rPr>
      <t>5.3 Planurile privind pandemiile sunt în concordanță cu ghidurile internaționale (de exemplu, ale OMS și UE) disponibile.</t>
    </r>
  </si>
  <si>
    <r>
      <rPr>
        <sz val="11"/>
        <color rgb="FF000000"/>
        <rFont val="Calibri"/>
        <family val="2"/>
      </rPr>
      <t>6 Planificarea pregătirii include contramăsuri medicale adecvate pentru protejarea sănătății populației din statele membre.</t>
    </r>
  </si>
  <si>
    <r>
      <rPr>
        <sz val="11"/>
        <color rgb="FF000000"/>
        <rFont val="Calibri"/>
        <family val="2"/>
      </rPr>
      <t>6.1 Planificarea pregătirii include identificarea furnizorilor de contramăsuri medicale, inclusiv capacitatea și timpul de livrare.</t>
    </r>
  </si>
  <si>
    <r>
      <rPr>
        <sz val="11"/>
        <color rgb="FF000000"/>
        <rFont val="Calibri"/>
        <family val="2"/>
      </rPr>
      <t>7 Planificarea pregătirii asigură colaborarea transsectorială și definirea clară a rolurilor și a responsabilităților tuturor părților interesate.</t>
    </r>
  </si>
  <si>
    <r>
      <rPr>
        <sz val="11"/>
        <color rgb="FF000000"/>
        <rFont val="Calibri"/>
        <family val="2"/>
      </rPr>
      <t>7.1 Există un sistem de biosiguranță și biosecuritate pentru spațiile destinate persoanelor, animalelor și agriculturii la nivelul întregii administrații (prin rețele formale și informale).</t>
    </r>
  </si>
  <si>
    <r>
      <rPr>
        <sz val="11"/>
        <color rgb="FF000000"/>
        <rFont val="Calibri"/>
        <family val="2"/>
      </rPr>
      <t>7.2 Coordonarea, comanda și controlul la nivel multisectorial și cu multiple părți interesate se bazează pe infrastructura existentă.</t>
    </r>
  </si>
  <si>
    <r>
      <rPr>
        <sz val="11"/>
        <color rgb="FF000000"/>
        <rFont val="Calibri"/>
        <family val="2"/>
      </rPr>
      <t>7.3 Coordonarea, comanda și controlul la nivel multisectorial și cu multiple părți interesate sunt consolidate permanent pe parcursul procesului de planificare.</t>
    </r>
  </si>
  <si>
    <r>
      <rPr>
        <sz val="11"/>
        <color rgb="FF000000"/>
        <rFont val="Calibri"/>
        <family val="2"/>
      </rPr>
      <t>7.4 Planificarea pregătirii include capacitatea de a sprijini operațiunile la nivel de răspuns intermediar și comunitar/primar în timpul unei urgențe de sănătate publică.</t>
    </r>
  </si>
  <si>
    <r>
      <rPr>
        <sz val="11"/>
        <color rgb="FF000000"/>
        <rFont val="Calibri"/>
        <family val="2"/>
      </rPr>
      <t>8 Riscurile și resursele prioritare de sănătate publică sunt cartografiate și utilizate.</t>
    </r>
  </si>
  <si>
    <r>
      <rPr>
        <sz val="11"/>
        <color rgb="FF000000"/>
        <rFont val="Calibri"/>
        <family val="2"/>
      </rPr>
      <t>8.1 Stewardshipul antimicrobian (set de strategii coordonate pentru îmbunătățirea utilizării medicamentelor antimicrobiene) este pus în aplicare.</t>
    </r>
  </si>
  <si>
    <r>
      <rPr>
        <sz val="11"/>
        <color rgb="FF000000"/>
        <rFont val="Calibri"/>
        <family val="2"/>
      </rPr>
      <t xml:space="preserve">8.2 Pregătirea include capacitatea de prevenire, detectare și gestionare a focarelor în cursul unor afluxuri mari și bruște de migranți. </t>
    </r>
  </si>
  <si>
    <r>
      <rPr>
        <sz val="11"/>
        <color rgb="FF000000"/>
        <rFont val="Calibri"/>
        <family val="2"/>
      </rPr>
      <t>9 Există un cadru național specific pentru amenințările prioritare (cum ar fi gripa pandemică) în toate sectoarele.</t>
    </r>
  </si>
  <si>
    <r>
      <rPr>
        <sz val="11"/>
        <color rgb="FF000000"/>
        <rFont val="Calibri"/>
        <family val="2"/>
      </rPr>
      <t>9.1 Există planuri de pregătire pentru evenimente care implică pericole biologice, elaborate în comun de sectorul sănătății publice și de sectoare fără legătură cu sănătatea, cum ar fi protecția civilă, controlul frontierelor și vama.</t>
    </r>
  </si>
  <si>
    <r>
      <rPr>
        <sz val="11"/>
        <color rgb="FF000000"/>
        <rFont val="Calibri"/>
        <family val="2"/>
      </rPr>
      <t>9.2 În ceea ce privește pregătirea pentru pandemii, activitățile intense de planificare și coordonare între guverne rămân esențiale și sunt conduse de Ministerul Sănătății.</t>
    </r>
  </si>
  <si>
    <r>
      <rPr>
        <sz val="11"/>
        <color rgb="FF000000"/>
        <rFont val="Calibri"/>
        <family val="2"/>
      </rPr>
      <t>10 Pregătirea are loc sistematic în cadrul unor rețele naționale și regionale.</t>
    </r>
  </si>
  <si>
    <r>
      <rPr>
        <sz val="11"/>
        <color rgb="FF000000"/>
        <rFont val="Calibri"/>
        <family val="2"/>
      </rPr>
      <t>11 Există colaborare între țări pentru a menține pregătirea la un nivel înalt.</t>
    </r>
  </si>
  <si>
    <r>
      <rPr>
        <sz val="11"/>
        <color rgb="FF000000"/>
        <rFont val="Calibri"/>
        <family val="2"/>
      </rPr>
      <t>12 Funcțiile și operațiunile punctelor focale naționale pentru RSI respectă definițiile din RSI (2005).</t>
    </r>
  </si>
  <si>
    <r>
      <rPr>
        <sz val="11"/>
        <color rgb="FF000000"/>
        <rFont val="Calibri"/>
        <family val="2"/>
      </rPr>
      <t>13 Sunt instituite politici și proceduri de comunicare pentru elaborarea, coordonarea și diseminarea informațiilor legate de un eveniment care reprezintă o problemă de sănătate publică.</t>
    </r>
  </si>
  <si>
    <r>
      <rPr>
        <sz val="11"/>
        <color rgb="FF000000"/>
        <rFont val="Calibri"/>
        <family val="2"/>
      </rPr>
      <t>13.1 O strategie de comunicare asigură comunicarea promptă și eficace înaintea și în timpul unui eveniment.</t>
    </r>
  </si>
  <si>
    <r>
      <rPr>
        <sz val="11"/>
        <color rgb="FF000000"/>
        <rFont val="Calibri"/>
        <family val="2"/>
      </rPr>
      <t>13.2 Strategia de comunicare include o abordare de extindere.</t>
    </r>
  </si>
  <si>
    <r>
      <rPr>
        <sz val="11"/>
        <color rgb="FF000000"/>
        <rFont val="Calibri"/>
        <family val="2"/>
      </rPr>
      <t>13.3 Planurile de comunicare în situații de urgență rămân flexibile și sunt actualizate după cum este necesar.</t>
    </r>
  </si>
  <si>
    <r>
      <rPr>
        <sz val="11"/>
        <color rgb="FF000000"/>
        <rFont val="Calibri"/>
        <family val="2"/>
      </rPr>
      <t>13.4 Planurile de comunicare în situații de urgență sunt pragmatice și simplu de implementat.</t>
    </r>
  </si>
  <si>
    <r>
      <rPr>
        <sz val="11"/>
        <color rgb="FF000000"/>
        <rFont val="Calibri"/>
        <family val="2"/>
      </rPr>
      <t>13.5 Planurile de comunicare în situații de urgență sunt testate.</t>
    </r>
  </si>
  <si>
    <r>
      <rPr>
        <sz val="11"/>
        <color rgb="FF000000"/>
        <rFont val="Calibri"/>
        <family val="2"/>
      </rPr>
      <t>13.6 Planurile de comunicare în situații de urgență acoperă posibilitatea ca anumite evenimente să beneficieze de o atenție sporită din partea mass-mediei.</t>
    </r>
  </si>
  <si>
    <r>
      <rPr>
        <sz val="11"/>
        <color rgb="FF000000"/>
        <rFont val="Calibri"/>
        <family val="2"/>
      </rPr>
      <t>13.7 Planurile de comunicare în situații de urgență acoperă posibilitatea ca anumite evenimente să genereze o cerere mai mare de informații din partea publicului.</t>
    </r>
  </si>
  <si>
    <r>
      <rPr>
        <sz val="11"/>
        <color rgb="FF000000"/>
        <rFont val="Calibri"/>
        <family val="2"/>
      </rPr>
      <t>13.8 Sunt configurate mai multe canale de comunicare a riscurilor (ex. site web, e-mail, linii telefonice dedicate).</t>
    </r>
  </si>
  <si>
    <r>
      <rPr>
        <sz val="11"/>
        <color rgb="FF000000"/>
        <rFont val="Calibri"/>
        <family val="2"/>
      </rPr>
      <t>13.9 Se oferă profesioniștilor din domeniul sănătății și din alte domenii informații și îndrumări în timp util cu privire la un eveniment, pentru ca aceștia să poată răspunde în mod corespunzător publicului.</t>
    </r>
  </si>
  <si>
    <r>
      <rPr>
        <b/>
        <sz val="11"/>
        <color rgb="FFFFFFFF"/>
        <rFont val="Calibri"/>
        <family val="2"/>
      </rPr>
      <t>D2: Resursele: forța de muncă instruită</t>
    </r>
  </si>
  <si>
    <r>
      <rPr>
        <b/>
        <sz val="11"/>
        <color rgb="FF000000"/>
        <rFont val="Calibri"/>
        <family val="2"/>
      </rPr>
      <t>SIB</t>
    </r>
  </si>
  <si>
    <r>
      <rPr>
        <b/>
        <sz val="11"/>
        <color rgb="FF000000"/>
        <rFont val="Calibri"/>
        <family val="2"/>
      </rPr>
      <t>SIC</t>
    </r>
  </si>
  <si>
    <r>
      <rPr>
        <sz val="11"/>
        <color rgb="FF000000"/>
        <rFont val="Calibri"/>
        <family val="2"/>
      </rPr>
      <t>1 Abilitățile și competențele personalului din domeniul sănătății publice sunt suficiente pentru a susține supravegherea și răspunsul în materie de sănătate publică la toate nivelurile sistemului sanitar.</t>
    </r>
  </si>
  <si>
    <r>
      <rPr>
        <sz val="11"/>
        <color rgb="FF000000"/>
        <rFont val="Calibri"/>
        <family val="2"/>
      </rPr>
      <t>2 Sunt disponibile resurse umane suficiente pentru a respecta cerințele privind capacitatea de bază prevăzute de RSI.</t>
    </r>
  </si>
  <si>
    <r>
      <rPr>
        <sz val="11"/>
        <color rgb="FF000000"/>
        <rFont val="Calibri"/>
        <family val="2"/>
      </rPr>
      <t>3 Este asigurată disponibilitatea unei forțe de muncă competente în domeniul sănătății publice pentru o continuitate a serviciilor de sănătate.</t>
    </r>
  </si>
  <si>
    <r>
      <rPr>
        <sz val="11"/>
        <color rgb="FF000000"/>
        <rFont val="Calibri"/>
        <family val="2"/>
      </rPr>
      <t>4 Educația, instruirea și exercițiile sunt susținute la nivelul strategic și operațional al organizației.</t>
    </r>
  </si>
  <si>
    <r>
      <rPr>
        <sz val="11"/>
        <color rgb="FF000000"/>
        <rFont val="Calibri"/>
        <family val="2"/>
      </rPr>
      <t>4.1 Educația, formarea și exercițiile fac parte din activitățile de planificare a pregătirii derulate de organizație.</t>
    </r>
  </si>
  <si>
    <r>
      <rPr>
        <sz val="11"/>
        <color rgb="FF000000"/>
        <rFont val="Calibri"/>
        <family val="2"/>
      </rPr>
      <t>5 Nivelul de pregătire este evaluat prin exerciții de simulare.</t>
    </r>
  </si>
  <si>
    <r>
      <rPr>
        <sz val="11"/>
        <color rgb="FF000000"/>
        <rFont val="Calibri"/>
        <family val="2"/>
      </rPr>
      <t>5.1 În exerciții sunt implicate și organizațiile partenere relevante, pentru o mai bună înțelegere reciprocă a planurilor de răspuns.</t>
    </r>
  </si>
  <si>
    <r>
      <rPr>
        <sz val="11"/>
        <color rgb="FF000000"/>
        <rFont val="Calibri"/>
        <family val="2"/>
      </rPr>
      <t>6 Instruirea, exercițiile și analizele incidentelor sunt folosite pentru a înțelege și a îmbunătăți procedurile de gestionare a riscurilor și pentru a consolida capacitățile.</t>
    </r>
  </si>
  <si>
    <r>
      <rPr>
        <sz val="11"/>
        <color rgb="FF000000"/>
        <rFont val="Calibri"/>
        <family val="2"/>
      </rPr>
      <t>6.1 Exercițiile se bazează pe un scenariu și sunt adaptate locului de desfășurare (ex. local, regional, național și internațional).</t>
    </r>
  </si>
  <si>
    <r>
      <rPr>
        <sz val="11"/>
        <color rgb="FF000000"/>
        <rFont val="Calibri"/>
        <family val="2"/>
      </rPr>
      <t>6.2 Pentru ca exercițiul de simulare să fie încununat de succes, grupului responsabil de planificare i se acordă un mandat clar și autoritatea de a planifica, a efectua și a evalua exercițiul.</t>
    </r>
  </si>
  <si>
    <r>
      <rPr>
        <sz val="11"/>
        <color rgb="FF000000"/>
        <rFont val="Calibri"/>
        <family val="2"/>
      </rPr>
      <t>6.3 Scopul exercițiilor de simulare este de a identifica aspectele care pot fi îmbunătățite.</t>
    </r>
  </si>
  <si>
    <r>
      <rPr>
        <sz val="11"/>
        <color rgb="FF000000"/>
        <rFont val="Calibri"/>
        <family val="2"/>
      </rPr>
      <t>7 Se efectuează exerciții pentru a testa funcționalitatea reală a capacităților de bază prevăzute de RSI.</t>
    </r>
  </si>
  <si>
    <r>
      <rPr>
        <sz val="11"/>
        <color rgb="FF000000"/>
        <rFont val="Calibri"/>
        <family val="2"/>
      </rPr>
      <t>8 Scopurile și obiectivele inițiale ale educației, instruirii și exercițiilor de simulare sunt evaluate, iar lecțiile învățate sunt consemnate într-un raport.</t>
    </r>
  </si>
  <si>
    <r>
      <rPr>
        <b/>
        <sz val="11"/>
        <color rgb="FFFFFFFF"/>
        <rFont val="Calibri"/>
        <family val="2"/>
      </rPr>
      <t>D3: Capacitatea de sprijin: supravegherea</t>
    </r>
  </si>
  <si>
    <r>
      <rPr>
        <b/>
        <sz val="11"/>
        <color rgb="FF000000"/>
        <rFont val="Calibri"/>
        <family val="2"/>
      </rPr>
      <t>SIB</t>
    </r>
  </si>
  <si>
    <r>
      <rPr>
        <b/>
        <sz val="11"/>
        <color rgb="FF000000"/>
        <rFont val="Calibri"/>
        <family val="2"/>
      </rPr>
      <t>SIC</t>
    </r>
  </si>
  <si>
    <r>
      <rPr>
        <sz val="11"/>
        <color rgb="FF000000"/>
        <rFont val="Calibri"/>
        <family val="2"/>
      </rPr>
      <t>1 Există un sistem de supraveghere bazat pe indicatori.</t>
    </r>
  </si>
  <si>
    <r>
      <rPr>
        <sz val="11"/>
        <color rgb="FF000000"/>
        <rFont val="Calibri"/>
        <family val="2"/>
      </rPr>
      <t>1.1 Acești indicatori sunt definiți în protocoale pentru a putea fi urmăriți în timp util.</t>
    </r>
  </si>
  <si>
    <r>
      <rPr>
        <sz val="11"/>
        <color rgb="FF000000"/>
        <rFont val="Calibri"/>
        <family val="2"/>
      </rPr>
      <t>2 Există un sistem de informații operative privind epidemiile.</t>
    </r>
  </si>
  <si>
    <r>
      <rPr>
        <sz val="11"/>
        <color rgb="FF000000"/>
        <rFont val="Calibri"/>
        <family val="2"/>
      </rPr>
      <t>2.1 Evenimentele care reprezintă o problemă de sănătate publică sunt definite în protocoale, pentru a putea fi urmărite în timp util.</t>
    </r>
  </si>
  <si>
    <r>
      <rPr>
        <sz val="11"/>
        <color rgb="FF000000"/>
        <rFont val="Calibri"/>
        <family val="2"/>
      </rPr>
      <t>2.2 Sistemul de supraveghere asigură raportarea în timp real a datelor de supraveghere.</t>
    </r>
  </si>
  <si>
    <r>
      <rPr>
        <sz val="11"/>
        <color rgb="FF000000"/>
        <rFont val="Calibri"/>
        <family val="2"/>
      </rPr>
      <t>2.3 Sistemul de supraveghere este sensibil și flexibil, putând să detecteze cazurile sau evenimentele inițiale.</t>
    </r>
  </si>
  <si>
    <r>
      <rPr>
        <sz val="11"/>
        <color rgb="FF000000"/>
        <rFont val="Calibri"/>
        <family val="2"/>
      </rPr>
      <t xml:space="preserve">2.4 Sistemul de supraveghere obține informații dintr-o gamă largă de resurse diferite și de încredere. </t>
    </r>
  </si>
  <si>
    <r>
      <rPr>
        <sz val="11"/>
        <color rgb="FF000000"/>
        <rFont val="Calibri"/>
        <family val="2"/>
      </rPr>
      <t>2.5 Rețeaua de supraveghere include informații din sistemele de supraveghere veterinară.</t>
    </r>
  </si>
  <si>
    <r>
      <rPr>
        <sz val="11"/>
        <color rgb="FF000000"/>
        <rFont val="Calibri"/>
        <family val="2"/>
      </rPr>
      <t>2.6 Rețeaua de supraveghere include informații din sistemele de supraveghere entomologică.</t>
    </r>
  </si>
  <si>
    <r>
      <rPr>
        <sz val="11"/>
        <color rgb="FF000000"/>
        <rFont val="Calibri"/>
        <family val="2"/>
      </rPr>
      <t>2.7 Rețeaua de supraveghere include informații din sistemele de supraveghere a mediului.</t>
    </r>
  </si>
  <si>
    <r>
      <rPr>
        <sz val="11"/>
        <color rgb="FF000000"/>
        <rFont val="Calibri"/>
        <family val="2"/>
      </rPr>
      <t>2.8 Rețeaua de supraveghere include informații din sistemele de supraveghere meteorologică.</t>
    </r>
  </si>
  <si>
    <r>
      <rPr>
        <sz val="11"/>
        <color rgb="FF000000"/>
        <rFont val="Calibri"/>
        <family val="2"/>
      </rPr>
      <t>2.9 Rețeaua de supraveghere include informații din sistemele de supraveghere microbiologică.</t>
    </r>
  </si>
  <si>
    <r>
      <rPr>
        <sz val="11"/>
        <color rgb="FF000000"/>
        <rFont val="Calibri"/>
        <family val="2"/>
      </rPr>
      <t>3 Sistemul de supraveghere generează un semnal de alertă timpurie în cazul evenimentelor care ar putea reprezenta probleme de sănătate publică.</t>
    </r>
  </si>
  <si>
    <r>
      <rPr>
        <sz val="11"/>
        <color rgb="FF000000"/>
        <rFont val="Calibri"/>
        <family val="2"/>
      </rPr>
      <t xml:space="preserve">4 Participarea la rețelele de supraveghere ale UE are loc sistematic. </t>
    </r>
  </si>
  <si>
    <r>
      <rPr>
        <sz val="11"/>
        <color rgb="FF000000"/>
        <rFont val="Calibri"/>
        <family val="2"/>
      </rPr>
      <t>5 Sistemul de supraveghere respectă standardele UE și OMS în ceea ce privește datele epidemiologice privind toate bolile supravegheate de UE, definițiile de caz ale acestora și protocoalele de raportare.</t>
    </r>
  </si>
  <si>
    <r>
      <rPr>
        <sz val="11"/>
        <color rgb="FF000000"/>
        <rFont val="Calibri"/>
        <family val="2"/>
      </rPr>
      <t>6 Datele de supraveghere sunt raportate sistematic și regulat către sectoarele și părțile interesate relevante.</t>
    </r>
  </si>
  <si>
    <r>
      <rPr>
        <sz val="11"/>
        <color rgb="FF000000"/>
        <rFont val="Calibri"/>
        <family val="2"/>
      </rPr>
      <t>6.1 Toate sistemele de supraveghere relevante sunt integrate într-o rețea care asigură un schimb constant de informații.</t>
    </r>
  </si>
  <si>
    <r>
      <rPr>
        <sz val="11"/>
        <color rgb="FF000000"/>
        <rFont val="Calibri"/>
        <family val="2"/>
      </rPr>
      <t>6.2 Există rețele și protocoale de raportare.</t>
    </r>
  </si>
  <si>
    <r>
      <rPr>
        <sz val="11"/>
        <color rgb="FF000000"/>
        <rFont val="Calibri"/>
        <family val="2"/>
      </rPr>
      <t>6.3 Sistemul de supraveghere poate furniza informațiile necesare pentru a fundamenta și a orienta răspunsul.</t>
    </r>
  </si>
  <si>
    <r>
      <rPr>
        <b/>
        <sz val="11"/>
        <color rgb="FFFFFFFF"/>
        <rFont val="Calibri"/>
        <family val="2"/>
      </rPr>
      <t>D4: Capacitatea de sprijin: evaluarea riscurilor</t>
    </r>
  </si>
  <si>
    <r>
      <rPr>
        <b/>
        <sz val="11"/>
        <color rgb="FF000000"/>
        <rFont val="Calibri"/>
        <family val="2"/>
      </rPr>
      <t>SIB</t>
    </r>
  </si>
  <si>
    <r>
      <rPr>
        <b/>
        <sz val="11"/>
        <color rgb="FF000000"/>
        <rFont val="Calibri"/>
        <family val="2"/>
      </rPr>
      <t>SIC</t>
    </r>
  </si>
  <si>
    <r>
      <rPr>
        <sz val="11"/>
        <color rgb="FF000000"/>
        <rFont val="Calibri"/>
        <family val="2"/>
      </rPr>
      <t>1 Alertele și avertismentele timpurii sunt evaluate pe baza unei analize comune a datelor de supraveghere și a celorlalte date disponibile.</t>
    </r>
  </si>
  <si>
    <r>
      <rPr>
        <sz val="11"/>
        <color rgb="FF000000"/>
        <rFont val="Calibri"/>
        <family val="2"/>
      </rPr>
      <t>2 Este formată o echipă de evaluare a riscurilor pentru a evalua riscurile unui eveniment care reprezintă o (posibilă) problemă de sănătate publică.</t>
    </r>
  </si>
  <si>
    <r>
      <rPr>
        <sz val="11"/>
        <color rgb="FF000000"/>
        <rFont val="Calibri"/>
        <family val="2"/>
      </rPr>
      <t>2.1 Echipa de evaluare a riscurilor include experți în domenii suplimentare (ex. toxicologie, sănătate animală, siguranță alimentară etc.).</t>
    </r>
  </si>
  <si>
    <r>
      <rPr>
        <sz val="11"/>
        <color rgb="FF000000"/>
        <rFont val="Calibri"/>
        <family val="2"/>
      </rPr>
      <t>2.2 În funcție de caracteristicile bolii, echipa de evaluare a riscurilor decide cât de frecvent trebuie actualizată evaluarea riscurilor.</t>
    </r>
  </si>
  <si>
    <r>
      <rPr>
        <sz val="11"/>
        <color rgb="FF000000"/>
        <rFont val="Calibri"/>
        <family val="2"/>
      </rPr>
      <t>2.3 Nivelul de risc atribuit unui eveniment se bazează pe pericolul suspectat (sau cunoscut).</t>
    </r>
  </si>
  <si>
    <r>
      <rPr>
        <sz val="11"/>
        <color rgb="FF000000"/>
        <rFont val="Calibri"/>
        <family val="2"/>
      </rPr>
      <t>2.4 Nivelul de risc atribuit unui eveniment se bazează pe posibila expunere la pericol.</t>
    </r>
  </si>
  <si>
    <r>
      <rPr>
        <sz val="11"/>
        <color rgb="FF000000"/>
        <rFont val="Calibri"/>
        <family val="2"/>
      </rPr>
      <t>2.5 Nivelul de risc atribuit unui eveniment se bazează pe contextul în care are loc evenimentul.</t>
    </r>
  </si>
  <si>
    <r>
      <rPr>
        <sz val="11"/>
        <color rgb="FF000000"/>
        <rFont val="Calibri"/>
        <family val="2"/>
      </rPr>
      <t>2.6 Nivelul de risc atribuit se bazează pe caracteristicile bolii (cum ar fi numărul de cazuri/decese, proporția populației afectate de boala gravă, grupele clinice cele mai afectate etc.).</t>
    </r>
  </si>
  <si>
    <r>
      <rPr>
        <sz val="11"/>
        <color rgb="FF000000"/>
        <rFont val="Calibri"/>
        <family val="2"/>
      </rPr>
      <t>2.7 Nivelul de risc atribuit se bazează pe capacitatea serviciilor (ex. numărul de pacienți care s-au prezentat la serviciile de îngrijire primară/au fost internați în spital și se află în terapie intensivă de specialitate).</t>
    </r>
  </si>
  <si>
    <r>
      <rPr>
        <sz val="11"/>
        <color rgb="FF000000"/>
        <rFont val="Calibri"/>
        <family val="2"/>
      </rPr>
      <t>3 Evaluările riscurilor sunt utilizate ca ajutor în planificarea pregătirii și în activitățile de răspuns.</t>
    </r>
  </si>
  <si>
    <r>
      <rPr>
        <sz val="11"/>
        <color rgb="FF000000"/>
        <rFont val="Calibri"/>
        <family val="2"/>
      </rPr>
      <t>3.1 În cadrul evaluării riscurilor se utilizează întrebări clar definite pentru a ajuta la identificarea activităților prioritare.</t>
    </r>
  </si>
  <si>
    <r>
      <rPr>
        <sz val="11"/>
        <color rgb="FF000000"/>
        <rFont val="Calibri"/>
        <family val="2"/>
      </rPr>
      <t>3.2 Evaluările riscurilor se utilizează pentru a identifica zonele de risc.</t>
    </r>
  </si>
  <si>
    <r>
      <rPr>
        <sz val="11"/>
        <color rgb="FF000000"/>
        <rFont val="Calibri"/>
        <family val="2"/>
      </rPr>
      <t>3.3 Evaluările riscurilor se utilizează pentru a identifica populațiile cu risc.</t>
    </r>
  </si>
  <si>
    <r>
      <rPr>
        <sz val="11"/>
        <color rgb="FF000000"/>
        <rFont val="Calibri"/>
        <family val="2"/>
      </rPr>
      <t>3.4 Evaluările riscurilor se utilizează pentru a identifica și implica partenerii operaționali.</t>
    </r>
  </si>
  <si>
    <r>
      <rPr>
        <sz val="11"/>
        <color rgb="FF000000"/>
        <rFont val="Calibri"/>
        <family val="2"/>
      </rPr>
      <t>3.5 Evaluările riscurilor se utilizează pentru a identifica și implica principalii parteneri politici.</t>
    </r>
  </si>
  <si>
    <r>
      <rPr>
        <sz val="11"/>
        <color rgb="FF000000"/>
        <rFont val="Calibri"/>
        <family val="2"/>
      </rPr>
      <t>3.6 Caracterizarea riscurilor încorporează informații din modele cantitative, dacă sunt disponibile și accesibile.</t>
    </r>
  </si>
  <si>
    <r>
      <rPr>
        <sz val="11"/>
        <color rgb="FF000000"/>
        <rFont val="Calibri"/>
        <family val="2"/>
      </rPr>
      <t>3.7 Caracterizarea riscurilor încorporează opiniile experților.</t>
    </r>
  </si>
  <si>
    <r>
      <rPr>
        <b/>
        <sz val="11"/>
        <color rgb="FFFFFFFF"/>
        <rFont val="Calibri"/>
        <family val="2"/>
      </rPr>
      <t>D5: Gestionarea răspunsului la evenimente</t>
    </r>
  </si>
  <si>
    <r>
      <rPr>
        <b/>
        <sz val="11"/>
        <color rgb="FF000000"/>
        <rFont val="Calibri"/>
        <family val="2"/>
      </rPr>
      <t>SIB</t>
    </r>
  </si>
  <si>
    <r>
      <rPr>
        <b/>
        <sz val="11"/>
        <color rgb="FF000000"/>
        <rFont val="Calibri"/>
        <family val="2"/>
      </rPr>
      <t>SIC</t>
    </r>
  </si>
  <si>
    <r>
      <rPr>
        <sz val="11"/>
        <color rgb="FF000000"/>
        <rFont val="Calibri"/>
        <family val="2"/>
      </rPr>
      <t>1 Există proceduri specifice pentru activarea și dezactivarea („relaxarea”) răspunsului în cazul unei urgențe în domeniul sănătății.</t>
    </r>
  </si>
  <si>
    <r>
      <rPr>
        <sz val="11"/>
        <color rgb="FF000000"/>
        <rFont val="Calibri"/>
        <family val="2"/>
      </rPr>
      <t>1.1 Deciziile privind răspunsul iau în considerare următoarele principii: al precauției, al proporționalității și al flexibilității.</t>
    </r>
  </si>
  <si>
    <r>
      <rPr>
        <sz val="11"/>
        <color rgb="FF000000"/>
        <rFont val="Calibri"/>
        <family val="2"/>
      </rPr>
      <t>2 La nivel național și la nivel de spital sunt instituite și aplicate standarde de prevenire și control al infecțiilor.</t>
    </r>
  </si>
  <si>
    <r>
      <rPr>
        <sz val="11"/>
        <color rgb="FF000000"/>
        <rFont val="Calibri"/>
        <family val="2"/>
      </rPr>
      <t>2.1 Există măsuri de siguranță pentru manipularea substanțelor patogene și acestea sunt cunoscute de personalul medical.</t>
    </r>
  </si>
  <si>
    <r>
      <rPr>
        <sz val="11"/>
        <color rgb="FF000000"/>
        <rFont val="Calibri"/>
        <family val="2"/>
      </rPr>
      <t>3 Sunt disponibile servicii de laborator pentru efectuarea de teste privind amenințările prioritare pentru sănătate.</t>
    </r>
  </si>
  <si>
    <r>
      <rPr>
        <sz val="11"/>
        <color rgb="FF000000"/>
        <rFont val="Calibri"/>
        <family val="2"/>
      </rPr>
      <t>3.1 Există și sunt puse în aplicare practici de biosiguranță și biosecuritate de laborator (gestionarea riscurilor biologice).</t>
    </r>
  </si>
  <si>
    <r>
      <rPr>
        <sz val="11"/>
        <color rgb="FF000000"/>
        <rFont val="Calibri"/>
        <family val="2"/>
      </rPr>
      <t>4 Există un program operațional pentru situații de urgență care implică un centru operativ pentru situații de urgență, proceduri și planuri operaționale și capacitatea de a activa operațiuni de urgență.</t>
    </r>
  </si>
  <si>
    <r>
      <rPr>
        <sz val="11"/>
        <color rgb="FF000000"/>
        <rFont val="Calibri"/>
        <family val="2"/>
      </rPr>
      <t>5 Există o structură testată de comandă și control, cu ​​roluri și responsabilități clare.</t>
    </r>
  </si>
  <si>
    <r>
      <rPr>
        <sz val="11"/>
        <color rgb="FF000000"/>
        <rFont val="Calibri"/>
        <family val="2"/>
      </rPr>
      <t>5.1 Coordonarea, comanda și controlul se bazează pe infrastructura existentă.</t>
    </r>
  </si>
  <si>
    <r>
      <rPr>
        <sz val="11"/>
        <color rgb="FF000000"/>
        <rFont val="Calibri"/>
        <family val="2"/>
      </rPr>
      <t>5.2 Coordonarea, comanda și controlul sunt consolidate permanent.</t>
    </r>
  </si>
  <si>
    <r>
      <rPr>
        <sz val="11"/>
        <color rgb="FF000000"/>
        <rFont val="Calibri"/>
        <family val="2"/>
      </rPr>
      <t>5.3 Există proceduri de coordonare a tuturor partenerilor relevanți din sistemul sanitar – de exemplu, serviciile de sănătate publică, medicale și de sănătate psihică/comportamentală.</t>
    </r>
  </si>
  <si>
    <r>
      <rPr>
        <sz val="11"/>
        <color rgb="FF000000"/>
        <rFont val="Calibri"/>
        <family val="2"/>
      </rPr>
      <t>5.4 Coordonarea implică mobilizarea resurselor și îngrijirea axată pe populație.</t>
    </r>
  </si>
  <si>
    <r>
      <rPr>
        <sz val="11"/>
        <color rgb="FF000000"/>
        <rFont val="Calibri"/>
        <family val="2"/>
      </rPr>
      <t>5.5 Coordonarea implică activarea rețelelor de sprijin, a grupurilor consultative, a rețelelor partenere și a comunicării.</t>
    </r>
  </si>
  <si>
    <r>
      <rPr>
        <sz val="11"/>
        <color rgb="FF000000"/>
        <rFont val="Calibri"/>
        <family val="2"/>
      </rPr>
      <t>5.6 Sistemul de sănătate publică este sprijinit de echipe de gestionare a crizelor la toate nivelurile.</t>
    </r>
  </si>
  <si>
    <r>
      <rPr>
        <sz val="11"/>
        <color rgb="FF000000"/>
        <rFont val="Calibri"/>
        <family val="2"/>
      </rPr>
      <t>5.7 Răspunsul comportamental preconizat (ex. nivelurile de îngrijorare resimțite de populație) este luat în considerare în procesul de decizie.</t>
    </r>
  </si>
  <si>
    <r>
      <rPr>
        <sz val="11"/>
        <color rgb="FF000000"/>
        <rFont val="Calibri"/>
        <family val="2"/>
      </rPr>
      <t>6 Există proceduri de coordonare a activităților multisectoriale între ministere și sectoare.</t>
    </r>
  </si>
  <si>
    <r>
      <rPr>
        <sz val="11"/>
        <color rgb="FF000000"/>
        <rFont val="Calibri"/>
        <family val="2"/>
      </rPr>
      <t>7 Există un răspuns rapid multidisciplinar și multisectorial, disponibil 24 de ore din 24, 7 zile din 7.</t>
    </r>
    <r>
      <rPr>
        <sz val="11"/>
        <color rgb="FF000000"/>
        <rFont val="Calibri"/>
        <family val="2"/>
      </rPr>
      <t> </t>
    </r>
  </si>
  <si>
    <r>
      <rPr>
        <sz val="11"/>
        <color rgb="FF000000"/>
        <rFont val="Calibri"/>
        <family val="2"/>
      </rPr>
      <t>7.1 Există proceduri pentru contramăsurile medicale, inclusiv pentru aplicarea și distribuirea lor.</t>
    </r>
  </si>
  <si>
    <r>
      <rPr>
        <sz val="11"/>
        <color rgb="FF000000"/>
        <rFont val="Calibri"/>
        <family val="2"/>
      </rPr>
      <t>7.2 Există proceduri de trimitere și primire a contramăsurilor medicale în timpul unei urgențe de sănătate publică.</t>
    </r>
  </si>
  <si>
    <r>
      <rPr>
        <sz val="11"/>
        <color rgb="FF000000"/>
        <rFont val="Calibri"/>
        <family val="2"/>
      </rPr>
      <t>7.3 Există și sunt funcționale proceduri de răspuns la toxiinfecțiile alimentare și la contaminarea alimentelor.</t>
    </r>
  </si>
  <si>
    <r>
      <rPr>
        <sz val="11"/>
        <color rgb="FF000000"/>
        <rFont val="Calibri"/>
        <family val="2"/>
      </rPr>
      <t>7.4 Există și sunt funcționale proceduri de răspuns la zoonoze și la potențialele zoonoze.</t>
    </r>
  </si>
  <si>
    <r>
      <rPr>
        <sz val="11"/>
        <color rgb="FF000000"/>
        <rFont val="Calibri"/>
        <family val="2"/>
      </rPr>
      <t>7.5 În zonele receptive la transmiterea arbovirusurilor sunt instituite proceduri standard de operare pentru investigațiile pe teren și măsuri rapide de combatere a vectorilor.</t>
    </r>
  </si>
  <si>
    <r>
      <rPr>
        <sz val="11"/>
        <color rgb="FF000000"/>
        <rFont val="Calibri"/>
        <family val="2"/>
      </rPr>
      <t>7.6 Există sisteme medicale, de sănătate publică și de sănătate psihică/comportamentală care sprijină recuperarea.</t>
    </r>
  </si>
  <si>
    <r>
      <rPr>
        <sz val="11"/>
        <color rgb="FF000000"/>
        <rFont val="Calibri"/>
        <family val="2"/>
      </rPr>
      <t>7.7 Există un protocol pentru evacuarea medicală a respondenților care oferă asistență în cazul unei urgențe de sănătate publică în străinătate.</t>
    </r>
  </si>
  <si>
    <r>
      <rPr>
        <sz val="11"/>
        <color rgb="FF000000"/>
        <rFont val="Calibri"/>
        <family val="2"/>
      </rPr>
      <t>8 Eficacitatea activităților de răspuns este evaluată frecvent pe baza datelor de monitorizare colectate.</t>
    </r>
  </si>
  <si>
    <r>
      <rPr>
        <sz val="11"/>
        <color rgb="FF000000"/>
        <rFont val="Calibri"/>
        <family val="2"/>
      </rPr>
      <t>8.1 Activitățile de răspuns sunt adaptate  constant la noua situație.</t>
    </r>
  </si>
  <si>
    <r>
      <rPr>
        <sz val="11"/>
        <color rgb="FF000000"/>
        <rFont val="Calibri"/>
        <family val="2"/>
      </rPr>
      <t xml:space="preserve">8.2 Sistemele de monitorizare a sănătății sunt consolidate în timpul unui eveniment. </t>
    </r>
  </si>
  <si>
    <r>
      <rPr>
        <sz val="11"/>
        <color rgb="FF000000"/>
        <rFont val="Calibri"/>
        <family val="2"/>
      </rPr>
      <t>8.3 În timpul evenimentului, datele de monitorizare a sănătății legate de eveniment sunt evaluate frecvent.</t>
    </r>
  </si>
  <si>
    <r>
      <rPr>
        <sz val="11"/>
        <color rgb="FF000000"/>
        <rFont val="Calibri"/>
        <family val="2"/>
      </rPr>
      <t>8.4 Sistemele de monitorizare a sănătății monitorizează evenimentul aflat în evoluție (ex. distribuția sa geografică și/sau temporală).</t>
    </r>
  </si>
  <si>
    <r>
      <rPr>
        <sz val="11"/>
        <color rgb="FF000000"/>
        <rFont val="Calibri"/>
        <family val="2"/>
      </rPr>
      <t>8.5 Sistemele de monitorizare a sănătății monitorizează funcționarea serviciilor esențiale.</t>
    </r>
  </si>
  <si>
    <r>
      <rPr>
        <sz val="11"/>
        <color rgb="FF000000"/>
        <rFont val="Calibri"/>
        <family val="2"/>
      </rPr>
      <t>8.6 Sistemele de monitorizare a sănătății sunt conectate la laboratoare și unități medicale.</t>
    </r>
  </si>
  <si>
    <r>
      <rPr>
        <sz val="11"/>
        <color rgb="FF000000"/>
        <rFont val="Calibri"/>
        <family val="2"/>
      </rPr>
      <t>9 Există o strategie de comunicare cuprinzătoare pentru a se asigura implicarea tuturor părților interesate relevante, cum ar fi cadrele medicale, mass-media și sectorul public, sectoare fără legătură cu sănătatea etc.</t>
    </r>
  </si>
  <si>
    <r>
      <rPr>
        <sz val="11"/>
        <color rgb="FF000000"/>
        <rFont val="Calibri"/>
        <family val="2"/>
      </rPr>
      <t>9.1 Ierarhia responsabilităților este clar identificată, pentru a asigura comunicarea eficace la nivel național și internațional.</t>
    </r>
  </si>
  <si>
    <r>
      <rPr>
        <sz val="11"/>
        <color rgb="FF000000"/>
        <rFont val="Calibri"/>
        <family val="2"/>
      </rPr>
      <t>9.2 Toate părțile interesate relevante sunt implicate și bine informate în prealabil,  în cursul evenimentului și ulterior.</t>
    </r>
  </si>
  <si>
    <r>
      <rPr>
        <sz val="11"/>
        <color rgb="FF000000"/>
        <rFont val="Calibri"/>
        <family val="2"/>
      </rPr>
      <t>9.3 În timpul unui eveniment, mesajele de bază transmise de diferitele autorități sunt coordonate și standardizate.</t>
    </r>
  </si>
  <si>
    <r>
      <rPr>
        <sz val="11"/>
        <color rgb="FF000000"/>
        <rFont val="Calibri"/>
        <family val="2"/>
      </rPr>
      <t>9.4 Informațiile despre evenimentul aflat în evoluție sunt comunicate părților interesate relevante și publicului.</t>
    </r>
  </si>
  <si>
    <r>
      <rPr>
        <sz val="11"/>
        <color rgb="FF000000"/>
        <rFont val="Calibri"/>
        <family val="2"/>
      </rPr>
      <t>9.5 Rețelele critice de comunicare sunt identificate, cartografiate și monitorizate.</t>
    </r>
  </si>
  <si>
    <r>
      <rPr>
        <sz val="11"/>
        <color rgb="FF000000"/>
        <rFont val="Calibri"/>
        <family val="2"/>
      </rPr>
      <t>9.6 Sunt pregătite materiale informative ad hoc pentru diferiții actori (ex. definiții de caz simplificate pentru utilizare în cadrul comunității).</t>
    </r>
  </si>
  <si>
    <r>
      <rPr>
        <sz val="11"/>
        <color rgb="FF000000"/>
        <rFont val="Calibri"/>
        <family val="2"/>
      </rPr>
      <t>10 În timpul unui eveniment, o autoritate de încredere difuzează mesaje consecvente.</t>
    </r>
  </si>
  <si>
    <r>
      <rPr>
        <sz val="11"/>
        <color rgb="FF000000"/>
        <rFont val="Calibri"/>
        <family val="2"/>
      </rPr>
      <t>10.1 Se diseminează informații legate de eveniment în rândul tuturor părților interesate relevante din sectorul sănătății.</t>
    </r>
  </si>
  <si>
    <r>
      <rPr>
        <sz val="11"/>
        <color rgb="FF000000"/>
        <rFont val="Calibri"/>
        <family val="2"/>
      </rPr>
      <t>10.2 Se diseminează informații legate de eveniment în rândul tuturor părților interesate relevante din afara sectorului sănătății.</t>
    </r>
  </si>
  <si>
    <r>
      <rPr>
        <sz val="11"/>
        <color rgb="FF000000"/>
        <rFont val="Calibri"/>
        <family val="2"/>
      </rPr>
      <t>11 Este instituit un răspuns eficace în materie de sănătate publică la punctele de intrare, în conformitate cu RSI.</t>
    </r>
  </si>
  <si>
    <r>
      <rPr>
        <sz val="11"/>
        <color rgb="FF000000"/>
        <rFont val="Calibri"/>
        <family val="2"/>
      </rPr>
      <t>11.1 Se aplică proceduri de gestionare a cazurilor pentru pericolele relevante prevăzute de RSI.</t>
    </r>
  </si>
  <si>
    <r>
      <rPr>
        <sz val="11"/>
        <color rgb="FF000000"/>
        <rFont val="Calibri"/>
        <family val="2"/>
      </rPr>
      <t>11.2 Obligațiile prevăzute de RSI în ceea ce privește punctele de intrare sunt îndeplinite.</t>
    </r>
  </si>
  <si>
    <r>
      <rPr>
        <sz val="11"/>
        <color rgb="FF000000"/>
        <rFont val="Calibri"/>
        <family val="2"/>
      </rPr>
      <t>12 Se diseminează informații legate de eveniment în rândul publicului, pentru a explica în ce constă focarul, a restabili încrederea și a reduce la minimum riscul de infectare.</t>
    </r>
  </si>
  <si>
    <r>
      <rPr>
        <sz val="11"/>
        <color rgb="FF000000"/>
        <rFont val="Calibri"/>
        <family val="2"/>
      </rPr>
      <t>12.1 Comunicarea cu publicul este armonizată cu cea a altor organizații naționale și internaționale.</t>
    </r>
  </si>
  <si>
    <r>
      <rPr>
        <sz val="11"/>
        <color rgb="FF000000"/>
        <rFont val="Calibri"/>
        <family val="2"/>
      </rPr>
      <t>12.2 Se creează mesaje-cheie pentru comunicarea publică.</t>
    </r>
  </si>
  <si>
    <r>
      <rPr>
        <sz val="11"/>
        <color rgb="FF000000"/>
        <rFont val="Calibri"/>
        <family val="2"/>
      </rPr>
      <t>12.3 Informarea publicului este semnificativă, relevantă și promptă.</t>
    </r>
  </si>
  <si>
    <r>
      <rPr>
        <sz val="11"/>
        <color rgb="FF000000"/>
        <rFont val="Calibri"/>
        <family val="2"/>
      </rPr>
      <t xml:space="preserve">12.4 Informarea publicului este deschisă și transparentă. </t>
    </r>
  </si>
  <si>
    <r>
      <rPr>
        <sz val="11"/>
        <color rgb="FF000000"/>
        <rFont val="Calibri"/>
        <family val="2"/>
      </rPr>
      <t>12.5 Informarea publicului ține cont de modul în care acesta percepe riscul.</t>
    </r>
  </si>
  <si>
    <r>
      <rPr>
        <sz val="11"/>
        <color rgb="FF000000"/>
        <rFont val="Calibri"/>
        <family val="2"/>
      </rPr>
      <t>12.6 Comunicarea cu publicul ia în considerare caracteristicile populației, de exemplu aspectele lingvistice, sociale, religioase, culturale, politice și/sau economice.</t>
    </r>
  </si>
  <si>
    <r>
      <rPr>
        <b/>
        <sz val="11"/>
        <color rgb="FFFFFFFF"/>
        <rFont val="Calibri"/>
        <family val="2"/>
      </rPr>
      <t>D6: Analiza posteveniment</t>
    </r>
  </si>
  <si>
    <r>
      <rPr>
        <b/>
        <sz val="11"/>
        <color rgb="FF000000"/>
        <rFont val="Calibri"/>
        <family val="2"/>
      </rPr>
      <t>SIB</t>
    </r>
  </si>
  <si>
    <r>
      <rPr>
        <b/>
        <sz val="11"/>
        <color rgb="FF000000"/>
        <rFont val="Calibri"/>
        <family val="2"/>
      </rPr>
      <t>SIC</t>
    </r>
  </si>
  <si>
    <r>
      <rPr>
        <sz val="11"/>
        <color rgb="FF000000"/>
        <rFont val="Calibri"/>
        <family val="2"/>
      </rPr>
      <t>1 Nivelul de pregătire este estimat prin evaluarea evenimentelor care reprezintă o problemă de sănătate publică.</t>
    </r>
  </si>
  <si>
    <r>
      <rPr>
        <sz val="11"/>
        <color rgb="FF000000"/>
        <rFont val="Calibri"/>
        <family val="2"/>
      </rPr>
      <t>1.1 Pregătirea este evaluată independent.</t>
    </r>
  </si>
  <si>
    <r>
      <rPr>
        <sz val="11"/>
        <color rgb="FF000000"/>
        <rFont val="Calibri"/>
        <family val="2"/>
      </rPr>
      <t>2 Analizele posteveniment fac parte din activitățile de planificare a pregătirii derulate de organizație.</t>
    </r>
  </si>
  <si>
    <r>
      <rPr>
        <sz val="11"/>
        <color rgb="FF000000"/>
        <rFont val="Calibri"/>
        <family val="2"/>
      </rPr>
      <t>2.1 Analizele posteveniment sunt efectuate cât mai curând posibil după eveniment.</t>
    </r>
  </si>
  <si>
    <r>
      <rPr>
        <sz val="11"/>
        <color rgb="FF000000"/>
        <rFont val="Calibri"/>
        <family val="2"/>
      </rPr>
      <t>2.2 Analizele posteveniment efectuate sunt de calitate.</t>
    </r>
  </si>
  <si>
    <r>
      <rPr>
        <sz val="11"/>
        <color rgb="FF000000"/>
        <rFont val="Calibri"/>
        <family val="2"/>
      </rPr>
      <t>2.3 Analizele posteveniment constau într-un audit intern, care implică toți actorii naționali responsabili de funcțiile esențiale de sănătate publică.</t>
    </r>
  </si>
  <si>
    <r>
      <rPr>
        <sz val="11"/>
        <color rgb="FF000000"/>
        <rFont val="Calibri"/>
        <family val="2"/>
      </rPr>
      <t>2.4 Analizele posteveniment constau într-o revizuire colegială externă, la care sunt invitați să participe un alt stat parte la RSI, secretariatul OMS și agențiile relevante ale UE.</t>
    </r>
  </si>
  <si>
    <r>
      <rPr>
        <sz val="11"/>
        <color rgb="FF000000"/>
        <rFont val="Calibri"/>
        <family val="2"/>
      </rPr>
      <t>3 Lecțiile învățate din toate sectoarele relevante sunt înregistrate sistematic în rapoartele posteveniment.</t>
    </r>
  </si>
  <si>
    <r>
      <rPr>
        <b/>
        <sz val="11"/>
        <color rgb="FFFFFFFF"/>
        <rFont val="Calibri"/>
        <family val="2"/>
      </rPr>
      <t>D7: Aplicarea lecțiilor învățate</t>
    </r>
  </si>
  <si>
    <r>
      <rPr>
        <b/>
        <sz val="11"/>
        <color rgb="FF000000"/>
        <rFont val="Calibri"/>
        <family val="2"/>
      </rPr>
      <t>SIB</t>
    </r>
  </si>
  <si>
    <r>
      <rPr>
        <b/>
        <sz val="11"/>
        <color rgb="FF000000"/>
        <rFont val="Calibri"/>
        <family val="2"/>
      </rPr>
      <t>SIC</t>
    </r>
  </si>
  <si>
    <r>
      <rPr>
        <sz val="11"/>
        <color rgb="FF000000"/>
        <rFont val="Calibri"/>
        <family val="2"/>
      </rPr>
      <t>1 Experiențele și lecțiile învățate din analizele sau exercițiile posteveniment sunt utilizate pentru îmbunătățirea activităților de pregătire și de răspuns.</t>
    </r>
  </si>
  <si>
    <r>
      <rPr>
        <sz val="11"/>
        <color rgb="FF000000"/>
        <rFont val="Calibri"/>
        <family val="2"/>
      </rPr>
      <t>2 Experiențele și lecțiile învățate din analizele sau exercițiile posteveniment sunt utilizate în toate sectoarele relevante.</t>
    </r>
  </si>
  <si>
    <r>
      <rPr>
        <sz val="11"/>
        <color rgb="FF000000"/>
        <rFont val="Calibri"/>
        <family val="2"/>
      </rPr>
      <t>3 Experiențele și lecțiile învățate din analizele sau exercițiile posteveniment sunt utilizate pentru îmbunătățirea politicilor și a practicii.</t>
    </r>
  </si>
  <si>
    <r>
      <rPr>
        <sz val="11"/>
        <color rgb="FF000000"/>
        <rFont val="Calibri"/>
        <family val="2"/>
      </rPr>
      <t>3.1 Experiențele și lecțiile învățate din analizele sau exercițiile posteveniment sunt împărtășite comunității internaționale.</t>
    </r>
  </si>
  <si>
    <r>
      <rPr>
        <sz val="11"/>
        <color rgb="FF000000"/>
        <rFont val="Calibri"/>
        <family val="2"/>
      </rPr>
      <t>3.2 Personalul este încurajat să redacteze rezumatul unui raport de evaluare în limba engleză, pentru a putea fi difuzat în rândul comunității internaționale.</t>
    </r>
  </si>
  <si>
    <r>
      <rPr>
        <b/>
        <sz val="14"/>
        <color rgb="FFFFFFFF"/>
        <rFont val="Calibri"/>
        <family val="2"/>
      </rPr>
      <t>Referință încrucișată HEPSA</t>
    </r>
  </si>
  <si>
    <r>
      <rPr>
        <b/>
        <sz val="14"/>
        <color rgb="FFFFFFFF"/>
        <rFont val="Calibri"/>
        <family val="2"/>
      </rPr>
      <t xml:space="preserve">OMS: Cadru strategic pentru pregătirea pentru situații de urgență </t>
    </r>
  </si>
  <si>
    <r>
      <rPr>
        <b/>
        <sz val="14"/>
        <color rgb="FFFFFFFF"/>
        <rFont val="Calibri"/>
        <family val="2"/>
      </rPr>
      <t>Elemente ale pregătirii la toate nivelurile</t>
    </r>
  </si>
  <si>
    <r>
      <rPr>
        <b/>
        <sz val="11"/>
        <color rgb="FFFFFFFF"/>
        <rFont val="Calibri"/>
        <family val="2"/>
      </rPr>
      <t>Cod de referință</t>
    </r>
  </si>
  <si>
    <r>
      <rPr>
        <b/>
        <sz val="11"/>
        <color rgb="FFFFFFFF"/>
        <rFont val="Calibri"/>
        <family val="2"/>
      </rPr>
      <t>ELEMENTE DE BAZĂ</t>
    </r>
  </si>
  <si>
    <r>
      <rPr>
        <b/>
        <sz val="11"/>
        <color rgb="FFFFFFFF"/>
        <rFont val="Calibri"/>
        <family val="2"/>
      </rPr>
      <t>COMUNITATE</t>
    </r>
  </si>
  <si>
    <r>
      <rPr>
        <b/>
        <sz val="11"/>
        <color rgb="FFFFFFFF"/>
        <rFont val="Calibri"/>
        <family val="2"/>
      </rPr>
      <t>NIVEL NAȚIONAL/SUBNAȚIONAL/LOCAL</t>
    </r>
  </si>
  <si>
    <r>
      <rPr>
        <b/>
        <sz val="11"/>
        <color rgb="FFFFFFFF"/>
        <rFont val="Calibri"/>
        <family val="2"/>
      </rPr>
      <t>NIVEL GLOBAL/REGIONAL</t>
    </r>
  </si>
  <si>
    <r>
      <rPr>
        <i/>
        <sz val="11"/>
        <rFont val="Calibri"/>
        <family val="2"/>
      </rPr>
      <t>Guvernanță</t>
    </r>
  </si>
  <si>
    <r>
      <rPr>
        <sz val="11"/>
        <color rgb="FF000000"/>
        <rFont val="Calibri"/>
        <family val="2"/>
      </rPr>
      <t>G.1</t>
    </r>
  </si>
  <si>
    <r>
      <rPr>
        <sz val="11"/>
        <color rgb="FF000000"/>
        <rFont val="Calibri"/>
        <family val="2"/>
      </rPr>
      <t>Politici și legislație care integrează pregătirea pentru situații de urgență</t>
    </r>
  </si>
  <si>
    <r>
      <rPr>
        <sz val="11"/>
        <color rgb="FF000000"/>
        <rFont val="Calibri"/>
        <family val="2"/>
      </rPr>
      <t xml:space="preserve">• </t>
    </r>
    <r>
      <rPr>
        <sz val="11"/>
        <color rgb="FF000000"/>
        <rFont val="Calibri"/>
        <family val="2"/>
      </rPr>
      <t>Pregătirea pentru situații de urgență la nivelul comunității recunoscută în politici și în legislație</t>
    </r>
  </si>
  <si>
    <r>
      <rPr>
        <sz val="11"/>
        <color rgb="FF000000"/>
        <rFont val="Calibri"/>
        <family val="2"/>
      </rPr>
      <t xml:space="preserve">• </t>
    </r>
    <r>
      <rPr>
        <sz val="11"/>
        <color rgb="FF000000"/>
        <rFont val="Calibri"/>
        <family val="2"/>
      </rPr>
      <t>Integrarea pregătirii pentru situații de urgență în strategiile și planurile naționale de sănătate și în finanțarea acestora</t>
    </r>
  </si>
  <si>
    <r>
      <rPr>
        <sz val="11"/>
        <color rgb="FF000000"/>
        <rFont val="Calibri"/>
        <family val="2"/>
      </rPr>
      <t xml:space="preserve">• </t>
    </r>
    <r>
      <rPr>
        <sz val="11"/>
        <color rgb="FF000000"/>
        <rFont val="Calibri"/>
        <family val="2"/>
      </rPr>
      <t>Elaborarea și monitorizarea respectării cadrelor juridice internaționale [de exemplu, RSI (2005), IATA/OACI]</t>
    </r>
  </si>
  <si>
    <r>
      <rPr>
        <sz val="11"/>
        <color rgb="FF000000"/>
        <rFont val="Calibri"/>
        <family val="2"/>
      </rPr>
      <t xml:space="preserve"> </t>
    </r>
  </si>
  <si>
    <r>
      <rPr>
        <sz val="11"/>
        <color rgb="FF000000"/>
        <rFont val="Calibri"/>
        <family val="2"/>
      </rPr>
      <t xml:space="preserve">• </t>
    </r>
    <r>
      <rPr>
        <sz val="11"/>
        <color rgb="FF000000"/>
        <rFont val="Calibri"/>
        <family val="2"/>
      </rPr>
      <t>Legislația și politicile multisectoriale privind gestionarea riscurilor în situații de urgență includ și sănătatea</t>
    </r>
  </si>
  <si>
    <r>
      <rPr>
        <sz val="11"/>
        <color rgb="FF000000"/>
        <rFont val="Calibri"/>
        <family val="2"/>
      </rPr>
      <t xml:space="preserve">• </t>
    </r>
    <r>
      <rPr>
        <sz val="11"/>
        <color rgb="FF000000"/>
        <rFont val="Calibri"/>
        <family val="2"/>
      </rPr>
      <t>Asistență tehnică pentru aplicarea elementelor pregătirii pentru situații de urgență ale cadrelor interguvernamentale regionale și globale (de exemplu, Cadrul de la Sendai, RSI, obiectivele de dezvoltare durabilă, Acordul de la Paris privind schimbările climatice)</t>
    </r>
  </si>
  <si>
    <r>
      <rPr>
        <sz val="11"/>
        <color rgb="FF000000"/>
        <rFont val="Calibri"/>
        <family val="2"/>
      </rPr>
      <t xml:space="preserve">• </t>
    </r>
    <r>
      <rPr>
        <sz val="11"/>
        <color rgb="FF000000"/>
        <rFont val="Calibri"/>
        <family val="2"/>
      </rPr>
      <t>Legislație pentru gestionarea situațiilor de urgență (competențe privind situațiile de urgență)</t>
    </r>
  </si>
  <si>
    <r>
      <rPr>
        <sz val="11"/>
        <color rgb="FF000000"/>
        <rFont val="Calibri"/>
        <family val="2"/>
      </rPr>
      <t>G.2</t>
    </r>
  </si>
  <si>
    <r>
      <rPr>
        <sz val="11"/>
        <color rgb="FF000000"/>
        <rFont val="Calibri"/>
        <family val="2"/>
      </rPr>
      <t>Planuri de pregătire, răspuns și recuperare în caz de urgență</t>
    </r>
  </si>
  <si>
    <r>
      <rPr>
        <sz val="11"/>
        <color rgb="FF000000"/>
        <rFont val="Calibri"/>
        <family val="2"/>
      </rPr>
      <t xml:space="preserve">• </t>
    </r>
    <r>
      <rPr>
        <sz val="11"/>
        <color rgb="FF000000"/>
        <rFont val="Calibri"/>
        <family val="2"/>
      </rPr>
      <t>Instrucție și exerciții la nivelul comunității pentru a testa planurile de pregătire, răspuns și recuperare în caz de urgență</t>
    </r>
  </si>
  <si>
    <r>
      <rPr>
        <sz val="11"/>
        <color rgb="FF000000"/>
        <rFont val="Calibri"/>
        <family val="2"/>
      </rPr>
      <t xml:space="preserve">• </t>
    </r>
    <r>
      <rPr>
        <sz val="11"/>
        <color rgb="FF000000"/>
        <rFont val="Calibri"/>
        <family val="2"/>
      </rPr>
      <t>Planurile intersectoriale de pregătire, răspuns și recuperare în caz de urgență includ sănătatea (ex. organizații naționale de gestionare a dezastrelor, „O singură sănătate”)</t>
    </r>
  </si>
  <si>
    <r>
      <rPr>
        <sz val="11"/>
        <color rgb="FF000000"/>
        <rFont val="Calibri"/>
        <family val="2"/>
      </rPr>
      <t xml:space="preserve">• </t>
    </r>
    <r>
      <rPr>
        <sz val="11"/>
        <color rgb="FF000000"/>
        <rFont val="Calibri"/>
        <family val="2"/>
      </rPr>
      <t>Mecanisme regionale și globale de coordonare în domeniul sănătății și planuri de pregătire, răspuns și recuperare pentru situații de urgență internaționale – inclusiv pentru pandemii, conflicte și dezastre pe scară largă (ex. echipe medicale de urgență, Clusterul mondial în materie de sănătate, GOARN)</t>
    </r>
  </si>
  <si>
    <r>
      <rPr>
        <sz val="11"/>
        <color rgb="FF000000"/>
        <rFont val="Calibri"/>
        <family val="2"/>
      </rPr>
      <t>• Planuri naționale de pregătire, răspuns și recuperare în cazul unei urgențe în domeniul sănătății</t>
    </r>
  </si>
  <si>
    <r>
      <rPr>
        <sz val="11"/>
        <color rgb="FF000000"/>
        <rFont val="Calibri"/>
        <family val="2"/>
      </rPr>
      <t xml:space="preserve">• </t>
    </r>
    <r>
      <rPr>
        <sz val="11"/>
        <color rgb="FF000000"/>
        <rFont val="Calibri"/>
        <family val="2"/>
      </rPr>
      <t>Asistență tehnică și ghiduri pentru planificarea pregătirii, a răspunsului și a recuperării</t>
    </r>
  </si>
  <si>
    <r>
      <rPr>
        <sz val="11"/>
        <color rgb="FF000000"/>
        <rFont val="Calibri"/>
        <family val="2"/>
      </rPr>
      <t>• Programe de gestionare a exercițiilor multisectoriale pentru pericole multiple</t>
    </r>
  </si>
  <si>
    <r>
      <rPr>
        <sz val="11"/>
        <color rgb="FF000000"/>
        <rFont val="Calibri"/>
        <family val="2"/>
      </rPr>
      <t>• Exerciții regionale și globale</t>
    </r>
  </si>
  <si>
    <r>
      <rPr>
        <sz val="11"/>
        <color rgb="FF000000"/>
        <rFont val="Calibri"/>
        <family val="2"/>
      </rPr>
      <t>G.3</t>
    </r>
  </si>
  <si>
    <r>
      <rPr>
        <sz val="11"/>
        <color rgb="FF000000"/>
        <rFont val="Calibri"/>
        <family val="2"/>
      </rPr>
      <t>Mecanisme de coordonare</t>
    </r>
  </si>
  <si>
    <r>
      <rPr>
        <sz val="11"/>
        <color rgb="FF000000"/>
        <rFont val="Calibri"/>
        <family val="2"/>
      </rPr>
      <t xml:space="preserve">• </t>
    </r>
    <r>
      <rPr>
        <sz val="11"/>
        <color rgb="FF000000"/>
        <rFont val="Calibri"/>
        <family val="2"/>
      </rPr>
      <t>Liderii, membrii și alte părți interesate din cadrul comunității participă la mecanismele locale, subnaționale și naționale multisectoriale și de coordonare în domeniul sănătății</t>
    </r>
  </si>
  <si>
    <r>
      <rPr>
        <sz val="11"/>
        <color rgb="FF000000"/>
        <rFont val="Calibri"/>
        <family val="2"/>
      </rPr>
      <t xml:space="preserve">• </t>
    </r>
    <r>
      <rPr>
        <sz val="11"/>
        <color rgb="FF000000"/>
        <rFont val="Calibri"/>
        <family val="2"/>
      </rPr>
      <t>Mecanismele și planurile de coordonare în domeniul sănătății prevăd sectoarele relevante, organizațiile publice, private și civile și alte părți interesate de la toate nivelurile și în ansamblul lor</t>
    </r>
  </si>
  <si>
    <r>
      <rPr>
        <sz val="11"/>
        <color rgb="FF000000"/>
        <rFont val="Calibri"/>
        <family val="2"/>
      </rPr>
      <t xml:space="preserve">• </t>
    </r>
    <r>
      <rPr>
        <sz val="11"/>
        <color rgb="FF000000"/>
        <rFont val="Calibri"/>
        <family val="2"/>
      </rPr>
      <t>Coordonare în domeniul sănătății cu mecanismele regionale și globale de coordonare multisectoriale (de exemplu, Comitetul permanent inter-agenții) și echipele naționale ale ONU</t>
    </r>
  </si>
  <si>
    <r>
      <rPr>
        <sz val="11"/>
        <color rgb="FF000000"/>
        <rFont val="Calibri"/>
        <family val="2"/>
      </rPr>
      <t xml:space="preserve">• </t>
    </r>
    <r>
      <rPr>
        <sz val="11"/>
        <color rgb="FF000000"/>
        <rFont val="Calibri"/>
        <family val="2"/>
      </rPr>
      <t>Pregătirea pentru situații de urgență a organizațiilor publice, private și ale societății civile în domenii precum sănătatea publică, sănătatea animală, mediul, turismul, transporturile, apa, serviciile de urgență, migrația și alte sectoare</t>
    </r>
  </si>
  <si>
    <r>
      <rPr>
        <sz val="11"/>
        <color rgb="FF000000"/>
        <rFont val="Calibri"/>
        <family val="2"/>
      </rPr>
      <t xml:space="preserve">• </t>
    </r>
    <r>
      <rPr>
        <sz val="11"/>
        <color rgb="FF000000"/>
        <rFont val="Calibri"/>
        <family val="2"/>
      </rPr>
      <t>Centrele operative pentru urgențe de sănătate publică și sistemele de gestionare a incidentelor sunt instituite și integrate în cadrul centrelor operative multisectoriale pentru situații de urgență și există mecanisme de coordonare la toate nivelurile</t>
    </r>
  </si>
  <si>
    <r>
      <rPr>
        <i/>
        <sz val="11"/>
        <rFont val="Calibri"/>
        <family val="2"/>
      </rPr>
      <t>Capacități</t>
    </r>
  </si>
  <si>
    <r>
      <rPr>
        <sz val="11"/>
        <color rgb="FF000000"/>
        <rFont val="Calibri"/>
        <family val="2"/>
      </rPr>
      <t>C.1</t>
    </r>
  </si>
  <si>
    <r>
      <rPr>
        <sz val="11"/>
        <color rgb="FF000000"/>
        <rFont val="Calibri"/>
        <family val="2"/>
      </rPr>
      <t>Evaluări ale riscurilor și capacităților pentru stabilirea priorităților în ceea ce privește pregătirea pentru situații de urgență</t>
    </r>
  </si>
  <si>
    <r>
      <rPr>
        <sz val="11"/>
        <color rgb="FF000000"/>
        <rFont val="Calibri"/>
        <family val="2"/>
      </rPr>
      <t xml:space="preserve">• </t>
    </r>
    <r>
      <rPr>
        <sz val="11"/>
        <color rgb="FF000000"/>
        <rFont val="Calibri"/>
        <family val="2"/>
      </rPr>
      <t>Evaluări de risc la nivelul comunității, evaluări ale capacităților și prioritizare</t>
    </r>
  </si>
  <si>
    <r>
      <rPr>
        <sz val="11"/>
        <color rgb="FF000000"/>
        <rFont val="Calibri"/>
        <family val="2"/>
      </rPr>
      <t xml:space="preserve">• </t>
    </r>
    <r>
      <rPr>
        <sz val="11"/>
        <color rgb="FF000000"/>
        <rFont val="Calibri"/>
        <family val="2"/>
      </rPr>
      <t>Evaluările de risc multisectoriale pentru pericole multiple și evaluările capacităților includ sănătatea</t>
    </r>
  </si>
  <si>
    <r>
      <rPr>
        <sz val="11"/>
        <color rgb="FF000000"/>
        <rFont val="Calibri"/>
        <family val="2"/>
      </rPr>
      <t xml:space="preserve">• </t>
    </r>
    <r>
      <rPr>
        <sz val="11"/>
        <color rgb="FF000000"/>
        <rFont val="Calibri"/>
        <family val="2"/>
      </rPr>
      <t>Asistență tehnică și ghiduri privind evaluările de risc, evaluările capacităților și stabilirea priorităților țării</t>
    </r>
  </si>
  <si>
    <r>
      <rPr>
        <sz val="11"/>
        <color rgb="FF000000"/>
        <rFont val="Calibri"/>
        <family val="2"/>
      </rPr>
      <t>• Participarea comunității la evaluările de risc locale, subnaționale și naționale, la evaluarea capacităților și la stabilirea priorităților</t>
    </r>
  </si>
  <si>
    <r>
      <rPr>
        <sz val="11"/>
        <color rgb="FF000000"/>
        <rFont val="Calibri"/>
        <family val="2"/>
      </rPr>
      <t>• La evaluările strategice ale riscurilor de urgențe în domeniul sănătății, la evaluările capacităților și la prioritizare participă părți interesate din toate sectoarele și de la toate nivelurile</t>
    </r>
  </si>
  <si>
    <r>
      <rPr>
        <sz val="11"/>
        <color rgb="FF000000"/>
        <rFont val="Calibri"/>
        <family val="2"/>
      </rPr>
      <t>• Evaluări ale riscului de apariție a unui eveniment, prognoză și modelare</t>
    </r>
  </si>
  <si>
    <r>
      <rPr>
        <sz val="11"/>
        <color rgb="FF000000"/>
        <rFont val="Calibri"/>
        <family val="2"/>
      </rPr>
      <t>• Coordonarea evaluărilor regionale și globale privind riscurile și capacitățile cu partenerii naționali și internaționali</t>
    </r>
  </si>
  <si>
    <r>
      <rPr>
        <sz val="11"/>
        <color rgb="FF000000"/>
        <rFont val="Calibri"/>
        <family val="2"/>
      </rPr>
      <t>C.2</t>
    </r>
  </si>
  <si>
    <r>
      <rPr>
        <sz val="11"/>
        <color rgb="FF000000"/>
        <rFont val="Calibri"/>
        <family val="2"/>
      </rPr>
      <t>Sisteme de supraveghere, de alertă timpurie și de gestionare a informațiilor</t>
    </r>
  </si>
  <si>
    <r>
      <rPr>
        <sz val="11"/>
        <color rgb="FF000000"/>
        <rFont val="Calibri"/>
        <family val="2"/>
      </rPr>
      <t xml:space="preserve">• </t>
    </r>
    <r>
      <rPr>
        <sz val="11"/>
        <color rgb="FF000000"/>
        <rFont val="Calibri"/>
        <family val="2"/>
      </rPr>
      <t>Supraveghere bazată pe evenimentele de la nivelul comunității</t>
    </r>
  </si>
  <si>
    <r>
      <rPr>
        <sz val="11"/>
        <color rgb="FF000000"/>
        <rFont val="Calibri"/>
        <family val="2"/>
      </rPr>
      <t xml:space="preserve">• </t>
    </r>
    <r>
      <rPr>
        <sz val="11"/>
        <color rgb="FF000000"/>
        <rFont val="Calibri"/>
        <family val="2"/>
      </rPr>
      <t>Sisteme de supraveghere pentru sănătatea publică și sănătatea animală</t>
    </r>
  </si>
  <si>
    <r>
      <rPr>
        <sz val="11"/>
        <color rgb="FF000000"/>
        <rFont val="Calibri"/>
        <family val="2"/>
      </rPr>
      <t xml:space="preserve">• </t>
    </r>
    <r>
      <rPr>
        <sz val="11"/>
        <color rgb="FF000000"/>
        <rFont val="Calibri"/>
        <family val="2"/>
      </rPr>
      <t>Mecanisme de coordonare globală și regională pentru schimbul de date în situații de urgență, inclusiv centre regionale de combatere a bolilor pentru informații operative privind epidemiile, schimb de date, supraveghere, alertă timpurie, pregătire și răspuns</t>
    </r>
  </si>
  <si>
    <r>
      <rPr>
        <sz val="11"/>
        <color rgb="FF000000"/>
        <rFont val="Calibri"/>
        <family val="2"/>
      </rPr>
      <t>• Sistemele de alertă timpurie pentru pericole multiple ajung la nivelul comunităților</t>
    </r>
  </si>
  <si>
    <r>
      <rPr>
        <sz val="11"/>
        <color rgb="FF000000"/>
        <rFont val="Calibri"/>
        <family val="2"/>
      </rPr>
      <t xml:space="preserve">• </t>
    </r>
    <r>
      <rPr>
        <sz val="11"/>
        <color rgb="FF000000"/>
        <rFont val="Calibri"/>
        <family val="2"/>
      </rPr>
      <t>Disponibilitatea, calitatea, accesibilitatea și utilizarea seturilor de date privind sănătatea sunt consolidate în vederea pregătirii pentru situații de urgență, a monitorizării, raportării și organizării bazelor de date privind dezastrele cauzate de pericole multiple</t>
    </r>
  </si>
  <si>
    <r>
      <rPr>
        <sz val="11"/>
        <color rgb="FF000000"/>
        <rFont val="Calibri"/>
        <family val="2"/>
      </rPr>
      <t>• Sistemele de alertă timpurie în caz de pericole multiple includ boli umane și animale și conțin avertizări de sănătate</t>
    </r>
  </si>
  <si>
    <r>
      <rPr>
        <sz val="11"/>
        <color rgb="FF000000"/>
        <rFont val="Calibri"/>
        <family val="2"/>
      </rPr>
      <t>• Sunt identificate centre de evacuare în situații de urgență la nivelul comunității, cu acces rapid la servicii și provizii</t>
    </r>
  </si>
  <si>
    <r>
      <rPr>
        <sz val="11"/>
        <color rgb="FF000000"/>
        <rFont val="Calibri"/>
        <family val="2"/>
      </rPr>
      <t>• Asistență tehnică și ghiduri privind supravegherea, alerta timpurie, datele privind sănătatea și bazele de date privind dezastrele</t>
    </r>
  </si>
  <si>
    <r>
      <rPr>
        <sz val="11"/>
        <color rgb="FF000000"/>
        <rFont val="Calibri"/>
        <family val="2"/>
      </rPr>
      <t>C.3</t>
    </r>
  </si>
  <si>
    <r>
      <rPr>
        <sz val="11"/>
        <color rgb="FF000000"/>
        <rFont val="Calibri"/>
        <family val="2"/>
      </rPr>
      <t>Acces la servicii de diagnosticare pentru situații de urgență</t>
    </r>
  </si>
  <si>
    <r>
      <rPr>
        <sz val="11"/>
        <color rgb="FF000000"/>
        <rFont val="Calibri"/>
        <family val="2"/>
      </rPr>
      <t>• Acces la servicii rapide de diagnosticare în situații de urgență la nivelul comunității</t>
    </r>
  </si>
  <si>
    <r>
      <rPr>
        <sz val="11"/>
        <color rgb="FF000000"/>
        <rFont val="Calibri"/>
        <family val="2"/>
      </rPr>
      <t>• Capacități de laborator pentru servicii de diagnosticare în situații de urgență</t>
    </r>
  </si>
  <si>
    <r>
      <rPr>
        <sz val="11"/>
        <color rgb="FF000000"/>
        <rFont val="Calibri"/>
        <family val="2"/>
      </rPr>
      <t>• Asistență tehnică și orientări pentru dezvoltarea de servicii de diagnostic și de laborator în domeniul sănătății publice și al sănătății animale în caz de urgență</t>
    </r>
  </si>
  <si>
    <r>
      <rPr>
        <sz val="11"/>
        <color rgb="FF000000"/>
        <rFont val="Calibri"/>
        <family val="2"/>
      </rPr>
      <t>• Capacități mobile pentru prestarea pe teren a serviciilor în caz de urgență (ex. laboratoare de sănătate publică și animală, dispozitive de monitorizare a mediului, echipamente de decontaminare)</t>
    </r>
  </si>
  <si>
    <r>
      <rPr>
        <sz val="11"/>
        <color rgb="FF000000"/>
        <rFont val="Calibri"/>
        <family val="2"/>
      </rPr>
      <t>• Acorduri și mecanisme privind transmiterea și testarea probelor</t>
    </r>
  </si>
  <si>
    <r>
      <rPr>
        <sz val="11"/>
        <color rgb="FF000000"/>
        <rFont val="Calibri"/>
        <family val="2"/>
      </rPr>
      <t>• Capacități de lucru în situații de urgență la nivelul laboratoarelor regionale de referință</t>
    </r>
  </si>
  <si>
    <r>
      <rPr>
        <sz val="11"/>
        <color rgb="FF000000"/>
        <rFont val="Calibri"/>
        <family val="2"/>
      </rPr>
      <t>C.4</t>
    </r>
  </si>
  <si>
    <r>
      <rPr>
        <sz val="11"/>
        <color rgb="FF000000"/>
        <rFont val="Calibri"/>
        <family val="2"/>
      </rPr>
      <t>Pregătirea pentru situații de urgență și continuitatea serviciilor de bază, a serviciilor de urgență și a unităților medicale</t>
    </r>
  </si>
  <si>
    <r>
      <rPr>
        <sz val="11"/>
        <color rgb="FF000000"/>
        <rFont val="Calibri"/>
        <family val="2"/>
      </rPr>
      <t xml:space="preserve">• </t>
    </r>
    <r>
      <rPr>
        <sz val="11"/>
        <color rgb="FF000000"/>
        <rFont val="Calibri"/>
        <family val="2"/>
      </rPr>
      <t>Disponibilitate și acces la serviciile specializate de urgență, cu eliminarea obstacolelor fizice, financiare și culturale</t>
    </r>
  </si>
  <si>
    <r>
      <rPr>
        <sz val="11"/>
        <color rgb="FF000000"/>
        <rFont val="Calibri"/>
        <family val="2"/>
      </rPr>
      <t xml:space="preserve">• </t>
    </r>
    <r>
      <rPr>
        <sz val="11"/>
        <color rgb="FF000000"/>
        <rFont val="Calibri"/>
        <family val="2"/>
      </rPr>
      <t>Sisteme de urgență în domeniul sănătății și servicii specializate (ex. gestionarea accidentelor în masă) în domeniul sănătății, al sănătății veterinare și în alte sectoare</t>
    </r>
  </si>
  <si>
    <r>
      <rPr>
        <sz val="11"/>
        <color rgb="FF000000"/>
        <rFont val="Calibri"/>
        <family val="2"/>
      </rPr>
      <t xml:space="preserve">• </t>
    </r>
    <r>
      <rPr>
        <sz val="11"/>
        <color rgb="FF000000"/>
        <rFont val="Calibri"/>
        <family val="2"/>
      </rPr>
      <t>Asistență tehnică și orientări privind gestionarea clinică și serviciile de sănătate care au relevanță directă pentru pregătirea pentru situații de urgență și pentru planificarea continuității</t>
    </r>
  </si>
  <si>
    <r>
      <rPr>
        <sz val="11"/>
        <color rgb="FF000000"/>
        <rFont val="Calibri"/>
        <family val="2"/>
      </rPr>
      <t>• Planuri de continuitate pentru accesul la servicii comunitare de sănătate și la servicii de bază în alte sectoare în caz de urgență</t>
    </r>
  </si>
  <si>
    <r>
      <rPr>
        <sz val="11"/>
        <color rgb="FF000000"/>
        <rFont val="Calibri"/>
        <family val="2"/>
      </rPr>
      <t>• Planuri de continuitate pentru servicii de sănătate și servicii de bază în alte sectoare în caz de urgență</t>
    </r>
  </si>
  <si>
    <r>
      <rPr>
        <sz val="11"/>
        <color rgb="FF000000"/>
        <rFont val="Calibri"/>
        <family val="2"/>
      </rPr>
      <t>• Inițiativa pentru spitale sigure</t>
    </r>
  </si>
  <si>
    <r>
      <rPr>
        <sz val="11"/>
        <color rgb="FF000000"/>
        <rFont val="Calibri"/>
        <family val="2"/>
      </rPr>
      <t>• Pregătirea unităților medicale pentru situații de urgență</t>
    </r>
  </si>
  <si>
    <r>
      <rPr>
        <sz val="11"/>
        <color rgb="FF000000"/>
        <rFont val="Calibri"/>
        <family val="2"/>
      </rPr>
      <t>• Pregătirea pentru situații de urgență a spitalelor și a infrastructurii în cadrul programelor pentru spitale sigure</t>
    </r>
  </si>
  <si>
    <r>
      <rPr>
        <sz val="11"/>
        <color rgb="FF000000"/>
        <rFont val="Calibri"/>
        <family val="2"/>
      </rPr>
      <t xml:space="preserve">• Ghiduri și protocoale clinice </t>
    </r>
  </si>
  <si>
    <r>
      <rPr>
        <sz val="11"/>
        <color rgb="FF000000"/>
        <rFont val="Calibri"/>
        <family val="2"/>
      </rPr>
      <t>C.5</t>
    </r>
  </si>
  <si>
    <r>
      <rPr>
        <sz val="11"/>
        <color rgb="FF000000"/>
        <rFont val="Calibri"/>
        <family val="2"/>
      </rPr>
      <t>Comunicare privind riscurile cu toate părțile interesate, în vederea pregătirii pentru situații de urgență</t>
    </r>
  </si>
  <si>
    <r>
      <rPr>
        <sz val="11"/>
        <color rgb="FF000000"/>
        <rFont val="Calibri"/>
        <family val="2"/>
      </rPr>
      <t xml:space="preserve">• </t>
    </r>
    <r>
      <rPr>
        <sz val="11"/>
        <color rgb="FF000000"/>
        <rFont val="Calibri"/>
        <family val="2"/>
      </rPr>
      <t>Comunicarea riscurilor la nivelul comunității în vederea pregătirii pentru situații de urgență</t>
    </r>
  </si>
  <si>
    <r>
      <rPr>
        <sz val="11"/>
        <color rgb="FF000000"/>
        <rFont val="Calibri"/>
        <family val="2"/>
      </rPr>
      <t xml:space="preserve">• </t>
    </r>
    <r>
      <rPr>
        <sz val="11"/>
        <color rgb="FF000000"/>
        <rFont val="Calibri"/>
        <family val="2"/>
      </rPr>
      <t>Mecanisme și strategii coordonate între toate sectoarele pentru comunicarea riscurilor și mobilizarea socială în caz de urgență</t>
    </r>
  </si>
  <si>
    <r>
      <rPr>
        <sz val="11"/>
        <color rgb="FF000000"/>
        <rFont val="Calibri"/>
        <family val="2"/>
      </rPr>
      <t xml:space="preserve">• </t>
    </r>
    <r>
      <rPr>
        <sz val="11"/>
        <color rgb="FF000000"/>
        <rFont val="Calibri"/>
        <family val="2"/>
      </rPr>
      <t>Strategii de comunicare coordonate inter-agenții și mecanisme pentru comunicări oficiale și publice</t>
    </r>
  </si>
  <si>
    <r>
      <rPr>
        <sz val="11"/>
        <color rgb="FF000000"/>
        <rFont val="Calibri"/>
        <family val="2"/>
      </rPr>
      <t xml:space="preserve">• </t>
    </r>
    <r>
      <rPr>
        <sz val="11"/>
        <color rgb="FF000000"/>
        <rFont val="Calibri"/>
        <family val="2"/>
      </rPr>
      <t>Sensibilizarea comunității cu privire la practicile de protejare a sănătății în situații de urgență</t>
    </r>
  </si>
  <si>
    <r>
      <rPr>
        <sz val="11"/>
        <color rgb="FF000000"/>
        <rFont val="Calibri"/>
        <family val="2"/>
      </rPr>
      <t xml:space="preserve">• </t>
    </r>
    <r>
      <rPr>
        <sz val="11"/>
        <color rgb="FF000000"/>
        <rFont val="Calibri"/>
        <family val="2"/>
      </rPr>
      <t>Acțiuni pentru sprijinirea pregătirii în situații de urgență la nivelul comunității</t>
    </r>
  </si>
  <si>
    <r>
      <rPr>
        <sz val="11"/>
        <color rgb="FF000000"/>
        <rFont val="Calibri"/>
        <family val="2"/>
      </rPr>
      <t xml:space="preserve">• </t>
    </r>
    <r>
      <rPr>
        <sz val="11"/>
        <color rgb="FF000000"/>
        <rFont val="Calibri"/>
        <family val="2"/>
      </rPr>
      <t>Asistență tehnică și orientări privind comunicarea riscurilor, mobilizarea socială și dezvoltarea capacităților comunității</t>
    </r>
  </si>
  <si>
    <r>
      <rPr>
        <sz val="11"/>
        <color rgb="FF000000"/>
        <rFont val="Calibri"/>
        <family val="2"/>
      </rPr>
      <t xml:space="preserve">• </t>
    </r>
    <r>
      <rPr>
        <sz val="11"/>
        <color rgb="FF000000"/>
        <rFont val="Calibri"/>
        <family val="2"/>
      </rPr>
      <t>Strategii de mobilizare socială în vederea pregătirii pentru situații de urgență</t>
    </r>
  </si>
  <si>
    <r>
      <rPr>
        <sz val="11"/>
        <color rgb="FF000000"/>
        <rFont val="Calibri"/>
        <family val="2"/>
      </rPr>
      <t>C.6</t>
    </r>
  </si>
  <si>
    <r>
      <rPr>
        <sz val="11"/>
        <color rgb="FF000000"/>
        <rFont val="Calibri"/>
        <family val="2"/>
      </rPr>
      <t>Cercetare, dezvoltare și evaluare pentru a fundamenta și a accelera pregătirea pentru situații de urgență</t>
    </r>
  </si>
  <si>
    <r>
      <rPr>
        <sz val="11"/>
        <color rgb="FF000000"/>
        <rFont val="Calibri"/>
        <family val="2"/>
      </rPr>
      <t xml:space="preserve">• </t>
    </r>
    <r>
      <rPr>
        <sz val="11"/>
        <color rgb="FF000000"/>
        <rFont val="Calibri"/>
        <family val="2"/>
      </rPr>
      <t>Cercetare operațională axată pe pregătirea pentru situații de urgență la nivelul comunității</t>
    </r>
  </si>
  <si>
    <r>
      <rPr>
        <sz val="11"/>
        <color rgb="FF000000"/>
        <rFont val="Calibri"/>
        <family val="2"/>
      </rPr>
      <t xml:space="preserve">• </t>
    </r>
    <r>
      <rPr>
        <sz val="11"/>
        <color rgb="FF000000"/>
        <rFont val="Calibri"/>
        <family val="2"/>
      </rPr>
      <t>Coordonare cu actorii naționali și internaționali în vederea realizării de vaccinuri, diagnostice, tratamente și alte măsuri</t>
    </r>
  </si>
  <si>
    <r>
      <rPr>
        <sz val="11"/>
        <color rgb="FF000000"/>
        <rFont val="Calibri"/>
        <family val="2"/>
      </rPr>
      <t xml:space="preserve">• </t>
    </r>
    <r>
      <rPr>
        <sz val="11"/>
        <color rgb="FF000000"/>
        <rFont val="Calibri"/>
        <family val="2"/>
      </rPr>
      <t>Coordonare globală pentru realizarea rapidă de vaccinuri, diagnostice, tratamente și alte măsuri (de exemplu, Planul de cercetare și dezvoltare al OMS)</t>
    </r>
  </si>
  <si>
    <r>
      <rPr>
        <sz val="11"/>
        <color rgb="FF000000"/>
        <rFont val="Calibri"/>
        <family val="2"/>
      </rPr>
      <t>• Evaluarea pregătirii pentru situații de urgență la nivelul comunității</t>
    </r>
  </si>
  <si>
    <r>
      <rPr>
        <sz val="11"/>
        <color rgb="FF000000"/>
        <rFont val="Calibri"/>
        <family val="2"/>
      </rPr>
      <t>• Dovezi pentru elaborarea de ghiduri tehnice în vederea pregătirii pentru situații de urgență și boli emergente</t>
    </r>
  </si>
  <si>
    <r>
      <rPr>
        <sz val="11"/>
        <color rgb="FF000000"/>
        <rFont val="Calibri"/>
        <family val="2"/>
      </rPr>
      <t xml:space="preserve">• </t>
    </r>
    <r>
      <rPr>
        <sz val="11"/>
        <color rgb="FF000000"/>
        <rFont val="Calibri"/>
        <family val="2"/>
      </rPr>
      <t>Dovezi pentru elaborarea de ghiduri tehnice în vederea pregătirii pentru situații de urgență și probleme de sănătate emergente</t>
    </r>
  </si>
  <si>
    <r>
      <rPr>
        <sz val="11"/>
        <color rgb="FF000000"/>
        <rFont val="Calibri"/>
        <family val="2"/>
      </rPr>
      <t>• Evaluarea pregătirii pentru situații de urgență la nivel de țară</t>
    </r>
  </si>
  <si>
    <r>
      <rPr>
        <sz val="11"/>
        <color rgb="FF000000"/>
        <rFont val="Calibri"/>
        <family val="2"/>
      </rPr>
      <t>• Cercetare globală și regională, studii cost-beneficiu și evaluarea pregătirii pentru situații de urgență</t>
    </r>
  </si>
  <si>
    <r>
      <rPr>
        <i/>
        <sz val="11"/>
        <rFont val="Calibri"/>
        <family val="2"/>
      </rPr>
      <t>Resurse – umane, financiare, logistice și materiale</t>
    </r>
  </si>
  <si>
    <r>
      <rPr>
        <sz val="11"/>
        <color rgb="FF000000"/>
        <rFont val="Calibri"/>
        <family val="2"/>
      </rPr>
      <t>R.1</t>
    </r>
  </si>
  <si>
    <r>
      <rPr>
        <sz val="11"/>
        <color rgb="FF000000"/>
        <rFont val="Calibri"/>
        <family val="2"/>
      </rPr>
      <t>Resurse financiare în vederea pregătirii pentru situații de urgență și finanțare pentru cheltuielile neprevăzute asociate răspunsului în situații de urgență</t>
    </r>
  </si>
  <si>
    <r>
      <rPr>
        <sz val="11"/>
        <color rgb="FF000000"/>
        <rFont val="Calibri"/>
        <family val="2"/>
      </rPr>
      <t xml:space="preserve">• </t>
    </r>
    <r>
      <rPr>
        <sz val="11"/>
        <color rgb="FF000000"/>
        <rFont val="Calibri"/>
        <family val="2"/>
      </rPr>
      <t>Disponibilitate și acces la bugete și la alte resurse în vederea pregătirii pentru situații de urgență</t>
    </r>
  </si>
  <si>
    <r>
      <rPr>
        <sz val="11"/>
        <color rgb="FF000000"/>
        <rFont val="Calibri"/>
        <family val="2"/>
      </rPr>
      <t xml:space="preserve">• </t>
    </r>
    <r>
      <rPr>
        <sz val="11"/>
        <color rgb="FF000000"/>
        <rFont val="Calibri"/>
        <family val="2"/>
      </rPr>
      <t>Finanțare internă dedicată priorităților în materie de pregătire pentru situații de urgență din fondurile naționale pentru sănătate,  bugetele ordinare de sănătate și bugetele pentru situații de urgență</t>
    </r>
  </si>
  <si>
    <r>
      <rPr>
        <sz val="11"/>
        <color rgb="FF000000"/>
        <rFont val="Calibri"/>
        <family val="2"/>
      </rPr>
      <t xml:space="preserve">• </t>
    </r>
    <r>
      <rPr>
        <sz val="11"/>
        <color rgb="FF000000"/>
        <rFont val="Calibri"/>
        <family val="2"/>
      </rPr>
      <t>Finanțare internațională direct aliniată planurilor și priorităților naționale în materie de pregătire</t>
    </r>
  </si>
  <si>
    <r>
      <rPr>
        <sz val="11"/>
        <color rgb="FF000000"/>
        <rFont val="Calibri"/>
        <family val="2"/>
      </rPr>
      <t>• Disponibilitate și acces la fondurile pentru cheltuieli neprevăzute în situații de urgență</t>
    </r>
  </si>
  <si>
    <r>
      <rPr>
        <sz val="11"/>
        <color rgb="FF000000"/>
        <rFont val="Calibri"/>
        <family val="2"/>
      </rPr>
      <t>• Instituire și alocare de resurse pentru mecanismele de finanțare a cheltuielilor neprevăzute asociate răspunsului în situații de urgență</t>
    </r>
  </si>
  <si>
    <r>
      <rPr>
        <sz val="11"/>
        <color rgb="FF000000"/>
        <rFont val="Calibri"/>
        <family val="2"/>
      </rPr>
      <t xml:space="preserve">• </t>
    </r>
    <r>
      <rPr>
        <sz val="11"/>
        <color rgb="FF000000"/>
        <rFont val="Calibri"/>
        <family val="2"/>
      </rPr>
      <t>Finanțare multisectorială și organizațională pentru cheltuielile neprevăzute asociate urgențelor</t>
    </r>
  </si>
  <si>
    <r>
      <rPr>
        <sz val="11"/>
        <color rgb="FF000000"/>
        <rFont val="Calibri"/>
        <family val="2"/>
      </rPr>
      <t>R.2</t>
    </r>
  </si>
  <si>
    <r>
      <rPr>
        <sz val="11"/>
        <color rgb="FF000000"/>
        <rFont val="Calibri"/>
        <family val="2"/>
      </rPr>
      <t>Resurse umane dedicate, instruite și echipate pentru situații de urgență</t>
    </r>
  </si>
  <si>
    <r>
      <rPr>
        <sz val="11"/>
        <color rgb="FF000000"/>
        <rFont val="Calibri"/>
        <family val="2"/>
      </rPr>
      <t xml:space="preserve">• </t>
    </r>
    <r>
      <rPr>
        <sz val="11"/>
        <color rgb="FF000000"/>
        <rFont val="Calibri"/>
        <family val="2"/>
      </rPr>
      <t>Instruirea lucrătorilor din domeniul sănătății în pregătirea pentru urgențe cauzate de orice risc</t>
    </r>
  </si>
  <si>
    <r>
      <rPr>
        <sz val="11"/>
        <color rgb="FF000000"/>
        <rFont val="Calibri"/>
        <family val="2"/>
      </rPr>
      <t xml:space="preserve">• </t>
    </r>
    <r>
      <rPr>
        <sz val="11"/>
        <color rgb="FF000000"/>
        <rFont val="Calibri"/>
        <family val="2"/>
      </rPr>
      <t>Cursurile de formare multisectoriale privind pericole multiple includ domeniul sănătății</t>
    </r>
  </si>
  <si>
    <r>
      <rPr>
        <sz val="11"/>
        <color rgb="FF000000"/>
        <rFont val="Calibri"/>
        <family val="2"/>
      </rPr>
      <t xml:space="preserve">• </t>
    </r>
    <r>
      <rPr>
        <sz val="11"/>
        <color rgb="FF000000"/>
        <rFont val="Calibri"/>
        <family val="2"/>
      </rPr>
      <t>Asistență și ghiduri tehnice pentru pregătirea forței de muncă active în domeniul urgențelor de sănătate de la nivel regional și global (inclusiv a echipelor și a rezervelor de experți)</t>
    </r>
  </si>
  <si>
    <r>
      <rPr>
        <sz val="11"/>
        <color rgb="FF000000"/>
        <rFont val="Calibri"/>
        <family val="2"/>
      </rPr>
      <t xml:space="preserve">• </t>
    </r>
    <r>
      <rPr>
        <sz val="11"/>
        <color rgb="FF000000"/>
        <rFont val="Calibri"/>
        <family val="2"/>
      </rPr>
      <t>Instruirea cu multiple părți interesate a voluntarilor comunitari pentru situații de urgență cu privire la urgențele în domeniul sănătății</t>
    </r>
  </si>
  <si>
    <r>
      <rPr>
        <sz val="11"/>
        <color rgb="FF000000"/>
        <rFont val="Calibri"/>
        <family val="2"/>
      </rPr>
      <t xml:space="preserve">• </t>
    </r>
    <r>
      <rPr>
        <sz val="11"/>
        <color rgb="FF000000"/>
        <rFont val="Calibri"/>
        <family val="2"/>
      </rPr>
      <t>Instituirea și menținerea unor echipe specializate (ex. echipe medicale de urgență, echipe de răspuns rapid) și a unor rezerve de experți</t>
    </r>
  </si>
  <si>
    <r>
      <rPr>
        <sz val="11"/>
        <color rgb="FF000000"/>
        <rFont val="Calibri"/>
        <family val="2"/>
      </rPr>
      <t>• Instruire anterioară detașării</t>
    </r>
  </si>
  <si>
    <r>
      <rPr>
        <sz val="11"/>
        <color rgb="FF000000"/>
        <rFont val="Calibri"/>
        <family val="2"/>
      </rPr>
      <t>• Planurile de dezvoltare a forței de muncă în domeniul sănătății încorporează funcții privind situațiile de urgență, abordează deficitul de competențe și includ sectorul public, sectorul privat și societatea civilă</t>
    </r>
  </si>
  <si>
    <r>
      <rPr>
        <sz val="11"/>
        <color rgb="FF000000"/>
        <rFont val="Calibri"/>
        <family val="2"/>
      </rPr>
      <t>• Acorduri între țări privind capacitatea de intervenție rapidă</t>
    </r>
  </si>
  <si>
    <r>
      <rPr>
        <sz val="11"/>
        <color rgb="FF000000"/>
        <rFont val="Calibri"/>
        <family val="2"/>
      </rPr>
      <t>R.3</t>
    </r>
  </si>
  <si>
    <r>
      <rPr>
        <sz val="11"/>
        <color rgb="FF000000"/>
        <rFont val="Calibri"/>
        <family val="2"/>
      </rPr>
      <t>Mecanisme logistice și provizii esențiale pentru sănătate</t>
    </r>
  </si>
  <si>
    <r>
      <rPr>
        <sz val="11"/>
        <color rgb="FF000000"/>
        <rFont val="Calibri"/>
        <family val="2"/>
      </rPr>
      <t xml:space="preserve">• </t>
    </r>
    <r>
      <rPr>
        <sz val="11"/>
        <color rgb="FF000000"/>
        <rFont val="Calibri"/>
        <family val="2"/>
      </rPr>
      <t>Disponibilitate și acces la stocurile și echipamentele de urgență la nivelul comunității</t>
    </r>
  </si>
  <si>
    <r>
      <rPr>
        <sz val="11"/>
        <color rgb="FF000000"/>
        <rFont val="Calibri"/>
        <family val="2"/>
      </rPr>
      <t xml:space="preserve">• </t>
    </r>
    <r>
      <rPr>
        <sz val="11"/>
        <color rgb="FF000000"/>
        <rFont val="Calibri"/>
        <family val="2"/>
      </rPr>
      <t>Sisteme și acorduri privind crearea de stocuri și păstrarea vaccinurilor (inclusiv lanț frigorific), a antidoturilor, a probelor, a diagnosticelor, a EIP și a altor provizii esențiale</t>
    </r>
  </si>
  <si>
    <r>
      <rPr>
        <sz val="11"/>
        <color rgb="FF000000"/>
        <rFont val="Calibri"/>
        <family val="2"/>
      </rPr>
      <t xml:space="preserve">• </t>
    </r>
    <r>
      <rPr>
        <sz val="11"/>
        <color rgb="FF000000"/>
        <rFont val="Calibri"/>
        <family val="2"/>
      </rPr>
      <t>Acorduri de prioritizare și distribuție la nivel mondial de provizii esențiale în caz de urgență</t>
    </r>
  </si>
  <si>
    <r>
      <rPr>
        <sz val="11"/>
        <color rgb="FF000000"/>
        <rFont val="Calibri"/>
        <family val="2"/>
      </rPr>
      <t xml:space="preserve">• </t>
    </r>
    <r>
      <rPr>
        <sz val="11"/>
        <color rgb="FF000000"/>
        <rFont val="Calibri"/>
        <family val="2"/>
      </rPr>
      <t>Pregătirea pentru situații de urgență a sistemelor logistice, pentru sprijinirea sănătății în situații de urgență</t>
    </r>
  </si>
  <si>
    <r>
      <rPr>
        <sz val="11"/>
        <color rgb="FF000000"/>
        <rFont val="Calibri"/>
        <family val="2"/>
      </rPr>
      <t xml:space="preserve">• </t>
    </r>
    <r>
      <rPr>
        <sz val="11"/>
        <color rgb="FF000000"/>
        <rFont val="Calibri"/>
        <family val="2"/>
      </rPr>
      <t>Crearea de stocuri la nivel regional și mondial, poziționare în avans și pregătirea sistemelor logistice pentru distribuirea de provizii esențiale în situații de urgență.</t>
    </r>
  </si>
  <si>
    <t>Objectives</t>
  </si>
  <si>
    <t>Key performance indicators</t>
  </si>
  <si>
    <t>Performace measures</t>
  </si>
  <si>
    <t>N</t>
  </si>
  <si>
    <t>EA</t>
  </si>
  <si>
    <t>Emergency management legal framework is updated and follows international agreements</t>
  </si>
  <si>
    <t>EA-1</t>
  </si>
  <si>
    <t>Legal framework for multisectoral emergency management is updated and follows international agreements</t>
  </si>
  <si>
    <t>EA1.1</t>
  </si>
  <si>
    <t>Legal framework follows an all-hazards approach (i.e. biological, chemical and environmental)</t>
  </si>
  <si>
    <t>EA1.2</t>
  </si>
  <si>
    <t>It considers all phases of preparedness: risk reduction/prevention, response, recovery and evaluation</t>
  </si>
  <si>
    <t>EA1.3</t>
  </si>
  <si>
    <t>It defines procedures for declaring and terminating a state of emergency at both national and subnational levels</t>
  </si>
  <si>
    <t>EA1.4</t>
  </si>
  <si>
    <t>It is consistent with legally binding international agreements and conventions (e.g. International Health Regulations and Hyogo Framework for Action)</t>
  </si>
  <si>
    <t>EB</t>
  </si>
  <si>
    <t>Emergency management organizational structures are established and their operational links are functioning</t>
  </si>
  <si>
    <t>EB-1</t>
  </si>
  <si>
    <t>National multisectoral committee (or equivalent) for emergency management coordination includes the health-sector</t>
  </si>
  <si>
    <t>EB1.1</t>
  </si>
  <si>
    <t>National multisectoral committee for emergency management coordination is or can be established in case of an emergency</t>
  </si>
  <si>
    <t>EB1.2</t>
  </si>
  <si>
    <t>It includes high-level representatives of the health-sector</t>
  </si>
  <si>
    <t>EB1.3</t>
  </si>
  <si>
    <t>Roles, responsibilities and authority of the members of the committee and its secretariat are defined</t>
  </si>
  <si>
    <t>EB1.4</t>
  </si>
  <si>
    <t>It monitors and reviews performance of the national emergency management strategy</t>
  </si>
  <si>
    <t>EB-2</t>
  </si>
  <si>
    <t>National inter-sectoral collaboration mechanisms are functioning</t>
  </si>
  <si>
    <t>EB2.1</t>
  </si>
  <si>
    <t>National inter-sectoral collaboration mechanisms include signed agreements and SOPs (or equivalent)</t>
  </si>
  <si>
    <t>EB2.2</t>
  </si>
  <si>
    <t>Coordination mechanisms promote the documentation and follow-up of decisions made at the planning meetings</t>
  </si>
  <si>
    <t>EC</t>
  </si>
  <si>
    <t>Emergency management plan is updated and health-sector programmes are implemented</t>
  </si>
  <si>
    <t>EC-1</t>
  </si>
  <si>
    <t>National multisectoral emergency preparedness plan is updated</t>
  </si>
  <si>
    <t>EC1.1</t>
  </si>
  <si>
    <t>National multisectoral emergency preparedness plan is updated according to legal requirements</t>
  </si>
  <si>
    <t>EC1.2</t>
  </si>
  <si>
    <t>It specifies location of Command and Control Structure from which emergency will be managed</t>
  </si>
  <si>
    <t>EC1.3</t>
  </si>
  <si>
    <t>It defines activation, coordination and deactivation/stand-down procedures, including debriefing and the process of recovery and returning to normal</t>
  </si>
  <si>
    <t>EC1.4</t>
  </si>
  <si>
    <t>It is published after each revision</t>
  </si>
  <si>
    <t>EC-2</t>
  </si>
  <si>
    <t>National emergency preparedness health-sector programmes are implemented</t>
  </si>
  <si>
    <t>EC2.1</t>
  </si>
  <si>
    <t>Health-sector emergency management programmes include the development and dissemination of guidelines</t>
  </si>
  <si>
    <t>EC2.2</t>
  </si>
  <si>
    <t>They include the development, organization and delivery of training programmes</t>
  </si>
  <si>
    <t>EC2.3</t>
  </si>
  <si>
    <t>They foresee the development and evaluation of exercises and drills</t>
  </si>
  <si>
    <t>EC2.4</t>
  </si>
  <si>
    <t>They provide for the coordination and monitoring of, and the regular reporting on, programme implementation</t>
  </si>
  <si>
    <t>ED</t>
  </si>
  <si>
    <t>Emergency management organizations and agencies have adequate funding</t>
  </si>
  <si>
    <t>ED-1</t>
  </si>
  <si>
    <t>Multisectoral mechanisms for financing national emergency management activities are functioning</t>
  </si>
  <si>
    <t>ED1.1</t>
  </si>
  <si>
    <t>Funds are available for the multisectoral preparedness for, and management of, emergencies at the national level</t>
  </si>
  <si>
    <t>ED1.2</t>
  </si>
  <si>
    <t>Funds are designated for a health-sector emergency preparedness programme</t>
  </si>
  <si>
    <t>ED1.3</t>
  </si>
  <si>
    <t>There are mechanisms for accessing contingency funds for health-sector emergency response and recovery operations</t>
  </si>
  <si>
    <t>ED1.4</t>
  </si>
  <si>
    <t>Health-sector financing mechanisms include how regular or surge workforce will be paid for the increased working (overtime) that will take place during emergencies</t>
  </si>
  <si>
    <t>EE</t>
  </si>
  <si>
    <t>Health-sector business continuity management plan is updated and programmes are implemented</t>
  </si>
  <si>
    <t>EE-1</t>
  </si>
  <si>
    <t>Health-sector business continuity management plan is updated and programmes are implemented</t>
  </si>
  <si>
    <t>EE1.1</t>
  </si>
  <si>
    <t>Health-sector business impact analysis, that includes identification of critical business functions/processes/services and resources, has been conducted</t>
  </si>
  <si>
    <t>EE1.2</t>
  </si>
  <si>
    <t>Staff vital to maintain critical functions are identified</t>
  </si>
  <si>
    <t>EE1.3</t>
  </si>
  <si>
    <t>The need to stockpile strategic reserves of supplies, material and equipment has been addressed</t>
  </si>
  <si>
    <t>EE1.4</t>
  </si>
  <si>
    <t>Operational critical resources of health-care facilities (e.g. safe food, water, electricity, heating, etc.) have been identified</t>
  </si>
  <si>
    <t>EE1.5</t>
  </si>
  <si>
    <t>Health-sector crisis management plan, that provides clear command structures, delegations of authority/orders of succession and escalation criteria, is developed</t>
  </si>
  <si>
    <t>EE1.6</t>
  </si>
  <si>
    <t>Business continuity programmes include assigning and training alternative staff for critical posts</t>
  </si>
  <si>
    <t>EE1.7</t>
  </si>
  <si>
    <t xml:space="preserve">They include considering and testing ways of reducing societal disruption (e.g. telecommuting, working from home, reducing the number of physical meetings and travel) </t>
  </si>
  <si>
    <t>EE1.8</t>
  </si>
  <si>
    <t>They address the need for social services support for essential workers</t>
  </si>
  <si>
    <t>EE1.9</t>
  </si>
  <si>
    <t>They address the need for psychosocial support services to help workers remain effective</t>
  </si>
  <si>
    <t>EE1.10</t>
  </si>
  <si>
    <t>They include training, exercising, evaluating, updating and validating business continuity plan</t>
  </si>
  <si>
    <t>Objectives</t>
  </si>
  <si>
    <t>Key performance indicators</t>
  </si>
  <si>
    <t>Performace measures</t>
  </si>
  <si>
    <t>N</t>
  </si>
  <si>
    <t>G1A</t>
  </si>
  <si>
    <t>Develop a comprehensive national public health-risk assessment</t>
  </si>
  <si>
    <t>G1A-1</t>
  </si>
  <si>
    <t>National public health-information system for risk and resources assessments is operative</t>
  </si>
  <si>
    <t>G1A1.1</t>
  </si>
  <si>
    <t>National public health-information system provides data of relevant hazards of all origins (i.e. biological, chemical and environmental)</t>
  </si>
  <si>
    <t>G1A1.2</t>
  </si>
  <si>
    <t>Responsibilities and authority related to the system have been defined</t>
  </si>
  <si>
    <t>G1A1.3</t>
  </si>
  <si>
    <t>Protocols and procedures for the collection, analysis and dissemination of data for conducting risk and resources assessment are developed</t>
  </si>
  <si>
    <t>G1A1.4</t>
  </si>
  <si>
    <t>Evaluations and improvements of the system are performed regularly</t>
  </si>
  <si>
    <t>G1A1.5</t>
  </si>
  <si>
    <t>National public health-risk assessment  is updated regularly</t>
  </si>
  <si>
    <t>G1A1.6</t>
  </si>
  <si>
    <t>It includes vulnerability assessment (of communities, infrastructure and services)</t>
  </si>
  <si>
    <t>G1A-2</t>
  </si>
  <si>
    <t>National surveillance and epidemic-intelligence system is operative</t>
  </si>
  <si>
    <t>G1A2.1</t>
  </si>
  <si>
    <t>There is a list of priority diseases, conditions and case definitions for surveillance</t>
  </si>
  <si>
    <t>G1A2.2</t>
  </si>
  <si>
    <t>There is a specific unit(s) designated for surveillance of public health risks</t>
  </si>
  <si>
    <t>G1A2.3</t>
  </si>
  <si>
    <t>SOPs defining roles, responsibilities and procedures related to the collection, analysis and dissemination of surveillance data are developed</t>
  </si>
  <si>
    <t>G1A2.4</t>
  </si>
  <si>
    <t>Surveillance system provides for data-sharing in other-than-human areas: agricultural, veterinary, environmental, etc.</t>
  </si>
  <si>
    <t>G1A2.5</t>
  </si>
  <si>
    <t>Information sources include screening of media and other alternative sources, and ‘rumour checking’ to assess or verify emergencies</t>
  </si>
  <si>
    <t>G1A2.6</t>
  </si>
  <si>
    <t>Baseline estimates, trends and thresholds for alert and action are defined for the community/primary response level for priority diseases/events</t>
  </si>
  <si>
    <t>G1A2.7</t>
  </si>
  <si>
    <t>There is timely reporting from reporting units</t>
  </si>
  <si>
    <t>G1A2.8</t>
  </si>
  <si>
    <t>Deviations or values exceeding thresholds are detected and used for action at the community/primary public health response level</t>
  </si>
  <si>
    <t>G1A2.9</t>
  </si>
  <si>
    <t>Regular feedback of surveillance results are disseminated to all levels and other relevant stakeholders (e.g. Epi bulletins, surveillance reports, etc.)</t>
  </si>
  <si>
    <t>G1A2.10</t>
  </si>
  <si>
    <t>Evaluations of the early warning function of the surveillance and epidemic-intelligence system have been carried out</t>
  </si>
  <si>
    <t>G1A-3</t>
  </si>
  <si>
    <t>National and international information-sharing mechanisms are functioning</t>
  </si>
  <si>
    <t>G1A3.1</t>
  </si>
  <si>
    <t>National information-sharing mechanisms with other relevant sectors and all level health-sector organizations are functioning</t>
  </si>
  <si>
    <t>G1A3.2</t>
  </si>
  <si>
    <t>International information-sharing system for reporting according to IHR and European mandatory requirements are operative</t>
  </si>
  <si>
    <t>G1A3.3</t>
  </si>
  <si>
    <t>All of events that meet the criteria for IHR notification have been notified by the NFP to WHO within 24 hours of conducting risk assessments over the last 12 months</t>
  </si>
  <si>
    <t>G1A3.4</t>
  </si>
  <si>
    <t>All of events that meet the criteria for notification under Decision No 1082/2013/EU have been notified by the NFP to HSC and ECDC, EFSA or corresponding EU agency within 24 hours of conducting risk assessments over the last 12 months</t>
  </si>
  <si>
    <t>G1A3.5</t>
  </si>
  <si>
    <t>NFP has responded to all verification requests from WHO within 24 hours in the last 12 months</t>
  </si>
  <si>
    <t>G1A3.6</t>
  </si>
  <si>
    <t>NFP has responded to all verification requests from HSC, ECDC, EFSA or other EU agency within 24 hours in the past 12 months</t>
  </si>
  <si>
    <t>G1B</t>
  </si>
  <si>
    <t>Improve communication of health-risk information</t>
  </si>
  <si>
    <t>G1B-1</t>
  </si>
  <si>
    <t>Strategies for risk communication with the public and the media are developed</t>
  </si>
  <si>
    <t>G1B1.1</t>
  </si>
  <si>
    <t>National emergency preparedness plan includes a public information management strategy</t>
  </si>
  <si>
    <t>G1B1.2</t>
  </si>
  <si>
    <t>Risk communication partners and stakeholders are identified (e.g. science organizations, community leaders, NGOs, etc.)</t>
  </si>
  <si>
    <t>G1B1.3</t>
  </si>
  <si>
    <t>Risk communication plan is developed (includes inventory of communication partners, focal points, stakeholders and their capacities)</t>
  </si>
  <si>
    <t>G1B1.4</t>
  </si>
  <si>
    <t>Policies, SOPs or guidelines are developed to support the risk communication plan</t>
  </si>
  <si>
    <t>G1B1.5</t>
  </si>
  <si>
    <t>Relationships with the media are established before the emergency (contacts with key media staff are regular)</t>
  </si>
  <si>
    <t>G1B1.6</t>
  </si>
  <si>
    <t>Generic pre-prepared media statements templates, frequently asked questions and answers (related to key messages) and advertising material are available</t>
  </si>
  <si>
    <t>G1B1.7</t>
  </si>
  <si>
    <t>Risk communication plan has been implemented or tested through actual emergency or simulation exercise and updated</t>
  </si>
  <si>
    <t>G1B1.8</t>
  </si>
  <si>
    <t>Evaluation of the risk communication has been conducted after emergencies and exercises, for timeliness, transparency and appropriateness of communications</t>
  </si>
  <si>
    <t>G1B-2</t>
  </si>
  <si>
    <t>Strategies for risk communication with staff involved in risk management are developed</t>
  </si>
  <si>
    <t>G1B2.1</t>
  </si>
  <si>
    <t xml:space="preserve">National emergency preparedness plan includes a strategy for communication with staff involved in risk management </t>
  </si>
  <si>
    <t>G1B2.2</t>
  </si>
  <si>
    <t>Risk communication partners and stakeholders are identified (e.g. professional associations, labor unions, etc.)</t>
  </si>
  <si>
    <t>G1B2.3</t>
  </si>
  <si>
    <t>Information on specific risks and personal protective measures for staff involved in risk reduction/prevention is regularly updated and disseminated</t>
  </si>
  <si>
    <t>G1B2.4</t>
  </si>
  <si>
    <t>A plan for reviewing, revising and monitoring impact of risk communication strategy with staff is developed</t>
  </si>
  <si>
    <t>G1C</t>
  </si>
  <si>
    <t>Reduce and prevent the health risks from all-hazards</t>
  </si>
  <si>
    <t>G1C-1</t>
  </si>
  <si>
    <t>Implementation of risk reduction and prevention programmes is inclusive and coordinated</t>
  </si>
  <si>
    <t>G1C1.1</t>
  </si>
  <si>
    <t>Risk reduction and preventive activities are joined up across all relevant emergency management organizations and agencies (i.e. public health services, civil protection services, law enforcement services, etc.)</t>
  </si>
  <si>
    <t>G1C1.2</t>
  </si>
  <si>
    <t>Inter-agency mechanisms are maintained to update other countries and international organizations and agencies on progress, resolve issues and address collective needs</t>
  </si>
  <si>
    <t>G1C-2</t>
  </si>
  <si>
    <t>National and subnational health-sector programmes on risk reduction and prevention are implemented</t>
  </si>
  <si>
    <t>G1C2.1</t>
  </si>
  <si>
    <t xml:space="preserve">National and subnational health-sector risk reduction and prevention programmes are implemented for the most relevant hazards detected </t>
  </si>
  <si>
    <t>G1C2.2</t>
  </si>
  <si>
    <t>The impact and effectiveness of these programmes (e.g. vaccination), including adverse effects, is assessed regularly</t>
  </si>
  <si>
    <t>G1C-3</t>
  </si>
  <si>
    <t>Infection Prevention and Control programme is operative at national and hospital levels</t>
  </si>
  <si>
    <t>G1C3.1</t>
  </si>
  <si>
    <t>Responsibility has been assigned for surveillance of health-care-associated infections within the country</t>
  </si>
  <si>
    <t>G1C3.2</t>
  </si>
  <si>
    <t>Responsibility has been assigned for surveillance of anti-microbial resistance within the country</t>
  </si>
  <si>
    <t>G1C3.3</t>
  </si>
  <si>
    <t>National Infection Prevention and Control policy or operational plan is available and implemented</t>
  </si>
  <si>
    <t>G1C3.4</t>
  </si>
  <si>
    <t>SOPs, guidelines and protocols for IPC are available to hospitals</t>
  </si>
  <si>
    <t>G1C3.5</t>
  </si>
  <si>
    <t>All tertiary hospitals have designated area(s) and defined procedures for the care of patients requiring specific isolation precautions according to guidelines</t>
  </si>
  <si>
    <t>G1C3.6</t>
  </si>
  <si>
    <t>There are qualified IPC professionals in place in all tertiary hospitals</t>
  </si>
  <si>
    <t>G1C3.7</t>
  </si>
  <si>
    <t xml:space="preserve">Defined norms or guidelines for protecting health-care workers from health-care associated infections are developed and implemented </t>
  </si>
  <si>
    <t>G1C3.8</t>
  </si>
  <si>
    <t xml:space="preserve">There is surveillance within high risk groups to promptly detect and investigate clusters of infectious disease patients, as well as unexplained illnesses in health workers </t>
  </si>
  <si>
    <t>G1C3.9</t>
  </si>
  <si>
    <t>A monitoring system for antimicrobial resistance is functioning</t>
  </si>
  <si>
    <t>G1C3.10</t>
  </si>
  <si>
    <t xml:space="preserve">Data on the magnitude and trends of antimicrobial resistance is available </t>
  </si>
  <si>
    <t>Objectives</t>
  </si>
  <si>
    <t>Key performance indicators</t>
  </si>
  <si>
    <t>Performace measures</t>
  </si>
  <si>
    <t>N</t>
  </si>
  <si>
    <t>G2A</t>
  </si>
  <si>
    <t>Promote capability development in emergency management</t>
  </si>
  <si>
    <t>G2A-1</t>
  </si>
  <si>
    <t>Emergency management human resource and capability development strategy is developed</t>
  </si>
  <si>
    <t>G2A1.1</t>
  </si>
  <si>
    <t>National emergency preparedness plan includes a human resource and capability development strategy based on defined competencies</t>
  </si>
  <si>
    <t>G2A1.2</t>
  </si>
  <si>
    <t>Specific budget is allocated</t>
  </si>
  <si>
    <t>G2A1.3</t>
  </si>
  <si>
    <t>A needs assessment has been conducted to identify gaps in human resources and training</t>
  </si>
  <si>
    <t>G2A1.4</t>
  </si>
  <si>
    <t>A plan or strategy is developed to access field epidemiology training in-country, regionally or internationally</t>
  </si>
  <si>
    <t>G2A-2</t>
  </si>
  <si>
    <t>Exercising is effective in improving emergency management capability</t>
  </si>
  <si>
    <t>G2A2.1</t>
  </si>
  <si>
    <t>The country has conducted a national emergency preparedness exercise/drill in the last year</t>
  </si>
  <si>
    <t>G2A2.2</t>
  </si>
  <si>
    <t>Critical SOPs are tested during exercising</t>
  </si>
  <si>
    <t>G2A2.3</t>
  </si>
  <si>
    <t>A formal process for identifying opportunities for improvement arising from exercises/drills/events is developed</t>
  </si>
  <si>
    <t>G2A2.4</t>
  </si>
  <si>
    <t>There are formal reports to internal and external stakeholders on the implementation of corrective actions</t>
  </si>
  <si>
    <t>G2B</t>
  </si>
  <si>
    <t>Enhance ability to coordinate and manage emergencies</t>
  </si>
  <si>
    <t>G2B-1</t>
  </si>
  <si>
    <t>National emergency management command and control structure (or equivalent) operates effectively</t>
  </si>
  <si>
    <t>G2B1.1</t>
  </si>
  <si>
    <t>CCS function leads (Event, Operations, Financial, Logistics, Public Information Managers, etc.) and staff are identified</t>
  </si>
  <si>
    <t>G2B1.2</t>
  </si>
  <si>
    <t>CCS has a functional, effective 24/7/365 duty team that is tested regularly</t>
  </si>
  <si>
    <t>G2B1.3</t>
  </si>
  <si>
    <t>CCS has an agreed protocol for activation/deactivation time</t>
  </si>
  <si>
    <t>G2B1.4</t>
  </si>
  <si>
    <t>A link/contact structure exist to support CCS regarding national management of emergencies at other levels and sectors (e.g. Police, Transport, Travel, Education, Food Supply) by dealing with triage operations, event and/or outbreak investigations, trade bans, travel advisories and movement restrictions</t>
  </si>
  <si>
    <t>G2B1.5</t>
  </si>
  <si>
    <t>Coordination between CCS and international organizations and agencies is assured: emergency manager and IHR, HSC and ECDC NFPs are identified</t>
  </si>
  <si>
    <t>G2B1.6</t>
  </si>
  <si>
    <t>Effective communication systems and processes exist between CCS, EU Agencies-Emergency Operation Centres and EC-Health Emergency Operation Facility</t>
  </si>
  <si>
    <t>G2B1.7</t>
  </si>
  <si>
    <t>Emergency response management procedures (including mechanism to activate response plan) have been implemented for a real or simulated PHE response in the year</t>
  </si>
  <si>
    <t>G2B1.8</t>
  </si>
  <si>
    <t>They have been evaluated and updated after a real or simulated emergency response</t>
  </si>
  <si>
    <t>G2C</t>
  </si>
  <si>
    <t>Improve information management during emergencies</t>
  </si>
  <si>
    <t>G2C-1</t>
  </si>
  <si>
    <t>Rapid health-needs assessment could be developed during emergencies</t>
  </si>
  <si>
    <t>G2C1.1</t>
  </si>
  <si>
    <t>Formal mechanisms are established for carrying out rapid health-needs assessments through investigation and rapid response teams</t>
  </si>
  <si>
    <t>G2C1.2</t>
  </si>
  <si>
    <t>A national directory or list of experts in health and other sectors to support a response to emergencies is updated</t>
  </si>
  <si>
    <t>G2C1.3</t>
  </si>
  <si>
    <t>There are operational links with WHO, HSC, ECDC and the Scientific Committees in the fields of consumer safety, public health and the environment</t>
  </si>
  <si>
    <t>G2D</t>
  </si>
  <si>
    <t>Improve communication during emergencies</t>
  </si>
  <si>
    <t>G2D-1</t>
  </si>
  <si>
    <t>Strategies for crisis communication with the public and the media are developed</t>
  </si>
  <si>
    <t>G2D1.1</t>
  </si>
  <si>
    <t>Coordination mechanisms are established for involving relevant stakeholders in the formulation of crisis information for the public and the media to ensure consistency</t>
  </si>
  <si>
    <t>G2D1.2</t>
  </si>
  <si>
    <t>Procedures to respond to potential media requests during an emergency are developed (e.g. daily press conferences, website updates)</t>
  </si>
  <si>
    <t>G2D1.3</t>
  </si>
  <si>
    <t>A 24/7 hotline with trained staff could be established in case of an emergency</t>
  </si>
  <si>
    <t>G2D1.4</t>
  </si>
  <si>
    <t>Media and public communication team could be able to maintain 24-hour operation (2–3 work shifts per day) for at least several days</t>
  </si>
  <si>
    <t>G2D-2</t>
  </si>
  <si>
    <t>Strategies for crisis communication with staff involved in emergency operations are developed</t>
  </si>
  <si>
    <t>G2D2.1</t>
  </si>
  <si>
    <t>Coordination mechanisms are established to ensure consistency of the information supplied by relevant stakeholders to responders</t>
  </si>
  <si>
    <t>G2D2.2</t>
  </si>
  <si>
    <t>Procedures for the communication to responders of crisis information are established</t>
  </si>
  <si>
    <t>G2D2.3</t>
  </si>
  <si>
    <t>Information on generic risks and personal protective equipment for responders involved in emergency operations has been prepared and is regularly updated and disseminated</t>
  </si>
  <si>
    <t>G2E</t>
  </si>
  <si>
    <t>Ensure rapid response and delivery of services during emergencies</t>
  </si>
  <si>
    <t>G2E-1</t>
  </si>
  <si>
    <t>Rapid Response Teams are available</t>
  </si>
  <si>
    <t>G2E1.1</t>
  </si>
  <si>
    <t>SOPs and/or guidelines are available for the deployment of RRT members</t>
  </si>
  <si>
    <t>G2E1.2</t>
  </si>
  <si>
    <t>Multidisciplinary RRT can be deployed within 48 hrs from the first report of an urgent event (response to some hazards may require a more timely response)</t>
  </si>
  <si>
    <t>G2E1.3</t>
  </si>
  <si>
    <t>Surge staff, to maintain response 24 hours a day/7 days a week, can be assured during emergencies</t>
  </si>
  <si>
    <t>G2E1.4</t>
  </si>
  <si>
    <t>Evaluations of response, including timeliness and quality of response, are systematically carried out</t>
  </si>
  <si>
    <t>G2E-2</t>
  </si>
  <si>
    <t>Planning includes prehospital medical operations response</t>
  </si>
  <si>
    <t>G2E2.1</t>
  </si>
  <si>
    <t>Roles of Emergency Medical Services and primary healthcare staff during emergencies are defined</t>
  </si>
  <si>
    <t>G2E2.2</t>
  </si>
  <si>
    <t>A standardized triage system and patient safety measures (e.g. matching the patient with wrist bands, triage cards, etc.) are established</t>
  </si>
  <si>
    <t>G2E2.3</t>
  </si>
  <si>
    <t>Procedures and guidelines for prehospital handling of patients with diseases with epidemic potential and victims of CBRN incidents are developed</t>
  </si>
  <si>
    <t>G2E2.4</t>
  </si>
  <si>
    <t>Prehospital medical operations staff are trained in emergency management and use of personal protective measures</t>
  </si>
  <si>
    <t>G2E-3</t>
  </si>
  <si>
    <t>Planning includes hospital response and recovery</t>
  </si>
  <si>
    <t>G2E3.1</t>
  </si>
  <si>
    <t>Plan for emergency response and recovery is a requirement for hospital accreditation</t>
  </si>
  <si>
    <t>G2E3.2</t>
  </si>
  <si>
    <t>Plans are in accordance with national policy and have been reviewed, exercised, revised and updated in the last year</t>
  </si>
  <si>
    <t>G2E3.3</t>
  </si>
  <si>
    <t>Procedures and guidelines for hospital handling of patients with diseases with epidemic potential and victims of CBRN incidents are developed</t>
  </si>
  <si>
    <t>G2E3.4</t>
  </si>
  <si>
    <t>Hospital staff are trained in emergency management and use of personal protective equipment</t>
  </si>
  <si>
    <t>G2E-4</t>
  </si>
  <si>
    <t>Continuous delivery of essential health and hospital services is ensured during emergencies</t>
  </si>
  <si>
    <t>G2E4.1</t>
  </si>
  <si>
    <t>Healthcare facilities have developed SOPs for ensuring the continuous delivery of essential services (e.g. maternity and newborn care, trauma wards, patients in dialysis, etc.) in a timely and 24 hour manner, including over a prolonged period</t>
  </si>
  <si>
    <t>G2E4.2</t>
  </si>
  <si>
    <t>Capacity for setting up special immunization or other preventive programme to meet specific needs is available</t>
  </si>
  <si>
    <t>G2E4.3</t>
  </si>
  <si>
    <t>Mobile teams that operate outside the existing health facilities could be deployed in case of an emergency</t>
  </si>
  <si>
    <t>G2E-5</t>
  </si>
  <si>
    <t>Planning includes a surge capacity programme</t>
  </si>
  <si>
    <t>G2E5.1</t>
  </si>
  <si>
    <t>Mechanisms for the rapid mobilization of additional resources (staff, equipment and materials) are established</t>
  </si>
  <si>
    <t>G2E5.2</t>
  </si>
  <si>
    <t>Emergency psychosocial support teams are constituted and are operational at a national, regional and/or local level</t>
  </si>
  <si>
    <t>G2E5.3</t>
  </si>
  <si>
    <t>Adequacy of surge capacity to respond to emergencies has been tested through an exercise or actual event</t>
  </si>
  <si>
    <t>G2E-6</t>
  </si>
  <si>
    <t>Planning includes capacity for mass-casualty, mass-fatality and missing persons management</t>
  </si>
  <si>
    <t>G2E6.1</t>
  </si>
  <si>
    <t>Prehospital emergency-response capacity for dispatch, on-site management, transportation and evacuation are adaptable to mass-casualty incidents and other similar crises</t>
  </si>
  <si>
    <t>G2E6.2</t>
  </si>
  <si>
    <t>Hospital emergency-preparedness programme for mass-casualty management is implemented, and resources and staff are available</t>
  </si>
  <si>
    <t>G2E6.3</t>
  </si>
  <si>
    <t>Guidelines for management on large numbers of fatalities are developed and take account of religious and other cultural funeral practices</t>
  </si>
  <si>
    <t>G2E6.4</t>
  </si>
  <si>
    <t>Guidelines includes post-mortem care and informing pathology departments and clinical laboratories on submitting specimens in case of deaths caused by epidemic potential diseases</t>
  </si>
  <si>
    <t>G2F</t>
  </si>
  <si>
    <t>Ensure the availability of resources and technical supporting services during emergencies</t>
  </si>
  <si>
    <t>G2F-1</t>
  </si>
  <si>
    <t>Planning includes management of stockpiles</t>
  </si>
  <si>
    <t>G2F1.1</t>
  </si>
  <si>
    <t>Stockpiles (critical stock levels) are accessible for responding to priority biological, chemical, radiological events and other emergencies</t>
  </si>
  <si>
    <t>G2F1.2</t>
  </si>
  <si>
    <t>The country participates in EU common procedures for the joint procurement of medical and pharmaceutical equipment, products and supplies (particularly pandemic vaccines)</t>
  </si>
  <si>
    <t>G2F-2</t>
  </si>
  <si>
    <t>Medical equipment and pharmaceutical and laboratory services and supplies are available</t>
  </si>
  <si>
    <t>G2F2.1</t>
  </si>
  <si>
    <t>Essential medical equipment and pharmaceutical and laboratory supplies for emergency operations, determined on the basis of risk assessments, are available in sufficient quantities</t>
  </si>
  <si>
    <t>G2F2.2</t>
  </si>
  <si>
    <t xml:space="preserve">Mechanisms for the continuity of pharmaceutical and laboratory services during an emergency are developed </t>
  </si>
  <si>
    <t>G2F2.3</t>
  </si>
  <si>
    <t>A system is in place, including cold chain, for the distribution of medical equipment and pharmaceutical and laboratory supplies in the event of an emergency</t>
  </si>
  <si>
    <t>G2F2.4</t>
  </si>
  <si>
    <t>Procedures for the exceptional procurement of medical equipment and and pharmaceutical and laboratory supplies that are not on the list of basic ones are developed</t>
  </si>
  <si>
    <t>G2F-3</t>
  </si>
  <si>
    <t>Laboratory services to test for priority health risks are operative</t>
  </si>
  <si>
    <t>G2F3.1</t>
  </si>
  <si>
    <t>National laboratory quality standards/guidelines are available</t>
  </si>
  <si>
    <t>G2F3.2</t>
  </si>
  <si>
    <t>The country has access to international networks to meet diagnostic and confirmatory laboratory requirements, and support outbreak investigations, for emergencies</t>
  </si>
  <si>
    <t>G2F3.3</t>
  </si>
  <si>
    <t>An up to date inventory of public and private laboratories with relevant diagnostic capacity is available</t>
  </si>
  <si>
    <t>G2F3.4</t>
  </si>
  <si>
    <t>National reference laboratories are accredited to international (ISO 9001, ISO 17025, ISO 15189, WHO polio, measles, etc.) or to national standards adapted from international standards</t>
  </si>
  <si>
    <t>G2F3.5</t>
  </si>
  <si>
    <t>Regulations, policies or strategies for laboratory biosafety are in place (including protection of workers and management of hazardous substances)</t>
  </si>
  <si>
    <t>G2F3.6</t>
  </si>
  <si>
    <t>A process is in place to guide and update biosafety regulations, procedures and practice, including for decontamination and management of infectious waste</t>
  </si>
  <si>
    <t>G2F-4</t>
  </si>
  <si>
    <t>Temporary health facilities and home-care services are available</t>
  </si>
  <si>
    <t>G2F4.1</t>
  </si>
  <si>
    <t>Guidelines and procedures for the establishment of temporary health facilities and for home-care services are developed</t>
  </si>
  <si>
    <t>G2F4.2</t>
  </si>
  <si>
    <t xml:space="preserve">Adequate resources for establishing temporary basic health facilities and home-care services are available </t>
  </si>
  <si>
    <t>Objectives</t>
  </si>
  <si>
    <t>Key performance indicators</t>
  </si>
  <si>
    <t>Performace measures</t>
  </si>
  <si>
    <t>N</t>
  </si>
  <si>
    <t>G3A</t>
  </si>
  <si>
    <t>Enhance the ability to manage recovery and to evaluate response</t>
  </si>
  <si>
    <t>G3A-1</t>
  </si>
  <si>
    <t>Procedures for the transition from response to normal functioning and to recovery activities are pre-defined</t>
  </si>
  <si>
    <t>A1.1</t>
  </si>
  <si>
    <t>SOPs for deactivation, demobilization and return to normal activities and to transfer coordination and accountability for recovery-related activities are developed</t>
  </si>
  <si>
    <t>A1.2</t>
  </si>
  <si>
    <t>There are documented arrangements for communicating the transition from response to normal functioning and to recovery to staff, relevant stakeholders and the public, including pre-formed key messages</t>
  </si>
  <si>
    <t>A1.3</t>
  </si>
  <si>
    <t>Processes and procedures for establishing a multisectoral Recovery Task Force (or equivalent) are developed</t>
  </si>
  <si>
    <t>G3A-2</t>
  </si>
  <si>
    <t>Impact assessments are conducted after emergencies</t>
  </si>
  <si>
    <t>A2.1</t>
  </si>
  <si>
    <t>There is a process for conducting post-event impact assessments (defining individual and community losses and needs, support and resource requirements, etc.)</t>
  </si>
  <si>
    <t>A2.2</t>
  </si>
  <si>
    <t>Effective post-event surveillance, including monitoring of adverse events of countermeasures applied, is planned in order to prevent damages to health from secondary causes</t>
  </si>
  <si>
    <t>A2.3</t>
  </si>
  <si>
    <t>There is a process for assessing and coordinating post-event status of essential health and hospital services and utilities</t>
  </si>
  <si>
    <t>A2.4</t>
  </si>
  <si>
    <t>There is a process for estimating emergency economic impact (losses)</t>
  </si>
  <si>
    <t>G3A-3</t>
  </si>
  <si>
    <t>Processes for learning from emergencies are implemented</t>
  </si>
  <si>
    <t>A3.1</t>
  </si>
  <si>
    <t>After action reports and evaluations are conducted following emergencies (of the response to and recovery from the event, and of the effectiveness of the plans)</t>
  </si>
  <si>
    <t>A3.2</t>
  </si>
  <si>
    <t>Corrective actions, including professional development needs, are identified and implemented following emergencies</t>
  </si>
  <si>
    <t>G3B</t>
  </si>
  <si>
    <t>Improve development and implementation of emergency-management research</t>
  </si>
  <si>
    <t>G3B-1</t>
  </si>
  <si>
    <t>Emergency-management research is funded and applied</t>
  </si>
  <si>
    <t>B1.1</t>
  </si>
  <si>
    <t>Specific budget is allocated for emergency management research</t>
  </si>
  <si>
    <t>B1.2</t>
  </si>
  <si>
    <t>Emergency management research is undertaken where gaps in knowledge exist</t>
  </si>
  <si>
    <t>B1.3</t>
  </si>
  <si>
    <t>The country actively distributes new emergency management knowledge to relevant stakeholders</t>
  </si>
  <si>
    <t>B1.4</t>
  </si>
  <si>
    <t>The country has an 'evidence-based' approach to emergency management (i.e. update preparedness plans and programmes according to new national or international evidence)</t>
  </si>
  <si>
    <t>*Answers</t>
  </si>
  <si>
    <t>Score</t>
  </si>
  <si>
    <t>Scale</t>
  </si>
  <si>
    <t>Achievement scale</t>
  </si>
  <si>
    <t>Arrangements scale</t>
  </si>
  <si>
    <t>Enablers &amp;</t>
  </si>
  <si>
    <t>Objectives</t>
  </si>
  <si>
    <t>Indicators</t>
  </si>
  <si>
    <t>Measures</t>
  </si>
  <si>
    <t>NO (0%)</t>
  </si>
  <si>
    <t>Never</t>
  </si>
  <si>
    <t>Not achieved, no progress, no sign of forward action</t>
  </si>
  <si>
    <t>No arrangements in place</t>
  </si>
  <si>
    <t>Goals</t>
  </si>
  <si>
    <t>Sometimes</t>
  </si>
  <si>
    <t>Some progress, but without systematic policy and/or organizational commitment</t>
  </si>
  <si>
    <t>Some work completed but requires further work to develop, test, verify and/or embed in the organization</t>
  </si>
  <si>
    <t>Often</t>
  </si>
  <si>
    <t>Organizational commitment attained or considerable progress made, but achievements are not yet comprehensive of needs or requirements</t>
  </si>
  <si>
    <t>Informal and/or untested arrangements in place, but with a high degree of confidence they will be effective, OR, formal and/or tested arrangements but with further work identified as needed</t>
  </si>
  <si>
    <t>YES (100%)</t>
  </si>
  <si>
    <t>Always</t>
  </si>
  <si>
    <t>Comprehensive achievement with sustained commitment and capacities at all levels</t>
  </si>
  <si>
    <t>Formalized arrangements, tested, effective, reliable, and embedded within the organization</t>
  </si>
  <si>
    <t>Pre-event: RISK MANAGEMENT (GOAL 1)</t>
  </si>
  <si>
    <t>Event: EMERGENCY MANAGEMENT (GOAL 2)</t>
  </si>
  <si>
    <r>
      <t>Post-event</t>
    </r>
    <r>
      <rPr>
        <i/>
        <sz val="11"/>
        <color rgb="FF000000"/>
        <rFont val="Calibri"/>
        <family val="2"/>
      </rPr>
      <t>:</t>
    </r>
    <r>
      <rPr>
        <sz val="11"/>
        <color rgb="FF000000"/>
        <rFont val="Calibri"/>
        <family val="2"/>
      </rPr>
      <t xml:space="preserve"> RECOVERY MANAGEMENT (GOAL 3)</t>
    </r>
  </si>
  <si>
    <t>**Scoring</t>
  </si>
  <si>
    <t>SCORE</t>
  </si>
  <si>
    <t>The 'raw' score, in percentage, for this objective/goal, considering NA/NK</t>
  </si>
  <si>
    <t>Weight Ratio</t>
  </si>
  <si>
    <t>The weighting given to this objective/goal - before scoring has taken place</t>
  </si>
  <si>
    <t>Weight</t>
  </si>
  <si>
    <t>The weighting given to this objective/goal - after scoring, and taking any N/A answers/sections into account</t>
  </si>
  <si>
    <t>Weight Score</t>
  </si>
  <si>
    <t>The weighted score (that will contribute to any higher level scoring) - score x weight</t>
  </si>
  <si>
    <t>Key</t>
  </si>
  <si>
    <t>90-100%</t>
  </si>
  <si>
    <t>Mature</t>
  </si>
  <si>
    <t>80-100%</t>
  </si>
  <si>
    <t>60-80%</t>
  </si>
  <si>
    <t>Advancing</t>
  </si>
  <si>
    <t>40-60%</t>
  </si>
  <si>
    <t>Developing</t>
  </si>
  <si>
    <t>20-40%</t>
  </si>
  <si>
    <t>0-20%</t>
  </si>
  <si>
    <t>Unsatisfactory</t>
  </si>
  <si>
    <t>Responsible authority/ies:</t>
  </si>
  <si>
    <t>Respondent/s:</t>
  </si>
  <si>
    <t>WHO (2016). Joint External Evaluation Tool: International Health Regulations (2005). Geneva: World Health Organization.</t>
  </si>
  <si>
    <t>WHO (2012). Key changes to pandemic plans by Member States of the WHO European Region based on lessons learnt from the 2009 pandemic. Copenhagen: World Health Organization.</t>
  </si>
  <si>
    <t>CDC. (2011). Public health preparedness capabilities: National standards for state and local planning. Atlanta, GA: Centers for Disease Control and Prevention.</t>
  </si>
  <si>
    <t>ECDC (2016). Zika virus disease epidemic: Preparedness planning guide for diseases transmitted by Aedes aegypti and Aedes albopictus. Stockholm: European Centre for Disease Prevention and Control.</t>
  </si>
  <si>
    <t>ECDC (2016). Handbook on using the ECDC preparedness checklist tool to strengthen preparedness against communicable disease outbreaks at migrant reception/detention centres. Stockholm: European Centre for Disease Prevention and Control.</t>
  </si>
  <si>
    <t>ECDC (2016). Assessing communicable disease control and prevention in EU enlargement countries. Stockholm: European Centre for Disease Prevention and Control.</t>
  </si>
  <si>
    <t>WHO (2010). Joint European Pandemic Preparedness Self-Assessment Indicators. Copenhagen: World Health Organization Regional Office for Europe.</t>
  </si>
  <si>
    <t>WHO (2015). Ebola virus disease: consolidated preparedness checklist.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</si>
  <si>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</si>
  <si>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</si>
  <si>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WHO (2010). Recommendations for Good Practice in Pandemic Preparedness - identified through evaluation of the response to pandemic (H1N1) 2009. Copenhagen: World Health Organization.</t>
  </si>
  <si>
    <t>WHO (2010). Recommendations for Good Practice in Pandemic Preparedness - identified through evaluation of the response to pandemic (H1N1) 2009. Copenhagen: World Health Organization.</t>
  </si>
  <si>
    <t>CDC. (2011). Public health preparedness capabilities: National standards for state and local planning. Atlanta, GA: Centers for Disease Control and Prevention.</t>
  </si>
  <si>
    <t>WHO (2016). Joint External Evaluation Tool: International Health Regulations (2005). Geneva: World Health Organization.</t>
  </si>
  <si>
    <t>WHO (2016). Joint External Evaluation Tool: International Health Regulations (2005). Geneva: World Health Organization.</t>
  </si>
  <si>
    <t>ECDC (2016). Handbook on using the ECDC preparedness checklist tool to strengthen preparedness against communicable disease outbreaks at migrant reception/detention centres. Stockholm: European Centre for Disease Prevention and Control.</t>
  </si>
  <si>
    <t>ECDC (2015). Ebola emergency preparedness in EU Member States. Conclusions from peer-review visits to Belgium, Portugal and Romania. Stockholm: European Centre for Disease Prevention and Control.</t>
  </si>
  <si>
    <t>Department of Health (2011). UK Influenza Pandemic Preparedness Strategy 2011. London: Department of Health, Social Services and Public Safety.</t>
  </si>
  <si>
    <t>WHO (2015). Development, monitoring and evaluation of functional core capacity for implementing the International Health Regulations (2005): Concept note. World Health Organization.</t>
  </si>
  <si>
    <t>ECDC (2015). Ebola emergency preparedness in EU Member States. Conclusions from peer-review visits to Belgium, Portugal and Romania. Stockholm: European Centre for Disease Prevention and Control.</t>
  </si>
  <si>
    <t>WHO (2016). Joint External Evaluation Tool: International Health Regulations (2005). Geneva: World Health Organization.</t>
  </si>
  <si>
    <t>CDC. (2011). Public health preparedness capabilities: National standards for state and local planning. Atlanta, GA: Centers for Disease Control and Prevention.</t>
  </si>
  <si>
    <t>WHO (2010). Joint European Pandemic Preparedness Self-Assessment Indicators. Copenhagen: World Health Organization Regional Office for Europe.</t>
  </si>
  <si>
    <t>WHO (2015). Ebola virus disease: consolidated preparedness checklist. Geneva: World Health Organization.</t>
  </si>
  <si>
    <t>Department of Health (2011). UK Influenza Pandemic Preparedness Strategy 2011. London: Department of Health, Social Services and Public Safety.</t>
  </si>
  <si>
    <t>Department of Health (2011). UK Influenza Pandemic Preparedness Strategy 2011. London: Department of Health, Social Services and Public Safety.</t>
  </si>
  <si>
    <t>WHO (2013). IHR Core Capacity Monitoring Framework: Checklist and Indicators for Monitoring Progress in the Development of IHR Core Capacities in States Parties. World Health Orgainzation.</t>
  </si>
  <si>
    <t>ECDC (2016). Zika virus disease epidemic: Preparedness planning guide for diseases transmitted by Aedes aegypti and Aedes albopictus. Stockholm: European Centre for Disease Prevention and Control.</t>
  </si>
  <si>
    <t>ECDC (2016). Zika virus disease epidemic: Preparedness planning guide for diseases transmitted by Aedes aegypti and Aedes albopictus. Stockholm: European Centre for Disease Prevention and Control.</t>
  </si>
  <si>
    <t>Ministero della Salute (2006). National Plan for preparedness and response to an influenza pandemic. Italy: Ministero della Salute.</t>
  </si>
  <si>
    <t>Department of Health (2011). UK Influenza Pandemic Preparedness Strategy 2011. London: Department of Health, Social Services and Public Safety.</t>
  </si>
  <si>
    <t>Responsible authority/ies:</t>
  </si>
  <si>
    <t>Respondent/s:</t>
  </si>
  <si>
    <t>WHO. (2013). IHR core capacity monitoring framework: Checklist and indicators for monitoring progress in the development of IHR core capacities in states parties. Geneva: World Health Organization.</t>
  </si>
  <si>
    <t>WHO (2016). Joint External Evaluation Tool: International Health Regulations (2005). Geneva: World Health Organization.</t>
  </si>
  <si>
    <t>WHO (2015). Development, monitoring and evaluation of functional core capacity for implementing the International Health Regulations (2005): Concept note. World Health Organization.</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</si>
  <si>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</si>
  <si>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</si>
  <si>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Department of Health. (2011). UK Influenza Pandemic Preparedness Strategy 2011. London: Department of Health, Social Services and Public Safety.</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</si>
  <si>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</si>
  <si>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</si>
  <si>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</si>
  <si>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</si>
  <si>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WHO. (2015). Concept note: Development, monitoring and evaluation of functional core capacity for implementing the International Health Regulations (2005). Geneva: World Health Organization.</t>
  </si>
  <si>
    <t>ECDC. (2014). Handbook on simulation exercises in EU public health settings - How to develop simulation exercises within the framework of public health response to communicable diseases. Stockholm: European Centre for Disease Prevention and Control.</t>
  </si>
  <si>
    <t>Responsible authority/ies:</t>
  </si>
  <si>
    <t>Respondent/s:</t>
  </si>
  <si>
    <t xml:space="preserve">WHO. (2013). IHR core capacity monitoring framework: Checklist and indicators for monitoring progress in the development of IHR core capacities in states parties. Geneva: World Health Organization.
WHO. (2016). IHR core capacity monitoring framework: questionnaire for monitoring progress in the implementation of IHR core capacities in states parties. Geneva: World Health Organization.
</t>
  </si>
  <si>
    <t xml:space="preserve">WHO. (2013). IHR core capacity monitoring framework: Checklist and indicators for monitoring progress in the development of IHR core capacities in states parties. Geneva: World Health Organization.                            WHO. (2015). Ebola virus disease: consolidated preparedness checklist. Geneva: World Health Organization.
</t>
  </si>
  <si>
    <t>ECDC. (2016). Technical document: Zika virus disease: Preparedness planning guide for diseases transmitted by Ae. aegypti and Ae. albopictus. Stockholm: European Centre for Disease Prevention and Control.          WHO. (2015). Ebola virus disease: consolidated preparedness checklist. Geneva: World Health Organization.</t>
  </si>
  <si>
    <t>WHO. (2016). Joint External Evaluation Tool: International Health Regulations (2005). Geneva: World Health Organization.</t>
  </si>
  <si>
    <t>WHO. (2013). IHR core capacity monitoring framework: Checklist and indicators for monitoring progress in the development of IHR core capacities in states parties. Geneva: World Health Organization.</t>
  </si>
  <si>
    <t>ECDC. (2016). Technical document: Zika virus disease: Preparedness planning guide for diseases transmitted by Ae. aegypti and Ae. albopictus. Stockholm: European Centre for Disease Prevention and Control.</t>
  </si>
  <si>
    <t>Ministero della Salute. (2006). National Plan for preparedness and response to an influenza pandemic. Italy: Ministero della Salute.</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</si>
  <si>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</si>
  <si>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</si>
  <si>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</si>
  <si>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</si>
  <si>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(2015). Technical report: Preparedness planning for respiratory viruses in EU Member States. Three case studies on MERS preparedness in the EU. Stockholm: European Centre for Disease Prevention and Control.</t>
  </si>
  <si>
    <t>ECDC. (2016). Technical report: Assessing communicable disease control and prevention in EU enlargement countries - Disease surveillance, preparedness and response, health governance and public health capacity development.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</si>
  <si>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</si>
  <si>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</si>
  <si>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WHO. (2016). Joint External Evaluation Tool: International Health Regulations (2005). Geneva: World Health Organization.</t>
  </si>
  <si>
    <t>WHO. (2010). Joint European Pandemic Preparedness Self-Assessment Indicators. Stockholm: World Health Organization.</t>
  </si>
  <si>
    <t>Responsible authority/ies:</t>
  </si>
  <si>
    <t>Respondent/s:</t>
  </si>
  <si>
    <t>ECDC. (2016). Technical document: Zika virus disease: Preparedness planning guide for diseases transmitted by Ae. aegypti and Ae. albopictus. Stockholm: European Centre for Disease Prevention and Control.</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</si>
  <si>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</si>
  <si>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</si>
  <si>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</si>
  <si>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</si>
  <si>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</si>
  <si>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</si>
  <si>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Department of Health. (2011). UK Influenza Pandemic Preparedness Strategy 2011. London: Department of Health, Social Services and Public Safety.</t>
  </si>
  <si>
    <t>Department of Health. (2011). UK Influenza Pandemic Preparedness Strategy 2011. London: Department of Health, Social Services and Public Safety.</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</si>
  <si>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</si>
  <si>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</si>
  <si>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</si>
  <si>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</si>
  <si>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</si>
  <si>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</si>
  <si>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</si>
  <si>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Responsible authority/ies:</t>
  </si>
  <si>
    <t>Respondent/s:</t>
  </si>
  <si>
    <t>Department of Health. (2011). UK Influenza Pandemic Preparedness Strategy 2011. London: Department of Health, Social Services and Public Safety.</t>
  </si>
  <si>
    <t>WHO (2013). IHR Core Capacity Monitoring Framework: Checklist and Indicators for Monitoring Progress in the Development of IHR Core Capacities in States Parties. World Health Orgainzation.</t>
  </si>
  <si>
    <t>ECDC (2016). Zika virus disease epidemic: Preparedness planning guide for diseases transmitted by Aedes aegypti and Aedes albopictus. Stockholm: European Centre for Disease Prevention and Control.</t>
  </si>
  <si>
    <t>WHO (2016). Joint External Evaluation Tool: International Health Regulations (2005). Geneva: World Health Organization.</t>
  </si>
  <si>
    <t>WHO (2013). IHR Core Capacity Monitoring Framework: Checklist and Indicators for Monitoring Progress in the Development of IHR Core Capacities in States Parties. World Health Orgainzation.</t>
  </si>
  <si>
    <t>WHO. (2016). Joint External Evaluation Tool: International Health Regulations (2005). Geneva: World Health Organization.</t>
  </si>
  <si>
    <t>WHO. (2016). Joint External Evaluation Tool: International Health Regulations (2005). Geneva: World Health Organization.                                                           Department of Health. (2011). UK Influenza Pandemic Preparedness Strategy 2011. London: Department of Health, Social Services and Public Safety.</t>
  </si>
  <si>
    <t>WHO. (2010). Recommendations for Good Practice in Pandemic Preparedness - identified through evaluation of the response to pandemic (H1N1) 2009. Copenhagen: World Health Organization.</t>
  </si>
  <si>
    <t>WHO. (2010). Recommendations for Good Practice in Pandemic Preparedness - identified through evaluation of the response to pandemic (H1N1) 2009. Copenhagen: World Health Organization.</t>
  </si>
  <si>
    <t>CDC. (2011). Centers for Disease Control and Prevention, &amp;Public health preparedness capabilities: National standards for state and local planning. Atlanta, GA: Centers for Disease Control and Prevention.</t>
  </si>
  <si>
    <t>WHO. (2014). Ebola strategy: Ebola and Marburg virus disease epidemics: preparedness, alert, control, and evaluation. Geneva: World Health Organization.                                                                                                                                                WHO. (2015). Concept note: Development, monitoring and evaluation of functional core capacity for implementing the International Health Regulations (2005). Geneva: World Health Organization.                                                                                     WHO. (2013). Pandemic influenza risk management WHO interim guidance. Geneva: World Health Organization.</t>
  </si>
  <si>
    <t>ECDC. (2015). Technical report: Ebola emergency preparedness in EU Member States – Conclusions from peer-review visits to Belgium, Portugal and Romania. Stockholm: European Centre for Disease Prevention and Control.</t>
  </si>
  <si>
    <t>Department of Health. (2011). UK Influenza Pandemic Preparedness Strategy 2011. London: Department of Health, Social Services and Public Safety.</t>
  </si>
  <si>
    <t>WHO. (2010). Recommendations for Good Practice in Pandemic Preparedness - identified through evaluation of the response to pandemic (H1N1) 2009. Copenhagen: World Health Organization.</t>
  </si>
  <si>
    <t>WHO. (2016). IHR core capacity monitoring framework: questionnaire for monitoring progress in the implementation of IHR core capacities in states parties. Geneva: World Health Organization.</t>
  </si>
  <si>
    <t>CDC. (2011). Centers for Disease Control and Prevention, &amp;Public health preparedness capabilities: National standards for state and local planning. Atlanta, GA: Centers for Disease Control and Prevention.                                                     SGDSN. (2011). National influenza pandemic prevention and response plan. Paris: Secrétariat Général de la Défence et de la Sécurité Nationale.</t>
  </si>
  <si>
    <t>WHO. (2016). Joint External Evaluation Tool: International Health Regulations (2005).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</si>
  <si>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</si>
  <si>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</si>
  <si>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ECDC. (2016). Technical document: Zika virus disease: Preparedness planning guide for diseases transmitted by Ae. aegypti and Ae. albopictus. Stockholm: European Centre for Disease Prevention and Control.</t>
  </si>
  <si>
    <t>WHO. (2012). Rapid risk assessment of acute public health events. Geneva: WHO.</t>
  </si>
  <si>
    <t>SGDSN. (2011). National influenza pandemic prevention and response plan. Paris: Secrétariat Général de la Défence et de la Sécurité Nationale.</t>
  </si>
  <si>
    <t>SGDSN. (2011). National influenza pandemic prevention and response plan. Paris: Secrétariat Général de la Défence et de la Sécurité Nationale.</t>
  </si>
  <si>
    <t>Department of Health. (2011). UK Influenza Pandemic Preparedness Strategy 2011. London: Department of Health, Social Services and Public Safety.</t>
  </si>
  <si>
    <t>WHO. (2010). Joint European Pandemic Preparedness Self-Assessment Indicators. Stockholm: World Health Organization.</t>
  </si>
  <si>
    <t>ECDC. (2015). Technical report: Preparedness planning for respiratory viruses in EU Member States. Three case studies on MERS preparedness in the EU. Stockholm: European Centre for Disease Prevention and Control.</t>
  </si>
  <si>
    <t>WHO. (2015). Ebola virus disease: consolidated preparedness checklist. Geneva: World Health Organization.</t>
  </si>
  <si>
    <t>WHO. (2012). International Health Regulations coordination department activity report 2011. World Health Organization.</t>
  </si>
  <si>
    <t>Department of Health. (2011). UK Influenza Pandemic Preparedness Strategy 2011. London: Department of Health, Social Services and Public Safety.</t>
  </si>
  <si>
    <t>ECDC. (2015). Technical report: Preparedness planning for respiratory viruses in EU Member States. Three case studies on MERS preparedness in the EU. Stockholm: European Centre for Disease Prevention and Control.</t>
  </si>
  <si>
    <t>WHO. (2013). Pandemic influenza risk management WHO interim guidance. Geneva: World Health Organization.</t>
  </si>
  <si>
    <t>WHO. (2015). Ebola virus disease: consolidated preparedness checklist. Geneva: World Health Organization.</t>
  </si>
  <si>
    <t>Ministero della Salute (2006). National Plan for preparedness and response to an influenza pandemic. Italy: Ministero della Salute.</t>
  </si>
  <si>
    <t>ECDC. (2015). Technical report: Preparedness planning for respiratory viruses in EU Member States. Three case studies on MERS preparedness in the EU. Stockholm: European Centre for Disease Prevention and Control.</t>
  </si>
  <si>
    <t>ECDC. (2016). Technical document: Zika virus disease: Preparedness planning guide for diseases transmitted by Ae. aegypti and Ae. albopictus. Stockholm: European Centre for Disease Prevention and Control.</t>
  </si>
  <si>
    <t>WHO. (2013). Pandemic influenza risk management WHO interim guidance.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</si>
  <si>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</si>
  <si>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</si>
  <si>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</si>
  <si>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Department of Health (2011). UK Influenza Pandemic Preparedness Strategy 2011. London: Department of Health, Social Services and Public Safety.</t>
  </si>
  <si>
    <t>ECDC (2016). Zika virus disease epidemic: Preparedness planning guide for diseases transmitted by Aedes aegypti and Aedes albopictus. Stockholm: European Centre for Disease Prevention and Control.</t>
  </si>
  <si>
    <t>Department of Health (2011). UK Influenza Pandemic Preparedness Strategy 2011. London: Department of Health, Social Services and Public Safety.</t>
  </si>
  <si>
    <t>ECDC (2016). Zika virus disease epidemic: Preparedness planning guide for diseases transmitted by Aedes aegypti and Aedes albopictus. Stockholm: European Centre for Disease Prevention and Control.</t>
  </si>
  <si>
    <t>Department of Health (2011). UK Influenza Pandemic Preparedness Strategy 2011. London: Department of Health, Social Services and Public Safety.</t>
  </si>
  <si>
    <t>Ministero della Salute (2006). National Plan for preparedness and response to an influenza pandemic. Italy: Ministero della Salute.</t>
  </si>
  <si>
    <t>WHO (2013). IHR Core Capacity Monitoring Framework: Checklist and Indicators for Monitoring Progress in the Development of IHR Core Capacities in States Parties. World Health Orgainzation.</t>
  </si>
  <si>
    <t>Responsible authority/ies:</t>
  </si>
  <si>
    <t>Respondent/s:</t>
  </si>
  <si>
    <t>ECDC. (2016). Technical document: Zika virus disease: Preparedness planning guide for diseases transmitted by Ae. aegypti and Ae. albopictus. Stockholm: European Centre for Disease Prevention and Control.</t>
  </si>
  <si>
    <t>WHO (2015). Development, monitoring and evaluation of functional core capacity for implementing the International Health Regulations (2005): Concept note. World Health Organization.</t>
  </si>
  <si>
    <t>ECDC. (2016). Technical document: Zika virus disease: Preparedness planning guide for diseases transmitted by Ae. aegypti and Ae. albopictus. Stockholm: European Centre for Disease Prevention and Control.</t>
  </si>
  <si>
    <t>WHO. (2015). Concept note: Development, monitoring and evaluation of functional core capacity for implementing the International Health Regulations (2005). Geneva: World Health Organization.</t>
  </si>
  <si>
    <t>WHO. (2015). Concept note: Development, monitoring and evaluation of functional core capacity for implementing the International Health Regulations (2005). Geneva: World Health Organization.</t>
  </si>
  <si>
    <t>WHO. (2015). Concept note: Development, monitoring and evaluation of functional core capacity for implementing the International Health Regulations (2005). Geneva: World Health Organization.</t>
  </si>
  <si>
    <t>ECDC. (2015). Technical report: Preparedness planning for respiratory viruses in EU Member States. Three case studies on MERS preparedness in the EU. Stockholm: European Centre for Disease Prevention and Control.</t>
  </si>
  <si>
    <t>Responsible authority/ies:</t>
  </si>
  <si>
    <t>Respondent/s:</t>
  </si>
  <si>
    <t>ECDC. (2015). Technical report: Preparedness planning for respiratory viruses in EU Member States. Three case studies on MERS preparedness in the EU. Stockholm: European Centre for Disease Prevention and Control.         European Commission. (2011). Strategy for Generic Preparedness Planning. Technical guidance on generic preparedness planning for public health emergencies. Brussels: European Commission Health and Consumers Directorate-General.</t>
  </si>
  <si>
    <t>ECDC. (2015). Technical report: Preparedness planning for respiratory viruses in EU Member States. Three case studies on MERS preparedness in the EU. Stockholm: European Centre for Disease Prevention and Control.</t>
  </si>
  <si>
    <t>ECDC. (2015). Technical report: Preparedness planning for respiratory viruses in EU Member States. Three case studies on MERS preparedness in the EU. Stockholm: European Centre for Disease Prevention and Control.</t>
  </si>
  <si>
    <t>WHO. (2013). Pandemic influenza risk management WHO interim guidance. Geneva: World Health Organization.                                                                                         WHO. (2016). Joint External Evaluation Tool: International Health Regulations (2005). Geneva: World Health Organization.</t>
  </si>
  <si>
    <t>Selectați procentul dorit introducând „1” în coloana corespunzătoare</t>
  </si>
  <si>
    <t>Selectați procentajul dorit introducând „1” în coloana corespunzătoare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</si>
</sst>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99" x14ac:knownFonts="1">
    <font>
      <sz val="11"/>
      <color indexed="8"/>
      <name val="Calibri"/>
      <family val="2"/>
      <scheme val="minor"/>
    </font>
    <font>
      <sz val="11"/>
      <color indexed="8"/>
      <name val="Calibri"/>
      <family val="2"/>
    </font>
    <font>
      <sz val="10"/>
      <name val="Calibri"/>
      <family val="2"/>
    </font>
    <font>
      <i/>
      <sz val="10"/>
      <name val="Arial"/>
      <family val="2"/>
    </font>
    <font>
      <sz val="14"/>
      <color indexed="9"/>
      <name val="Calibri"/>
      <family val="2"/>
    </font>
    <font>
      <sz val="10"/>
      <name val="Arial Narrow"/>
      <family val="2"/>
    </font>
    <font>
      <b/>
      <sz val="24"/>
      <color indexed="9"/>
      <name val="Tahoma"/>
      <family val="2"/>
    </font>
    <font>
      <b/>
      <sz val="20"/>
      <color indexed="9"/>
      <name val="Tahoma"/>
      <family val="2"/>
    </font>
    <font>
      <sz val="10"/>
      <color indexed="10"/>
      <name val="Calibri"/>
      <family val="2"/>
    </font>
    <font>
      <b/>
      <sz val="10"/>
      <color indexed="9"/>
      <name val="Calibri"/>
      <family val="2"/>
    </font>
    <font>
      <sz val="10"/>
      <color indexed="8"/>
      <name val="Verdana"/>
      <family val="2"/>
    </font>
    <font>
      <sz val="10"/>
      <color indexed="9"/>
      <name val="Calibri"/>
      <family val="2"/>
    </font>
    <font>
      <sz val="11"/>
      <color indexed="9"/>
      <name val="Calibri"/>
      <family val="2"/>
      <scheme val="minor"/>
    </font>
    <font>
      <b/>
      <sz val="11"/>
      <color indexed="9"/>
      <name val="Calibri"/>
      <family val="2"/>
      <scheme val="minor"/>
    </font>
    <font>
      <sz val="11"/>
      <color rgb="FF006100"/>
      <name val="Calibri"/>
      <family val="2"/>
      <scheme val="minor"/>
    </font>
    <font>
      <b/>
      <sz val="11"/>
      <color indexed="8"/>
      <name val="Calibri"/>
      <family val="2"/>
      <scheme val="minor"/>
    </font>
    <font>
      <sz val="11"/>
      <color indexed="10"/>
      <name val="Calibri"/>
      <family val="2"/>
      <scheme val="minor"/>
    </font>
    <font>
      <sz val="10"/>
      <name val="Calibri"/>
      <family val="2"/>
      <scheme val="minor"/>
    </font>
    <font>
      <b/>
      <sz val="10"/>
      <name val="Calibri"/>
      <family val="2"/>
      <scheme val="minor"/>
    </font>
    <font>
      <sz val="11"/>
      <name val="Calibri"/>
      <family val="2"/>
      <scheme val="minor"/>
    </font>
    <font>
      <b/>
      <sz val="10"/>
      <color indexed="8"/>
      <name val="Calibri"/>
      <family val="2"/>
      <scheme val="minor"/>
    </font>
    <font>
      <sz val="10"/>
      <color rgb="FF002060"/>
      <name val="Calibri"/>
      <family val="2"/>
      <scheme val="minor"/>
    </font>
    <font>
      <sz val="11"/>
      <color rgb="FF002060"/>
      <name val="Calibri"/>
      <family val="2"/>
      <scheme val="minor"/>
    </font>
    <font>
      <sz val="8"/>
      <color indexed="8"/>
      <name val="Calibri"/>
      <family val="2"/>
      <scheme val="minor"/>
    </font>
    <font>
      <sz val="10"/>
      <color indexed="8"/>
      <name val="Calibri"/>
      <family val="2"/>
      <scheme val="minor"/>
    </font>
    <font>
      <b/>
      <sz val="8"/>
      <name val="Calibri"/>
      <family val="2"/>
      <scheme val="minor"/>
    </font>
    <font>
      <sz val="8"/>
      <name val="Calibri"/>
      <family val="2"/>
      <scheme val="minor"/>
    </font>
    <font>
      <b/>
      <sz val="18"/>
      <color indexed="9"/>
      <name val="Calibri"/>
      <family val="2"/>
      <scheme val="minor"/>
    </font>
    <font>
      <b/>
      <i/>
      <sz val="10"/>
      <color indexed="9"/>
      <name val="Calibri"/>
      <family val="2"/>
      <scheme val="minor"/>
    </font>
    <font>
      <i/>
      <sz val="10"/>
      <color indexed="9"/>
      <name val="Calibri"/>
      <family val="2"/>
      <scheme val="minor"/>
    </font>
    <font>
      <i/>
      <sz val="10"/>
      <name val="Calibri"/>
      <family val="2"/>
      <scheme val="minor"/>
    </font>
    <font>
      <b/>
      <sz val="10"/>
      <color indexed="10"/>
      <name val="Calibri"/>
      <family val="2"/>
      <scheme val="minor"/>
    </font>
    <font>
      <b/>
      <u/>
      <sz val="10"/>
      <name val="Calibri"/>
      <family val="2"/>
      <scheme val="minor"/>
    </font>
    <font>
      <b/>
      <sz val="10"/>
      <color indexed="9"/>
      <name val="Calibri"/>
      <family val="2"/>
      <scheme val="minor"/>
    </font>
    <font>
      <i/>
      <sz val="10"/>
      <color indexed="8"/>
      <name val="Calibri"/>
      <family val="2"/>
      <scheme val="minor"/>
    </font>
    <font>
      <b/>
      <sz val="10"/>
      <color rgb="FF002060"/>
      <name val="Calibri"/>
      <family val="2"/>
      <scheme val="minor"/>
    </font>
    <font>
      <b/>
      <sz val="9"/>
      <color rgb="FF002060"/>
      <name val="Calibri"/>
      <family val="2"/>
      <scheme val="minor"/>
    </font>
    <font>
      <b/>
      <sz val="11"/>
      <name val="Calibri"/>
      <family val="2"/>
      <scheme val="minor"/>
    </font>
    <font>
      <b/>
      <sz val="12"/>
      <color rgb="FF002060"/>
      <name val="Calibri"/>
      <family val="2"/>
      <scheme val="minor"/>
    </font>
    <font>
      <b/>
      <sz val="12"/>
      <name val="Calibri"/>
      <family val="2"/>
      <scheme val="minor"/>
    </font>
    <font>
      <sz val="8"/>
      <color indexed="23"/>
      <name val="Calibri"/>
      <family val="2"/>
      <scheme val="minor"/>
    </font>
    <font>
      <sz val="10"/>
      <color theme="0" tint="-0.24988555558946501"/>
      <name val="Calibri"/>
      <family val="2"/>
    </font>
    <font>
      <sz val="10"/>
      <color indexed="10"/>
      <name val="Calibri"/>
      <family val="2"/>
      <scheme val="minor"/>
    </font>
    <font>
      <b/>
      <sz val="16"/>
      <color indexed="8"/>
      <name val="Calibri"/>
      <family val="2"/>
      <scheme val="minor"/>
    </font>
    <font>
      <b/>
      <sz val="14"/>
      <name val="Calibri"/>
      <family val="2"/>
      <scheme val="minor"/>
    </font>
    <font>
      <b/>
      <sz val="18"/>
      <name val="Calibri"/>
      <family val="2"/>
      <scheme val="minor"/>
    </font>
    <font>
      <b/>
      <sz val="22"/>
      <color theme="6" tint="-0.49989318521683401"/>
      <name val="Calibri"/>
      <family val="2"/>
      <scheme val="minor"/>
    </font>
    <font>
      <b/>
      <sz val="22"/>
      <color theme="6" tint="-0.49989318521683401"/>
      <name val="Calibri"/>
      <family val="2"/>
    </font>
    <font>
      <b/>
      <sz val="22"/>
      <color theme="6" tint="-0.49989318521683401"/>
      <name val="Verdana"/>
      <family val="2"/>
    </font>
    <font>
      <b/>
      <sz val="16"/>
      <color indexed="9"/>
      <name val="Calibri"/>
      <family val="2"/>
      <scheme val="minor"/>
    </font>
    <font>
      <sz val="10"/>
      <color indexed="9"/>
      <name val="Calibri"/>
      <family val="2"/>
      <scheme val="minor"/>
    </font>
    <font>
      <sz val="11"/>
      <color theme="1" tint="0.49989318521683401"/>
      <name val="Calibri"/>
      <family val="2"/>
      <scheme val="minor"/>
    </font>
    <font>
      <sz val="11"/>
      <color indexed="23"/>
      <name val="Calibri"/>
      <family val="2"/>
      <scheme val="minor"/>
    </font>
    <font>
      <sz val="10"/>
      <color indexed="23"/>
      <name val="Calibri"/>
      <family val="2"/>
      <scheme val="minor"/>
    </font>
    <font>
      <sz val="11"/>
      <color theme="6" tint="-0.49989318521683401"/>
      <name val="Calibri"/>
      <family val="2"/>
    </font>
    <font>
      <i/>
      <sz val="11"/>
      <name val="Calibri"/>
      <family val="2"/>
      <scheme val="minor"/>
    </font>
    <font>
      <sz val="11"/>
      <color theme="1" tint="0.34998626667073579"/>
      <name val="Calibri"/>
      <family val="2"/>
      <scheme val="minor"/>
    </font>
    <font>
      <sz val="11"/>
      <color theme="1" tint="0.34998626667073579"/>
      <name val="Calibri"/>
      <family val="2"/>
    </font>
    <font>
      <sz val="11"/>
      <color theme="6" tint="-0.49989318521683401"/>
      <name val="Calibri"/>
      <family val="2"/>
      <scheme val="minor"/>
    </font>
    <font>
      <sz val="10"/>
      <color theme="1" tint="0.34998626667073579"/>
      <name val="Verdana"/>
      <family val="2"/>
    </font>
    <font>
      <sz val="11"/>
      <color theme="1" tint="0.34998626667073579"/>
      <name val="Verdana"/>
      <family val="2"/>
    </font>
    <font>
      <b/>
      <sz val="14"/>
      <color indexed="9"/>
      <name val="Calibri"/>
      <family val="2"/>
      <scheme val="minor"/>
    </font>
    <font>
      <sz val="12"/>
      <name val="Calibri"/>
      <family val="2"/>
      <scheme val="minor"/>
    </font>
    <font>
      <b/>
      <sz val="12"/>
      <color indexed="9"/>
      <name val="Calibri"/>
      <family val="2"/>
      <scheme val="minor"/>
    </font>
    <font>
      <sz val="12"/>
      <color indexed="9"/>
      <name val="Calibri"/>
      <family val="2"/>
      <scheme val="minor"/>
    </font>
    <font>
      <sz val="16"/>
      <color indexed="9"/>
      <name val="Calibri"/>
      <family val="2"/>
      <scheme val="minor"/>
    </font>
    <font>
      <b/>
      <sz val="14"/>
      <color rgb="FF65B32E"/>
      <name val="Tahoma"/>
      <family val="2"/>
    </font>
    <font>
      <b/>
      <sz val="18"/>
      <color rgb="FF002060"/>
      <name val="Calibri"/>
      <family val="2"/>
      <scheme val="minor"/>
    </font>
    <font>
      <b/>
      <sz val="11"/>
      <color rgb="FF002060"/>
      <name val="Calibri"/>
      <family val="2"/>
      <scheme val="minor"/>
    </font>
    <font>
      <sz val="12"/>
      <color indexed="8"/>
      <name val="Calibri"/>
      <family val="2"/>
      <scheme val="minor"/>
    </font>
    <font>
      <sz val="14"/>
      <color indexed="9"/>
      <name val="Calibri"/>
      <family val="2"/>
      <scheme val="minor"/>
    </font>
    <font>
      <b/>
      <sz val="11"/>
      <color rgb="FF000000"/>
      <name val="Calibri"/>
      <family val="2"/>
    </font>
    <font>
      <sz val="10"/>
      <color rgb="FFFF0000"/>
      <name val="Calibri"/>
      <family val="2"/>
      <scheme val="minor"/>
    </font>
    <font>
      <sz val="11"/>
      <color rgb="FFFF0000"/>
      <name val="Calibri"/>
      <family val="2"/>
      <scheme val="minor"/>
    </font>
    <font>
      <sz val="10"/>
      <color rgb="FFFF0000"/>
      <name val="Calibri"/>
      <family val="2"/>
    </font>
    <font>
      <sz val="11"/>
      <color indexed="8"/>
      <name val="Calibri"/>
      <family val="2"/>
      <scheme val="minor"/>
    </font>
    <font>
      <b/>
      <sz val="20"/>
      <color rgb="FFFFFFFF"/>
      <name val="Tahoma"/>
      <family val="2"/>
    </font>
    <font>
      <sz val="11"/>
      <color rgb="FF000000"/>
      <name val="Calibri"/>
      <family val="2"/>
    </font>
    <font>
      <b/>
      <sz val="14"/>
      <color rgb="FFFFFFFF"/>
      <name val="Calibri"/>
      <family val="2"/>
    </font>
    <font>
      <sz val="9"/>
      <color rgb="FFFFFFFF"/>
      <name val="Calibri"/>
      <family val="2"/>
    </font>
    <font>
      <b/>
      <sz val="12"/>
      <name val="Calibri"/>
      <family val="2"/>
    </font>
    <font>
      <sz val="12"/>
      <name val="Calibri"/>
      <family val="2"/>
    </font>
    <font>
      <b/>
      <sz val="12"/>
      <color rgb="FFFFFFFF"/>
      <name val="Calibri"/>
      <family val="2"/>
    </font>
    <font>
      <sz val="12"/>
      <color rgb="FFFFFFFF"/>
      <name val="Calibri"/>
      <family val="2"/>
    </font>
    <font>
      <b/>
      <sz val="18"/>
      <name val="Calibri"/>
      <family val="2"/>
    </font>
    <font>
      <b/>
      <sz val="16"/>
      <color rgb="FFFFFFFF"/>
      <name val="Calibri"/>
      <family val="2"/>
    </font>
    <font>
      <b/>
      <sz val="11"/>
      <color rgb="FFFFFFFF"/>
      <name val="Calibri"/>
      <family val="2"/>
    </font>
    <font>
      <b/>
      <sz val="14"/>
      <name val="Calibri"/>
      <family val="2"/>
    </font>
    <font>
      <sz val="11"/>
      <color rgb="FF9BBB59" tint="-0.49989318521683401"/>
      <name val="Calibri"/>
      <family val="2"/>
    </font>
    <font>
      <b/>
      <sz val="18"/>
      <color rgb="FFFFFFFF"/>
      <name val="Calibri"/>
      <family val="2"/>
    </font>
    <font>
      <b/>
      <sz val="10"/>
      <color rgb="FFFFFFFF"/>
      <name val="Calibri"/>
      <family val="2"/>
    </font>
    <font>
      <b/>
      <sz val="11"/>
      <name val="Calibri"/>
      <family val="2"/>
    </font>
    <font>
      <sz val="11"/>
      <name val="Calibri"/>
      <family val="2"/>
    </font>
    <font>
      <sz val="12"/>
      <color rgb="FF000000"/>
      <name val="Calibri"/>
      <family val="2"/>
    </font>
    <font>
      <b/>
      <sz val="16"/>
      <color rgb="FF000000"/>
      <name val="Calibri"/>
      <family val="2"/>
    </font>
    <font>
      <sz val="11"/>
      <color theme="1" tint="0.49989318521683401"/>
      <name val="Calibri"/>
      <family val="2"/>
    </font>
    <font>
      <i/>
      <sz val="11"/>
      <name val="Calibri"/>
      <family val="2"/>
    </font>
    <font>
      <i/>
      <sz val="11"/>
      <color rgb="FF000000"/>
      <name val="Calibri"/>
      <family val="2"/>
    </font>
    <font>
      <sz val="10"/>
      <color theme="1"/>
      <name val="Arial Narrow"/>
      <family val="2"/>
    </font>
  </fonts>
  <fills count="37">
    <fill>
      <patternFill patternType="none"/>
    </fill>
    <fill>
      <patternFill patternType="gray125"/>
    </fill>
    <fill>
      <patternFill patternType="solid">
        <fgColor rgb="FFC6EFCE"/>
        <bgColor indexed="64"/>
      </patternFill>
    </fill>
    <fill>
      <patternFill patternType="solid">
        <fgColor theme="6" tint="-0.24988555558946501"/>
        <bgColor indexed="64"/>
      </patternFill>
    </fill>
    <fill>
      <patternFill patternType="solid">
        <fgColor theme="6" tint="0.39997558519241921"/>
        <bgColor indexed="64"/>
      </patternFill>
    </fill>
    <fill>
      <patternFill patternType="solid">
        <fgColor theme="6" tint="0.79989013336588644"/>
        <bgColor indexed="64"/>
      </patternFill>
    </fill>
    <fill>
      <patternFill patternType="solid">
        <fgColor indexed="65"/>
        <bgColor indexed="64"/>
      </patternFill>
    </fill>
    <fill>
      <patternFill patternType="solid">
        <fgColor rgb="FF65B32E"/>
        <bgColor indexed="64"/>
      </patternFill>
    </fill>
    <fill>
      <patternFill patternType="solid">
        <fgColor indexed="9"/>
        <bgColor indexed="64"/>
      </patternFill>
    </fill>
    <fill>
      <patternFill patternType="solid">
        <fgColor theme="8" tint="0.79989013336588644"/>
        <bgColor indexed="64"/>
      </patternFill>
    </fill>
    <fill>
      <patternFill patternType="solid">
        <fgColor indexed="13"/>
        <bgColor indexed="64"/>
      </patternFill>
    </fill>
    <fill>
      <patternFill patternType="solid">
        <fgColor theme="0" tint="-0.24988555558946501"/>
        <bgColor indexed="64"/>
      </patternFill>
    </fill>
    <fill>
      <patternFill patternType="solid">
        <fgColor indexed="11"/>
        <bgColor indexed="64"/>
      </patternFill>
    </fill>
    <fill>
      <patternFill patternType="solid">
        <fgColor rgb="FF99FF33"/>
        <bgColor indexed="64"/>
      </patternFill>
    </fill>
    <fill>
      <patternFill patternType="solid">
        <fgColor indexed="51"/>
        <bgColor indexed="64"/>
      </patternFill>
    </fill>
    <fill>
      <patternFill patternType="solid">
        <fgColor indexed="53"/>
        <bgColor indexed="64"/>
      </patternFill>
    </fill>
    <fill>
      <patternFill patternType="solid">
        <fgColor indexed="10"/>
        <bgColor indexed="64"/>
      </patternFill>
    </fill>
    <fill>
      <patternFill patternType="solid">
        <fgColor indexed="22"/>
        <bgColor indexed="64"/>
      </patternFill>
    </fill>
    <fill>
      <patternFill patternType="solid">
        <fgColor theme="4" tint="-0.24988555558946501"/>
        <bgColor indexed="64"/>
      </patternFill>
    </fill>
    <fill>
      <patternFill patternType="solid">
        <fgColor theme="3"/>
        <bgColor indexed="64"/>
      </patternFill>
    </fill>
    <fill>
      <patternFill patternType="solid">
        <fgColor rgb="FF66FF33"/>
        <bgColor indexed="64"/>
      </patternFill>
    </fill>
    <fill>
      <patternFill patternType="solid">
        <fgColor theme="9"/>
        <bgColor indexed="64"/>
      </patternFill>
    </fill>
    <fill>
      <patternFill patternType="solid">
        <fgColor theme="8" tint="0.59990234076967686"/>
        <bgColor indexed="64"/>
      </patternFill>
    </fill>
    <fill>
      <patternFill patternType="solid">
        <fgColor theme="4" tint="0.79989013336588644"/>
        <bgColor indexed="64"/>
      </patternFill>
    </fill>
    <fill>
      <patternFill patternType="solid">
        <fgColor indexed="43"/>
        <bgColor indexed="64"/>
      </patternFill>
    </fill>
    <fill>
      <patternFill patternType="solid">
        <fgColor rgb="FFFFC000"/>
        <bgColor indexed="64"/>
      </patternFill>
    </fill>
    <fill>
      <patternFill patternType="solid">
        <fgColor theme="0" tint="-4.9897762993255407E-2"/>
        <bgColor indexed="64"/>
      </patternFill>
    </fill>
    <fill>
      <patternFill patternType="solid">
        <fgColor theme="4" tint="0.59990234076967686"/>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tint="0.59990234076967686"/>
        <bgColor indexed="64"/>
      </patternFill>
    </fill>
    <fill>
      <patternFill patternType="solid">
        <fgColor theme="3" tint="0.79989013336588644"/>
        <bgColor indexed="64"/>
      </patternFill>
    </fill>
    <fill>
      <patternFill patternType="solid">
        <fgColor theme="6" tint="0.59990234076967686"/>
        <bgColor indexed="64"/>
      </patternFill>
    </fill>
    <fill>
      <patternFill patternType="solid">
        <fgColor rgb="FFDEDEDE"/>
        <bgColor indexed="64"/>
      </patternFill>
    </fill>
    <fill>
      <patternFill patternType="solid">
        <fgColor rgb="FF0099CC"/>
        <bgColor indexed="64"/>
      </patternFill>
    </fill>
    <fill>
      <patternFill patternType="solid">
        <fgColor theme="2"/>
        <bgColor indexed="64"/>
      </patternFill>
    </fill>
    <fill>
      <patternFill patternType="solid">
        <fgColor theme="6" tint="-0.49989318521683401"/>
        <bgColor indexed="64"/>
      </patternFill>
    </fill>
  </fills>
  <borders count="67">
    <border>
      <left/>
      <right/>
      <top/>
      <bottom/>
      <diagonal/>
    </border>
    <border>
      <left/>
      <right style="thin">
        <color indexed="9"/>
      </right>
      <top style="thin">
        <color indexed="9"/>
      </top>
      <bottom/>
      <diagonal/>
    </border>
    <border>
      <left/>
      <right style="thin">
        <color indexed="9"/>
      </right>
      <top/>
      <bottom/>
      <diagonal/>
    </border>
    <border>
      <left style="medium">
        <color theme="0" tint="-0.24988555558946501"/>
      </left>
      <right style="medium">
        <color theme="0" tint="-0.24988555558946501"/>
      </right>
      <top style="medium">
        <color theme="0" tint="-0.24988555558946501"/>
      </top>
      <bottom/>
      <diagonal/>
    </border>
    <border>
      <left style="medium">
        <color theme="0" tint="-0.24988555558946501"/>
      </left>
      <right style="medium">
        <color theme="0" tint="-0.24988555558946501"/>
      </right>
      <top style="medium">
        <color theme="0" tint="-0.24988555558946501"/>
      </top>
      <bottom style="medium">
        <color theme="0" tint="-0.24988555558946501"/>
      </bottom>
      <diagonal/>
    </border>
    <border>
      <left style="medium">
        <color theme="0" tint="-0.24988555558946501"/>
      </left>
      <right style="medium">
        <color theme="0" tint="-0.24988555558946501"/>
      </right>
      <top/>
      <bottom/>
      <diagonal/>
    </border>
    <border>
      <left/>
      <right style="medium">
        <color theme="0" tint="-0.3498947111423078"/>
      </right>
      <top/>
      <bottom/>
      <diagonal/>
    </border>
    <border>
      <left/>
      <right style="medium">
        <color theme="0" tint="-0.3498947111423078"/>
      </right>
      <top/>
      <bottom style="medium">
        <color theme="0" tint="-0.3498947111423078"/>
      </bottom>
      <diagonal/>
    </border>
    <border>
      <left/>
      <right style="medium">
        <color theme="0" tint="-0.3498947111423078"/>
      </right>
      <top style="medium">
        <color theme="0" tint="-0.3498947111423078"/>
      </top>
      <bottom style="medium">
        <color theme="0" tint="-0.3498947111423078"/>
      </bottom>
      <diagonal/>
    </border>
    <border>
      <left/>
      <right style="medium">
        <color theme="0" tint="-0.24988555558946501"/>
      </right>
      <top style="medium">
        <color theme="0" tint="-0.24988555558946501"/>
      </top>
      <bottom style="medium">
        <color theme="0" tint="-0.3498947111423078"/>
      </bottom>
      <diagonal/>
    </border>
    <border>
      <left style="medium">
        <color theme="0" tint="-0.24988555558946501"/>
      </left>
      <right/>
      <top style="medium">
        <color theme="0" tint="-0.3498947111423078"/>
      </top>
      <bottom/>
      <diagonal/>
    </border>
    <border>
      <left/>
      <right style="medium">
        <color theme="0" tint="-0.24988555558946501"/>
      </right>
      <top style="medium">
        <color theme="0" tint="-0.3498947111423078"/>
      </top>
      <bottom/>
      <diagonal/>
    </border>
    <border>
      <left style="medium">
        <color theme="0" tint="-0.24988555558946501"/>
      </left>
      <right/>
      <top/>
      <bottom style="medium">
        <color theme="0" tint="-0.24988555558946501"/>
      </bottom>
      <diagonal/>
    </border>
    <border>
      <left/>
      <right style="medium">
        <color theme="0" tint="-0.24988555558946501"/>
      </right>
      <top/>
      <bottom style="medium">
        <color theme="0" tint="-0.24988555558946501"/>
      </bottom>
      <diagonal/>
    </border>
    <border>
      <left/>
      <right/>
      <top/>
      <bottom style="medium">
        <color theme="0" tint="-0.3498947111423078"/>
      </bottom>
      <diagonal/>
    </border>
    <border>
      <left/>
      <right/>
      <top style="medium">
        <color theme="0" tint="-0.3498947111423078"/>
      </top>
      <bottom/>
      <diagonal/>
    </border>
    <border>
      <left/>
      <right/>
      <top/>
      <bottom style="medium">
        <color theme="0" tint="-0.24988555558946501"/>
      </bottom>
      <diagonal/>
    </border>
    <border>
      <left style="thin">
        <color theme="0" tint="-0.1498764000366222"/>
      </left>
      <right style="thin">
        <color theme="0" tint="-0.1498764000366222"/>
      </right>
      <top/>
      <bottom style="thin">
        <color theme="0" tint="-0.1498764000366222"/>
      </bottom>
      <diagonal/>
    </border>
    <border>
      <left style="thin">
        <color theme="0" tint="-0.1498764000366222"/>
      </left>
      <right/>
      <top/>
      <bottom style="thin">
        <color theme="0" tint="-0.1498764000366222"/>
      </bottom>
      <diagonal/>
    </border>
    <border>
      <left/>
      <right style="thin">
        <color theme="0" tint="-0.1498764000366222"/>
      </right>
      <top/>
      <bottom style="thin">
        <color theme="0" tint="-0.1498764000366222"/>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theme="0" tint="-0.1498764000366222"/>
      </right>
      <top/>
      <bottom/>
      <diagonal/>
    </border>
    <border>
      <left/>
      <right/>
      <top/>
      <bottom style="medium">
        <color auto="1"/>
      </bottom>
      <diagonal/>
    </border>
    <border>
      <left/>
      <right/>
      <top style="medium">
        <color auto="1"/>
      </top>
      <bottom style="thin">
        <color theme="0" tint="-0.14990691854609822"/>
      </bottom>
      <diagonal/>
    </border>
    <border>
      <left/>
      <right/>
      <top style="thin">
        <color theme="0" tint="-0.14990691854609822"/>
      </top>
      <bottom style="thin">
        <color theme="0" tint="-0.14990691854609822"/>
      </bottom>
      <diagonal/>
    </border>
    <border>
      <left/>
      <right/>
      <top/>
      <bottom style="thin">
        <color theme="0" tint="-0.14990691854609822"/>
      </bottom>
      <diagonal/>
    </border>
    <border>
      <left/>
      <right/>
      <top/>
      <bottom style="thin">
        <color auto="1"/>
      </bottom>
      <diagonal/>
    </border>
    <border>
      <left/>
      <right/>
      <top style="thin">
        <color auto="1"/>
      </top>
      <bottom style="thin">
        <color auto="1"/>
      </bottom>
      <diagonal/>
    </border>
    <border>
      <left/>
      <right/>
      <top style="thin">
        <color theme="0" tint="-0.14990691854609822"/>
      </top>
      <bottom style="thin">
        <color auto="1"/>
      </bottom>
      <diagonal/>
    </border>
    <border>
      <left/>
      <right/>
      <top style="medium">
        <color rgb="FF006699"/>
      </top>
      <bottom/>
      <diagonal/>
    </border>
    <border>
      <left/>
      <right/>
      <top/>
      <bottom style="medium">
        <color rgb="FF006699"/>
      </bottom>
      <diagonal/>
    </border>
    <border>
      <left/>
      <right/>
      <top style="medium">
        <color theme="0" tint="-0.3498947111423078"/>
      </top>
      <bottom style="medium">
        <color theme="0" tint="-0.3498947111423078"/>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thin">
        <color indexed="9"/>
      </left>
      <right/>
      <top/>
      <bottom/>
      <diagonal/>
    </border>
    <border>
      <left style="thin">
        <color indexed="9"/>
      </left>
      <right style="thin">
        <color indexed="9"/>
      </right>
      <top/>
      <bottom style="thin">
        <color indexed="9"/>
      </bottom>
      <diagonal/>
    </border>
    <border>
      <left/>
      <right/>
      <top style="thin">
        <color indexed="9"/>
      </top>
      <bottom/>
      <diagonal/>
    </border>
    <border>
      <left style="thin">
        <color indexed="9"/>
      </left>
      <right/>
      <top style="thin">
        <color indexed="9"/>
      </top>
      <bottom/>
      <diagonal/>
    </border>
    <border>
      <left style="thin">
        <color indexed="9"/>
      </left>
      <right/>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top/>
      <bottom style="thin">
        <color indexed="9"/>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theme="0" tint="-0.3498947111423078"/>
      </left>
      <right/>
      <top style="medium">
        <color theme="0" tint="-0.3498947111423078"/>
      </top>
      <bottom style="medium">
        <color theme="0" tint="-0.3498947111423078"/>
      </bottom>
      <diagonal/>
    </border>
    <border>
      <left style="medium">
        <color theme="0" tint="-0.24988555558946501"/>
      </left>
      <right/>
      <top style="medium">
        <color theme="0" tint="-0.24988555558946501"/>
      </top>
      <bottom style="medium">
        <color theme="0" tint="-0.3498947111423078"/>
      </bottom>
      <diagonal/>
    </border>
    <border>
      <left/>
      <right/>
      <top style="medium">
        <color theme="0" tint="-0.24988555558946501"/>
      </top>
      <bottom style="medium">
        <color theme="0" tint="-0.3498947111423078"/>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bottom style="medium">
        <color auto="1"/>
      </bottom>
      <diagonal/>
    </border>
    <border>
      <left style="medium">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top style="thin">
        <color auto="1"/>
      </top>
      <bottom style="thin">
        <color theme="0" tint="-0.14990691854609822"/>
      </bottom>
      <diagonal/>
    </border>
    <border>
      <left/>
      <right/>
      <top style="thin">
        <color theme="0" tint="-0.14990691854609822"/>
      </top>
      <bottom/>
      <diagonal/>
    </border>
    <border>
      <left/>
      <right/>
      <top style="thin">
        <color theme="0" tint="-0.14990691854609822"/>
      </top>
      <bottom style="medium">
        <color auto="1"/>
      </bottom>
      <diagonal/>
    </border>
    <border>
      <left/>
      <right/>
      <top style="medium">
        <color rgb="FF006699"/>
      </top>
      <bottom style="medium">
        <color rgb="FF006699"/>
      </bottom>
      <diagonal/>
    </border>
  </borders>
  <cellStyleXfs count="3">
    <xf numFmtId="0" fontId="0" fillId="0" borderId="0"/>
    <xf numFmtId="9" fontId="75" fillId="0" borderId="0" applyFill="0" applyBorder="0" applyAlignment="0" applyProtection="0"/>
    <xf numFmtId="0" fontId="14" fillId="2" borderId="0" applyNumberFormat="0" applyBorder="0" applyAlignment="0" applyProtection="0"/>
  </cellStyleXfs>
  <cellXfs count="454">
    <xf numFmtId="0" fontId="0" fillId="0" borderId="0" xfId="0" applyFont="1" applyAlignment="1"/>
    <xf numFmtId="0" fontId="63" fillId="3" borderId="1" xfId="0" applyFont="1" applyFill="1" applyBorder="1" applyAlignment="1">
      <alignment horizontal="center" vertical="center" textRotation="90" wrapText="1"/>
    </xf>
    <xf numFmtId="0" fontId="39" fillId="4" borderId="2" xfId="0" applyFont="1" applyFill="1" applyBorder="1" applyAlignment="1">
      <alignment horizontal="center" vertical="center" textRotation="90" wrapText="1"/>
    </xf>
    <xf numFmtId="0" fontId="39" fillId="4" borderId="1" xfId="0" applyFont="1" applyFill="1" applyBorder="1" applyAlignment="1">
      <alignment horizontal="center" vertical="center" textRotation="90" wrapText="1"/>
    </xf>
    <xf numFmtId="0" fontId="39" fillId="5" borderId="2" xfId="0" applyFont="1" applyFill="1" applyBorder="1" applyAlignment="1">
      <alignment horizontal="center" vertical="center" textRotation="90" wrapText="1"/>
    </xf>
    <xf numFmtId="0" fontId="22" fillId="6" borderId="0" xfId="0" applyFont="1" applyFill="1" applyBorder="1" applyAlignment="1">
      <alignment horizontal="left" vertical="center" wrapText="1"/>
    </xf>
    <xf numFmtId="0" fontId="0" fillId="6" borderId="0" xfId="0" applyFont="1" applyFill="1" applyBorder="1" applyAlignment="1">
      <alignment horizontal="left" vertical="center" wrapText="1"/>
    </xf>
    <xf numFmtId="0" fontId="66" fillId="6" borderId="0" xfId="0" applyFont="1" applyFill="1" applyBorder="1" applyAlignment="1">
      <alignment horizontal="left" vertical="center"/>
    </xf>
    <xf numFmtId="0" fontId="67" fillId="6" borderId="0" xfId="0" applyFont="1" applyFill="1" applyBorder="1" applyAlignment="1">
      <alignment horizontal="center" vertical="center"/>
    </xf>
    <xf numFmtId="0" fontId="0" fillId="6" borderId="0" xfId="0" applyFont="1" applyFill="1" applyBorder="1" applyAlignment="1">
      <alignment horizontal="center" vertical="center"/>
    </xf>
    <xf numFmtId="0" fontId="6" fillId="8" borderId="0" xfId="0" applyFont="1" applyFill="1" applyBorder="1" applyAlignment="1">
      <alignment horizontal="left" vertical="center"/>
    </xf>
    <xf numFmtId="0" fontId="0" fillId="6" borderId="0" xfId="0" applyFont="1" applyFill="1" applyBorder="1" applyAlignment="1">
      <alignment horizontal="justify" vertical="center" wrapText="1"/>
    </xf>
    <xf numFmtId="0" fontId="1" fillId="6" borderId="0" xfId="0" applyFont="1" applyFill="1" applyBorder="1" applyAlignment="1">
      <alignment horizontal="justify" vertical="center" wrapText="1"/>
    </xf>
    <xf numFmtId="0" fontId="40" fillId="6" borderId="0" xfId="0" applyFont="1" applyFill="1" applyBorder="1" applyAlignment="1">
      <alignment horizontal="justify" vertical="center" wrapText="1"/>
    </xf>
    <xf numFmtId="0" fontId="17" fillId="0" borderId="0" xfId="0" applyFont="1" applyAlignment="1">
      <alignment vertical="center"/>
    </xf>
    <xf numFmtId="0" fontId="17" fillId="0" borderId="0" xfId="0" applyFont="1" applyFill="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Fill="1" applyAlignment="1">
      <alignment vertical="center"/>
    </xf>
    <xf numFmtId="0" fontId="17" fillId="0" borderId="0" xfId="0" applyFont="1" applyFill="1" applyBorder="1" applyAlignment="1">
      <alignment horizontal="left" vertical="center" wrapText="1"/>
    </xf>
    <xf numFmtId="0" fontId="17" fillId="9" borderId="0" xfId="0" applyFont="1" applyFill="1" applyAlignment="1">
      <alignment vertical="center"/>
    </xf>
    <xf numFmtId="0" fontId="17" fillId="0" borderId="0" xfId="0" applyFont="1" applyFill="1" applyBorder="1" applyAlignment="1">
      <alignment horizontal="left" vertical="center"/>
    </xf>
    <xf numFmtId="0" fontId="17" fillId="9" borderId="0" xfId="0" applyFont="1" applyFill="1" applyAlignment="1">
      <alignment horizontal="left" vertical="center"/>
    </xf>
    <xf numFmtId="0" fontId="17" fillId="0" borderId="0" xfId="0" applyFont="1" applyAlignment="1">
      <alignment horizontal="left" vertical="center"/>
    </xf>
    <xf numFmtId="0" fontId="17" fillId="10" borderId="0" xfId="0" applyFont="1" applyFill="1" applyAlignment="1">
      <alignment vertical="center"/>
    </xf>
    <xf numFmtId="0" fontId="19" fillId="0" borderId="0" xfId="0" applyFont="1" applyFill="1" applyBorder="1" applyAlignment="1">
      <alignment horizontal="left" vertical="center"/>
    </xf>
    <xf numFmtId="0" fontId="18" fillId="0" borderId="0" xfId="0" applyFont="1" applyFill="1" applyBorder="1" applyAlignment="1">
      <alignment horizontal="left" vertical="center"/>
    </xf>
    <xf numFmtId="0" fontId="17" fillId="0" borderId="0" xfId="0" applyFont="1" applyFill="1" applyAlignment="1">
      <alignment horizontal="left" vertical="center"/>
    </xf>
    <xf numFmtId="0" fontId="17" fillId="0" borderId="0" xfId="0" applyFont="1" applyAlignment="1">
      <alignment vertical="center" wrapText="1"/>
    </xf>
    <xf numFmtId="0" fontId="18" fillId="0" borderId="0" xfId="0" applyFont="1" applyFill="1" applyAlignment="1">
      <alignment vertical="center"/>
    </xf>
    <xf numFmtId="0" fontId="17" fillId="0" borderId="0" xfId="0" applyFont="1" applyFill="1" applyAlignment="1">
      <alignment vertical="center" wrapText="1"/>
    </xf>
    <xf numFmtId="0" fontId="19" fillId="0" borderId="0" xfId="0" applyFont="1" applyFill="1" applyAlignment="1">
      <alignment vertical="center"/>
    </xf>
    <xf numFmtId="0" fontId="21" fillId="6" borderId="0" xfId="0" applyFont="1" applyFill="1" applyBorder="1" applyAlignment="1">
      <alignment vertical="center"/>
    </xf>
    <xf numFmtId="0" fontId="17" fillId="10" borderId="0" xfId="0" applyFont="1" applyFill="1" applyAlignment="1">
      <alignment horizontal="left" vertical="center"/>
    </xf>
    <xf numFmtId="0" fontId="21" fillId="6" borderId="0" xfId="0" applyFont="1" applyFill="1" applyBorder="1" applyAlignment="1"/>
    <xf numFmtId="0" fontId="0" fillId="6" borderId="0" xfId="0" applyFont="1" applyFill="1" applyBorder="1" applyAlignment="1">
      <alignment horizontal="left" vertical="center"/>
    </xf>
    <xf numFmtId="0" fontId="22" fillId="6" borderId="0" xfId="0" applyFont="1" applyFill="1" applyBorder="1" applyAlignment="1">
      <alignment vertical="center" wrapText="1"/>
    </xf>
    <xf numFmtId="0" fontId="21" fillId="6" borderId="0" xfId="0" applyFont="1" applyFill="1" applyBorder="1" applyAlignment="1">
      <alignment vertical="center" wrapText="1"/>
    </xf>
    <xf numFmtId="0" fontId="21" fillId="6" borderId="0" xfId="0" applyFont="1" applyFill="1" applyBorder="1" applyAlignment="1">
      <alignment horizontal="center"/>
    </xf>
    <xf numFmtId="0" fontId="20" fillId="0" borderId="0" xfId="0" applyFont="1" applyFill="1" applyBorder="1" applyAlignment="1">
      <alignment vertical="center"/>
    </xf>
    <xf numFmtId="0" fontId="17" fillId="0" borderId="0" xfId="0" applyFont="1" applyFill="1" applyBorder="1" applyAlignment="1">
      <alignment vertical="center"/>
    </xf>
    <xf numFmtId="0" fontId="19" fillId="0" borderId="0" xfId="0" applyFont="1" applyBorder="1" applyAlignment="1">
      <alignment vertical="center"/>
    </xf>
    <xf numFmtId="0" fontId="23" fillId="6" borderId="0" xfId="0" applyFont="1" applyFill="1" applyBorder="1" applyAlignment="1">
      <alignment horizontal="left" vertical="center"/>
    </xf>
    <xf numFmtId="0" fontId="24" fillId="6" borderId="0" xfId="0" applyFont="1" applyFill="1" applyBorder="1" applyAlignment="1" applyProtection="1">
      <alignment horizontal="center" vertical="center"/>
    </xf>
    <xf numFmtId="0" fontId="24" fillId="8" borderId="0" xfId="0" applyFont="1" applyFill="1" applyBorder="1" applyAlignment="1" applyProtection="1">
      <alignment vertical="center"/>
    </xf>
    <xf numFmtId="9" fontId="18" fillId="6" borderId="0" xfId="2" applyNumberFormat="1" applyFont="1" applyFill="1" applyBorder="1" applyAlignment="1" applyProtection="1">
      <alignment horizontal="center" vertical="center" textRotation="90" wrapText="1"/>
    </xf>
    <xf numFmtId="0" fontId="18" fillId="6" borderId="0" xfId="2" applyFont="1" applyFill="1" applyBorder="1" applyAlignment="1" applyProtection="1">
      <alignment horizontal="center" vertical="center" textRotation="90" wrapText="1"/>
    </xf>
    <xf numFmtId="164" fontId="18" fillId="6" borderId="0" xfId="2" applyNumberFormat="1" applyFont="1" applyFill="1" applyBorder="1" applyAlignment="1" applyProtection="1">
      <alignment horizontal="center" vertical="center" textRotation="90" wrapText="1"/>
    </xf>
    <xf numFmtId="2" fontId="2" fillId="6" borderId="0" xfId="0" applyNumberFormat="1" applyFont="1" applyFill="1" applyBorder="1" applyAlignment="1" applyProtection="1">
      <alignment horizontal="center" vertical="center" wrapText="1"/>
    </xf>
    <xf numFmtId="0" fontId="24" fillId="8" borderId="0" xfId="0" applyFont="1" applyFill="1" applyBorder="1" applyAlignment="1" applyProtection="1">
      <alignment horizontal="center" vertical="center"/>
    </xf>
    <xf numFmtId="0" fontId="15" fillId="6" borderId="0" xfId="0" applyFont="1" applyFill="1" applyBorder="1" applyAlignment="1" applyProtection="1">
      <alignment horizontal="left" vertical="center"/>
    </xf>
    <xf numFmtId="1" fontId="25" fillId="11" borderId="0" xfId="0" applyNumberFormat="1" applyFont="1" applyFill="1" applyBorder="1" applyAlignment="1" applyProtection="1">
      <alignment horizontal="center" vertical="center" wrapText="1"/>
    </xf>
    <xf numFmtId="0" fontId="26" fillId="6" borderId="0" xfId="0" applyFont="1" applyFill="1" applyBorder="1" applyAlignment="1" applyProtection="1">
      <alignment vertical="center"/>
    </xf>
    <xf numFmtId="164" fontId="25" fillId="11" borderId="0" xfId="0" applyNumberFormat="1" applyFont="1" applyFill="1" applyBorder="1" applyAlignment="1" applyProtection="1">
      <alignment horizontal="center" vertical="center" wrapText="1"/>
    </xf>
    <xf numFmtId="0" fontId="15" fillId="6" borderId="0" xfId="0" applyFont="1" applyFill="1" applyBorder="1" applyAlignment="1" applyProtection="1">
      <alignment horizontal="left" vertical="center"/>
    </xf>
    <xf numFmtId="0" fontId="23" fillId="6" borderId="0" xfId="0" applyFont="1" applyFill="1" applyBorder="1" applyAlignment="1" applyProtection="1">
      <alignment vertical="center"/>
    </xf>
    <xf numFmtId="0" fontId="25" fillId="12" borderId="3" xfId="0" applyFont="1" applyFill="1" applyBorder="1" applyAlignment="1" applyProtection="1">
      <alignment horizontal="center" vertical="center"/>
    </xf>
    <xf numFmtId="0" fontId="26" fillId="6" borderId="0" xfId="0" applyFont="1" applyFill="1" applyBorder="1" applyAlignment="1" applyProtection="1">
      <alignment horizontal="left" vertical="center"/>
    </xf>
    <xf numFmtId="0" fontId="25" fillId="13" borderId="4" xfId="0" applyFont="1" applyFill="1" applyBorder="1" applyAlignment="1" applyProtection="1">
      <alignment horizontal="center" vertical="center"/>
    </xf>
    <xf numFmtId="0" fontId="25" fillId="10" borderId="5" xfId="0" applyFont="1" applyFill="1" applyBorder="1" applyAlignment="1" applyProtection="1">
      <alignment horizontal="center" vertical="center"/>
    </xf>
    <xf numFmtId="0" fontId="25" fillId="14" borderId="4" xfId="0" applyFont="1" applyFill="1" applyBorder="1" applyAlignment="1" applyProtection="1">
      <alignment horizontal="center" vertical="center"/>
    </xf>
    <xf numFmtId="0" fontId="25" fillId="15" borderId="5" xfId="0" applyFont="1" applyFill="1" applyBorder="1" applyAlignment="1" applyProtection="1">
      <alignment horizontal="center" vertical="center"/>
    </xf>
    <xf numFmtId="0" fontId="25" fillId="16" borderId="4" xfId="0" applyFont="1" applyFill="1" applyBorder="1" applyAlignment="1" applyProtection="1">
      <alignment horizontal="center" vertical="center"/>
    </xf>
    <xf numFmtId="0" fontId="24" fillId="6" borderId="0" xfId="0" applyFont="1" applyFill="1" applyBorder="1" applyAlignment="1" applyProtection="1">
      <alignment vertical="center"/>
    </xf>
    <xf numFmtId="0" fontId="24" fillId="8" borderId="0" xfId="0" applyFont="1" applyFill="1" applyBorder="1" applyAlignment="1" applyProtection="1">
      <alignment vertical="center"/>
    </xf>
    <xf numFmtId="0" fontId="27" fillId="8" borderId="0" xfId="0" applyFont="1" applyFill="1" applyBorder="1" applyAlignment="1" applyProtection="1">
      <alignment vertical="center"/>
    </xf>
    <xf numFmtId="0" fontId="17" fillId="6" borderId="0" xfId="0" applyFont="1" applyFill="1" applyBorder="1" applyAlignment="1" applyProtection="1">
      <alignment horizontal="center" vertical="center"/>
    </xf>
    <xf numFmtId="0" fontId="17" fillId="6" borderId="0" xfId="0" applyFont="1" applyFill="1" applyBorder="1" applyAlignment="1" applyProtection="1">
      <alignment vertical="center"/>
    </xf>
    <xf numFmtId="165" fontId="17" fillId="6" borderId="0" xfId="0" applyNumberFormat="1" applyFont="1" applyFill="1" applyBorder="1" applyAlignment="1" applyProtection="1">
      <alignment horizontal="center" vertical="center"/>
    </xf>
    <xf numFmtId="164" fontId="17" fillId="6" borderId="0" xfId="0" applyNumberFormat="1" applyFont="1" applyFill="1" applyBorder="1" applyAlignment="1" applyProtection="1">
      <alignment horizontal="center" vertical="center"/>
    </xf>
    <xf numFmtId="0" fontId="28" fillId="6" borderId="0" xfId="0" applyFont="1" applyFill="1" applyBorder="1" applyAlignment="1" applyProtection="1">
      <alignment horizontal="center" vertical="center"/>
    </xf>
    <xf numFmtId="0" fontId="29" fillId="6" borderId="0" xfId="0" applyFont="1" applyFill="1" applyBorder="1" applyAlignment="1" applyProtection="1">
      <alignment vertical="center"/>
    </xf>
    <xf numFmtId="165" fontId="30" fillId="6" borderId="0" xfId="0" applyNumberFormat="1" applyFont="1" applyFill="1" applyBorder="1" applyAlignment="1" applyProtection="1">
      <alignment horizontal="center" vertical="center"/>
    </xf>
    <xf numFmtId="165" fontId="29" fillId="6" borderId="0" xfId="0" applyNumberFormat="1" applyFont="1" applyFill="1" applyBorder="1" applyAlignment="1" applyProtection="1">
      <alignment horizontal="center" vertical="center"/>
    </xf>
    <xf numFmtId="164" fontId="29" fillId="6" borderId="0" xfId="0" applyNumberFormat="1" applyFont="1" applyFill="1" applyBorder="1" applyAlignment="1" applyProtection="1">
      <alignment horizontal="center" vertical="center"/>
    </xf>
    <xf numFmtId="1" fontId="31" fillId="8" borderId="0" xfId="0" applyNumberFormat="1" applyFont="1" applyFill="1" applyBorder="1" applyAlignment="1" applyProtection="1">
      <alignment horizontal="center" vertical="center" wrapText="1"/>
    </xf>
    <xf numFmtId="0" fontId="32" fillId="6" borderId="0" xfId="0" applyFont="1" applyFill="1" applyBorder="1" applyAlignment="1" applyProtection="1">
      <alignment horizontal="center" vertical="center"/>
    </xf>
    <xf numFmtId="0" fontId="27" fillId="8" borderId="0" xfId="0" applyFont="1" applyFill="1" applyBorder="1" applyAlignment="1" applyProtection="1">
      <alignment horizontal="center" vertical="center"/>
    </xf>
    <xf numFmtId="0" fontId="27" fillId="8" borderId="0" xfId="0" applyFont="1" applyFill="1" applyBorder="1" applyAlignment="1" applyProtection="1">
      <alignment vertical="center"/>
    </xf>
    <xf numFmtId="165" fontId="17" fillId="17" borderId="6" xfId="0" applyNumberFormat="1" applyFont="1" applyFill="1" applyBorder="1" applyAlignment="1" applyProtection="1">
      <alignment horizontal="center" vertical="center" wrapText="1"/>
    </xf>
    <xf numFmtId="165" fontId="17" fillId="17" borderId="7" xfId="0" applyNumberFormat="1" applyFont="1" applyFill="1" applyBorder="1" applyAlignment="1" applyProtection="1">
      <alignment horizontal="center" vertical="center" wrapText="1"/>
    </xf>
    <xf numFmtId="1" fontId="33" fillId="18" borderId="8" xfId="0" applyNumberFormat="1" applyFont="1" applyFill="1" applyBorder="1" applyAlignment="1" applyProtection="1">
      <alignment horizontal="center" vertical="center" wrapText="1"/>
    </xf>
    <xf numFmtId="165" fontId="2" fillId="17" borderId="6" xfId="0" applyNumberFormat="1" applyFont="1" applyFill="1" applyBorder="1" applyAlignment="1" applyProtection="1">
      <alignment horizontal="center" vertical="center" wrapText="1"/>
    </xf>
    <xf numFmtId="165" fontId="2" fillId="17" borderId="7" xfId="0" applyNumberFormat="1" applyFont="1" applyFill="1" applyBorder="1" applyAlignment="1" applyProtection="1">
      <alignment horizontal="center" vertical="center" wrapText="1"/>
    </xf>
    <xf numFmtId="0" fontId="30" fillId="6" borderId="0" xfId="0" applyFont="1" applyFill="1" applyBorder="1" applyAlignment="1">
      <alignment vertical="center"/>
    </xf>
    <xf numFmtId="0" fontId="34" fillId="6" borderId="0" xfId="0" applyFont="1" applyFill="1" applyBorder="1" applyAlignment="1">
      <alignment vertical="center"/>
    </xf>
    <xf numFmtId="0" fontId="34" fillId="6" borderId="0" xfId="0" applyFont="1" applyFill="1" applyBorder="1" applyAlignment="1" applyProtection="1">
      <alignment vertical="center"/>
      <protection locked="0"/>
    </xf>
    <xf numFmtId="164" fontId="3" fillId="6" borderId="0" xfId="0" applyNumberFormat="1" applyFont="1" applyFill="1" applyBorder="1" applyAlignment="1" applyProtection="1">
      <alignment horizontal="center" vertical="center"/>
      <protection locked="0"/>
    </xf>
    <xf numFmtId="164" fontId="3" fillId="6" borderId="0" xfId="0" applyNumberFormat="1" applyFont="1" applyFill="1" applyBorder="1" applyAlignment="1" applyProtection="1">
      <alignment vertical="center"/>
      <protection locked="0"/>
    </xf>
    <xf numFmtId="0" fontId="3" fillId="6" borderId="0" xfId="0" applyFont="1" applyFill="1" applyBorder="1" applyAlignment="1" applyProtection="1">
      <alignment vertical="center"/>
      <protection locked="0"/>
    </xf>
    <xf numFmtId="0" fontId="20" fillId="8" borderId="0" xfId="0" applyFont="1" applyFill="1" applyAlignment="1"/>
    <xf numFmtId="0" fontId="0" fillId="8" borderId="0" xfId="0" applyFont="1" applyFill="1" applyAlignment="1"/>
    <xf numFmtId="0" fontId="35" fillId="6" borderId="0" xfId="0" applyFont="1" applyFill="1" applyBorder="1" applyAlignment="1">
      <alignment horizontal="center" vertical="center"/>
    </xf>
    <xf numFmtId="0" fontId="35" fillId="6" borderId="0" xfId="0" applyFont="1" applyFill="1" applyBorder="1" applyAlignment="1">
      <alignment vertical="center"/>
    </xf>
    <xf numFmtId="9" fontId="35" fillId="6" borderId="0" xfId="0" applyNumberFormat="1" applyFont="1" applyFill="1" applyBorder="1" applyAlignment="1">
      <alignment horizontal="center" vertical="center"/>
    </xf>
    <xf numFmtId="0" fontId="33" fillId="19" borderId="0" xfId="0" applyFont="1" applyFill="1" applyBorder="1" applyAlignment="1">
      <alignment horizontal="center" vertical="center"/>
    </xf>
    <xf numFmtId="0" fontId="33" fillId="19" borderId="0" xfId="0" applyFont="1" applyFill="1" applyBorder="1" applyAlignment="1">
      <alignment horizontal="left" vertical="center"/>
    </xf>
    <xf numFmtId="0" fontId="36" fillId="16" borderId="0" xfId="0" applyFont="1" applyFill="1" applyBorder="1" applyAlignment="1">
      <alignment horizontal="center" vertical="center"/>
    </xf>
    <xf numFmtId="9" fontId="36" fillId="10" borderId="0" xfId="0" applyNumberFormat="1" applyFont="1" applyFill="1" applyBorder="1" applyAlignment="1">
      <alignment horizontal="center" vertical="center"/>
    </xf>
    <xf numFmtId="0" fontId="36" fillId="20" borderId="0" xfId="0" applyFont="1" applyFill="1" applyBorder="1" applyAlignment="1">
      <alignment horizontal="center" vertical="center"/>
    </xf>
    <xf numFmtId="1" fontId="11" fillId="8" borderId="0" xfId="0" applyNumberFormat="1" applyFont="1" applyFill="1" applyBorder="1" applyAlignment="1" applyProtection="1">
      <alignment horizontal="center" vertical="center"/>
      <protection hidden="1"/>
    </xf>
    <xf numFmtId="9" fontId="36" fillId="21" borderId="0" xfId="0" applyNumberFormat="1" applyFont="1" applyFill="1" applyBorder="1" applyAlignment="1">
      <alignment horizontal="center" vertical="center"/>
    </xf>
    <xf numFmtId="0" fontId="13" fillId="19" borderId="0" xfId="0" applyFont="1" applyFill="1" applyBorder="1" applyAlignment="1">
      <alignment horizontal="center" vertical="center"/>
    </xf>
    <xf numFmtId="0" fontId="37" fillId="22" borderId="0" xfId="0" applyFont="1" applyFill="1" applyBorder="1" applyAlignment="1">
      <alignment horizontal="center" vertical="center"/>
    </xf>
    <xf numFmtId="0" fontId="0" fillId="8" borderId="0" xfId="0" applyFont="1" applyFill="1" applyAlignment="1">
      <alignment horizontal="center"/>
    </xf>
    <xf numFmtId="49" fontId="38" fillId="8" borderId="0" xfId="0" applyNumberFormat="1" applyFont="1" applyFill="1" applyBorder="1" applyAlignment="1">
      <alignment horizontal="center" vertical="center"/>
    </xf>
    <xf numFmtId="0" fontId="38" fillId="8" borderId="0" xfId="0" applyFont="1" applyFill="1" applyBorder="1" applyAlignment="1">
      <alignment horizontal="center" vertical="center"/>
    </xf>
    <xf numFmtId="1" fontId="33" fillId="18" borderId="9" xfId="0" applyNumberFormat="1" applyFont="1" applyFill="1" applyBorder="1" applyAlignment="1" applyProtection="1">
      <alignment horizontal="center" vertical="center" wrapText="1"/>
    </xf>
    <xf numFmtId="0" fontId="37" fillId="23" borderId="10" xfId="0" applyFont="1" applyFill="1" applyBorder="1" applyAlignment="1" applyProtection="1">
      <alignment horizontal="center" vertical="center"/>
    </xf>
    <xf numFmtId="165" fontId="17" fillId="17" borderId="11" xfId="0" applyNumberFormat="1" applyFont="1" applyFill="1" applyBorder="1" applyAlignment="1" applyProtection="1">
      <alignment horizontal="center" vertical="center" wrapText="1"/>
    </xf>
    <xf numFmtId="0" fontId="37" fillId="23" borderId="12" xfId="0" applyFont="1" applyFill="1" applyBorder="1" applyAlignment="1" applyProtection="1">
      <alignment horizontal="center" vertical="center"/>
    </xf>
    <xf numFmtId="165" fontId="17" fillId="17" borderId="13" xfId="0" applyNumberFormat="1" applyFont="1" applyFill="1" applyBorder="1" applyAlignment="1" applyProtection="1">
      <alignment horizontal="center" vertical="center" wrapText="1"/>
    </xf>
    <xf numFmtId="0" fontId="24" fillId="0" borderId="0" xfId="0" applyFont="1" applyFill="1" applyAlignment="1">
      <alignment vertical="center"/>
    </xf>
    <xf numFmtId="0" fontId="24" fillId="0" borderId="0" xfId="0" applyFont="1" applyFill="1" applyBorder="1" applyAlignment="1">
      <alignment horizontal="left" vertical="center"/>
    </xf>
    <xf numFmtId="0" fontId="24" fillId="9" borderId="0" xfId="0" applyFont="1" applyFill="1" applyAlignment="1">
      <alignment horizontal="left" vertical="center"/>
    </xf>
    <xf numFmtId="0" fontId="24" fillId="9" borderId="0" xfId="0" applyFont="1" applyFill="1" applyAlignment="1">
      <alignment vertical="center"/>
    </xf>
    <xf numFmtId="0" fontId="0" fillId="0" borderId="0" xfId="0" applyFont="1" applyAlignment="1"/>
    <xf numFmtId="0" fontId="19" fillId="6" borderId="0" xfId="0" applyFont="1" applyFill="1" applyBorder="1" applyAlignment="1" applyProtection="1">
      <alignment horizontal="left" vertical="center"/>
    </xf>
    <xf numFmtId="0" fontId="19" fillId="6" borderId="14" xfId="0" applyFont="1" applyFill="1" applyBorder="1" applyAlignment="1" applyProtection="1">
      <alignment horizontal="left" vertical="center"/>
    </xf>
    <xf numFmtId="0" fontId="19" fillId="6" borderId="15" xfId="0" applyFont="1" applyFill="1" applyBorder="1" applyAlignment="1" applyProtection="1">
      <alignment horizontal="left" vertical="center"/>
    </xf>
    <xf numFmtId="0" fontId="19" fillId="6" borderId="16" xfId="0" applyFont="1" applyFill="1" applyBorder="1" applyAlignment="1" applyProtection="1">
      <alignment horizontal="left" vertical="center"/>
    </xf>
    <xf numFmtId="0" fontId="16" fillId="0" borderId="0" xfId="0" applyFont="1" applyAlignment="1">
      <alignment vertical="center"/>
    </xf>
    <xf numFmtId="0" fontId="20" fillId="0" borderId="0" xfId="0" applyFont="1" applyFill="1" applyAlignment="1">
      <alignment horizontal="center" vertical="center"/>
    </xf>
    <xf numFmtId="0" fontId="19" fillId="0" borderId="0" xfId="0" applyFont="1" applyAlignment="1">
      <alignment horizontal="center" vertical="center"/>
    </xf>
    <xf numFmtId="0" fontId="39" fillId="8" borderId="0" xfId="0" applyFont="1" applyFill="1" applyBorder="1" applyAlignment="1">
      <alignment horizontal="left" vertical="center" wrapText="1"/>
    </xf>
    <xf numFmtId="0" fontId="39" fillId="8" borderId="0" xfId="0" applyFont="1" applyFill="1" applyBorder="1" applyAlignment="1">
      <alignment horizontal="center" vertical="center"/>
    </xf>
    <xf numFmtId="0" fontId="39" fillId="8" borderId="0" xfId="0" applyFont="1" applyFill="1" applyBorder="1" applyAlignment="1">
      <alignment vertical="center" wrapText="1"/>
    </xf>
    <xf numFmtId="0" fontId="40" fillId="6" borderId="0" xfId="0" applyFont="1" applyFill="1" applyBorder="1" applyAlignment="1">
      <alignment vertical="center"/>
    </xf>
    <xf numFmtId="0" fontId="10" fillId="8" borderId="0" xfId="0" applyFont="1" applyFill="1" applyBorder="1" applyAlignment="1">
      <alignment vertical="center" wrapText="1"/>
    </xf>
    <xf numFmtId="9" fontId="17" fillId="6" borderId="0" xfId="2" applyNumberFormat="1" applyFont="1" applyFill="1" applyBorder="1" applyAlignment="1" applyProtection="1">
      <alignment horizontal="center" vertical="center" textRotation="90" wrapText="1"/>
    </xf>
    <xf numFmtId="0" fontId="17" fillId="6" borderId="0" xfId="2" applyFont="1" applyFill="1" applyBorder="1" applyAlignment="1" applyProtection="1">
      <alignment horizontal="center" vertical="center" textRotation="90" wrapText="1"/>
    </xf>
    <xf numFmtId="0" fontId="15" fillId="0" borderId="0" xfId="0" applyFont="1" applyAlignment="1"/>
    <xf numFmtId="0" fontId="0" fillId="8" borderId="0" xfId="0" applyFont="1" applyFill="1" applyAlignment="1">
      <alignment wrapText="1"/>
    </xf>
    <xf numFmtId="0" fontId="10" fillId="8" borderId="0" xfId="0" applyFont="1" applyFill="1" applyBorder="1" applyAlignment="1">
      <alignment wrapText="1"/>
    </xf>
    <xf numFmtId="0" fontId="10" fillId="8" borderId="0" xfId="0" applyFont="1" applyFill="1" applyAlignment="1">
      <alignment wrapText="1"/>
    </xf>
    <xf numFmtId="0" fontId="24" fillId="24" borderId="17" xfId="0" applyFont="1" applyFill="1" applyBorder="1" applyAlignment="1" applyProtection="1">
      <alignment horizontal="center" vertical="center" wrapText="1"/>
      <protection locked="0"/>
    </xf>
    <xf numFmtId="0" fontId="24" fillId="24" borderId="18" xfId="0" applyFont="1" applyFill="1" applyBorder="1" applyAlignment="1" applyProtection="1">
      <alignment horizontal="center" vertical="center" wrapText="1"/>
      <protection locked="0"/>
    </xf>
    <xf numFmtId="0" fontId="24" fillId="14" borderId="19" xfId="0" applyFont="1" applyFill="1" applyBorder="1" applyAlignment="1" applyProtection="1">
      <alignment horizontal="center" vertical="center" wrapText="1"/>
    </xf>
    <xf numFmtId="1" fontId="17" fillId="11" borderId="0" xfId="0" applyNumberFormat="1" applyFont="1" applyFill="1" applyBorder="1" applyAlignment="1" applyProtection="1">
      <alignment horizontal="center" vertical="center" wrapText="1"/>
    </xf>
    <xf numFmtId="0" fontId="0" fillId="8" borderId="0" xfId="0" applyFont="1" applyFill="1" applyAlignment="1"/>
    <xf numFmtId="10" fontId="17" fillId="11" borderId="0" xfId="0" applyNumberFormat="1" applyFont="1" applyFill="1" applyBorder="1" applyAlignment="1" applyProtection="1">
      <alignment horizontal="center" vertical="center" wrapText="1"/>
    </xf>
    <xf numFmtId="0" fontId="24" fillId="0" borderId="0" xfId="0" applyFont="1" applyAlignment="1"/>
    <xf numFmtId="165" fontId="17" fillId="25" borderId="0" xfId="0" applyNumberFormat="1" applyFont="1" applyFill="1" applyBorder="1" applyAlignment="1" applyProtection="1">
      <alignment horizontal="center" vertical="center" wrapText="1"/>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wrapText="1"/>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horizontal="center" vertical="center"/>
    </xf>
    <xf numFmtId="0" fontId="0" fillId="0" borderId="0" xfId="0" applyFont="1" applyAlignment="1">
      <alignment wrapText="1"/>
    </xf>
    <xf numFmtId="0" fontId="0" fillId="0" borderId="0" xfId="0" applyFont="1" applyAlignment="1"/>
    <xf numFmtId="0" fontId="42" fillId="8" borderId="0" xfId="0" applyFont="1" applyFill="1" applyBorder="1" applyAlignment="1" applyProtection="1">
      <alignment horizontal="left" vertical="center"/>
    </xf>
    <xf numFmtId="2" fontId="0" fillId="0" borderId="0" xfId="0" applyNumberFormat="1" applyFont="1" applyAlignment="1">
      <alignment horizontal="center" vertical="center"/>
    </xf>
    <xf numFmtId="0" fontId="0" fillId="4" borderId="0" xfId="0" applyFont="1" applyFill="1" applyAlignment="1">
      <alignment horizontal="left" vertical="top" wrapText="1"/>
    </xf>
    <xf numFmtId="0" fontId="0" fillId="4" borderId="0" xfId="0" applyFont="1" applyFill="1" applyBorder="1" applyAlignment="1">
      <alignment horizontal="left" vertical="top" wrapText="1"/>
    </xf>
    <xf numFmtId="0" fontId="0" fillId="5" borderId="20" xfId="0" applyFont="1" applyFill="1" applyBorder="1" applyAlignment="1">
      <alignment horizontal="left" vertical="top" wrapText="1"/>
    </xf>
    <xf numFmtId="0" fontId="0" fillId="5" borderId="21" xfId="0" applyFont="1" applyFill="1" applyBorder="1" applyAlignment="1">
      <alignment horizontal="left" vertical="top" wrapText="1"/>
    </xf>
    <xf numFmtId="0" fontId="0" fillId="5" borderId="22" xfId="0" applyFont="1" applyFill="1" applyBorder="1" applyAlignment="1">
      <alignment horizontal="left" vertical="top" wrapText="1"/>
    </xf>
    <xf numFmtId="0" fontId="0" fillId="5" borderId="23" xfId="0" applyFont="1" applyFill="1" applyBorder="1" applyAlignment="1">
      <alignment horizontal="left" vertical="top" wrapText="1"/>
    </xf>
    <xf numFmtId="0" fontId="0" fillId="5" borderId="23" xfId="0" applyFont="1" applyFill="1" applyBorder="1" applyAlignment="1">
      <alignment horizontal="left" vertical="top" wrapText="1"/>
    </xf>
    <xf numFmtId="10" fontId="17" fillId="11" borderId="0" xfId="1" applyNumberFormat="1" applyFont="1" applyFill="1" applyBorder="1" applyAlignment="1" applyProtection="1">
      <alignment horizontal="center" vertical="center" wrapText="1"/>
    </xf>
    <xf numFmtId="0" fontId="42" fillId="8" borderId="0" xfId="0" applyFont="1" applyFill="1" applyBorder="1" applyAlignment="1" applyProtection="1">
      <alignment horizontal="left" vertical="center"/>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wrapText="1"/>
    </xf>
    <xf numFmtId="0" fontId="0" fillId="0" borderId="0" xfId="0" applyFont="1" applyAlignment="1">
      <alignment horizontal="center" vertical="center"/>
    </xf>
    <xf numFmtId="0" fontId="0" fillId="0" borderId="0" xfId="0" applyFont="1" applyAlignment="1" applyProtection="1">
      <protection locked="0"/>
    </xf>
    <xf numFmtId="0" fontId="8" fillId="8" borderId="0" xfId="0" applyFont="1" applyFill="1" applyBorder="1" applyAlignment="1" applyProtection="1">
      <alignment horizontal="center" vertical="center"/>
      <protection locked="0"/>
    </xf>
    <xf numFmtId="0" fontId="43" fillId="8" borderId="0" xfId="0" applyFont="1" applyFill="1" applyAlignment="1" applyProtection="1">
      <alignment horizontal="center" vertical="center"/>
      <protection locked="0"/>
    </xf>
    <xf numFmtId="0" fontId="2" fillId="6" borderId="0" xfId="0" applyFont="1" applyFill="1" applyBorder="1" applyAlignment="1" applyProtection="1">
      <alignment vertical="center"/>
      <protection locked="0"/>
    </xf>
    <xf numFmtId="0" fontId="44" fillId="8" borderId="0" xfId="0" applyFont="1" applyFill="1" applyBorder="1" applyAlignment="1" applyProtection="1">
      <alignment horizontal="center" vertical="center" wrapText="1"/>
      <protection locked="0"/>
    </xf>
    <xf numFmtId="0" fontId="0" fillId="8" borderId="0" xfId="0" applyFont="1" applyFill="1" applyAlignment="1" applyProtection="1">
      <protection locked="0"/>
    </xf>
    <xf numFmtId="9" fontId="25" fillId="24" borderId="0" xfId="2" applyNumberFormat="1" applyFont="1" applyFill="1" applyBorder="1" applyAlignment="1" applyProtection="1">
      <alignment horizontal="center" vertical="center" textRotation="90" wrapText="1"/>
      <protection locked="0"/>
    </xf>
    <xf numFmtId="0" fontId="25" fillId="11" borderId="0" xfId="2" applyFont="1" applyFill="1" applyBorder="1" applyAlignment="1" applyProtection="1">
      <alignment horizontal="center" vertical="center" textRotation="90" wrapText="1"/>
      <protection locked="0"/>
    </xf>
    <xf numFmtId="164" fontId="25" fillId="11" borderId="0" xfId="2" applyNumberFormat="1" applyFont="1" applyFill="1" applyBorder="1" applyAlignment="1" applyProtection="1">
      <alignment horizontal="center" vertical="center" textRotation="90" wrapText="1"/>
      <protection locked="0"/>
    </xf>
    <xf numFmtId="0" fontId="1" fillId="5" borderId="21" xfId="0" applyFont="1" applyFill="1" applyBorder="1" applyAlignment="1">
      <alignment horizontal="left" vertical="top" wrapText="1"/>
    </xf>
    <xf numFmtId="0" fontId="0" fillId="5" borderId="20" xfId="0" applyFont="1" applyFill="1" applyBorder="1" applyAlignment="1">
      <alignment horizontal="left" vertical="top" wrapText="1"/>
    </xf>
    <xf numFmtId="0" fontId="40" fillId="6" borderId="0" xfId="0" applyFont="1" applyFill="1" applyBorder="1" applyAlignment="1">
      <alignment horizontal="left" vertical="center" wrapText="1"/>
    </xf>
    <xf numFmtId="0" fontId="13" fillId="8" borderId="0" xfId="0" applyFont="1" applyFill="1" applyBorder="1" applyAlignment="1">
      <alignment vertical="center"/>
    </xf>
    <xf numFmtId="0" fontId="21" fillId="6" borderId="0" xfId="0" applyFont="1" applyFill="1" applyBorder="1" applyAlignment="1"/>
    <xf numFmtId="0" fontId="0" fillId="0" borderId="0" xfId="0" applyFont="1" applyBorder="1" applyAlignment="1"/>
    <xf numFmtId="0" fontId="0" fillId="3" borderId="0" xfId="0" applyFont="1" applyFill="1" applyAlignment="1" applyProtection="1">
      <protection locked="0"/>
    </xf>
    <xf numFmtId="165" fontId="19" fillId="17" borderId="23" xfId="0" applyNumberFormat="1" applyFont="1" applyFill="1" applyBorder="1" applyAlignment="1" applyProtection="1">
      <alignment horizontal="center" vertical="center" wrapText="1"/>
    </xf>
    <xf numFmtId="165" fontId="19" fillId="17" borderId="23" xfId="0" applyNumberFormat="1" applyFont="1" applyFill="1" applyBorder="1" applyAlignment="1" applyProtection="1">
      <alignment horizontal="center" vertical="center" wrapText="1"/>
    </xf>
    <xf numFmtId="2" fontId="0" fillId="0" borderId="0" xfId="0" applyNumberFormat="1" applyFont="1" applyAlignment="1"/>
    <xf numFmtId="0" fontId="45" fillId="8" borderId="0" xfId="0" applyFont="1" applyFill="1" applyBorder="1" applyAlignment="1" applyProtection="1">
      <alignment horizontal="center" vertical="center"/>
    </xf>
    <xf numFmtId="0" fontId="42" fillId="8" borderId="0" xfId="0" applyFont="1" applyFill="1" applyBorder="1" applyAlignment="1" applyProtection="1">
      <alignment horizontal="left" vertical="center"/>
    </xf>
    <xf numFmtId="0" fontId="8" fillId="8" borderId="0" xfId="0" applyFont="1" applyFill="1" applyBorder="1" applyAlignment="1" applyProtection="1">
      <alignment horizontal="center" vertical="center"/>
      <protection locked="0"/>
    </xf>
    <xf numFmtId="0" fontId="0" fillId="8" borderId="0" xfId="0" applyFont="1" applyFill="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Alignment="1">
      <alignment horizontal="center" vertical="center"/>
    </xf>
    <xf numFmtId="9" fontId="39" fillId="24" borderId="0" xfId="2" applyNumberFormat="1" applyFont="1" applyFill="1" applyBorder="1" applyAlignment="1" applyProtection="1">
      <alignment horizontal="center" vertical="center" textRotation="90" wrapText="1"/>
      <protection locked="0"/>
    </xf>
    <xf numFmtId="0" fontId="39" fillId="24" borderId="0" xfId="2" applyFont="1" applyFill="1" applyBorder="1" applyAlignment="1" applyProtection="1">
      <alignment horizontal="center" vertical="center" textRotation="90" wrapText="1"/>
      <protection locked="0"/>
    </xf>
    <xf numFmtId="0" fontId="24" fillId="14" borderId="24" xfId="0" applyFont="1" applyFill="1" applyBorder="1" applyAlignment="1" applyProtection="1">
      <alignment horizontal="center" vertical="center" wrapText="1"/>
    </xf>
    <xf numFmtId="0" fontId="1" fillId="8" borderId="0" xfId="0" applyFont="1" applyFill="1" applyBorder="1" applyAlignment="1">
      <alignment horizontal="left" vertical="top" wrapText="1"/>
    </xf>
    <xf numFmtId="0" fontId="24" fillId="14" borderId="0" xfId="0" applyFont="1" applyFill="1" applyBorder="1" applyAlignment="1" applyProtection="1">
      <alignment horizontal="center" vertical="center" wrapText="1"/>
    </xf>
    <xf numFmtId="0" fontId="24" fillId="24" borderId="18" xfId="0" applyFont="1" applyFill="1" applyBorder="1" applyAlignment="1" applyProtection="1">
      <alignment horizontal="center" vertical="center" wrapText="1"/>
      <protection locked="0"/>
    </xf>
    <xf numFmtId="0" fontId="22" fillId="6" borderId="0" xfId="0" applyFont="1" applyFill="1" applyBorder="1" applyAlignment="1">
      <alignment horizontal="left" vertical="center" wrapText="1"/>
    </xf>
    <xf numFmtId="2" fontId="0" fillId="0" borderId="0" xfId="0" applyNumberFormat="1" applyFont="1" applyAlignment="1">
      <alignment horizontal="center" vertical="center"/>
    </xf>
    <xf numFmtId="0" fontId="24" fillId="6" borderId="0" xfId="0" applyFont="1" applyFill="1" applyBorder="1" applyAlignment="1" applyProtection="1">
      <alignment vertical="top"/>
    </xf>
    <xf numFmtId="0" fontId="0" fillId="0" borderId="0" xfId="0" applyFont="1" applyAlignment="1">
      <alignment vertical="top" wrapText="1"/>
    </xf>
    <xf numFmtId="0" fontId="46" fillId="8" borderId="0" xfId="0" applyFont="1" applyFill="1" applyBorder="1" applyAlignment="1">
      <alignment horizontal="left" vertical="top" wrapText="1"/>
    </xf>
    <xf numFmtId="0" fontId="47" fillId="8" borderId="0" xfId="0" applyFont="1" applyFill="1" applyBorder="1" applyAlignment="1">
      <alignment horizontal="left" vertical="top" wrapText="1"/>
    </xf>
    <xf numFmtId="0" fontId="46" fillId="8" borderId="0" xfId="0" applyFont="1" applyFill="1" applyAlignment="1"/>
    <xf numFmtId="0" fontId="48" fillId="8" borderId="0" xfId="0" applyFont="1" applyFill="1" applyBorder="1" applyAlignment="1">
      <alignment vertical="center" wrapText="1"/>
    </xf>
    <xf numFmtId="0" fontId="0" fillId="26" borderId="25" xfId="0" applyFont="1" applyFill="1" applyBorder="1" applyAlignment="1">
      <alignment horizontal="left" vertical="top" wrapText="1"/>
    </xf>
    <xf numFmtId="0" fontId="0" fillId="26" borderId="0" xfId="0" applyFont="1" applyFill="1" applyBorder="1" applyAlignment="1">
      <alignment horizontal="left" vertical="top" wrapText="1"/>
    </xf>
    <xf numFmtId="0" fontId="15" fillId="9" borderId="0" xfId="0" applyFont="1" applyFill="1" applyBorder="1" applyAlignment="1">
      <alignment horizontal="left" vertical="top" wrapText="1"/>
    </xf>
    <xf numFmtId="0" fontId="0" fillId="27" borderId="0" xfId="0" applyFont="1" applyFill="1" applyBorder="1" applyAlignment="1">
      <alignment horizontal="left" vertical="top" wrapText="1"/>
    </xf>
    <xf numFmtId="0" fontId="15" fillId="27" borderId="0" xfId="0" applyFont="1" applyFill="1" applyBorder="1" applyAlignment="1">
      <alignment horizontal="left" vertical="top" wrapText="1"/>
    </xf>
    <xf numFmtId="0" fontId="12" fillId="8" borderId="0" xfId="0" applyFont="1" applyFill="1" applyAlignment="1">
      <alignment vertical="top" wrapText="1"/>
    </xf>
    <xf numFmtId="0" fontId="49" fillId="28" borderId="0" xfId="0" applyFont="1" applyFill="1" applyAlignment="1">
      <alignment vertical="top" wrapText="1"/>
    </xf>
    <xf numFmtId="0" fontId="12" fillId="28" borderId="0" xfId="0" applyFont="1" applyFill="1" applyAlignment="1">
      <alignment vertical="top" wrapText="1"/>
    </xf>
    <xf numFmtId="0" fontId="50" fillId="28" borderId="0" xfId="0" applyFont="1" applyFill="1" applyBorder="1" applyAlignment="1" applyProtection="1">
      <alignment vertical="top"/>
    </xf>
    <xf numFmtId="0" fontId="51" fillId="26" borderId="0" xfId="0" applyFont="1" applyFill="1" applyBorder="1" applyAlignment="1">
      <alignment horizontal="left" vertical="top" wrapText="1"/>
    </xf>
    <xf numFmtId="0" fontId="51" fillId="26" borderId="25" xfId="0" applyFont="1" applyFill="1" applyBorder="1" applyAlignment="1">
      <alignment horizontal="left" vertical="top" wrapText="1"/>
    </xf>
    <xf numFmtId="0" fontId="0" fillId="22" borderId="0" xfId="0" applyFont="1" applyFill="1" applyBorder="1" applyAlignment="1">
      <alignment horizontal="left" vertical="top" wrapText="1"/>
    </xf>
    <xf numFmtId="0" fontId="0" fillId="29" borderId="0" xfId="0" applyFont="1" applyFill="1" applyBorder="1" applyAlignment="1">
      <alignment horizontal="left" vertical="top" wrapText="1"/>
    </xf>
    <xf numFmtId="0" fontId="15" fillId="27" borderId="0" xfId="0" applyFont="1" applyFill="1" applyBorder="1" applyAlignment="1">
      <alignment horizontal="left" vertical="top" wrapText="1"/>
    </xf>
    <xf numFmtId="0" fontId="51" fillId="26" borderId="26" xfId="0" applyFont="1" applyFill="1" applyBorder="1" applyAlignment="1">
      <alignment horizontal="left" vertical="top" wrapText="1"/>
    </xf>
    <xf numFmtId="0" fontId="51" fillId="26" borderId="27" xfId="0" applyFont="1" applyFill="1" applyBorder="1" applyAlignment="1">
      <alignment horizontal="left" vertical="top" wrapText="1"/>
    </xf>
    <xf numFmtId="0" fontId="51" fillId="26" borderId="28" xfId="0" applyFont="1" applyFill="1" applyBorder="1" applyAlignment="1">
      <alignment horizontal="left" vertical="top" wrapText="1"/>
    </xf>
    <xf numFmtId="0" fontId="52" fillId="26" borderId="28" xfId="0" applyFont="1" applyFill="1" applyBorder="1" applyAlignment="1">
      <alignment horizontal="left" vertical="top" wrapText="1"/>
    </xf>
    <xf numFmtId="0" fontId="0" fillId="26" borderId="28" xfId="0" applyFont="1" applyFill="1" applyBorder="1" applyAlignment="1">
      <alignment horizontal="left" vertical="top" wrapText="1"/>
    </xf>
    <xf numFmtId="0" fontId="0" fillId="26" borderId="27" xfId="0" applyFont="1" applyFill="1" applyBorder="1" applyAlignment="1">
      <alignment horizontal="left" vertical="top" wrapText="1"/>
    </xf>
    <xf numFmtId="0" fontId="15" fillId="26" borderId="27" xfId="0" applyFont="1" applyFill="1" applyBorder="1" applyAlignment="1">
      <alignment horizontal="left" vertical="top" wrapText="1"/>
    </xf>
    <xf numFmtId="0" fontId="0" fillId="29" borderId="29" xfId="0" applyFont="1" applyFill="1" applyBorder="1" applyAlignment="1">
      <alignment horizontal="left" vertical="top" wrapText="1"/>
    </xf>
    <xf numFmtId="0" fontId="15" fillId="27" borderId="29" xfId="0" applyFont="1" applyFill="1" applyBorder="1" applyAlignment="1">
      <alignment horizontal="left" vertical="top" wrapText="1"/>
    </xf>
    <xf numFmtId="0" fontId="15" fillId="27" borderId="29" xfId="0" applyFont="1" applyFill="1" applyBorder="1" applyAlignment="1">
      <alignment horizontal="left" vertical="top" wrapText="1"/>
    </xf>
    <xf numFmtId="0" fontId="0" fillId="26" borderId="29" xfId="0" applyFont="1" applyFill="1" applyBorder="1" applyAlignment="1">
      <alignment horizontal="left" vertical="top" wrapText="1"/>
    </xf>
    <xf numFmtId="0" fontId="51" fillId="26" borderId="29" xfId="0" applyFont="1" applyFill="1" applyBorder="1" applyAlignment="1">
      <alignment horizontal="left" vertical="top" wrapText="1"/>
    </xf>
    <xf numFmtId="0" fontId="24" fillId="29" borderId="29" xfId="0" applyFont="1" applyFill="1" applyBorder="1" applyAlignment="1" applyProtection="1">
      <alignment vertical="center"/>
    </xf>
    <xf numFmtId="0" fontId="15" fillId="27" borderId="29" xfId="0" applyFont="1" applyFill="1" applyBorder="1" applyAlignment="1">
      <alignment vertical="top" wrapText="1"/>
    </xf>
    <xf numFmtId="0" fontId="0" fillId="22" borderId="29" xfId="0" applyFont="1" applyFill="1" applyBorder="1" applyAlignment="1">
      <alignment horizontal="left" vertical="top" wrapText="1"/>
    </xf>
    <xf numFmtId="0" fontId="15" fillId="9" borderId="29" xfId="0" applyFont="1" applyFill="1" applyBorder="1" applyAlignment="1">
      <alignment horizontal="left" vertical="top" wrapText="1"/>
    </xf>
    <xf numFmtId="0" fontId="51" fillId="26" borderId="30" xfId="0" applyFont="1" applyFill="1" applyBorder="1" applyAlignment="1">
      <alignment horizontal="left" vertical="top" wrapText="1"/>
    </xf>
    <xf numFmtId="0" fontId="0" fillId="26" borderId="30" xfId="0" applyFont="1" applyFill="1" applyBorder="1" applyAlignment="1">
      <alignment horizontal="left" vertical="top" wrapText="1"/>
    </xf>
    <xf numFmtId="0" fontId="51" fillId="26" borderId="31" xfId="0" applyFont="1" applyFill="1" applyBorder="1" applyAlignment="1">
      <alignment horizontal="left" vertical="top" wrapText="1"/>
    </xf>
    <xf numFmtId="0" fontId="15" fillId="26" borderId="31" xfId="0" applyFont="1" applyFill="1" applyBorder="1" applyAlignment="1">
      <alignment horizontal="left" vertical="top" wrapText="1"/>
    </xf>
    <xf numFmtId="0" fontId="0" fillId="26" borderId="31" xfId="0" applyFont="1" applyFill="1" applyBorder="1" applyAlignment="1">
      <alignment horizontal="left" vertical="top" wrapText="1"/>
    </xf>
    <xf numFmtId="0" fontId="15" fillId="26" borderId="28" xfId="0" applyFont="1" applyFill="1" applyBorder="1" applyAlignment="1">
      <alignment horizontal="left" vertical="top" wrapText="1"/>
    </xf>
    <xf numFmtId="0" fontId="15" fillId="26" borderId="29" xfId="0" applyFont="1" applyFill="1" applyBorder="1" applyAlignment="1">
      <alignment horizontal="left" vertical="top" wrapText="1"/>
    </xf>
    <xf numFmtId="0" fontId="0" fillId="30" borderId="29" xfId="0" applyFont="1" applyFill="1" applyBorder="1" applyAlignment="1">
      <alignment horizontal="left" vertical="top" wrapText="1"/>
    </xf>
    <xf numFmtId="0" fontId="15" fillId="31" borderId="29" xfId="0" applyFont="1" applyFill="1" applyBorder="1" applyAlignment="1">
      <alignment vertical="top" wrapText="1"/>
    </xf>
    <xf numFmtId="0" fontId="52" fillId="26" borderId="31" xfId="0" applyFont="1" applyFill="1" applyBorder="1" applyAlignment="1">
      <alignment horizontal="left" vertical="top" wrapText="1"/>
    </xf>
    <xf numFmtId="0" fontId="53" fillId="26" borderId="31" xfId="0" applyFont="1" applyFill="1" applyBorder="1" applyAlignment="1" applyProtection="1">
      <alignment horizontal="left" vertical="top"/>
    </xf>
    <xf numFmtId="0" fontId="54" fillId="8" borderId="0" xfId="0" applyFont="1" applyFill="1" applyBorder="1" applyAlignment="1">
      <alignment horizontal="center" vertical="center" wrapText="1"/>
    </xf>
    <xf numFmtId="0" fontId="0" fillId="32" borderId="29" xfId="0" applyFont="1" applyFill="1" applyBorder="1" applyAlignment="1">
      <alignment horizontal="left" vertical="top" wrapText="1"/>
    </xf>
    <xf numFmtId="0" fontId="15" fillId="5" borderId="29" xfId="0" applyFont="1" applyFill="1" applyBorder="1" applyAlignment="1">
      <alignment horizontal="left" vertical="top" wrapText="1"/>
    </xf>
    <xf numFmtId="0" fontId="15" fillId="5" borderId="29" xfId="0" applyFont="1" applyFill="1" applyBorder="1" applyAlignment="1">
      <alignment horizontal="left" vertical="top" wrapText="1"/>
    </xf>
    <xf numFmtId="0" fontId="16" fillId="0" borderId="0" xfId="0" applyFont="1" applyAlignment="1"/>
    <xf numFmtId="0" fontId="0" fillId="0" borderId="32" xfId="0" applyFont="1" applyBorder="1" applyAlignment="1"/>
    <xf numFmtId="0" fontId="0" fillId="33" borderId="0" xfId="0" applyFont="1" applyFill="1" applyBorder="1" applyAlignment="1">
      <alignment vertical="top" wrapText="1"/>
    </xf>
    <xf numFmtId="0" fontId="0" fillId="33" borderId="0" xfId="0" applyNumberFormat="1" applyFont="1" applyFill="1" applyBorder="1" applyAlignment="1">
      <alignment vertical="top" wrapText="1"/>
    </xf>
    <xf numFmtId="0" fontId="0" fillId="33" borderId="0" xfId="0" applyFont="1" applyFill="1" applyBorder="1" applyAlignment="1">
      <alignment horizontal="left" vertical="top" wrapText="1"/>
    </xf>
    <xf numFmtId="0" fontId="0" fillId="33" borderId="0" xfId="0" applyFont="1" applyFill="1" applyBorder="1" applyAlignment="1">
      <alignment vertical="center" wrapText="1"/>
    </xf>
    <xf numFmtId="0" fontId="0" fillId="33" borderId="33" xfId="0" applyFont="1" applyFill="1" applyBorder="1" applyAlignment="1">
      <alignment horizontal="left" vertical="top" wrapText="1"/>
    </xf>
    <xf numFmtId="0" fontId="0" fillId="0" borderId="0" xfId="0" applyFont="1" applyFill="1" applyAlignment="1"/>
    <xf numFmtId="0" fontId="0" fillId="0" borderId="0" xfId="0" applyFont="1" applyFill="1" applyBorder="1" applyAlignment="1"/>
    <xf numFmtId="0" fontId="55" fillId="33" borderId="32" xfId="0" applyFont="1" applyFill="1" applyBorder="1" applyAlignment="1">
      <alignment vertical="center" wrapText="1"/>
    </xf>
    <xf numFmtId="0" fontId="0" fillId="33" borderId="32" xfId="0" applyFont="1" applyFill="1" applyBorder="1" applyAlignment="1">
      <alignment horizontal="left" vertical="top" wrapText="1"/>
    </xf>
    <xf numFmtId="0" fontId="0" fillId="33" borderId="32" xfId="0" applyFont="1" applyFill="1" applyBorder="1" applyAlignment="1"/>
    <xf numFmtId="0" fontId="0" fillId="33" borderId="33" xfId="0" applyFont="1" applyFill="1" applyBorder="1" applyAlignment="1"/>
    <xf numFmtId="0" fontId="0" fillId="33" borderId="0" xfId="0" applyFont="1" applyFill="1" applyBorder="1" applyAlignment="1">
      <alignment horizontal="center" vertical="center"/>
    </xf>
    <xf numFmtId="0" fontId="0" fillId="33" borderId="32" xfId="0" applyFont="1" applyFill="1" applyBorder="1" applyAlignment="1">
      <alignment vertical="top" wrapText="1"/>
    </xf>
    <xf numFmtId="0" fontId="0" fillId="33" borderId="32" xfId="0" applyFont="1" applyFill="1" applyBorder="1" applyAlignment="1">
      <alignment vertical="center" wrapText="1"/>
    </xf>
    <xf numFmtId="0" fontId="0" fillId="33" borderId="33" xfId="0" applyFont="1" applyFill="1" applyBorder="1" applyAlignment="1">
      <alignment vertical="top" wrapText="1"/>
    </xf>
    <xf numFmtId="0" fontId="55" fillId="33" borderId="0" xfId="0" applyFont="1" applyFill="1" applyBorder="1" applyAlignment="1">
      <alignment vertical="center" wrapText="1"/>
    </xf>
    <xf numFmtId="0" fontId="0" fillId="33" borderId="32" xfId="0" applyFont="1" applyFill="1" applyBorder="1" applyAlignment="1">
      <alignment horizontal="center"/>
    </xf>
    <xf numFmtId="0" fontId="0" fillId="33" borderId="33" xfId="0" applyFont="1" applyFill="1" applyBorder="1" applyAlignment="1">
      <alignment vertical="center" wrapText="1"/>
    </xf>
    <xf numFmtId="0" fontId="37" fillId="33" borderId="0" xfId="0" applyFont="1" applyFill="1" applyBorder="1" applyAlignment="1">
      <alignment vertical="center" wrapText="1"/>
    </xf>
    <xf numFmtId="0" fontId="13" fillId="27" borderId="33" xfId="0" applyFont="1" applyFill="1" applyBorder="1" applyAlignment="1">
      <alignment vertical="center" wrapText="1"/>
    </xf>
    <xf numFmtId="0" fontId="13" fillId="34" borderId="32" xfId="0" applyFont="1" applyFill="1" applyBorder="1" applyAlignment="1">
      <alignment horizontal="center" vertical="center" wrapText="1"/>
    </xf>
    <xf numFmtId="0" fontId="13" fillId="34" borderId="0" xfId="0" applyFont="1" applyFill="1" applyBorder="1" applyAlignment="1">
      <alignment horizontal="center" vertical="center" wrapText="1"/>
    </xf>
    <xf numFmtId="0" fontId="0" fillId="0" borderId="33" xfId="0" applyFont="1" applyBorder="1" applyAlignment="1"/>
    <xf numFmtId="0" fontId="0" fillId="8" borderId="0"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57" fillId="8" borderId="0" xfId="0" applyFont="1" applyFill="1" applyBorder="1" applyAlignment="1">
      <alignment horizontal="center" vertical="center" wrapText="1"/>
    </xf>
    <xf numFmtId="0" fontId="56" fillId="8" borderId="0" xfId="0" applyFont="1" applyFill="1" applyBorder="1" applyAlignment="1">
      <alignment horizontal="center" vertical="center" wrapText="1"/>
    </xf>
    <xf numFmtId="0" fontId="58" fillId="8" borderId="0" xfId="0" applyFont="1" applyFill="1" applyBorder="1" applyAlignment="1">
      <alignment horizontal="center" vertical="center" wrapText="1"/>
    </xf>
    <xf numFmtId="0" fontId="56" fillId="8" borderId="0" xfId="0" applyFont="1" applyFill="1" applyAlignment="1">
      <alignment horizontal="center" vertical="center" wrapText="1"/>
    </xf>
    <xf numFmtId="0" fontId="1" fillId="8" borderId="0" xfId="0" applyFont="1" applyFill="1" applyBorder="1" applyAlignment="1">
      <alignment horizontal="center" vertical="center" wrapText="1"/>
    </xf>
    <xf numFmtId="0" fontId="56" fillId="8" borderId="0" xfId="0" applyFont="1" applyFill="1" applyBorder="1" applyAlignment="1">
      <alignment horizontal="center" vertical="center"/>
    </xf>
    <xf numFmtId="0" fontId="59" fillId="8" borderId="0" xfId="0" applyFont="1" applyFill="1" applyBorder="1" applyAlignment="1">
      <alignment horizontal="center" vertical="center" wrapText="1"/>
    </xf>
    <xf numFmtId="0" fontId="0" fillId="8" borderId="0" xfId="0" applyFont="1" applyFill="1" applyBorder="1" applyAlignment="1">
      <alignment horizontal="center" vertical="center"/>
    </xf>
    <xf numFmtId="0" fontId="60" fillId="8" borderId="0" xfId="0" applyFont="1" applyFill="1" applyBorder="1" applyAlignment="1">
      <alignment horizontal="center" vertical="center" wrapText="1"/>
    </xf>
    <xf numFmtId="0" fontId="49" fillId="28" borderId="0" xfId="0" applyFont="1" applyFill="1" applyAlignment="1">
      <alignment vertical="top" wrapText="1"/>
    </xf>
    <xf numFmtId="0" fontId="0" fillId="27" borderId="29" xfId="0" applyFont="1" applyFill="1" applyBorder="1" applyAlignment="1">
      <alignment horizontal="left" vertical="top" wrapText="1"/>
    </xf>
    <xf numFmtId="0" fontId="61" fillId="18" borderId="34" xfId="0" applyFont="1" applyFill="1" applyBorder="1" applyAlignment="1" applyProtection="1">
      <alignment horizontal="center" vertical="center" wrapText="1"/>
    </xf>
    <xf numFmtId="0" fontId="52" fillId="26" borderId="26" xfId="0" applyFont="1" applyFill="1" applyBorder="1" applyAlignment="1">
      <alignment horizontal="left" vertical="top" wrapText="1"/>
    </xf>
    <xf numFmtId="0" fontId="52" fillId="26" borderId="27" xfId="0" applyFont="1" applyFill="1" applyBorder="1" applyAlignment="1">
      <alignment horizontal="left" vertical="top" wrapText="1"/>
    </xf>
    <xf numFmtId="0" fontId="52" fillId="26" borderId="0" xfId="0" applyFont="1" applyFill="1" applyBorder="1" applyAlignment="1">
      <alignment horizontal="left" vertical="top" wrapText="1"/>
    </xf>
    <xf numFmtId="0" fontId="52" fillId="8" borderId="35" xfId="0" applyFont="1" applyFill="1" applyBorder="1" applyAlignment="1">
      <alignment horizontal="left" vertical="top" wrapText="1"/>
    </xf>
    <xf numFmtId="0" fontId="52" fillId="8" borderId="36" xfId="0" applyFont="1" applyFill="1" applyBorder="1" applyAlignment="1">
      <alignment horizontal="left" vertical="top" wrapText="1"/>
    </xf>
    <xf numFmtId="0" fontId="53" fillId="8" borderId="36" xfId="0" applyFont="1" applyFill="1" applyBorder="1" applyAlignment="1" applyProtection="1">
      <alignment horizontal="left" vertical="top"/>
    </xf>
    <xf numFmtId="0" fontId="24" fillId="8" borderId="36" xfId="0" applyFont="1" applyFill="1" applyBorder="1" applyAlignment="1" applyProtection="1">
      <alignment horizontal="left" vertical="top"/>
    </xf>
    <xf numFmtId="0" fontId="24" fillId="8" borderId="37" xfId="0" applyFont="1" applyFill="1" applyBorder="1" applyAlignment="1" applyProtection="1">
      <alignment horizontal="left" vertical="top"/>
    </xf>
    <xf numFmtId="1" fontId="17" fillId="11" borderId="38" xfId="0" applyNumberFormat="1" applyFont="1" applyFill="1" applyBorder="1" applyAlignment="1" applyProtection="1">
      <alignment horizontal="center" vertical="center" wrapText="1"/>
    </xf>
    <xf numFmtId="0" fontId="0" fillId="8" borderId="0" xfId="0" applyFont="1" applyFill="1" applyBorder="1" applyAlignment="1">
      <alignment vertical="top" wrapText="1"/>
    </xf>
    <xf numFmtId="0" fontId="0" fillId="35" borderId="20" xfId="0" applyFont="1" applyFill="1" applyBorder="1" applyAlignment="1">
      <alignment horizontal="left" vertical="top" wrapText="1"/>
    </xf>
    <xf numFmtId="0" fontId="0" fillId="0" borderId="0" xfId="0" applyFont="1" applyAlignment="1">
      <alignment horizontal="left" vertical="top"/>
    </xf>
    <xf numFmtId="0" fontId="8" fillId="8" borderId="0" xfId="0" applyFont="1" applyFill="1" applyBorder="1" applyAlignment="1" applyProtection="1">
      <alignment vertical="center"/>
      <protection locked="0"/>
    </xf>
    <xf numFmtId="0" fontId="1" fillId="5" borderId="23" xfId="0" applyFont="1" applyFill="1" applyBorder="1" applyAlignment="1">
      <alignment horizontal="left" vertical="top" wrapText="1"/>
    </xf>
    <xf numFmtId="0" fontId="12" fillId="19" borderId="0" xfId="0" applyFont="1" applyFill="1" applyAlignment="1"/>
    <xf numFmtId="0" fontId="8" fillId="8" borderId="0" xfId="0" applyFont="1" applyFill="1" applyBorder="1" applyAlignment="1" applyProtection="1">
      <alignment horizontal="left" vertical="top"/>
      <protection locked="0"/>
    </xf>
    <xf numFmtId="0" fontId="0" fillId="8" borderId="0" xfId="0" applyFont="1" applyFill="1" applyAlignment="1">
      <alignment vertical="top" wrapText="1"/>
    </xf>
    <xf numFmtId="0" fontId="24" fillId="8" borderId="0" xfId="0" applyFont="1" applyFill="1" applyBorder="1" applyAlignment="1" applyProtection="1">
      <alignment vertical="top"/>
    </xf>
    <xf numFmtId="0" fontId="24" fillId="0" borderId="0" xfId="0" applyFont="1" applyAlignment="1">
      <alignment vertical="top" wrapText="1"/>
    </xf>
    <xf numFmtId="0" fontId="15" fillId="4" borderId="0" xfId="0" applyFont="1" applyFill="1" applyBorder="1" applyAlignment="1">
      <alignment vertical="center" wrapText="1"/>
    </xf>
    <xf numFmtId="0" fontId="0" fillId="4" borderId="0" xfId="0" applyFont="1" applyFill="1" applyBorder="1" applyAlignment="1">
      <alignment horizontal="left" vertical="top" wrapText="1"/>
    </xf>
    <xf numFmtId="0" fontId="15" fillId="4" borderId="0" xfId="0" applyFont="1" applyFill="1" applyBorder="1" applyAlignment="1">
      <alignment horizontal="left" vertical="top" wrapText="1"/>
    </xf>
    <xf numFmtId="0" fontId="39" fillId="5" borderId="0" xfId="0" applyFont="1" applyFill="1" applyBorder="1" applyAlignment="1">
      <alignment vertical="center" wrapText="1"/>
    </xf>
    <xf numFmtId="0" fontId="39" fillId="4" borderId="0" xfId="0" applyFont="1" applyFill="1" applyBorder="1" applyAlignment="1">
      <alignment vertical="center" wrapText="1"/>
    </xf>
    <xf numFmtId="0" fontId="62" fillId="4" borderId="0" xfId="0" applyFont="1" applyFill="1" applyBorder="1" applyAlignment="1">
      <alignment vertical="center" wrapText="1"/>
    </xf>
    <xf numFmtId="0" fontId="63" fillId="3" borderId="0" xfId="0" applyFont="1" applyFill="1" applyBorder="1" applyAlignment="1">
      <alignment horizontal="center" vertical="center"/>
    </xf>
    <xf numFmtId="0" fontId="63" fillId="36" borderId="0" xfId="0" applyFont="1" applyFill="1" applyBorder="1" applyAlignment="1">
      <alignment horizontal="center" vertical="center"/>
    </xf>
    <xf numFmtId="0" fontId="62" fillId="5" borderId="39" xfId="0" applyFont="1" applyFill="1" applyBorder="1" applyAlignment="1">
      <alignment vertical="center" wrapText="1"/>
    </xf>
    <xf numFmtId="0" fontId="39" fillId="5" borderId="40" xfId="0" applyFont="1" applyFill="1" applyBorder="1" applyAlignment="1">
      <alignment vertical="center" wrapText="1"/>
    </xf>
    <xf numFmtId="0" fontId="64" fillId="3" borderId="41" xfId="0" applyFont="1" applyFill="1" applyBorder="1" applyAlignment="1">
      <alignment vertical="center" wrapText="1"/>
    </xf>
    <xf numFmtId="0" fontId="63" fillId="3" borderId="42" xfId="0" applyFont="1" applyFill="1" applyBorder="1" applyAlignment="1">
      <alignment vertical="center" wrapText="1"/>
    </xf>
    <xf numFmtId="0" fontId="63" fillId="3" borderId="42" xfId="0" applyFont="1" applyFill="1" applyBorder="1" applyAlignment="1">
      <alignment horizontal="center" vertical="center"/>
    </xf>
    <xf numFmtId="0" fontId="63" fillId="36" borderId="39" xfId="0" applyFont="1" applyFill="1" applyBorder="1" applyAlignment="1">
      <alignment horizontal="center" vertical="center"/>
    </xf>
    <xf numFmtId="0" fontId="39" fillId="5" borderId="43" xfId="0" applyFont="1" applyFill="1" applyBorder="1" applyAlignment="1">
      <alignment horizontal="center" vertical="center" wrapText="1"/>
    </xf>
    <xf numFmtId="0" fontId="39" fillId="5" borderId="42" xfId="0" applyFont="1" applyFill="1" applyBorder="1" applyAlignment="1">
      <alignment horizontal="center" vertical="center"/>
    </xf>
    <xf numFmtId="0" fontId="39" fillId="5" borderId="44" xfId="0" applyFont="1" applyFill="1" applyBorder="1" applyAlignment="1">
      <alignment horizontal="center" vertical="center"/>
    </xf>
    <xf numFmtId="0" fontId="39" fillId="5" borderId="45" xfId="0" applyFont="1" applyFill="1" applyBorder="1" applyAlignment="1">
      <alignment horizontal="center" vertical="center"/>
    </xf>
    <xf numFmtId="0" fontId="39" fillId="5" borderId="40" xfId="0" applyFont="1" applyFill="1" applyBorder="1" applyAlignment="1">
      <alignment horizontal="center" vertical="center"/>
    </xf>
    <xf numFmtId="0" fontId="39" fillId="4" borderId="43" xfId="0" applyFont="1" applyFill="1" applyBorder="1" applyAlignment="1">
      <alignment horizontal="center" vertical="center"/>
    </xf>
    <xf numFmtId="0" fontId="63" fillId="3" borderId="46" xfId="0" applyFont="1" applyFill="1" applyBorder="1" applyAlignment="1">
      <alignment horizontal="center" vertical="center"/>
    </xf>
    <xf numFmtId="0" fontId="39" fillId="4" borderId="47" xfId="0" applyFont="1" applyFill="1" applyBorder="1" applyAlignment="1">
      <alignment vertical="center" wrapText="1"/>
    </xf>
    <xf numFmtId="0" fontId="62" fillId="4" borderId="46" xfId="0" applyFont="1" applyFill="1" applyBorder="1" applyAlignment="1">
      <alignment vertical="center" wrapText="1"/>
    </xf>
    <xf numFmtId="0" fontId="39" fillId="4" borderId="48" xfId="0" applyFont="1" applyFill="1" applyBorder="1" applyAlignment="1">
      <alignment horizontal="center" vertical="center"/>
    </xf>
    <xf numFmtId="0" fontId="39" fillId="5" borderId="43" xfId="0" applyFont="1" applyFill="1" applyBorder="1" applyAlignment="1">
      <alignment horizontal="center" vertical="center"/>
    </xf>
    <xf numFmtId="0" fontId="39" fillId="5" borderId="47" xfId="0" applyFont="1" applyFill="1" applyBorder="1" applyAlignment="1">
      <alignment vertical="center" wrapText="1"/>
    </xf>
    <xf numFmtId="0" fontId="62" fillId="5" borderId="48" xfId="0" applyFont="1" applyFill="1" applyBorder="1" applyAlignment="1">
      <alignment vertical="center" wrapText="1"/>
    </xf>
    <xf numFmtId="49" fontId="61" fillId="7" borderId="42" xfId="0" applyNumberFormat="1" applyFont="1" applyFill="1" applyBorder="1" applyAlignment="1">
      <alignment horizontal="center" vertical="center"/>
    </xf>
    <xf numFmtId="0" fontId="43" fillId="7" borderId="0" xfId="0" applyFont="1" applyFill="1" applyAlignment="1" applyProtection="1">
      <alignment horizontal="center" vertical="center"/>
      <protection locked="0"/>
    </xf>
    <xf numFmtId="0" fontId="49" fillId="7" borderId="0" xfId="0" applyFont="1" applyFill="1" applyAlignment="1" applyProtection="1">
      <alignment horizontal="center" vertical="center"/>
      <protection locked="0"/>
    </xf>
    <xf numFmtId="0" fontId="9" fillId="7" borderId="0" xfId="0" applyFont="1" applyFill="1" applyBorder="1" applyAlignment="1" applyProtection="1">
      <alignment horizontal="left" vertical="center"/>
      <protection locked="0"/>
    </xf>
    <xf numFmtId="0" fontId="13" fillId="7" borderId="0" xfId="0" applyFont="1" applyFill="1" applyAlignment="1" applyProtection="1">
      <protection locked="0"/>
    </xf>
    <xf numFmtId="0" fontId="65" fillId="7" borderId="0" xfId="0" applyFont="1" applyFill="1" applyAlignment="1" applyProtection="1">
      <alignment horizontal="center" vertical="center"/>
      <protection locked="0"/>
    </xf>
    <xf numFmtId="0" fontId="21" fillId="6" borderId="0" xfId="0" applyFont="1" applyFill="1" applyBorder="1" applyAlignment="1">
      <alignment horizontal="center"/>
    </xf>
    <xf numFmtId="0" fontId="62" fillId="5" borderId="48" xfId="0" applyFont="1" applyFill="1" applyBorder="1" applyAlignment="1" applyProtection="1">
      <alignment vertical="center" wrapText="1"/>
      <protection locked="0"/>
    </xf>
    <xf numFmtId="0" fontId="21" fillId="6" borderId="0" xfId="0" applyFont="1" applyFill="1" applyBorder="1" applyAlignment="1" applyProtection="1">
      <protection locked="0"/>
    </xf>
    <xf numFmtId="0" fontId="73" fillId="0" borderId="0" xfId="0" applyFont="1" applyAlignment="1"/>
    <xf numFmtId="0" fontId="74" fillId="8" borderId="0" xfId="0" applyFont="1" applyFill="1" applyBorder="1" applyAlignment="1" applyProtection="1">
      <alignment horizontal="center" vertical="center"/>
      <protection locked="0"/>
    </xf>
    <xf numFmtId="0" fontId="63" fillId="3" borderId="2" xfId="0" applyFont="1" applyFill="1" applyBorder="1" applyAlignment="1">
      <alignment horizontal="center" vertical="center" textRotation="90" wrapText="1"/>
    </xf>
    <xf numFmtId="0" fontId="61" fillId="7" borderId="0" xfId="0" applyFont="1" applyFill="1" applyBorder="1" applyAlignment="1">
      <alignment horizontal="left" vertical="center"/>
    </xf>
    <xf numFmtId="0" fontId="21" fillId="6" borderId="0" xfId="0" applyFont="1" applyFill="1" applyBorder="1" applyAlignment="1">
      <alignment horizontal="center"/>
    </xf>
    <xf numFmtId="0" fontId="21" fillId="6" borderId="49" xfId="0" applyFont="1" applyFill="1" applyBorder="1" applyAlignment="1">
      <alignment horizontal="center"/>
    </xf>
    <xf numFmtId="0" fontId="61" fillId="7" borderId="0" xfId="0" applyFont="1" applyFill="1" applyBorder="1" applyAlignment="1">
      <alignment horizontal="center" vertical="center"/>
    </xf>
    <xf numFmtId="0" fontId="61" fillId="7" borderId="39" xfId="0" applyFont="1" applyFill="1" applyBorder="1" applyAlignment="1">
      <alignment horizontal="center" vertical="center" wrapText="1"/>
    </xf>
    <xf numFmtId="0" fontId="61" fillId="7" borderId="0" xfId="0" applyFont="1" applyFill="1" applyBorder="1" applyAlignment="1">
      <alignment horizontal="center" vertical="center" wrapText="1"/>
    </xf>
    <xf numFmtId="0" fontId="68" fillId="6" borderId="0" xfId="0" applyFont="1" applyFill="1" applyBorder="1" applyAlignment="1">
      <alignment horizontal="left" vertical="center" wrapText="1"/>
    </xf>
    <xf numFmtId="0" fontId="0" fillId="0" borderId="0" xfId="0" applyFont="1" applyBorder="1" applyAlignment="1">
      <alignment wrapText="1"/>
    </xf>
    <xf numFmtId="0" fontId="49" fillId="3" borderId="0" xfId="0" applyFont="1" applyFill="1" applyAlignment="1" applyProtection="1">
      <alignment horizontal="center" vertical="center"/>
      <protection locked="0"/>
    </xf>
    <xf numFmtId="0" fontId="72" fillId="0" borderId="0" xfId="0" applyFont="1" applyAlignment="1">
      <alignment horizontal="left" vertical="top" wrapText="1"/>
    </xf>
    <xf numFmtId="0" fontId="72" fillId="0" borderId="0" xfId="0" applyFont="1" applyAlignment="1">
      <alignment vertical="top" wrapText="1"/>
    </xf>
    <xf numFmtId="0" fontId="13" fillId="7" borderId="0" xfId="0" applyFont="1" applyFill="1" applyAlignment="1" applyProtection="1">
      <alignment horizontal="center"/>
      <protection locked="0"/>
    </xf>
    <xf numFmtId="0" fontId="44" fillId="11" borderId="0" xfId="0" applyFont="1" applyFill="1" applyBorder="1" applyAlignment="1" applyProtection="1">
      <alignment horizontal="center" vertical="center" wrapText="1"/>
      <protection locked="0"/>
    </xf>
    <xf numFmtId="0" fontId="5" fillId="24" borderId="0" xfId="0" applyFont="1" applyFill="1" applyBorder="1" applyAlignment="1" applyProtection="1">
      <alignment horizontal="center" vertical="center" wrapText="1"/>
      <protection locked="0"/>
    </xf>
    <xf numFmtId="0" fontId="17" fillId="24" borderId="0" xfId="0" applyFont="1" applyFill="1" applyBorder="1" applyAlignment="1" applyProtection="1">
      <alignment horizontal="center" vertical="center" wrapText="1"/>
      <protection locked="0"/>
    </xf>
    <xf numFmtId="0" fontId="45" fillId="8" borderId="0" xfId="0" applyFont="1" applyFill="1" applyBorder="1" applyAlignment="1" applyProtection="1">
      <alignment horizontal="center" vertical="center"/>
    </xf>
    <xf numFmtId="0" fontId="8" fillId="8" borderId="0" xfId="0" applyFont="1" applyFill="1" applyBorder="1" applyAlignment="1" applyProtection="1">
      <alignment horizontal="left" vertical="center"/>
      <protection locked="0"/>
    </xf>
    <xf numFmtId="0" fontId="72" fillId="8" borderId="0" xfId="0" applyFont="1" applyFill="1" applyAlignment="1">
      <alignment horizontal="left" vertical="top" wrapText="1"/>
    </xf>
    <xf numFmtId="0" fontId="8" fillId="8" borderId="0" xfId="0" applyFont="1" applyFill="1" applyBorder="1" applyAlignment="1" applyProtection="1">
      <alignment horizontal="left" vertical="top"/>
      <protection locked="0"/>
    </xf>
    <xf numFmtId="0" fontId="42" fillId="8" borderId="0" xfId="0" applyFont="1" applyFill="1" applyBorder="1" applyAlignment="1" applyProtection="1">
      <alignment horizontal="left" vertical="center"/>
    </xf>
    <xf numFmtId="0" fontId="15" fillId="0" borderId="0" xfId="0" applyFont="1" applyBorder="1" applyAlignment="1">
      <alignment wrapText="1"/>
    </xf>
    <xf numFmtId="0" fontId="0" fillId="26" borderId="65" xfId="0" applyFont="1" applyFill="1" applyBorder="1" applyAlignment="1">
      <alignment horizontal="left" vertical="top" wrapText="1"/>
    </xf>
    <xf numFmtId="0" fontId="0" fillId="27" borderId="29" xfId="0" applyFont="1" applyFill="1" applyBorder="1" applyAlignment="1">
      <alignment horizontal="left" vertical="top" wrapText="1"/>
    </xf>
    <xf numFmtId="0" fontId="0" fillId="27" borderId="52" xfId="0" applyFont="1" applyFill="1" applyBorder="1" applyAlignment="1">
      <alignment horizontal="left" vertical="top" wrapText="1"/>
    </xf>
    <xf numFmtId="0" fontId="0" fillId="26" borderId="30" xfId="0" applyFont="1" applyFill="1" applyBorder="1" applyAlignment="1">
      <alignment horizontal="left" vertical="top" wrapText="1"/>
    </xf>
    <xf numFmtId="0" fontId="0" fillId="26" borderId="27" xfId="0" applyFont="1" applyFill="1" applyBorder="1" applyAlignment="1">
      <alignment horizontal="left" vertical="top" wrapText="1"/>
    </xf>
    <xf numFmtId="0" fontId="0" fillId="9" borderId="29" xfId="0" applyFont="1" applyFill="1" applyBorder="1" applyAlignment="1">
      <alignment horizontal="left" vertical="top" wrapText="1"/>
    </xf>
    <xf numFmtId="0" fontId="0" fillId="9" borderId="30" xfId="0" applyFont="1" applyFill="1" applyBorder="1" applyAlignment="1">
      <alignment horizontal="left" vertical="top" wrapText="1"/>
    </xf>
    <xf numFmtId="0" fontId="15" fillId="26" borderId="31" xfId="0" applyFont="1" applyFill="1" applyBorder="1" applyAlignment="1">
      <alignment horizontal="left" vertical="top" wrapText="1"/>
    </xf>
    <xf numFmtId="0" fontId="0" fillId="9" borderId="52" xfId="0" applyFont="1" applyFill="1" applyBorder="1" applyAlignment="1">
      <alignment horizontal="left" vertical="top" wrapText="1"/>
    </xf>
    <xf numFmtId="0" fontId="0" fillId="9" borderId="0" xfId="0" applyFont="1" applyFill="1" applyBorder="1" applyAlignment="1">
      <alignment horizontal="left" vertical="top" wrapText="1"/>
    </xf>
    <xf numFmtId="0" fontId="69" fillId="0" borderId="0" xfId="0" applyFont="1" applyAlignment="1">
      <alignment vertical="top" wrapText="1"/>
    </xf>
    <xf numFmtId="0" fontId="49" fillId="28" borderId="0" xfId="0" applyFont="1" applyFill="1" applyAlignment="1">
      <alignment vertical="top" wrapText="1"/>
    </xf>
    <xf numFmtId="0" fontId="0" fillId="31" borderId="30" xfId="0" applyFont="1" applyFill="1" applyBorder="1" applyAlignment="1">
      <alignment horizontal="left" vertical="top" wrapText="1"/>
    </xf>
    <xf numFmtId="0" fontId="0" fillId="26" borderId="63" xfId="0" applyFont="1" applyFill="1" applyBorder="1" applyAlignment="1">
      <alignment horizontal="left" vertical="top" wrapText="1"/>
    </xf>
    <xf numFmtId="0" fontId="0" fillId="26" borderId="31" xfId="0" applyFont="1" applyFill="1" applyBorder="1" applyAlignment="1">
      <alignment horizontal="left" vertical="top" wrapText="1"/>
    </xf>
    <xf numFmtId="0" fontId="52" fillId="26" borderId="27" xfId="0" applyFont="1" applyFill="1" applyBorder="1" applyAlignment="1">
      <alignment horizontal="left" vertical="top" wrapText="1"/>
    </xf>
    <xf numFmtId="0" fontId="52" fillId="26" borderId="64" xfId="0" applyFont="1" applyFill="1" applyBorder="1" applyAlignment="1">
      <alignment horizontal="left" vertical="top" wrapText="1"/>
    </xf>
    <xf numFmtId="0" fontId="52" fillId="26" borderId="28" xfId="0" applyFont="1" applyFill="1" applyBorder="1" applyAlignment="1">
      <alignment horizontal="left" vertical="top" wrapText="1"/>
    </xf>
    <xf numFmtId="0" fontId="15" fillId="26" borderId="63" xfId="0" applyFont="1" applyFill="1" applyBorder="1" applyAlignment="1">
      <alignment horizontal="left" vertical="top" wrapText="1"/>
    </xf>
    <xf numFmtId="0" fontId="15" fillId="26" borderId="27" xfId="0" applyFont="1" applyFill="1" applyBorder="1" applyAlignment="1">
      <alignment horizontal="left" vertical="top" wrapText="1"/>
    </xf>
    <xf numFmtId="0" fontId="61" fillId="18" borderId="53" xfId="0" applyFont="1" applyFill="1" applyBorder="1" applyAlignment="1" applyProtection="1">
      <alignment horizontal="center" vertical="center"/>
    </xf>
    <xf numFmtId="0" fontId="61" fillId="18" borderId="34" xfId="0" applyFont="1" applyFill="1" applyBorder="1" applyAlignment="1" applyProtection="1">
      <alignment horizontal="center" vertical="center"/>
    </xf>
    <xf numFmtId="0" fontId="52" fillId="26" borderId="26" xfId="0" applyFont="1" applyFill="1" applyBorder="1" applyAlignment="1">
      <alignment horizontal="left" vertical="top" wrapText="1"/>
    </xf>
    <xf numFmtId="0" fontId="0" fillId="26" borderId="52" xfId="0" applyFont="1" applyFill="1" applyBorder="1" applyAlignment="1">
      <alignment horizontal="left" vertical="top" wrapText="1"/>
    </xf>
    <xf numFmtId="0" fontId="0" fillId="26" borderId="28" xfId="0" applyFont="1" applyFill="1" applyBorder="1" applyAlignment="1">
      <alignment horizontal="left" vertical="top" wrapText="1"/>
    </xf>
    <xf numFmtId="0" fontId="0" fillId="6" borderId="50" xfId="0" applyFont="1" applyFill="1" applyBorder="1" applyAlignment="1" applyProtection="1">
      <alignment vertical="top" wrapText="1"/>
    </xf>
    <xf numFmtId="0" fontId="0" fillId="6" borderId="51" xfId="0" applyFont="1" applyFill="1" applyBorder="1" applyAlignment="1" applyProtection="1">
      <alignment vertical="top" wrapText="1"/>
    </xf>
    <xf numFmtId="0" fontId="19" fillId="6" borderId="50" xfId="0" applyFont="1" applyFill="1" applyBorder="1" applyAlignment="1" applyProtection="1">
      <alignment vertical="top" wrapText="1"/>
    </xf>
    <xf numFmtId="0" fontId="19" fillId="6" borderId="51" xfId="0" applyFont="1" applyFill="1" applyBorder="1" applyAlignment="1" applyProtection="1">
      <alignment vertical="top" wrapText="1"/>
    </xf>
    <xf numFmtId="0" fontId="43" fillId="32" borderId="57" xfId="0" applyFont="1" applyFill="1" applyBorder="1" applyAlignment="1">
      <alignment horizontal="left" vertical="top" wrapText="1"/>
    </xf>
    <xf numFmtId="0" fontId="43" fillId="32" borderId="59" xfId="0" applyFont="1" applyFill="1" applyBorder="1" applyAlignment="1">
      <alignment horizontal="left" vertical="top" wrapText="1"/>
    </xf>
    <xf numFmtId="0" fontId="43" fillId="29" borderId="60" xfId="0" applyFont="1" applyFill="1" applyBorder="1" applyAlignment="1">
      <alignment horizontal="left" vertical="top" wrapText="1"/>
    </xf>
    <xf numFmtId="0" fontId="43" fillId="29" borderId="57" xfId="0" applyFont="1" applyFill="1" applyBorder="1" applyAlignment="1">
      <alignment horizontal="left" vertical="top" wrapText="1"/>
    </xf>
    <xf numFmtId="1" fontId="17" fillId="11" borderId="61" xfId="0" applyNumberFormat="1" applyFont="1" applyFill="1" applyBorder="1" applyAlignment="1" applyProtection="1">
      <alignment horizontal="center" vertical="center" wrapText="1"/>
    </xf>
    <xf numFmtId="1" fontId="17" fillId="11" borderId="36" xfId="0" applyNumberFormat="1" applyFont="1" applyFill="1" applyBorder="1" applyAlignment="1" applyProtection="1">
      <alignment horizontal="center" vertical="center" wrapText="1"/>
    </xf>
    <xf numFmtId="1" fontId="17" fillId="11" borderId="62" xfId="0" applyNumberFormat="1" applyFont="1" applyFill="1" applyBorder="1" applyAlignment="1" applyProtection="1">
      <alignment horizontal="center" vertical="center" wrapText="1"/>
    </xf>
    <xf numFmtId="0" fontId="0" fillId="5" borderId="30" xfId="0" applyFont="1" applyFill="1" applyBorder="1" applyAlignment="1">
      <alignment horizontal="left" vertical="top" wrapText="1"/>
    </xf>
    <xf numFmtId="0" fontId="0" fillId="27" borderId="30" xfId="0" applyFont="1" applyFill="1" applyBorder="1" applyAlignment="1">
      <alignment horizontal="left" vertical="top" wrapText="1"/>
    </xf>
    <xf numFmtId="0" fontId="0" fillId="27" borderId="0" xfId="0" applyFont="1" applyFill="1" applyBorder="1" applyAlignment="1">
      <alignment horizontal="left" vertical="top" wrapText="1"/>
    </xf>
    <xf numFmtId="0" fontId="0" fillId="22" borderId="52" xfId="0" applyFont="1" applyFill="1" applyBorder="1" applyAlignment="1">
      <alignment horizontal="left" vertical="top" wrapText="1"/>
    </xf>
    <xf numFmtId="0" fontId="0" fillId="22" borderId="29" xfId="0" applyFont="1" applyFill="1" applyBorder="1" applyAlignment="1">
      <alignment horizontal="left" vertical="top" wrapText="1"/>
    </xf>
    <xf numFmtId="0" fontId="27" fillId="18" borderId="53" xfId="0" applyFont="1" applyFill="1" applyBorder="1" applyAlignment="1" applyProtection="1">
      <alignment horizontal="center" vertical="center"/>
    </xf>
    <xf numFmtId="0" fontId="27" fillId="18" borderId="34" xfId="0" applyFont="1" applyFill="1" applyBorder="1" applyAlignment="1" applyProtection="1">
      <alignment horizontal="center" vertical="center"/>
    </xf>
    <xf numFmtId="0" fontId="27" fillId="18" borderId="8" xfId="0" applyFont="1" applyFill="1" applyBorder="1" applyAlignment="1" applyProtection="1">
      <alignment horizontal="center" vertical="center"/>
    </xf>
    <xf numFmtId="0" fontId="61" fillId="18" borderId="54" xfId="0" applyFont="1" applyFill="1" applyBorder="1" applyAlignment="1" applyProtection="1">
      <alignment horizontal="center" vertical="center"/>
    </xf>
    <xf numFmtId="0" fontId="61" fillId="18" borderId="55" xfId="0" applyFont="1" applyFill="1" applyBorder="1" applyAlignment="1" applyProtection="1">
      <alignment horizontal="center" vertical="center"/>
    </xf>
    <xf numFmtId="0" fontId="27" fillId="18" borderId="0" xfId="0" applyFont="1" applyFill="1" applyBorder="1" applyAlignment="1" applyProtection="1">
      <alignment horizontal="center" vertical="center"/>
    </xf>
    <xf numFmtId="0" fontId="43" fillId="30" borderId="56" xfId="0" applyFont="1" applyFill="1" applyBorder="1" applyAlignment="1">
      <alignment horizontal="left" vertical="top" wrapText="1"/>
    </xf>
    <xf numFmtId="0" fontId="43" fillId="30" borderId="57" xfId="0" applyFont="1" applyFill="1" applyBorder="1" applyAlignment="1">
      <alignment horizontal="left" vertical="top" wrapText="1"/>
    </xf>
    <xf numFmtId="0" fontId="43" fillId="30" borderId="58" xfId="0" applyFont="1" applyFill="1" applyBorder="1" applyAlignment="1">
      <alignment horizontal="left" vertical="top" wrapText="1"/>
    </xf>
    <xf numFmtId="0" fontId="43" fillId="22" borderId="57" xfId="0" applyFont="1" applyFill="1" applyBorder="1" applyAlignment="1">
      <alignment horizontal="left" vertical="top" wrapText="1"/>
    </xf>
    <xf numFmtId="0" fontId="43" fillId="22" borderId="58" xfId="0" applyFont="1" applyFill="1" applyBorder="1" applyAlignment="1">
      <alignment horizontal="left" vertical="top" wrapText="1"/>
    </xf>
    <xf numFmtId="0" fontId="61" fillId="18" borderId="53" xfId="0" applyFont="1" applyFill="1" applyBorder="1" applyAlignment="1" applyProtection="1">
      <alignment horizontal="center" vertical="center" wrapText="1"/>
    </xf>
    <xf numFmtId="0" fontId="61" fillId="18" borderId="34" xfId="0" applyFont="1" applyFill="1" applyBorder="1" applyAlignment="1" applyProtection="1">
      <alignment horizontal="center" vertical="center" wrapText="1"/>
    </xf>
    <xf numFmtId="165" fontId="18" fillId="17" borderId="34" xfId="0" applyNumberFormat="1" applyFont="1" applyFill="1" applyBorder="1" applyAlignment="1" applyProtection="1">
      <alignment horizontal="center" vertical="center" wrapText="1"/>
    </xf>
    <xf numFmtId="165" fontId="18" fillId="17" borderId="8" xfId="0" applyNumberFormat="1" applyFont="1" applyFill="1" applyBorder="1" applyAlignment="1" applyProtection="1">
      <alignment horizontal="center" vertical="center" wrapText="1"/>
    </xf>
    <xf numFmtId="0" fontId="27" fillId="19" borderId="0" xfId="0" applyFont="1" applyFill="1" applyBorder="1" applyAlignment="1">
      <alignment horizontal="center"/>
    </xf>
    <xf numFmtId="0" fontId="0" fillId="4" borderId="0" xfId="0" applyFont="1" applyFill="1" applyBorder="1" applyAlignment="1">
      <alignment horizontal="left" vertical="top" wrapText="1"/>
    </xf>
    <xf numFmtId="0" fontId="13" fillId="3" borderId="0" xfId="0" applyFont="1" applyFill="1" applyBorder="1" applyAlignment="1">
      <alignment vertical="center" wrapText="1"/>
    </xf>
    <xf numFmtId="0" fontId="15" fillId="5" borderId="0" xfId="0" applyFont="1" applyFill="1" applyBorder="1" applyAlignment="1">
      <alignment horizontal="left" vertical="top" wrapText="1"/>
    </xf>
    <xf numFmtId="0" fontId="0" fillId="5" borderId="0" xfId="0" applyFont="1" applyFill="1" applyBorder="1" applyAlignment="1">
      <alignment horizontal="left" vertical="top" wrapText="1"/>
    </xf>
    <xf numFmtId="0" fontId="13" fillId="3" borderId="0" xfId="0" applyFont="1" applyFill="1" applyBorder="1" applyAlignment="1">
      <alignment horizontal="left" vertical="top" wrapText="1"/>
    </xf>
    <xf numFmtId="0" fontId="28" fillId="19" borderId="0" xfId="0" applyFont="1" applyFill="1" applyBorder="1" applyAlignment="1">
      <alignment horizontal="left" vertical="center"/>
    </xf>
    <xf numFmtId="0" fontId="0" fillId="33" borderId="0" xfId="0" applyFont="1" applyFill="1" applyBorder="1" applyAlignment="1">
      <alignment horizontal="left" vertical="top" wrapText="1"/>
    </xf>
    <xf numFmtId="0" fontId="0" fillId="33" borderId="33" xfId="0" applyFont="1" applyFill="1" applyBorder="1" applyAlignment="1">
      <alignment horizontal="left" vertical="top" wrapText="1"/>
    </xf>
    <xf numFmtId="0" fontId="0" fillId="33" borderId="32" xfId="0" applyFont="1" applyFill="1" applyBorder="1" applyAlignment="1">
      <alignment horizontal="center" vertical="center"/>
    </xf>
    <xf numFmtId="0" fontId="0" fillId="33" borderId="0"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0" xfId="0" applyFont="1" applyFill="1" applyBorder="1" applyAlignment="1">
      <alignment vertical="center" wrapText="1"/>
    </xf>
    <xf numFmtId="0" fontId="0" fillId="33" borderId="33" xfId="0" applyFont="1" applyFill="1" applyBorder="1" applyAlignment="1">
      <alignment vertical="center" wrapText="1"/>
    </xf>
    <xf numFmtId="0" fontId="55" fillId="27" borderId="66" xfId="0" applyFont="1" applyFill="1" applyBorder="1" applyAlignment="1">
      <alignment vertical="center" wrapText="1"/>
    </xf>
    <xf numFmtId="0" fontId="0" fillId="27" borderId="66" xfId="0" applyFont="1" applyFill="1" applyBorder="1" applyAlignment="1">
      <alignment horizontal="center"/>
    </xf>
    <xf numFmtId="0" fontId="61" fillId="19" borderId="0" xfId="0" applyFont="1" applyFill="1" applyAlignment="1">
      <alignment horizontal="center" vertical="center" wrapText="1"/>
    </xf>
    <xf numFmtId="0" fontId="13" fillId="34" borderId="32" xfId="0" applyFont="1" applyFill="1" applyBorder="1" applyAlignment="1">
      <alignment horizontal="center" vertical="center" wrapText="1"/>
    </xf>
    <xf numFmtId="0" fontId="61" fillId="19" borderId="0" xfId="0" applyFont="1" applyFill="1" applyAlignment="1">
      <alignment horizontal="center" vertical="top"/>
    </xf>
    <xf numFmtId="0" fontId="70" fillId="19" borderId="0" xfId="0" applyFont="1" applyFill="1" applyAlignment="1">
      <alignment horizontal="center" vertical="top"/>
    </xf>
    <xf numFmtId="0" fontId="4" fillId="19" borderId="0" xfId="0" applyFont="1" applyFill="1" applyAlignment="1">
      <alignment horizontal="center"/>
    </xf>
    <xf numFmtId="0" fontId="70" fillId="19" borderId="0" xfId="0" applyFont="1" applyFill="1" applyAlignment="1">
      <alignment horizontal="center"/>
    </xf>
    <xf numFmtId="0" fontId="55" fillId="27" borderId="33" xfId="0" applyFont="1" applyFill="1" applyBorder="1" applyAlignment="1">
      <alignment vertical="center" wrapText="1"/>
    </xf>
    <xf numFmtId="0" fontId="0" fillId="33" borderId="32" xfId="0" applyFont="1" applyFill="1" applyBorder="1" applyAlignment="1">
      <alignment horizontal="center" vertical="center" wrapText="1"/>
    </xf>
    <xf numFmtId="0" fontId="0" fillId="33" borderId="0"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0" fillId="27" borderId="32" xfId="0" applyFont="1" applyFill="1" applyBorder="1" applyAlignment="1">
      <alignment horizontal="center"/>
    </xf>
    <xf numFmtId="0" fontId="7" fillId="7" borderId="0" xfId="0" applyFont="1" applyFill="1" applyBorder="1" applyAlignment="1">
      <alignment horizontal="left" vertical="center" wrapText="1"/>
    </xf>
    <xf numFmtId="0" fontId="98" fillId="8" borderId="0" xfId="0" applyFont="1" applyFill="1" applyBorder="1" applyAlignment="1" applyProtection="1">
      <alignment horizontal="center" vertical="center"/>
      <protection locked="0"/>
    </xf>
  </cellXfs>
  <cellStyles count="3">
    <cellStyle name="Good" xfId="2" builtinId="26"/>
    <cellStyle name="Normal" xfId="0" builtinId="0"/>
    <cellStyle name="Percent" xfId="1" builtinId="5"/>
  </cellStyles>
  <dxfs count="744">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ont>
        <color indexed="27"/>
      </font>
    </dxf>
    <dxf>
      <font>
        <color indexed="27"/>
      </font>
    </dxf>
    <dxf>
      <font>
        <color indexed="27"/>
      </font>
    </dxf>
    <dxf>
      <font>
        <color indexed="27"/>
      </font>
    </dxf>
    <dxf>
      <font>
        <color indexed="27"/>
      </font>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ont>
        <color indexed="27"/>
      </font>
    </dxf>
    <dxf>
      <font>
        <color indexed="27"/>
      </font>
    </dxf>
    <dxf>
      <font>
        <color indexed="27"/>
      </font>
    </dxf>
    <dxf>
      <font>
        <color indexed="27"/>
      </font>
    </dxf>
    <dxf>
      <font>
        <color indexed="27"/>
      </font>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9FF33"/>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99FF99"/>
        </patternFill>
      </fill>
    </dxf>
    <dxf>
      <fill>
        <patternFill>
          <bgColor rgb="FF66FF3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29" Type="http://schemas.openxmlformats.org/officeDocument/2006/relationships/customXml" Target="../customXml/item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28"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95250" cmpd="sng"/>
          </c:spPr>
          <c:marker>
            <c:symbol val="none"/>
          </c:marker>
          <c:cat>
            <c:strRef>
              <c:f>Rezumat!$E$34:$E$40</c:f>
              <c:strCache>
                <c:ptCount val="7"/>
                <c:pt idx="0">
                  <c:v>Pregătirile preeveniment și guvernanța</c:v>
                </c:pt>
                <c:pt idx="1">
                  <c:v>Resursele: forța de muncă instruită</c:v>
                </c:pt>
                <c:pt idx="2">
                  <c:v>Capacitatea de sprijin: supravegherea</c:v>
                </c:pt>
                <c:pt idx="3">
                  <c:v>Capacitatea de sprijin: evaluarea riscurilor</c:v>
                </c:pt>
                <c:pt idx="4">
                  <c:v>Gestionarea răspunsului la evenimente</c:v>
                </c:pt>
                <c:pt idx="5">
                  <c:v>Analiza posteveniment</c:v>
                </c:pt>
                <c:pt idx="6">
                  <c:v>Aplicarea lecțiilor învățate</c:v>
                </c:pt>
              </c:strCache>
            </c:strRef>
          </c:cat>
          <c:val>
            <c:numRef>
              <c:f>Rezumat!$G$34:$G$40</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5B86-49A3-AA13-B23420F502C5}"/>
            </c:ext>
          </c:extLst>
        </c:ser>
        <c:dLbls>
          <c:showLegendKey val="0"/>
          <c:showVal val="0"/>
          <c:showCatName val="0"/>
          <c:showSerName val="0"/>
          <c:showPercent val="0"/>
          <c:showBubbleSize val="0"/>
        </c:dLbls>
        <c:axId val="59610411"/>
        <c:axId val="14528369"/>
      </c:radarChart>
      <c:catAx>
        <c:axId val="59610411"/>
        <c:scaling>
          <c:orientation val="minMax"/>
        </c:scaling>
        <c:delete val="0"/>
        <c:axPos val="b"/>
        <c:majorGridlines/>
        <c:numFmt formatCode="General" sourceLinked="1"/>
        <c:majorTickMark val="out"/>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14528369"/>
        <c:crosses val="autoZero"/>
        <c:auto val="0"/>
        <c:lblAlgn val="ctr"/>
        <c:lblOffset val="100"/>
        <c:noMultiLvlLbl val="0"/>
      </c:catAx>
      <c:valAx>
        <c:axId val="14528369"/>
        <c:scaling>
          <c:orientation val="minMax"/>
        </c:scaling>
        <c:delete val="0"/>
        <c:axPos val="l"/>
        <c:majorGridlines/>
        <c:numFmt formatCode="0.0" sourceLinked="1"/>
        <c:majorTickMark val="cross"/>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59610411"/>
        <c:crosses val="autoZero"/>
        <c:crossBetween val="between"/>
      </c:valAx>
    </c:plotArea>
    <c:plotVisOnly val="1"/>
    <c:dispBlanksAs val="gap"/>
    <c:showDLblsOverMax val="0"/>
  </c:chart>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95250" cmpd="sng"/>
          </c:spPr>
          <c:marker>
            <c:symbol val="none"/>
          </c:marker>
          <c:cat>
            <c:strRef>
              <c:f>Rezumat!$E$46:$E$52</c:f>
              <c:strCache>
                <c:ptCount val="7"/>
                <c:pt idx="0">
                  <c:v>Pregătirile preeveniment și guvernanța</c:v>
                </c:pt>
                <c:pt idx="1">
                  <c:v>Resursele: forța de muncă instruită</c:v>
                </c:pt>
                <c:pt idx="2">
                  <c:v>Capacitatea de sprijin: supravegherea</c:v>
                </c:pt>
                <c:pt idx="3">
                  <c:v>Capacitatea de sprijin: evaluarea riscurilor</c:v>
                </c:pt>
                <c:pt idx="4">
                  <c:v>Gestionarea răspunsului la evenimente</c:v>
                </c:pt>
                <c:pt idx="5">
                  <c:v>Analiza posteveniment</c:v>
                </c:pt>
                <c:pt idx="6">
                  <c:v>Aplicarea lecțiilor învățate</c:v>
                </c:pt>
              </c:strCache>
            </c:strRef>
          </c:cat>
          <c:val>
            <c:numRef>
              <c:f>Rezumat!$G$46:$G$52</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EFBF-44E9-B4AC-78CF6E78DBA1}"/>
            </c:ext>
          </c:extLst>
        </c:ser>
        <c:dLbls>
          <c:showLegendKey val="0"/>
          <c:showVal val="0"/>
          <c:showCatName val="0"/>
          <c:showSerName val="0"/>
          <c:showPercent val="0"/>
          <c:showBubbleSize val="0"/>
        </c:dLbls>
        <c:axId val="1254748"/>
        <c:axId val="55329978"/>
      </c:radarChart>
      <c:catAx>
        <c:axId val="1254748"/>
        <c:scaling>
          <c:orientation val="minMax"/>
        </c:scaling>
        <c:delete val="0"/>
        <c:axPos val="b"/>
        <c:majorGridlines/>
        <c:numFmt formatCode="General" sourceLinked="1"/>
        <c:majorTickMark val="out"/>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55329978"/>
        <c:crosses val="autoZero"/>
        <c:auto val="0"/>
        <c:lblAlgn val="ctr"/>
        <c:lblOffset val="100"/>
        <c:noMultiLvlLbl val="0"/>
      </c:catAx>
      <c:valAx>
        <c:axId val="55329978"/>
        <c:scaling>
          <c:orientation val="minMax"/>
        </c:scaling>
        <c:delete val="0"/>
        <c:axPos val="l"/>
        <c:majorGridlines/>
        <c:numFmt formatCode="0.0" sourceLinked="1"/>
        <c:majorTickMark val="cross"/>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1254748"/>
        <c:crosses val="autoZero"/>
        <c:crossBetween val="between"/>
      </c:valAx>
    </c:plotArea>
    <c:plotVisOnly val="1"/>
    <c:dispBlanksAs val="gap"/>
    <c:showDLblsOverMax val="0"/>
  </c:chart>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sz="1600" b="1" u="none"/>
              <a:t>HEPSA STRATEGIC FRAMEWORK: </a:t>
            </a:r>
            <a:endParaRPr lang="en-US"/>
          </a:p>
          <a:p>
            <a:pPr>
              <a:defRPr/>
            </a:pPr>
            <a:r>
              <a:rPr sz="1600" b="1" u="none"/>
              <a:t>each phase has a specific preparedness GOAL</a:t>
            </a:r>
            <a:endParaRPr lang="en-US"/>
          </a:p>
        </c:rich>
      </c:tx>
      <c:layout>
        <c:manualLayout>
          <c:xMode val="edge"/>
          <c:yMode val="edge"/>
          <c:x val="0.32874999999999999"/>
          <c:y val="4.1750000000000002E-2"/>
        </c:manualLayout>
      </c:layout>
      <c:overlay val="0"/>
      <c:spPr>
        <a:solidFill>
          <a:srgbClr val="376092"/>
        </a:solidFill>
        <a:ln w="25400">
          <a:noFill/>
        </a:ln>
      </c:spPr>
    </c:title>
    <c:autoTitleDeleted val="0"/>
    <c:plotArea>
      <c:layout>
        <c:manualLayout>
          <c:layoutTarget val="inner"/>
          <c:xMode val="edge"/>
          <c:yMode val="edge"/>
          <c:x val="0.29225000000000001"/>
          <c:y val="0.18625"/>
          <c:w val="0.41575000000000001"/>
          <c:h val="0.74124999999999996"/>
        </c:manualLayout>
      </c:layout>
      <c:doughnutChart>
        <c:varyColors val="1"/>
        <c:ser>
          <c:idx val="0"/>
          <c:order val="0"/>
          <c:spPr>
            <a:solidFill>
              <a:srgbClr val="4F81BD"/>
            </a:solidFill>
            <a:ln w="25400">
              <a:noFill/>
            </a:ln>
          </c:spPr>
          <c:dPt>
            <c:idx val="0"/>
            <c:bubble3D val="0"/>
            <c:spPr>
              <a:solidFill>
                <a:srgbClr val="0070C0"/>
              </a:solidFill>
              <a:ln w="12700" cap="flat" cmpd="sng">
                <a:solidFill>
                  <a:srgbClr val="FFFFFF"/>
                </a:solidFill>
                <a:prstDash val="solid"/>
              </a:ln>
            </c:spPr>
            <c:extLst>
              <c:ext xmlns:c16="http://schemas.microsoft.com/office/drawing/2014/chart" uri="{C3380CC4-5D6E-409C-BE32-E72D297353CC}">
                <c16:uniqueId val="{00000001-6AE6-4B36-9654-63E3F3A8E729}"/>
              </c:ext>
            </c:extLst>
          </c:dPt>
          <c:dPt>
            <c:idx val="1"/>
            <c:bubble3D val="0"/>
            <c:spPr>
              <a:solidFill>
                <a:srgbClr val="C00000"/>
              </a:solidFill>
              <a:ln w="12700" cap="flat" cmpd="sng">
                <a:solidFill>
                  <a:srgbClr val="FFFFFF"/>
                </a:solidFill>
                <a:prstDash val="solid"/>
              </a:ln>
            </c:spPr>
            <c:extLst>
              <c:ext xmlns:c16="http://schemas.microsoft.com/office/drawing/2014/chart" uri="{C3380CC4-5D6E-409C-BE32-E72D297353CC}">
                <c16:uniqueId val="{00000003-6AE6-4B36-9654-63E3F3A8E729}"/>
              </c:ext>
            </c:extLst>
          </c:dPt>
          <c:dPt>
            <c:idx val="2"/>
            <c:bubble3D val="0"/>
            <c:spPr>
              <a:solidFill>
                <a:srgbClr val="77933C"/>
              </a:solidFill>
              <a:ln w="12700" cap="flat" cmpd="sng">
                <a:solidFill>
                  <a:srgbClr val="FFFFFF"/>
                </a:solidFill>
                <a:prstDash val="solid"/>
              </a:ln>
            </c:spPr>
            <c:extLst>
              <c:ext xmlns:c16="http://schemas.microsoft.com/office/drawing/2014/chart" uri="{C3380CC4-5D6E-409C-BE32-E72D297353CC}">
                <c16:uniqueId val="{00000005-6AE6-4B36-9654-63E3F3A8E729}"/>
              </c:ext>
            </c:extLst>
          </c:dPt>
          <c:dLbls>
            <c:dLbl>
              <c:idx val="1"/>
              <c:layout>
                <c:manualLayout>
                  <c:x val="1.325E-2"/>
                  <c:y val="-1.95E-2"/>
                </c:manualLayout>
              </c:layout>
              <c:spPr>
                <a:noFill/>
                <a:ln w="25400">
                  <a:noFill/>
                </a:ln>
              </c:spPr>
              <c:txPr>
                <a:bodyPr rot="0" vert="horz"/>
                <a:lstStyle/>
                <a:p>
                  <a:pPr algn="ctr">
                    <a:defRPr lang="en-US" sz="1600" b="1" i="0" u="none" baseline="0">
                      <a:solidFill>
                        <a:srgbClr val="003366"/>
                      </a:solidFill>
                      <a:latin typeface="Calibri"/>
                      <a:ea typeface="Calibri"/>
                      <a:cs typeface="Calibri"/>
                    </a:defRPr>
                  </a:pPr>
                  <a:endParaRPr lang="en-US"/>
                </a:p>
              </c:tx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E6-4B36-9654-63E3F3A8E729}"/>
                </c:ext>
              </c:extLst>
            </c:dLbl>
            <c:spPr>
              <a:noFill/>
              <a:ln w="25400">
                <a:noFill/>
              </a:ln>
            </c:spPr>
            <c:txPr>
              <a:bodyPr rot="0" vert="horz">
                <a:spAutoFit/>
              </a:bodyPr>
              <a:lstStyle/>
              <a:p>
                <a:pPr algn="ctr">
                  <a:defRPr lang="en-US" sz="1600" b="1" i="0" u="none" baseline="0">
                    <a:solidFill>
                      <a:srgbClr val="003366"/>
                    </a:solidFill>
                    <a:latin typeface="Calibri"/>
                    <a:ea typeface="Calibri"/>
                    <a:cs typeface="Calibri"/>
                  </a:defRPr>
                </a:pPr>
                <a:endParaRPr lang="en-US"/>
              </a:p>
            </c:txPr>
            <c:showLegendKey val="0"/>
            <c:showVal val="0"/>
            <c:showCatName val="1"/>
            <c:showSerName val="0"/>
            <c:showPercent val="0"/>
            <c:showBubbleSize val="0"/>
            <c:showLeaderLines val="0"/>
            <c:extLst>
              <c:ext xmlns:c15="http://schemas.microsoft.com/office/drawing/2012/chart" uri="{CE6537A1-D6FC-4f65-9D91-7224C49458BB}"/>
            </c:extLst>
          </c:dLbls>
          <c:cat>
            <c:strRef>
              <c:f>Figures!$J$10:$J$12</c:f>
              <c:strCache>
                <c:ptCount val="3"/>
                <c:pt idx="0">
                  <c:v>Pre-event: RISK MANAGEMENT (GOAL 1)</c:v>
                </c:pt>
                <c:pt idx="1">
                  <c:v>Event: EMERGENCY MANAGEMENT (GOAL 2)</c:v>
                </c:pt>
                <c:pt idx="2">
                  <c:v>Post-event: RECOVERY MANAGEMENT (GOAL 3)</c:v>
                </c:pt>
              </c:strCache>
            </c:strRef>
          </c:cat>
          <c:val>
            <c:numRef>
              <c:f>Figures!$K$10:$K$12</c:f>
              <c:numCache>
                <c:formatCode>General</c:formatCode>
                <c:ptCount val="3"/>
                <c:pt idx="0">
                  <c:v>1</c:v>
                </c:pt>
                <c:pt idx="1">
                  <c:v>1</c:v>
                </c:pt>
                <c:pt idx="2">
                  <c:v>1</c:v>
                </c:pt>
              </c:numCache>
            </c:numRef>
          </c:val>
          <c:extLst>
            <c:ext xmlns:c16="http://schemas.microsoft.com/office/drawing/2014/chart" uri="{C3380CC4-5D6E-409C-BE32-E72D297353CC}">
              <c16:uniqueId val="{00000006-6AE6-4B36-9654-63E3F3A8E729}"/>
            </c:ext>
          </c:extLst>
        </c:ser>
        <c:dLbls>
          <c:showLegendKey val="0"/>
          <c:showVal val="0"/>
          <c:showCatName val="0"/>
          <c:showSerName val="0"/>
          <c:showPercent val="0"/>
          <c:showBubbleSize val="0"/>
          <c:showLeaderLines val="0"/>
        </c:dLbls>
        <c:firstSliceAng val="0"/>
        <c:holeSize val="54"/>
      </c:doughnutChart>
      <c:spPr>
        <a:noFill/>
        <a:ln w="25400">
          <a:noFill/>
        </a:ln>
      </c:spPr>
    </c:plotArea>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Overview%20BSI%20&amp;%20CSI'!A1"/><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hyperlink" Target="#'D1'!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2'!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3'!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4'!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5'!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6'!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7'!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Rezumat'!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47625</xdr:colOff>
      <xdr:row>0</xdr:row>
      <xdr:rowOff>371475</xdr:rowOff>
    </xdr:from>
    <xdr:ext cx="1095375" cy="1000125"/>
    <xdr:pic>
      <xdr:nvPicPr>
        <xdr:cNvPr id="57824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23850" y="371475"/>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1193800</xdr:colOff>
      <xdr:row>32</xdr:row>
      <xdr:rowOff>180975</xdr:rowOff>
    </xdr:from>
    <xdr:to>
      <xdr:col>2</xdr:col>
      <xdr:colOff>4213225</xdr:colOff>
      <xdr:row>41</xdr:row>
      <xdr:rowOff>342900</xdr:rowOff>
    </xdr:to>
    <xdr:graphicFrame macro="">
      <xdr:nvGraphicFramePr>
        <xdr:cNvPr id="142293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1104900</xdr:colOff>
      <xdr:row>45</xdr:row>
      <xdr:rowOff>85725</xdr:rowOff>
    </xdr:from>
    <xdr:to>
      <xdr:col>2</xdr:col>
      <xdr:colOff>4143375</xdr:colOff>
      <xdr:row>57</xdr:row>
      <xdr:rowOff>38100</xdr:rowOff>
    </xdr:to>
    <xdr:graphicFrame macro="">
      <xdr:nvGraphicFramePr>
        <xdr:cNvPr id="1422931"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676424</xdr:colOff>
      <xdr:row>54</xdr:row>
      <xdr:rowOff>75902</xdr:rowOff>
    </xdr:from>
    <xdr:to>
      <xdr:col>8</xdr:col>
      <xdr:colOff>686098</xdr:colOff>
      <xdr:row>56</xdr:row>
      <xdr:rowOff>37951</xdr:rowOff>
    </xdr:to>
    <xdr:sp macro="" textlink="" fLocksText="0">
      <xdr:nvSpPr>
        <xdr:cNvPr id="1620" name="Rounded Rectangle 5">
          <a:hlinkClick xmlns:r="http://schemas.openxmlformats.org/officeDocument/2006/relationships" r:id="rId3"/>
        </xdr:cNvPr>
        <xdr:cNvSpPr/>
      </xdr:nvSpPr>
      <xdr:spPr>
        <a:xfrm>
          <a:off x="11525250" y="15706725"/>
          <a:ext cx="971550" cy="2857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Înainte</a:t>
          </a:r>
        </a:p>
      </xdr:txBody>
    </xdr:sp>
    <xdr:clientData/>
  </xdr:twoCellAnchor>
  <xdr:oneCellAnchor>
    <xdr:from>
      <xdr:col>1</xdr:col>
      <xdr:colOff>0</xdr:colOff>
      <xdr:row>63</xdr:row>
      <xdr:rowOff>0</xdr:rowOff>
    </xdr:from>
    <xdr:ext cx="8220075" cy="1495425"/>
    <xdr:pic>
      <xdr:nvPicPr>
        <xdr:cNvPr id="1422933" name="Picture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323850" y="175164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twoCellAnchor>
    <xdr:from>
      <xdr:col>22</xdr:col>
      <xdr:colOff>66768</xdr:colOff>
      <xdr:row>2</xdr:row>
      <xdr:rowOff>28910</xdr:rowOff>
    </xdr:from>
    <xdr:to>
      <xdr:col>22</xdr:col>
      <xdr:colOff>276365</xdr:colOff>
      <xdr:row>2</xdr:row>
      <xdr:rowOff>171896</xdr:rowOff>
    </xdr:to>
    <xdr:sp macro="" textlink="" fLocksText="0">
      <xdr:nvSpPr>
        <xdr:cNvPr id="2224" name="Left Brace 1"/>
        <xdr:cNvSpPr/>
      </xdr:nvSpPr>
      <xdr:spPr>
        <a:xfrm>
          <a:off x="22183725" y="40957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24</xdr:col>
      <xdr:colOff>38063</xdr:colOff>
      <xdr:row>2</xdr:row>
      <xdr:rowOff>47662</xdr:rowOff>
    </xdr:from>
    <xdr:to>
      <xdr:col>24</xdr:col>
      <xdr:colOff>247697</xdr:colOff>
      <xdr:row>2</xdr:row>
      <xdr:rowOff>190649</xdr:rowOff>
    </xdr:to>
    <xdr:sp macro="" textlink="" fLocksText="0">
      <xdr:nvSpPr>
        <xdr:cNvPr id="2225" name="Left Brace 2"/>
        <xdr:cNvSpPr/>
      </xdr:nvSpPr>
      <xdr:spPr>
        <a:xfrm>
          <a:off x="23260050" y="42862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26</xdr:col>
      <xdr:colOff>38063</xdr:colOff>
      <xdr:row>2</xdr:row>
      <xdr:rowOff>47662</xdr:rowOff>
    </xdr:from>
    <xdr:to>
      <xdr:col>26</xdr:col>
      <xdr:colOff>247697</xdr:colOff>
      <xdr:row>2</xdr:row>
      <xdr:rowOff>190649</xdr:rowOff>
    </xdr:to>
    <xdr:sp macro="" textlink="" fLocksText="0">
      <xdr:nvSpPr>
        <xdr:cNvPr id="2226" name="Left Brace 3"/>
        <xdr:cNvSpPr/>
      </xdr:nvSpPr>
      <xdr:spPr>
        <a:xfrm>
          <a:off x="24384000" y="42862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1</xdr:col>
      <xdr:colOff>0</xdr:colOff>
      <xdr:row>8</xdr:row>
      <xdr:rowOff>0</xdr:rowOff>
    </xdr:from>
    <xdr:to>
      <xdr:col>8</xdr:col>
      <xdr:colOff>142875</xdr:colOff>
      <xdr:row>43</xdr:row>
      <xdr:rowOff>95250</xdr:rowOff>
    </xdr:to>
    <xdr:graphicFrame macro="">
      <xdr:nvGraphicFramePr>
        <xdr:cNvPr id="1797299"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44</xdr:row>
      <xdr:rowOff>0</xdr:rowOff>
    </xdr:from>
    <xdr:ext cx="5257800" cy="1476375"/>
    <xdr:pic>
      <xdr:nvPicPr>
        <xdr:cNvPr id="1797300"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52425" y="8391525"/>
          <a:ext cx="525780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2.xml><?xml version="1.0" encoding="utf-8"?>
<c:userShapes xmlns:c="http://schemas.openxmlformats.org/drawingml/2006/chart">
  <cdr:relSizeAnchor xmlns:cdr="http://schemas.openxmlformats.org/drawingml/2006/chartDrawing">
    <cdr:from>
      <cdr:x>0.24825</cdr:x>
      <cdr:y>0.146</cdr:y>
    </cdr:from>
    <cdr:to>
      <cdr:x>0.74975</cdr:x>
      <cdr:y>0.93975</cdr:y>
    </cdr:to>
    <cdr:sp macro="" textlink="" fLocksText="0">
      <cdr:nvSpPr>
        <cdr:cNvPr id="3" name="Rectangle 2"/>
        <cdr:cNvSpPr/>
      </cdr:nvSpPr>
      <cdr:spPr>
        <a:xfrm xmlns:a="http://schemas.openxmlformats.org/drawingml/2006/main">
          <a:off x="2809875" y="981075"/>
          <a:ext cx="5695950" cy="5372100"/>
        </a:xfrm>
        <a:prstGeom xmlns:a="http://schemas.openxmlformats.org/drawingml/2006/main" prst="rect">
          <a:avLst/>
        </a:prstGeom>
        <a:noFill xmlns:a="http://schemas.openxmlformats.org/drawingml/2006/main"/>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0.7515</cdr:x>
      <cdr:y>0.5445</cdr:y>
    </cdr:from>
    <cdr:to>
      <cdr:x>0.79075</cdr:x>
      <cdr:y>0.57525</cdr:y>
    </cdr:to>
    <cdr:sp macro="" textlink="" fLocksText="0">
      <cdr:nvSpPr>
        <cdr:cNvPr id="5" name="Right Arrow 4"/>
        <cdr:cNvSpPr/>
      </cdr:nvSpPr>
      <cdr:spPr>
        <a:xfrm xmlns:a="http://schemas.openxmlformats.org/drawingml/2006/main">
          <a:off x="8524875" y="3676650"/>
          <a:ext cx="447675" cy="209550"/>
        </a:xfrm>
        <a:prstGeom xmlns:a="http://schemas.openxmlformats.org/drawingml/2006/main" prst="rightArrow">
          <a:avLst/>
        </a:prstGeom>
        <a:solidFill xmlns:a="http://schemas.openxmlformats.org/drawingml/2006/main">
          <a:srgbClr val="0070C0"/>
        </a:solidFill>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0.7955</cdr:x>
      <cdr:y>0.53575</cdr:y>
    </cdr:from>
    <cdr:to>
      <cdr:x>0.96125</cdr:x>
      <cdr:y>0.86625</cdr:y>
    </cdr:to>
    <cdr:sp macro="" textlink="">
      <cdr:nvSpPr>
        <cdr:cNvPr id="6" name="TextBox 5"/>
        <cdr:cNvSpPr txBox="1"/>
      </cdr:nvSpPr>
      <cdr:spPr>
        <a:xfrm xmlns:a="http://schemas.openxmlformats.org/drawingml/2006/main">
          <a:off x="9029700" y="3619500"/>
          <a:ext cx="1885950" cy="2238375"/>
        </a:xfrm>
        <a:prstGeom xmlns:a="http://schemas.openxmlformats.org/drawingml/2006/main" prst="rect">
          <a:avLst/>
        </a:prstGeom>
      </cdr:spPr>
      <cdr:txBody>
        <a:bodyPr xmlns:a="http://schemas.openxmlformats.org/drawingml/2006/main" vertOverflow="clip" wrap="none"/>
        <a:lstStyle xmlns:a="http://schemas.openxmlformats.org/drawingml/2006/main"/>
        <a:p xmlns:a="http://schemas.openxmlformats.org/drawingml/2006/main">
          <a:endParaRPr lang="en-US"/>
        </a:p>
      </cdr:txBody>
    </cdr:sp>
  </cdr:relSizeAnchor>
  <cdr:relSizeAnchor xmlns:cdr="http://schemas.openxmlformats.org/drawingml/2006/chartDrawing">
    <cdr:from>
      <cdr:x>0.4975</cdr:x>
      <cdr:y>0.17525</cdr:y>
    </cdr:from>
    <cdr:to>
      <cdr:x>0.52775</cdr:x>
      <cdr:y>0.4</cdr:y>
    </cdr:to>
    <cdr:sp macro="" textlink="">
      <cdr:nvSpPr>
        <cdr:cNvPr id="1913860" name="Down Arrow 20"/>
        <cdr:cNvSpPr>
          <a:spLocks xmlns:a="http://schemas.openxmlformats.org/drawingml/2006/main" noChangeArrowheads="1"/>
        </cdr:cNvSpPr>
      </cdr:nvSpPr>
      <cdr:spPr bwMode="auto">
        <a:xfrm xmlns:a="http://schemas.openxmlformats.org/drawingml/2006/main" rot="5400000" flipV="1">
          <a:off x="5648325" y="1181100"/>
          <a:ext cx="342900" cy="1524000"/>
        </a:xfrm>
        <a:prstGeom xmlns:a="http://schemas.openxmlformats.org/drawingml/2006/main" prst="downArrow">
          <a:avLst>
            <a:gd name="adj1" fmla="val 60833"/>
            <a:gd name="adj2" fmla="val 100000"/>
          </a:avLst>
        </a:prstGeom>
        <a:solidFill xmlns:a="http://schemas.openxmlformats.org/drawingml/2006/main">
          <a:srgbClr val="77933C"/>
        </a:solidFill>
        <a:ln xmlns:a="http://schemas.openxmlformats.org/drawingml/2006/main" w="25400" algn="ctr">
          <a:solidFill>
            <a:srgbClr val="77933C"/>
          </a:solidFill>
          <a:miter lim="800000"/>
        </a:ln>
      </cdr:spPr>
    </cdr:sp>
  </cdr:relSizeAnchor>
  <cdr:relSizeAnchor xmlns:cdr="http://schemas.openxmlformats.org/drawingml/2006/chartDrawing">
    <cdr:from>
      <cdr:x>0.29275</cdr:x>
      <cdr:y>0.6535</cdr:y>
    </cdr:from>
    <cdr:to>
      <cdr:x>0.42525</cdr:x>
      <cdr:y>0.7045</cdr:y>
    </cdr:to>
    <cdr:sp macro="" textlink="" fLocksText="0">
      <cdr:nvSpPr>
        <cdr:cNvPr id="22" name="Down Arrow 21"/>
        <cdr:cNvSpPr/>
      </cdr:nvSpPr>
      <cdr:spPr>
        <a:xfrm xmlns:a="http://schemas.openxmlformats.org/drawingml/2006/main" rot="19910260" flipV="1">
          <a:off x="3314700" y="4410075"/>
          <a:ext cx="1504950" cy="342900"/>
        </a:xfrm>
        <a:prstGeom xmlns:a="http://schemas.openxmlformats.org/drawingml/2006/main" prst="downArrow">
          <a:avLst>
            <a:gd name="adj1" fmla="val 60836"/>
            <a:gd name="adj2" fmla="val 100000"/>
          </a:avLst>
        </a:prstGeom>
        <a:solidFill xmlns:a="http://schemas.openxmlformats.org/drawingml/2006/main">
          <a:srgbClr val="C00000"/>
        </a:solidFill>
        <a:ln xmlns:a="http://schemas.openxmlformats.org/drawingml/2006/main">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0.564</cdr:x>
      <cdr:y>0.6695</cdr:y>
    </cdr:from>
    <cdr:to>
      <cdr:x>0.6965</cdr:x>
      <cdr:y>0.7205</cdr:y>
    </cdr:to>
    <cdr:sp macro="" textlink="" fLocksText="0">
      <cdr:nvSpPr>
        <cdr:cNvPr id="23" name="Down Arrow 22"/>
        <cdr:cNvSpPr/>
      </cdr:nvSpPr>
      <cdr:spPr>
        <a:xfrm xmlns:a="http://schemas.openxmlformats.org/drawingml/2006/main" rot="12948504" flipV="1">
          <a:off x="6400800" y="4524375"/>
          <a:ext cx="1504950" cy="342900"/>
        </a:xfrm>
        <a:prstGeom xmlns:a="http://schemas.openxmlformats.org/drawingml/2006/main" prst="downArrow">
          <a:avLst>
            <a:gd name="adj1" fmla="val 60836"/>
            <a:gd name="adj2" fmla="val 100000"/>
          </a:avLst>
        </a:prstGeom>
        <a:solidFill xmlns:a="http://schemas.openxmlformats.org/drawingml/2006/main">
          <a:srgbClr val="0070C0"/>
        </a:solidFill>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0.811</cdr:x>
      <cdr:y>0.53075</cdr:y>
    </cdr:from>
    <cdr:to>
      <cdr:x>0.904</cdr:x>
      <cdr:y>0.581</cdr:y>
    </cdr:to>
    <cdr:sp macro="" textlink="">
      <cdr:nvSpPr>
        <cdr:cNvPr id="24" name="TextBox 8"/>
        <cdr:cNvSpPr txBox="1"/>
      </cdr:nvSpPr>
      <cdr:spPr>
        <a:xfrm xmlns:a="http://schemas.openxmlformats.org/drawingml/2006/main">
          <a:off x="9201150" y="3581400"/>
          <a:ext cx="1057275" cy="342900"/>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600" b="1"/>
            <a:t>ENABLERS</a:t>
          </a:r>
        </a:p>
      </cdr:txBody>
    </cdr:sp>
  </cdr:relSizeAnchor>
</c:userShapes>
</file>

<file path=xl/drawings/drawing2.xml><?xml version="1.0" encoding="utf-8"?>
<xdr:wsDr xmlns:xdr="http://schemas.openxmlformats.org/drawingml/2006/spreadsheetDrawing" xmlns:a="http://schemas.openxmlformats.org/drawingml/2006/main">
  <xdr:twoCellAnchor>
    <xdr:from>
      <xdr:col>6</xdr:col>
      <xdr:colOff>218898</xdr:colOff>
      <xdr:row>20</xdr:row>
      <xdr:rowOff>161888</xdr:rowOff>
    </xdr:from>
    <xdr:to>
      <xdr:col>7</xdr:col>
      <xdr:colOff>19095</xdr:colOff>
      <xdr:row>22</xdr:row>
      <xdr:rowOff>85539</xdr:rowOff>
    </xdr:to>
    <xdr:sp macro="" textlink="" fLocksText="0">
      <xdr:nvSpPr>
        <xdr:cNvPr id="3329" name="Rounded Rectangle 9">
          <a:hlinkClick xmlns:r="http://schemas.openxmlformats.org/officeDocument/2006/relationships" r:id="rId1"/>
        </xdr:cNvPr>
        <xdr:cNvSpPr/>
      </xdr:nvSpPr>
      <xdr:spPr>
        <a:xfrm>
          <a:off x="9763125" y="17649825"/>
          <a:ext cx="971550" cy="2857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Înainte</a:t>
          </a:r>
        </a:p>
      </xdr:txBody>
    </xdr:sp>
    <xdr:clientData/>
  </xdr:twoCellAnchor>
  <xdr:twoCellAnchor>
    <xdr:from>
      <xdr:col>3</xdr:col>
      <xdr:colOff>1210289</xdr:colOff>
      <xdr:row>6</xdr:row>
      <xdr:rowOff>739787</xdr:rowOff>
    </xdr:from>
    <xdr:to>
      <xdr:col>4</xdr:col>
      <xdr:colOff>3085951</xdr:colOff>
      <xdr:row>8</xdr:row>
      <xdr:rowOff>533995</xdr:rowOff>
    </xdr:to>
    <xdr:sp macro="" textlink="" fLocksText="0">
      <xdr:nvSpPr>
        <xdr:cNvPr id="3330" name="Ring 4"/>
        <xdr:cNvSpPr/>
      </xdr:nvSpPr>
      <xdr:spPr>
        <a:xfrm rot="9975368">
          <a:off x="2266950" y="3067050"/>
          <a:ext cx="3152775" cy="3190875"/>
        </a:xfrm>
        <a:prstGeom prst="donut">
          <a:avLst>
            <a:gd name="adj" fmla="val 18906"/>
          </a:avLst>
        </a:prstGeom>
        <a:gradFill rotWithShape="1">
          <a:gsLst>
            <a:gs pos="0">
              <a:srgbClr val="FF0000">
                <a:lumMod val="90000"/>
                <a:lumOff val="10000"/>
              </a:srgbClr>
            </a:gs>
            <a:gs pos="35000">
              <a:srgbClr val="39870C">
                <a:lumMod val="40000"/>
                <a:lumOff val="60000"/>
              </a:srgbClr>
            </a:gs>
            <a:gs pos="100000">
              <a:srgbClr val="39870C">
                <a:lumMod val="60000"/>
                <a:lumOff val="40000"/>
              </a:srgbClr>
            </a:gs>
          </a:gsLst>
          <a:lin ang="5400000" scaled="1"/>
          <a:tileRect/>
        </a:gra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p>
          <a:endParaRPr lang="en-GB"/>
        </a:p>
      </xdr:txBody>
    </xdr:sp>
    <xdr:clientData/>
  </xdr:twoCellAnchor>
  <xdr:oneCellAnchor>
    <xdr:from>
      <xdr:col>4</xdr:col>
      <xdr:colOff>266700</xdr:colOff>
      <xdr:row>6</xdr:row>
      <xdr:rowOff>1381125</xdr:rowOff>
    </xdr:from>
    <xdr:ext cx="2752725" cy="409575"/>
    <xdr:sp macro="" textlink="">
      <xdr:nvSpPr>
        <xdr:cNvPr id="1852675" name="Tekstvak 19"/>
        <xdr:cNvSpPr txBox="1">
          <a:spLocks noChangeArrowheads="1"/>
        </xdr:cNvSpPr>
      </xdr:nvSpPr>
      <xdr:spPr bwMode="auto">
        <a:xfrm rot="10800000">
          <a:off x="2600325" y="3705225"/>
          <a:ext cx="27527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45720" tIns="36576" rIns="45720" bIns="0" anchor="t" upright="1">
          <a:spAutoFit/>
        </a:bodyPr>
        <a:lstStyle/>
        <a:p>
          <a:pPr algn="ctr" rtl="0"/>
          <a:r>
            <a:rPr lang="en-US" sz="2400">
              <a:solidFill>
                <a:srgbClr val="000000"/>
              </a:solidFill>
              <a:latin typeface="Verdana"/>
              <a:ea typeface="Verdana"/>
            </a:rPr>
            <a:t>Posteveniment</a:t>
          </a:r>
        </a:p>
      </xdr:txBody>
    </xdr:sp>
    <xdr:clientData/>
  </xdr:oneCellAnchor>
  <xdr:twoCellAnchor>
    <xdr:from>
      <xdr:col>4</xdr:col>
      <xdr:colOff>3382677</xdr:colOff>
      <xdr:row>6</xdr:row>
      <xdr:rowOff>1391803</xdr:rowOff>
    </xdr:from>
    <xdr:to>
      <xdr:col>4</xdr:col>
      <xdr:colOff>4895980</xdr:colOff>
      <xdr:row>6</xdr:row>
      <xdr:rowOff>2119052</xdr:rowOff>
    </xdr:to>
    <xdr:sp macro="" textlink="" fLocksText="0">
      <xdr:nvSpPr>
        <xdr:cNvPr id="3332" name="Rounded Rectangle 61"/>
        <xdr:cNvSpPr/>
      </xdr:nvSpPr>
      <xdr:spPr>
        <a:xfrm>
          <a:off x="5715000" y="3714750"/>
          <a:ext cx="1514475"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3. Supraveghere</a:t>
          </a:r>
          <a:r>
            <a:rPr lang="en-US" sz="1200"/>
            <a:t>
</a:t>
          </a:r>
        </a:p>
      </xdr:txBody>
    </xdr:sp>
    <xdr:clientData/>
  </xdr:twoCellAnchor>
  <xdr:twoCellAnchor>
    <xdr:from>
      <xdr:col>4</xdr:col>
      <xdr:colOff>1370874</xdr:colOff>
      <xdr:row>8</xdr:row>
      <xdr:rowOff>754559</xdr:rowOff>
    </xdr:from>
    <xdr:to>
      <xdr:col>4</xdr:col>
      <xdr:colOff>2884177</xdr:colOff>
      <xdr:row>8</xdr:row>
      <xdr:rowOff>1468487</xdr:rowOff>
    </xdr:to>
    <xdr:sp macro="" textlink="" fLocksText="0">
      <xdr:nvSpPr>
        <xdr:cNvPr id="3333" name="Rounded Rectangle 62"/>
        <xdr:cNvSpPr/>
      </xdr:nvSpPr>
      <xdr:spPr>
        <a:xfrm>
          <a:off x="3705225" y="6477000"/>
          <a:ext cx="1514475" cy="714375"/>
        </a:xfrm>
        <a:prstGeom prst="roundRect">
          <a:avLst/>
        </a:prstGeom>
        <a:solidFill>
          <a:srgbClr val="FF3300"/>
        </a:soli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t"/>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b="1">
              <a:solidFill>
                <a:srgbClr val="FFFFFF"/>
              </a:solidFill>
              <a:latin typeface="Tahoma" pitchFamily="34"/>
              <a:ea typeface="Tahoma"/>
              <a:cs typeface="Tahoma"/>
            </a:rPr>
            <a:t>5. Gestionarea riscurilor și a crizelor</a:t>
          </a:r>
          <a:r>
            <a:rPr lang="en-US" sz="1200"/>
            <a:t>
</a:t>
          </a:r>
        </a:p>
      </xdr:txBody>
    </xdr:sp>
    <xdr:clientData/>
  </xdr:twoCellAnchor>
  <xdr:twoCellAnchor>
    <xdr:from>
      <xdr:col>4</xdr:col>
      <xdr:colOff>3228380</xdr:colOff>
      <xdr:row>6</xdr:row>
      <xdr:rowOff>3009305</xdr:rowOff>
    </xdr:from>
    <xdr:to>
      <xdr:col>4</xdr:col>
      <xdr:colOff>4735748</xdr:colOff>
      <xdr:row>8</xdr:row>
      <xdr:rowOff>340407</xdr:rowOff>
    </xdr:to>
    <xdr:sp macro="" textlink="" fLocksText="0">
      <xdr:nvSpPr>
        <xdr:cNvPr id="3334" name="Rounded Rectangle 63"/>
        <xdr:cNvSpPr/>
      </xdr:nvSpPr>
      <xdr:spPr>
        <a:xfrm>
          <a:off x="5562600" y="5334000"/>
          <a:ext cx="1504950" cy="733425"/>
        </a:xfrm>
        <a:prstGeom prst="roundRect">
          <a:avLst/>
        </a:prstGeom>
        <a:gradFill rotWithShape="1">
          <a:gsLst>
            <a:gs pos="50000">
              <a:srgbClr val="39870C">
                <a:lumMod val="40000"/>
                <a:lumOff val="60000"/>
              </a:srgbClr>
            </a:gs>
            <a:gs pos="82000">
              <a:srgbClr val="FF3300"/>
            </a:gs>
            <a:gs pos="100000">
              <a:srgbClr val="FF3300"/>
            </a:gs>
          </a:gsLst>
          <a:lin ang="8100000" scaled="1"/>
          <a:tileRect/>
        </a:gra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ctr"/>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a:solidFill>
                <a:srgbClr val="000000"/>
              </a:solidFill>
              <a:latin typeface="Tahoma" pitchFamily="34"/>
              <a:ea typeface="Tahoma"/>
              <a:cs typeface="Tahoma"/>
            </a:rPr>
            <a:t>4. Evaluarea riscurilor</a:t>
          </a:r>
          <a:r>
            <a:rPr lang="en-US" sz="1200"/>
            <a:t>
</a:t>
          </a:r>
        </a:p>
      </xdr:txBody>
    </xdr:sp>
    <xdr:clientData/>
  </xdr:twoCellAnchor>
  <xdr:twoCellAnchor>
    <xdr:from>
      <xdr:col>2</xdr:col>
      <xdr:colOff>0</xdr:colOff>
      <xdr:row>6</xdr:row>
      <xdr:rowOff>1730350</xdr:rowOff>
    </xdr:from>
    <xdr:to>
      <xdr:col>3</xdr:col>
      <xdr:colOff>980524</xdr:colOff>
      <xdr:row>6</xdr:row>
      <xdr:rowOff>2457599</xdr:rowOff>
    </xdr:to>
    <xdr:sp macro="" textlink="" fLocksText="0">
      <xdr:nvSpPr>
        <xdr:cNvPr id="3335" name="Rounded Rectangle 64"/>
        <xdr:cNvSpPr/>
      </xdr:nvSpPr>
      <xdr:spPr>
        <a:xfrm>
          <a:off x="514350" y="4057650"/>
          <a:ext cx="1524000"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7. Aplicarea lecțiilor învățate</a:t>
          </a:r>
          <a:r>
            <a:rPr lang="en-US" sz="1200"/>
            <a:t>
</a:t>
          </a:r>
        </a:p>
      </xdr:txBody>
    </xdr:sp>
    <xdr:clientData/>
  </xdr:twoCellAnchor>
  <xdr:twoCellAnchor>
    <xdr:from>
      <xdr:col>2</xdr:col>
      <xdr:colOff>504751</xdr:colOff>
      <xdr:row>8</xdr:row>
      <xdr:rowOff>220563</xdr:rowOff>
    </xdr:from>
    <xdr:to>
      <xdr:col>4</xdr:col>
      <xdr:colOff>201774</xdr:colOff>
      <xdr:row>8</xdr:row>
      <xdr:rowOff>934492</xdr:rowOff>
    </xdr:to>
    <xdr:sp macro="" textlink="" fLocksText="0">
      <xdr:nvSpPr>
        <xdr:cNvPr id="3336" name="Rounded Rectangle 65"/>
        <xdr:cNvSpPr/>
      </xdr:nvSpPr>
      <xdr:spPr>
        <a:xfrm>
          <a:off x="1019175" y="5943600"/>
          <a:ext cx="1514475" cy="714375"/>
        </a:xfrm>
        <a:prstGeom prst="roundRect">
          <a:avLst/>
        </a:prstGeom>
        <a:solidFill>
          <a:srgbClr val="39870C">
            <a:lumMod val="40000"/>
            <a:lumOff val="60000"/>
          </a:srgbClr>
        </a:soli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ctr"/>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a:solidFill>
                <a:srgbClr val="000000"/>
              </a:solidFill>
              <a:latin typeface="Tahoma" pitchFamily="34"/>
              <a:ea typeface="Tahoma"/>
              <a:cs typeface="Tahoma"/>
            </a:rPr>
            <a:t>6. Evaluare posteveniment</a:t>
          </a:r>
          <a:r>
            <a:rPr lang="en-US" sz="1200"/>
            <a:t>
</a:t>
          </a:r>
        </a:p>
      </xdr:txBody>
    </xdr:sp>
    <xdr:clientData/>
  </xdr:twoCellAnchor>
  <xdr:oneCellAnchor>
    <xdr:from>
      <xdr:col>4</xdr:col>
      <xdr:colOff>1255569</xdr:colOff>
      <xdr:row>6</xdr:row>
      <xdr:rowOff>3130262</xdr:rowOff>
    </xdr:from>
    <xdr:ext cx="1466850" cy="419100"/>
    <xdr:sp macro="" textlink="">
      <xdr:nvSpPr>
        <xdr:cNvPr id="1852682" name="Tekstvak 19"/>
        <xdr:cNvSpPr txBox="1">
          <a:spLocks noChangeArrowheads="1"/>
        </xdr:cNvSpPr>
      </xdr:nvSpPr>
      <xdr:spPr bwMode="auto">
        <a:xfrm rot="-2179498">
          <a:off x="3593524" y="5450898"/>
          <a:ext cx="14668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36576" rIns="45720" bIns="0" anchor="t" upright="1">
          <a:spAutoFit/>
        </a:bodyPr>
        <a:lstStyle/>
        <a:p>
          <a:pPr algn="r" rtl="0"/>
          <a:r>
            <a:rPr lang="en-US" sz="2400" b="1">
              <a:solidFill>
                <a:srgbClr val="FFFFFF"/>
              </a:solidFill>
              <a:latin typeface="Verdana"/>
              <a:ea typeface="Verdana"/>
            </a:rPr>
            <a:t>Eveniment	</a:t>
          </a:r>
        </a:p>
      </xdr:txBody>
    </xdr:sp>
    <xdr:clientData/>
  </xdr:oneCellAnchor>
  <xdr:twoCellAnchor>
    <xdr:from>
      <xdr:col>4</xdr:col>
      <xdr:colOff>2160166</xdr:colOff>
      <xdr:row>6</xdr:row>
      <xdr:rowOff>0</xdr:rowOff>
    </xdr:from>
    <xdr:to>
      <xdr:col>4</xdr:col>
      <xdr:colOff>3673469</xdr:colOff>
      <xdr:row>6</xdr:row>
      <xdr:rowOff>727249</xdr:rowOff>
    </xdr:to>
    <xdr:sp macro="" textlink="" fLocksText="0">
      <xdr:nvSpPr>
        <xdr:cNvPr id="3339" name="Rounded Rectangle 68"/>
        <xdr:cNvSpPr/>
      </xdr:nvSpPr>
      <xdr:spPr>
        <a:xfrm>
          <a:off x="4495800" y="2324100"/>
          <a:ext cx="1514475"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2. Consolidarea și întreținerea capacităților </a:t>
          </a:r>
          <a:r>
            <a:rPr lang="en-US" sz="1200"/>
            <a:t>
</a:t>
          </a:r>
        </a:p>
      </xdr:txBody>
    </xdr:sp>
    <xdr:clientData/>
  </xdr:twoCellAnchor>
  <xdr:twoCellAnchor>
    <xdr:from>
      <xdr:col>4</xdr:col>
      <xdr:colOff>818964</xdr:colOff>
      <xdr:row>6</xdr:row>
      <xdr:rowOff>1028179</xdr:rowOff>
    </xdr:from>
    <xdr:to>
      <xdr:col>4</xdr:col>
      <xdr:colOff>1335267</xdr:colOff>
      <xdr:row>6</xdr:row>
      <xdr:rowOff>1304032</xdr:rowOff>
    </xdr:to>
    <xdr:sp macro="" textlink="" fLocksText="0">
      <xdr:nvSpPr>
        <xdr:cNvPr id="3340" name="Right Arrow 69"/>
        <xdr:cNvSpPr/>
      </xdr:nvSpPr>
      <xdr:spPr>
        <a:xfrm rot="-1351082">
          <a:off x="3152775" y="3352800"/>
          <a:ext cx="514350" cy="276225"/>
        </a:xfrm>
        <a:prstGeom prst="rightArrow">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4</xdr:col>
      <xdr:colOff>2522172</xdr:colOff>
      <xdr:row>6</xdr:row>
      <xdr:rowOff>2445060</xdr:rowOff>
    </xdr:from>
    <xdr:to>
      <xdr:col>4</xdr:col>
      <xdr:colOff>2824832</xdr:colOff>
      <xdr:row>6</xdr:row>
      <xdr:rowOff>2971688</xdr:rowOff>
    </xdr:to>
    <xdr:sp macro="" textlink="" fLocksText="0">
      <xdr:nvSpPr>
        <xdr:cNvPr id="3341" name="Right Arrow 70"/>
        <xdr:cNvSpPr/>
      </xdr:nvSpPr>
      <xdr:spPr>
        <a:xfrm rot="6456063">
          <a:off x="4857750" y="4772025"/>
          <a:ext cx="304800" cy="523875"/>
        </a:xfrm>
        <a:prstGeom prst="rightArrow">
          <a:avLst>
            <a:gd name="adj1" fmla="val 50000"/>
            <a:gd name="adj2" fmla="val 58259"/>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4</xdr:col>
      <xdr:colOff>664666</xdr:colOff>
      <xdr:row>7</xdr:row>
      <xdr:rowOff>162223</xdr:rowOff>
    </xdr:from>
    <xdr:to>
      <xdr:col>4</xdr:col>
      <xdr:colOff>1192839</xdr:colOff>
      <xdr:row>8</xdr:row>
      <xdr:rowOff>249585</xdr:rowOff>
    </xdr:to>
    <xdr:sp macro="" textlink="" fLocksText="0">
      <xdr:nvSpPr>
        <xdr:cNvPr id="3342" name="Right Arrow 71"/>
        <xdr:cNvSpPr/>
      </xdr:nvSpPr>
      <xdr:spPr>
        <a:xfrm rot="-9119546">
          <a:off x="3000375" y="5695950"/>
          <a:ext cx="523875" cy="276225"/>
        </a:xfrm>
        <a:prstGeom prst="rightArrow">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3</xdr:col>
      <xdr:colOff>619032</xdr:colOff>
      <xdr:row>6</xdr:row>
      <xdr:rowOff>0</xdr:rowOff>
    </xdr:from>
    <xdr:to>
      <xdr:col>4</xdr:col>
      <xdr:colOff>848646</xdr:colOff>
      <xdr:row>6</xdr:row>
      <xdr:rowOff>727249</xdr:rowOff>
    </xdr:to>
    <xdr:sp macro="" textlink="" fLocksText="0">
      <xdr:nvSpPr>
        <xdr:cNvPr id="3343" name="Rounded Rectangle 72"/>
        <xdr:cNvSpPr/>
      </xdr:nvSpPr>
      <xdr:spPr>
        <a:xfrm>
          <a:off x="1676400" y="2324100"/>
          <a:ext cx="1504950"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1. Guvernanță</a:t>
          </a:r>
          <a:r>
            <a:rPr lang="en-US" sz="1200"/>
            <a:t>
</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26</xdr:col>
      <xdr:colOff>361950</xdr:colOff>
      <xdr:row>10</xdr:row>
      <xdr:rowOff>476250</xdr:rowOff>
    </xdr:from>
    <xdr:ext cx="180975" cy="266700"/>
    <xdr:sp macro="" textlink="">
      <xdr:nvSpPr>
        <xdr:cNvPr id="15296" name="TextBox 1"/>
        <xdr:cNvSpPr txBox="1"/>
      </xdr:nvSpPr>
      <xdr:spPr>
        <a:xfrm>
          <a:off x="11201400" y="44386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10</xdr:row>
      <xdr:rowOff>361950</xdr:rowOff>
    </xdr:from>
    <xdr:ext cx="180975" cy="266700"/>
    <xdr:sp macro="" textlink="">
      <xdr:nvSpPr>
        <xdr:cNvPr id="15297" name="TextBox 2"/>
        <xdr:cNvSpPr txBox="1"/>
      </xdr:nvSpPr>
      <xdr:spPr>
        <a:xfrm>
          <a:off x="11020425" y="43243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15</xdr:row>
      <xdr:rowOff>476250</xdr:rowOff>
    </xdr:from>
    <xdr:ext cx="180975" cy="266700"/>
    <xdr:sp macro="" textlink="">
      <xdr:nvSpPr>
        <xdr:cNvPr id="15298" name="TextBox 4"/>
        <xdr:cNvSpPr txBox="1"/>
      </xdr:nvSpPr>
      <xdr:spPr>
        <a:xfrm>
          <a:off x="11201400" y="78771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15</xdr:row>
      <xdr:rowOff>361950</xdr:rowOff>
    </xdr:from>
    <xdr:ext cx="180975" cy="266700"/>
    <xdr:sp macro="" textlink="">
      <xdr:nvSpPr>
        <xdr:cNvPr id="15299" name="TextBox 5"/>
        <xdr:cNvSpPr txBox="1"/>
      </xdr:nvSpPr>
      <xdr:spPr>
        <a:xfrm>
          <a:off x="11020425" y="77628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22</xdr:row>
      <xdr:rowOff>476250</xdr:rowOff>
    </xdr:from>
    <xdr:ext cx="180975" cy="266700"/>
    <xdr:sp macro="" textlink="">
      <xdr:nvSpPr>
        <xdr:cNvPr id="15300" name="TextBox 6"/>
        <xdr:cNvSpPr txBox="1"/>
      </xdr:nvSpPr>
      <xdr:spPr>
        <a:xfrm>
          <a:off x="11201400" y="128111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22</xdr:row>
      <xdr:rowOff>361950</xdr:rowOff>
    </xdr:from>
    <xdr:ext cx="180975" cy="266700"/>
    <xdr:sp macro="" textlink="">
      <xdr:nvSpPr>
        <xdr:cNvPr id="15301" name="TextBox 7"/>
        <xdr:cNvSpPr txBox="1"/>
      </xdr:nvSpPr>
      <xdr:spPr>
        <a:xfrm>
          <a:off x="11020425" y="126968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28</xdr:row>
      <xdr:rowOff>476250</xdr:rowOff>
    </xdr:from>
    <xdr:ext cx="180975" cy="266700"/>
    <xdr:sp macro="" textlink="">
      <xdr:nvSpPr>
        <xdr:cNvPr id="15302" name="TextBox 8"/>
        <xdr:cNvSpPr txBox="1"/>
      </xdr:nvSpPr>
      <xdr:spPr>
        <a:xfrm>
          <a:off x="11201400" y="17116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28</xdr:row>
      <xdr:rowOff>361950</xdr:rowOff>
    </xdr:from>
    <xdr:ext cx="180975" cy="266700"/>
    <xdr:sp macro="" textlink="">
      <xdr:nvSpPr>
        <xdr:cNvPr id="15303" name="TextBox 9"/>
        <xdr:cNvSpPr txBox="1"/>
      </xdr:nvSpPr>
      <xdr:spPr>
        <a:xfrm>
          <a:off x="11020425" y="170021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36</xdr:row>
      <xdr:rowOff>476250</xdr:rowOff>
    </xdr:from>
    <xdr:ext cx="180975" cy="266700"/>
    <xdr:sp macro="" textlink="">
      <xdr:nvSpPr>
        <xdr:cNvPr id="15304" name="TextBox 12"/>
        <xdr:cNvSpPr txBox="1"/>
      </xdr:nvSpPr>
      <xdr:spPr>
        <a:xfrm>
          <a:off x="11201400" y="225075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36</xdr:row>
      <xdr:rowOff>361950</xdr:rowOff>
    </xdr:from>
    <xdr:ext cx="180975" cy="266700"/>
    <xdr:sp macro="" textlink="">
      <xdr:nvSpPr>
        <xdr:cNvPr id="15305" name="TextBox 13"/>
        <xdr:cNvSpPr txBox="1"/>
      </xdr:nvSpPr>
      <xdr:spPr>
        <a:xfrm>
          <a:off x="11020425" y="223932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42</xdr:row>
      <xdr:rowOff>476250</xdr:rowOff>
    </xdr:from>
    <xdr:ext cx="180975" cy="266700"/>
    <xdr:sp macro="" textlink="">
      <xdr:nvSpPr>
        <xdr:cNvPr id="15306" name="TextBox 14"/>
        <xdr:cNvSpPr txBox="1"/>
      </xdr:nvSpPr>
      <xdr:spPr>
        <a:xfrm>
          <a:off x="11201400" y="263747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42</xdr:row>
      <xdr:rowOff>361950</xdr:rowOff>
    </xdr:from>
    <xdr:ext cx="180975" cy="266700"/>
    <xdr:sp macro="" textlink="">
      <xdr:nvSpPr>
        <xdr:cNvPr id="15307" name="TextBox 15"/>
        <xdr:cNvSpPr txBox="1"/>
      </xdr:nvSpPr>
      <xdr:spPr>
        <a:xfrm>
          <a:off x="11020425" y="26260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27</xdr:col>
      <xdr:colOff>600075</xdr:colOff>
      <xdr:row>19</xdr:row>
      <xdr:rowOff>228600</xdr:rowOff>
    </xdr:from>
    <xdr:ext cx="180975" cy="266700"/>
    <xdr:sp macro="" textlink="">
      <xdr:nvSpPr>
        <xdr:cNvPr id="15308" name="TextBox 3"/>
        <xdr:cNvSpPr txBox="1"/>
      </xdr:nvSpPr>
      <xdr:spPr>
        <a:xfrm>
          <a:off x="12725400" y="10639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438150</xdr:colOff>
      <xdr:row>11</xdr:row>
      <xdr:rowOff>38100</xdr:rowOff>
    </xdr:from>
    <xdr:ext cx="180975" cy="266700"/>
    <xdr:sp macro="" textlink="">
      <xdr:nvSpPr>
        <xdr:cNvPr id="15309" name="TextBox 20"/>
        <xdr:cNvSpPr txBox="1"/>
      </xdr:nvSpPr>
      <xdr:spPr>
        <a:xfrm>
          <a:off x="11277600" y="46386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24</xdr:col>
      <xdr:colOff>419100</xdr:colOff>
      <xdr:row>9</xdr:row>
      <xdr:rowOff>0</xdr:rowOff>
    </xdr:from>
    <xdr:to>
      <xdr:col>31</xdr:col>
      <xdr:colOff>409175</xdr:colOff>
      <xdr:row>9</xdr:row>
      <xdr:rowOff>505867</xdr:rowOff>
    </xdr:to>
    <xdr:sp macro="" textlink="">
      <xdr:nvSpPr>
        <xdr:cNvPr id="15310" name="TextBox 25"/>
        <xdr:cNvSpPr txBox="1"/>
      </xdr:nvSpPr>
      <xdr:spPr>
        <a:xfrm>
          <a:off x="9925050" y="33337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GB"/>
        </a:p>
      </xdr:txBody>
    </xdr:sp>
    <xdr:clientData/>
  </xdr:twoCellAnchor>
  <xdr:twoCellAnchor>
    <xdr:from>
      <xdr:col>25</xdr:col>
      <xdr:colOff>0</xdr:colOff>
      <xdr:row>13</xdr:row>
      <xdr:rowOff>685800</xdr:rowOff>
    </xdr:from>
    <xdr:to>
      <xdr:col>27</xdr:col>
      <xdr:colOff>9860</xdr:colOff>
      <xdr:row>14</xdr:row>
      <xdr:rowOff>0</xdr:rowOff>
    </xdr:to>
    <xdr:sp macro="" textlink="">
      <xdr:nvSpPr>
        <xdr:cNvPr id="15311" name="TextBox 84"/>
        <xdr:cNvSpPr txBox="1"/>
      </xdr:nvSpPr>
      <xdr:spPr>
        <a:xfrm>
          <a:off x="9925050" y="6610350"/>
          <a:ext cx="2209800" cy="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10</xdr:row>
      <xdr:rowOff>0</xdr:rowOff>
    </xdr:from>
    <xdr:to>
      <xdr:col>31</xdr:col>
      <xdr:colOff>409175</xdr:colOff>
      <xdr:row>10</xdr:row>
      <xdr:rowOff>506053</xdr:rowOff>
    </xdr:to>
    <xdr:sp macro="" textlink="">
      <xdr:nvSpPr>
        <xdr:cNvPr id="15312" name="TextBox 87"/>
        <xdr:cNvSpPr txBox="1"/>
      </xdr:nvSpPr>
      <xdr:spPr>
        <a:xfrm>
          <a:off x="9925050" y="39624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11</xdr:row>
      <xdr:rowOff>0</xdr:rowOff>
    </xdr:from>
    <xdr:to>
      <xdr:col>31</xdr:col>
      <xdr:colOff>409175</xdr:colOff>
      <xdr:row>11</xdr:row>
      <xdr:rowOff>505755</xdr:rowOff>
    </xdr:to>
    <xdr:sp macro="" textlink="">
      <xdr:nvSpPr>
        <xdr:cNvPr id="15313" name="TextBox 88"/>
        <xdr:cNvSpPr txBox="1"/>
      </xdr:nvSpPr>
      <xdr:spPr>
        <a:xfrm>
          <a:off x="9925050" y="46005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409175</xdr:colOff>
      <xdr:row>12</xdr:row>
      <xdr:rowOff>505271</xdr:rowOff>
    </xdr:to>
    <xdr:sp macro="" textlink="">
      <xdr:nvSpPr>
        <xdr:cNvPr id="15314" name="TextBox 89"/>
        <xdr:cNvSpPr txBox="1"/>
      </xdr:nvSpPr>
      <xdr:spPr>
        <a:xfrm>
          <a:off x="9925050" y="5257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409175</xdr:colOff>
      <xdr:row>13</xdr:row>
      <xdr:rowOff>513319</xdr:rowOff>
    </xdr:to>
    <xdr:sp macro="" textlink="">
      <xdr:nvSpPr>
        <xdr:cNvPr id="15315" name="TextBox 90"/>
        <xdr:cNvSpPr txBox="1"/>
      </xdr:nvSpPr>
      <xdr:spPr>
        <a:xfrm>
          <a:off x="9925050" y="5924550"/>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409175</xdr:colOff>
      <xdr:row>14</xdr:row>
      <xdr:rowOff>503374</xdr:rowOff>
    </xdr:to>
    <xdr:sp macro="" textlink="">
      <xdr:nvSpPr>
        <xdr:cNvPr id="15316" name="TextBox 91"/>
        <xdr:cNvSpPr txBox="1"/>
      </xdr:nvSpPr>
      <xdr:spPr>
        <a:xfrm>
          <a:off x="9925050" y="66103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409175</xdr:colOff>
      <xdr:row>15</xdr:row>
      <xdr:rowOff>503411</xdr:rowOff>
    </xdr:to>
    <xdr:sp macro="" textlink="">
      <xdr:nvSpPr>
        <xdr:cNvPr id="15317" name="TextBox 92"/>
        <xdr:cNvSpPr txBox="1"/>
      </xdr:nvSpPr>
      <xdr:spPr>
        <a:xfrm>
          <a:off x="9925050" y="7400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409175</xdr:colOff>
      <xdr:row>16</xdr:row>
      <xdr:rowOff>513548</xdr:rowOff>
    </xdr:to>
    <xdr:sp macro="" textlink="">
      <xdr:nvSpPr>
        <xdr:cNvPr id="15318" name="TextBox 93"/>
        <xdr:cNvSpPr txBox="1"/>
      </xdr:nvSpPr>
      <xdr:spPr>
        <a:xfrm>
          <a:off x="9925050" y="8181975"/>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409175</xdr:colOff>
      <xdr:row>17</xdr:row>
      <xdr:rowOff>503411</xdr:rowOff>
    </xdr:to>
    <xdr:sp macro="" textlink="">
      <xdr:nvSpPr>
        <xdr:cNvPr id="15319" name="TextBox 95"/>
        <xdr:cNvSpPr txBox="1"/>
      </xdr:nvSpPr>
      <xdr:spPr>
        <a:xfrm>
          <a:off x="9925050" y="8886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409175</xdr:colOff>
      <xdr:row>18</xdr:row>
      <xdr:rowOff>504974</xdr:rowOff>
    </xdr:to>
    <xdr:sp macro="" textlink="">
      <xdr:nvSpPr>
        <xdr:cNvPr id="15320" name="TextBox 96"/>
        <xdr:cNvSpPr txBox="1"/>
      </xdr:nvSpPr>
      <xdr:spPr>
        <a:xfrm>
          <a:off x="9925050" y="96678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409175</xdr:colOff>
      <xdr:row>21</xdr:row>
      <xdr:rowOff>503969</xdr:rowOff>
    </xdr:to>
    <xdr:sp macro="" textlink="">
      <xdr:nvSpPr>
        <xdr:cNvPr id="15321" name="TextBox 97"/>
        <xdr:cNvSpPr txBox="1"/>
      </xdr:nvSpPr>
      <xdr:spPr>
        <a:xfrm>
          <a:off x="9925050" y="11734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409175</xdr:colOff>
      <xdr:row>22</xdr:row>
      <xdr:rowOff>505197</xdr:rowOff>
    </xdr:to>
    <xdr:sp macro="" textlink="">
      <xdr:nvSpPr>
        <xdr:cNvPr id="15322" name="TextBox 98"/>
        <xdr:cNvSpPr txBox="1"/>
      </xdr:nvSpPr>
      <xdr:spPr>
        <a:xfrm>
          <a:off x="9925050" y="123348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409175</xdr:colOff>
      <xdr:row>23</xdr:row>
      <xdr:rowOff>505569</xdr:rowOff>
    </xdr:to>
    <xdr:sp macro="" textlink="">
      <xdr:nvSpPr>
        <xdr:cNvPr id="15323" name="TextBox 99"/>
        <xdr:cNvSpPr txBox="1"/>
      </xdr:nvSpPr>
      <xdr:spPr>
        <a:xfrm>
          <a:off x="9925050" y="129254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409175</xdr:colOff>
      <xdr:row>24</xdr:row>
      <xdr:rowOff>505569</xdr:rowOff>
    </xdr:to>
    <xdr:sp macro="" textlink="">
      <xdr:nvSpPr>
        <xdr:cNvPr id="15324" name="TextBox 100"/>
        <xdr:cNvSpPr txBox="1"/>
      </xdr:nvSpPr>
      <xdr:spPr>
        <a:xfrm>
          <a:off x="9925050" y="136779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409175</xdr:colOff>
      <xdr:row>25</xdr:row>
      <xdr:rowOff>506053</xdr:rowOff>
    </xdr:to>
    <xdr:sp macro="" textlink="">
      <xdr:nvSpPr>
        <xdr:cNvPr id="15325" name="TextBox 101"/>
        <xdr:cNvSpPr txBox="1"/>
      </xdr:nvSpPr>
      <xdr:spPr>
        <a:xfrm>
          <a:off x="9925050" y="14497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26</xdr:row>
      <xdr:rowOff>0</xdr:rowOff>
    </xdr:from>
    <xdr:to>
      <xdr:col>31</xdr:col>
      <xdr:colOff>409175</xdr:colOff>
      <xdr:row>26</xdr:row>
      <xdr:rowOff>505569</xdr:rowOff>
    </xdr:to>
    <xdr:sp macro="" textlink="">
      <xdr:nvSpPr>
        <xdr:cNvPr id="15326" name="TextBox 102"/>
        <xdr:cNvSpPr txBox="1"/>
      </xdr:nvSpPr>
      <xdr:spPr>
        <a:xfrm>
          <a:off x="9925050" y="151352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27</xdr:row>
      <xdr:rowOff>0</xdr:rowOff>
    </xdr:from>
    <xdr:to>
      <xdr:col>31</xdr:col>
      <xdr:colOff>409175</xdr:colOff>
      <xdr:row>27</xdr:row>
      <xdr:rowOff>505569</xdr:rowOff>
    </xdr:to>
    <xdr:sp macro="" textlink="">
      <xdr:nvSpPr>
        <xdr:cNvPr id="15327" name="TextBox 103"/>
        <xdr:cNvSpPr txBox="1"/>
      </xdr:nvSpPr>
      <xdr:spPr>
        <a:xfrm>
          <a:off x="9925050" y="158877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28</xdr:row>
      <xdr:rowOff>0</xdr:rowOff>
    </xdr:from>
    <xdr:to>
      <xdr:col>31</xdr:col>
      <xdr:colOff>409175</xdr:colOff>
      <xdr:row>28</xdr:row>
      <xdr:rowOff>496499</xdr:rowOff>
    </xdr:to>
    <xdr:sp macro="" textlink="">
      <xdr:nvSpPr>
        <xdr:cNvPr id="15328" name="TextBox 104"/>
        <xdr:cNvSpPr txBox="1"/>
      </xdr:nvSpPr>
      <xdr:spPr>
        <a:xfrm>
          <a:off x="9925050" y="1664017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29</xdr:row>
      <xdr:rowOff>0</xdr:rowOff>
    </xdr:from>
    <xdr:to>
      <xdr:col>31</xdr:col>
      <xdr:colOff>409175</xdr:colOff>
      <xdr:row>29</xdr:row>
      <xdr:rowOff>505271</xdr:rowOff>
    </xdr:to>
    <xdr:sp macro="" textlink="">
      <xdr:nvSpPr>
        <xdr:cNvPr id="15329" name="TextBox 105"/>
        <xdr:cNvSpPr txBox="1"/>
      </xdr:nvSpPr>
      <xdr:spPr>
        <a:xfrm>
          <a:off x="9925050" y="17268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30</xdr:row>
      <xdr:rowOff>0</xdr:rowOff>
    </xdr:from>
    <xdr:to>
      <xdr:col>31</xdr:col>
      <xdr:colOff>409175</xdr:colOff>
      <xdr:row>30</xdr:row>
      <xdr:rowOff>505755</xdr:rowOff>
    </xdr:to>
    <xdr:sp macro="" textlink="">
      <xdr:nvSpPr>
        <xdr:cNvPr id="15330" name="TextBox 106"/>
        <xdr:cNvSpPr txBox="1"/>
      </xdr:nvSpPr>
      <xdr:spPr>
        <a:xfrm>
          <a:off x="9925050" y="179355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31</xdr:row>
      <xdr:rowOff>0</xdr:rowOff>
    </xdr:from>
    <xdr:to>
      <xdr:col>31</xdr:col>
      <xdr:colOff>409175</xdr:colOff>
      <xdr:row>31</xdr:row>
      <xdr:rowOff>505867</xdr:rowOff>
    </xdr:to>
    <xdr:sp macro="" textlink="">
      <xdr:nvSpPr>
        <xdr:cNvPr id="15331" name="TextBox 107"/>
        <xdr:cNvSpPr txBox="1"/>
      </xdr:nvSpPr>
      <xdr:spPr>
        <a:xfrm>
          <a:off x="9925050" y="18592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32</xdr:row>
      <xdr:rowOff>0</xdr:rowOff>
    </xdr:from>
    <xdr:to>
      <xdr:col>31</xdr:col>
      <xdr:colOff>409175</xdr:colOff>
      <xdr:row>32</xdr:row>
      <xdr:rowOff>503374</xdr:rowOff>
    </xdr:to>
    <xdr:sp macro="" textlink="">
      <xdr:nvSpPr>
        <xdr:cNvPr id="15332" name="TextBox 108"/>
        <xdr:cNvSpPr txBox="1"/>
      </xdr:nvSpPr>
      <xdr:spPr>
        <a:xfrm>
          <a:off x="9925050" y="19221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33</xdr:row>
      <xdr:rowOff>0</xdr:rowOff>
    </xdr:from>
    <xdr:to>
      <xdr:col>31</xdr:col>
      <xdr:colOff>409175</xdr:colOff>
      <xdr:row>33</xdr:row>
      <xdr:rowOff>506053</xdr:rowOff>
    </xdr:to>
    <xdr:sp macro="" textlink="">
      <xdr:nvSpPr>
        <xdr:cNvPr id="15333" name="TextBox 109"/>
        <xdr:cNvSpPr txBox="1"/>
      </xdr:nvSpPr>
      <xdr:spPr>
        <a:xfrm>
          <a:off x="9925050" y="200120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34</xdr:row>
      <xdr:rowOff>0</xdr:rowOff>
    </xdr:from>
    <xdr:to>
      <xdr:col>31</xdr:col>
      <xdr:colOff>409175</xdr:colOff>
      <xdr:row>34</xdr:row>
      <xdr:rowOff>506313</xdr:rowOff>
    </xdr:to>
    <xdr:sp macro="" textlink="">
      <xdr:nvSpPr>
        <xdr:cNvPr id="15334" name="TextBox 114"/>
        <xdr:cNvSpPr txBox="1"/>
      </xdr:nvSpPr>
      <xdr:spPr>
        <a:xfrm>
          <a:off x="9925050" y="206502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35</xdr:row>
      <xdr:rowOff>0</xdr:rowOff>
    </xdr:from>
    <xdr:to>
      <xdr:col>31</xdr:col>
      <xdr:colOff>409175</xdr:colOff>
      <xdr:row>35</xdr:row>
      <xdr:rowOff>504825</xdr:rowOff>
    </xdr:to>
    <xdr:sp macro="" textlink="">
      <xdr:nvSpPr>
        <xdr:cNvPr id="15335" name="TextBox 115"/>
        <xdr:cNvSpPr txBox="1"/>
      </xdr:nvSpPr>
      <xdr:spPr>
        <a:xfrm>
          <a:off x="9925050" y="214217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36</xdr:row>
      <xdr:rowOff>0</xdr:rowOff>
    </xdr:from>
    <xdr:to>
      <xdr:col>31</xdr:col>
      <xdr:colOff>409175</xdr:colOff>
      <xdr:row>36</xdr:row>
      <xdr:rowOff>506053</xdr:rowOff>
    </xdr:to>
    <xdr:sp macro="" textlink="">
      <xdr:nvSpPr>
        <xdr:cNvPr id="15336" name="TextBox 116"/>
        <xdr:cNvSpPr txBox="1"/>
      </xdr:nvSpPr>
      <xdr:spPr>
        <a:xfrm>
          <a:off x="9925050" y="220313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37</xdr:row>
      <xdr:rowOff>0</xdr:rowOff>
    </xdr:from>
    <xdr:to>
      <xdr:col>31</xdr:col>
      <xdr:colOff>409175</xdr:colOff>
      <xdr:row>37</xdr:row>
      <xdr:rowOff>506016</xdr:rowOff>
    </xdr:to>
    <xdr:sp macro="" textlink="">
      <xdr:nvSpPr>
        <xdr:cNvPr id="15337" name="TextBox 117"/>
        <xdr:cNvSpPr txBox="1"/>
      </xdr:nvSpPr>
      <xdr:spPr>
        <a:xfrm>
          <a:off x="9925050" y="22669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38</xdr:row>
      <xdr:rowOff>0</xdr:rowOff>
    </xdr:from>
    <xdr:to>
      <xdr:col>31</xdr:col>
      <xdr:colOff>409175</xdr:colOff>
      <xdr:row>38</xdr:row>
      <xdr:rowOff>504527</xdr:rowOff>
    </xdr:to>
    <xdr:sp macro="" textlink="">
      <xdr:nvSpPr>
        <xdr:cNvPr id="15338" name="TextBox 118"/>
        <xdr:cNvSpPr txBox="1"/>
      </xdr:nvSpPr>
      <xdr:spPr>
        <a:xfrm>
          <a:off x="9925050" y="23431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39</xdr:row>
      <xdr:rowOff>0</xdr:rowOff>
    </xdr:from>
    <xdr:to>
      <xdr:col>31</xdr:col>
      <xdr:colOff>409175</xdr:colOff>
      <xdr:row>39</xdr:row>
      <xdr:rowOff>505755</xdr:rowOff>
    </xdr:to>
    <xdr:sp macro="" textlink="">
      <xdr:nvSpPr>
        <xdr:cNvPr id="15339" name="TextBox 119"/>
        <xdr:cNvSpPr txBox="1"/>
      </xdr:nvSpPr>
      <xdr:spPr>
        <a:xfrm>
          <a:off x="9925050" y="240030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40</xdr:row>
      <xdr:rowOff>0</xdr:rowOff>
    </xdr:from>
    <xdr:to>
      <xdr:col>31</xdr:col>
      <xdr:colOff>409175</xdr:colOff>
      <xdr:row>40</xdr:row>
      <xdr:rowOff>506016</xdr:rowOff>
    </xdr:to>
    <xdr:sp macro="" textlink="">
      <xdr:nvSpPr>
        <xdr:cNvPr id="15340" name="TextBox 120"/>
        <xdr:cNvSpPr txBox="1"/>
      </xdr:nvSpPr>
      <xdr:spPr>
        <a:xfrm>
          <a:off x="9925050" y="246602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41</xdr:row>
      <xdr:rowOff>0</xdr:rowOff>
    </xdr:from>
    <xdr:to>
      <xdr:col>31</xdr:col>
      <xdr:colOff>409175</xdr:colOff>
      <xdr:row>41</xdr:row>
      <xdr:rowOff>505197</xdr:rowOff>
    </xdr:to>
    <xdr:sp macro="" textlink="">
      <xdr:nvSpPr>
        <xdr:cNvPr id="15341" name="TextBox 121"/>
        <xdr:cNvSpPr txBox="1"/>
      </xdr:nvSpPr>
      <xdr:spPr>
        <a:xfrm>
          <a:off x="9925050" y="25307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42</xdr:row>
      <xdr:rowOff>0</xdr:rowOff>
    </xdr:from>
    <xdr:to>
      <xdr:col>31</xdr:col>
      <xdr:colOff>409175</xdr:colOff>
      <xdr:row>42</xdr:row>
      <xdr:rowOff>506053</xdr:rowOff>
    </xdr:to>
    <xdr:sp macro="" textlink="">
      <xdr:nvSpPr>
        <xdr:cNvPr id="15342" name="TextBox 122"/>
        <xdr:cNvSpPr txBox="1"/>
      </xdr:nvSpPr>
      <xdr:spPr>
        <a:xfrm>
          <a:off x="9925050" y="25898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43</xdr:row>
      <xdr:rowOff>0</xdr:rowOff>
    </xdr:from>
    <xdr:to>
      <xdr:col>31</xdr:col>
      <xdr:colOff>409175</xdr:colOff>
      <xdr:row>43</xdr:row>
      <xdr:rowOff>506016</xdr:rowOff>
    </xdr:to>
    <xdr:sp macro="" textlink="">
      <xdr:nvSpPr>
        <xdr:cNvPr id="15343" name="TextBox 123"/>
        <xdr:cNvSpPr txBox="1"/>
      </xdr:nvSpPr>
      <xdr:spPr>
        <a:xfrm>
          <a:off x="9925050" y="26536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44</xdr:row>
      <xdr:rowOff>0</xdr:rowOff>
    </xdr:from>
    <xdr:to>
      <xdr:col>31</xdr:col>
      <xdr:colOff>409175</xdr:colOff>
      <xdr:row>44</xdr:row>
      <xdr:rowOff>505271</xdr:rowOff>
    </xdr:to>
    <xdr:sp macro="" textlink="">
      <xdr:nvSpPr>
        <xdr:cNvPr id="15344" name="TextBox 124"/>
        <xdr:cNvSpPr txBox="1"/>
      </xdr:nvSpPr>
      <xdr:spPr>
        <a:xfrm>
          <a:off x="9925050" y="271843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45</xdr:row>
      <xdr:rowOff>0</xdr:rowOff>
    </xdr:from>
    <xdr:to>
      <xdr:col>31</xdr:col>
      <xdr:colOff>409175</xdr:colOff>
      <xdr:row>45</xdr:row>
      <xdr:rowOff>496682</xdr:rowOff>
    </xdr:to>
    <xdr:sp macro="" textlink="">
      <xdr:nvSpPr>
        <xdr:cNvPr id="15345" name="TextBox 125"/>
        <xdr:cNvSpPr txBox="1"/>
      </xdr:nvSpPr>
      <xdr:spPr>
        <a:xfrm>
          <a:off x="9925050" y="27851100"/>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46</xdr:row>
      <xdr:rowOff>0</xdr:rowOff>
    </xdr:from>
    <xdr:to>
      <xdr:col>31</xdr:col>
      <xdr:colOff>409175</xdr:colOff>
      <xdr:row>46</xdr:row>
      <xdr:rowOff>505085</xdr:rowOff>
    </xdr:to>
    <xdr:sp macro="" textlink="">
      <xdr:nvSpPr>
        <xdr:cNvPr id="15346" name="TextBox 126"/>
        <xdr:cNvSpPr txBox="1"/>
      </xdr:nvSpPr>
      <xdr:spPr>
        <a:xfrm>
          <a:off x="9925050" y="28489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409175</xdr:colOff>
      <xdr:row>19</xdr:row>
      <xdr:rowOff>504565</xdr:rowOff>
    </xdr:to>
    <xdr:sp macro="" textlink="">
      <xdr:nvSpPr>
        <xdr:cNvPr id="15347" name="TextBox 138"/>
        <xdr:cNvSpPr txBox="1"/>
      </xdr:nvSpPr>
      <xdr:spPr>
        <a:xfrm>
          <a:off x="9925050" y="10410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409175</xdr:colOff>
      <xdr:row>20</xdr:row>
      <xdr:rowOff>496645</xdr:rowOff>
    </xdr:to>
    <xdr:sp macro="" textlink="">
      <xdr:nvSpPr>
        <xdr:cNvPr id="15348" name="TextBox 139"/>
        <xdr:cNvSpPr txBox="1"/>
      </xdr:nvSpPr>
      <xdr:spPr>
        <a:xfrm>
          <a:off x="9925050" y="11087100"/>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381000</xdr:colOff>
      <xdr:row>5</xdr:row>
      <xdr:rowOff>9525</xdr:rowOff>
    </xdr:from>
    <xdr:ext cx="180975" cy="266700"/>
    <xdr:sp macro="" textlink="">
      <xdr:nvSpPr>
        <xdr:cNvPr id="15349" name="TextBox 22"/>
        <xdr:cNvSpPr txBox="1"/>
      </xdr:nvSpPr>
      <xdr:spPr>
        <a:xfrm>
          <a:off x="11220450" y="11239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1</xdr:col>
      <xdr:colOff>9525</xdr:colOff>
      <xdr:row>3</xdr:row>
      <xdr:rowOff>123825</xdr:rowOff>
    </xdr:from>
    <xdr:ext cx="1304925" cy="371475"/>
    <xdr:pic>
      <xdr:nvPicPr>
        <xdr:cNvPr id="1857526" name="Picture 8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866775"/>
          <a:ext cx="13049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48</xdr:row>
      <xdr:rowOff>9674</xdr:rowOff>
    </xdr:from>
    <xdr:to>
      <xdr:col>26</xdr:col>
      <xdr:colOff>114272</xdr:colOff>
      <xdr:row>49</xdr:row>
      <xdr:rowOff>95250</xdr:rowOff>
    </xdr:to>
    <xdr:sp macro="" textlink="" fLocksText="0">
      <xdr:nvSpPr>
        <xdr:cNvPr id="15351" name="Rounded Rectangle 78">
          <a:hlinkClick xmlns:r="http://schemas.openxmlformats.org/officeDocument/2006/relationships" r:id="rId2"/>
        </xdr:cNvPr>
        <xdr:cNvSpPr/>
      </xdr:nvSpPr>
      <xdr:spPr>
        <a:xfrm>
          <a:off x="9963150" y="29403675"/>
          <a:ext cx="990600"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Înainte</a:t>
          </a:r>
        </a:p>
      </xdr:txBody>
    </xdr:sp>
    <xdr:clientData/>
  </xdr:twoCellAnchor>
  <mc:AlternateContent xmlns:mc="http://schemas.openxmlformats.org/markup-compatibility/2006">
    <mc:Choice xmlns:a14="http://schemas.microsoft.com/office/drawing/2010/main" Requires="a14">
      <xdr:twoCellAnchor>
        <xdr:from>
          <xdr:col>2</xdr:col>
          <xdr:colOff>2819400</xdr:colOff>
          <xdr:row>3</xdr:row>
          <xdr:rowOff>114300</xdr:rowOff>
        </xdr:from>
        <xdr:to>
          <xdr:col>2</xdr:col>
          <xdr:colOff>3895725</xdr:colOff>
          <xdr:row>5</xdr:row>
          <xdr:rowOff>104775</xdr:rowOff>
        </xdr:to>
        <xdr:sp macro="" textlink="">
          <xdr:nvSpPr>
            <xdr:cNvPr id="1562260" name="Button 9876" hidden="1">
              <a:extLst>
                <a:ext uri="{63B3BB69-23CF-44E3-9099-C40C66FF867C}">
                  <a14:compatExt spid="_x0000_s1562260"/>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3</xdr:row>
          <xdr:rowOff>104775</xdr:rowOff>
        </xdr:from>
        <xdr:to>
          <xdr:col>5</xdr:col>
          <xdr:colOff>76200</xdr:colOff>
          <xdr:row>5</xdr:row>
          <xdr:rowOff>95250</xdr:rowOff>
        </xdr:to>
        <xdr:sp macro="" textlink="">
          <xdr:nvSpPr>
            <xdr:cNvPr id="1620178" name="Button 10450" hidden="1">
              <a:extLst>
                <a:ext uri="{63B3BB69-23CF-44E3-9099-C40C66FF867C}">
                  <a14:compatExt spid="_x0000_s162017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5</xdr:row>
      <xdr:rowOff>190500</xdr:rowOff>
    </xdr:from>
    <xdr:ext cx="8220075" cy="1504950"/>
    <xdr:pic>
      <xdr:nvPicPr>
        <xdr:cNvPr id="1857528" name="Picture 6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925050" y="1304925"/>
          <a:ext cx="82200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25</xdr:col>
      <xdr:colOff>0</xdr:colOff>
      <xdr:row>12</xdr:row>
      <xdr:rowOff>0</xdr:rowOff>
    </xdr:from>
    <xdr:to>
      <xdr:col>31</xdr:col>
      <xdr:colOff>409575</xdr:colOff>
      <xdr:row>12</xdr:row>
      <xdr:rowOff>506053</xdr:rowOff>
    </xdr:to>
    <xdr:sp macro="" textlink="">
      <xdr:nvSpPr>
        <xdr:cNvPr id="5024" name="TextBox 16"/>
        <xdr:cNvSpPr txBox="1"/>
      </xdr:nvSpPr>
      <xdr:spPr>
        <a:xfrm>
          <a:off x="9639300" y="50006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505755</xdr:rowOff>
    </xdr:to>
    <xdr:sp macro="" textlink="">
      <xdr:nvSpPr>
        <xdr:cNvPr id="5025" name="TextBox 17"/>
        <xdr:cNvSpPr txBox="1"/>
      </xdr:nvSpPr>
      <xdr:spPr>
        <a:xfrm>
          <a:off x="9639300" y="5638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503969</xdr:rowOff>
    </xdr:to>
    <xdr:sp macro="" textlink="">
      <xdr:nvSpPr>
        <xdr:cNvPr id="5026" name="TextBox 18"/>
        <xdr:cNvSpPr txBox="1"/>
      </xdr:nvSpPr>
      <xdr:spPr>
        <a:xfrm>
          <a:off x="9639300" y="62960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409575</xdr:colOff>
      <xdr:row>15</xdr:row>
      <xdr:rowOff>506016</xdr:rowOff>
    </xdr:to>
    <xdr:sp macro="" textlink="">
      <xdr:nvSpPr>
        <xdr:cNvPr id="5027" name="TextBox 19"/>
        <xdr:cNvSpPr txBox="1"/>
      </xdr:nvSpPr>
      <xdr:spPr>
        <a:xfrm>
          <a:off x="9639300" y="68961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409575</xdr:colOff>
      <xdr:row>16</xdr:row>
      <xdr:rowOff>506053</xdr:rowOff>
    </xdr:to>
    <xdr:sp macro="" textlink="">
      <xdr:nvSpPr>
        <xdr:cNvPr id="5028" name="TextBox 20"/>
        <xdr:cNvSpPr txBox="1"/>
      </xdr:nvSpPr>
      <xdr:spPr>
        <a:xfrm>
          <a:off x="9639300" y="7543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409575</xdr:colOff>
      <xdr:row>17</xdr:row>
      <xdr:rowOff>503374</xdr:rowOff>
    </xdr:to>
    <xdr:sp macro="" textlink="">
      <xdr:nvSpPr>
        <xdr:cNvPr id="5029" name="TextBox 21"/>
        <xdr:cNvSpPr txBox="1"/>
      </xdr:nvSpPr>
      <xdr:spPr>
        <a:xfrm>
          <a:off x="9639300" y="81819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409575</xdr:colOff>
      <xdr:row>18</xdr:row>
      <xdr:rowOff>503411</xdr:rowOff>
    </xdr:to>
    <xdr:sp macro="" textlink="">
      <xdr:nvSpPr>
        <xdr:cNvPr id="5030" name="TextBox 22"/>
        <xdr:cNvSpPr txBox="1"/>
      </xdr:nvSpPr>
      <xdr:spPr>
        <a:xfrm>
          <a:off x="9639300" y="89725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409575</xdr:colOff>
      <xdr:row>19</xdr:row>
      <xdr:rowOff>503858</xdr:rowOff>
    </xdr:to>
    <xdr:sp macro="" textlink="">
      <xdr:nvSpPr>
        <xdr:cNvPr id="5031" name="TextBox 23"/>
        <xdr:cNvSpPr txBox="1"/>
      </xdr:nvSpPr>
      <xdr:spPr>
        <a:xfrm>
          <a:off x="9639300" y="97536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409575</xdr:colOff>
      <xdr:row>20</xdr:row>
      <xdr:rowOff>506016</xdr:rowOff>
    </xdr:to>
    <xdr:sp macro="" textlink="">
      <xdr:nvSpPr>
        <xdr:cNvPr id="5032" name="TextBox 24"/>
        <xdr:cNvSpPr txBox="1"/>
      </xdr:nvSpPr>
      <xdr:spPr>
        <a:xfrm>
          <a:off x="9639300" y="10458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409575</xdr:colOff>
      <xdr:row>21</xdr:row>
      <xdr:rowOff>503411</xdr:rowOff>
    </xdr:to>
    <xdr:sp macro="" textlink="">
      <xdr:nvSpPr>
        <xdr:cNvPr id="5033" name="TextBox 25"/>
        <xdr:cNvSpPr txBox="1"/>
      </xdr:nvSpPr>
      <xdr:spPr>
        <a:xfrm>
          <a:off x="9639300" y="111061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9</xdr:row>
      <xdr:rowOff>0</xdr:rowOff>
    </xdr:from>
    <xdr:to>
      <xdr:col>31</xdr:col>
      <xdr:colOff>409575</xdr:colOff>
      <xdr:row>9</xdr:row>
      <xdr:rowOff>505867</xdr:rowOff>
    </xdr:to>
    <xdr:sp macro="" textlink="">
      <xdr:nvSpPr>
        <xdr:cNvPr id="5034" name="TextBox 27"/>
        <xdr:cNvSpPr txBox="1"/>
      </xdr:nvSpPr>
      <xdr:spPr>
        <a:xfrm>
          <a:off x="9639300" y="31432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123825</xdr:rowOff>
    </xdr:from>
    <xdr:ext cx="1343025" cy="381000"/>
    <xdr:pic>
      <xdr:nvPicPr>
        <xdr:cNvPr id="1731499"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847725"/>
          <a:ext cx="1343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22</xdr:row>
      <xdr:rowOff>190351</xdr:rowOff>
    </xdr:from>
    <xdr:to>
      <xdr:col>26</xdr:col>
      <xdr:colOff>95436</xdr:colOff>
      <xdr:row>24</xdr:row>
      <xdr:rowOff>85427</xdr:rowOff>
    </xdr:to>
    <xdr:sp macro="" textlink="" fLocksText="0">
      <xdr:nvSpPr>
        <xdr:cNvPr id="5036" name="Rounded Rectangle 14">
          <a:hlinkClick xmlns:r="http://schemas.openxmlformats.org/officeDocument/2006/relationships" r:id="rId2"/>
        </xdr:cNvPr>
        <xdr:cNvSpPr/>
      </xdr:nvSpPr>
      <xdr:spPr>
        <a:xfrm>
          <a:off x="9677400" y="12077700"/>
          <a:ext cx="971550"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Înainte</a:t>
          </a:r>
        </a:p>
      </xdr:txBody>
    </xdr:sp>
    <xdr:clientData/>
  </xdr:twoCellAnchor>
  <xdr:twoCellAnchor>
    <xdr:from>
      <xdr:col>25</xdr:col>
      <xdr:colOff>0</xdr:colOff>
      <xdr:row>11</xdr:row>
      <xdr:rowOff>0</xdr:rowOff>
    </xdr:from>
    <xdr:to>
      <xdr:col>31</xdr:col>
      <xdr:colOff>409575</xdr:colOff>
      <xdr:row>11</xdr:row>
      <xdr:rowOff>506016</xdr:rowOff>
    </xdr:to>
    <xdr:sp macro="" textlink="">
      <xdr:nvSpPr>
        <xdr:cNvPr id="5037" name="TextBox 15"/>
        <xdr:cNvSpPr txBox="1"/>
      </xdr:nvSpPr>
      <xdr:spPr>
        <a:xfrm>
          <a:off x="9639300" y="4352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25</xdr:col>
      <xdr:colOff>657225</xdr:colOff>
      <xdr:row>10</xdr:row>
      <xdr:rowOff>123825</xdr:rowOff>
    </xdr:from>
    <xdr:ext cx="180975" cy="266700"/>
    <xdr:sp macro="" textlink="">
      <xdr:nvSpPr>
        <xdr:cNvPr id="5038" name="TextBox 26"/>
        <xdr:cNvSpPr txBox="1"/>
      </xdr:nvSpPr>
      <xdr:spPr>
        <a:xfrm>
          <a:off x="10296525" y="38957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10</xdr:row>
      <xdr:rowOff>0</xdr:rowOff>
    </xdr:from>
    <xdr:to>
      <xdr:col>31</xdr:col>
      <xdr:colOff>409575</xdr:colOff>
      <xdr:row>10</xdr:row>
      <xdr:rowOff>503858</xdr:rowOff>
    </xdr:to>
    <xdr:sp macro="" textlink="">
      <xdr:nvSpPr>
        <xdr:cNvPr id="5039" name="TextBox 28"/>
        <xdr:cNvSpPr txBox="1"/>
      </xdr:nvSpPr>
      <xdr:spPr>
        <a:xfrm>
          <a:off x="9639300" y="37719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2857500</xdr:colOff>
          <xdr:row>3</xdr:row>
          <xdr:rowOff>76200</xdr:rowOff>
        </xdr:from>
        <xdr:to>
          <xdr:col>2</xdr:col>
          <xdr:colOff>3933825</xdr:colOff>
          <xdr:row>5</xdr:row>
          <xdr:rowOff>66675</xdr:rowOff>
        </xdr:to>
        <xdr:sp macro="" textlink="">
          <xdr:nvSpPr>
            <xdr:cNvPr id="1533261" name="Button 3405" hidden="1">
              <a:extLst>
                <a:ext uri="{63B3BB69-23CF-44E3-9099-C40C66FF867C}">
                  <a14:compatExt spid="_x0000_s1533261"/>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3</xdr:row>
          <xdr:rowOff>66675</xdr:rowOff>
        </xdr:from>
        <xdr:to>
          <xdr:col>6</xdr:col>
          <xdr:colOff>57150</xdr:colOff>
          <xdr:row>5</xdr:row>
          <xdr:rowOff>57150</xdr:rowOff>
        </xdr:to>
        <xdr:sp macro="" textlink="">
          <xdr:nvSpPr>
            <xdr:cNvPr id="1533468" name="Button 3612" hidden="1">
              <a:extLst>
                <a:ext uri="{63B3BB69-23CF-44E3-9099-C40C66FF867C}">
                  <a14:compatExt spid="_x0000_s153346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6</xdr:row>
      <xdr:rowOff>0</xdr:rowOff>
    </xdr:from>
    <xdr:ext cx="8220075" cy="1409700"/>
    <xdr:pic>
      <xdr:nvPicPr>
        <xdr:cNvPr id="1731504" name="Picture 3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39300" y="1285875"/>
          <a:ext cx="8220075"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505867</xdr:rowOff>
    </xdr:to>
    <xdr:sp macro="" textlink="">
      <xdr:nvSpPr>
        <xdr:cNvPr id="6405" name="TextBox 25"/>
        <xdr:cNvSpPr txBox="1"/>
      </xdr:nvSpPr>
      <xdr:spPr>
        <a:xfrm>
          <a:off x="9677400" y="3467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10</xdr:row>
      <xdr:rowOff>0</xdr:rowOff>
    </xdr:from>
    <xdr:to>
      <xdr:col>30</xdr:col>
      <xdr:colOff>419100</xdr:colOff>
      <xdr:row>10</xdr:row>
      <xdr:rowOff>505197</xdr:rowOff>
    </xdr:to>
    <xdr:sp macro="" textlink="">
      <xdr:nvSpPr>
        <xdr:cNvPr id="6406" name="TextBox 26"/>
        <xdr:cNvSpPr txBox="1"/>
      </xdr:nvSpPr>
      <xdr:spPr>
        <a:xfrm>
          <a:off x="9677400" y="4095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504825</xdr:rowOff>
    </xdr:to>
    <xdr:sp macro="" textlink="">
      <xdr:nvSpPr>
        <xdr:cNvPr id="6407" name="TextBox 27"/>
        <xdr:cNvSpPr txBox="1"/>
      </xdr:nvSpPr>
      <xdr:spPr>
        <a:xfrm>
          <a:off x="9677400" y="46863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505271</xdr:rowOff>
    </xdr:to>
    <xdr:sp macro="" textlink="">
      <xdr:nvSpPr>
        <xdr:cNvPr id="6408" name="TextBox 28"/>
        <xdr:cNvSpPr txBox="1"/>
      </xdr:nvSpPr>
      <xdr:spPr>
        <a:xfrm>
          <a:off x="9677400" y="52959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513548</xdr:rowOff>
    </xdr:to>
    <xdr:sp macro="" textlink="">
      <xdr:nvSpPr>
        <xdr:cNvPr id="6409" name="TextBox 29"/>
        <xdr:cNvSpPr txBox="1"/>
      </xdr:nvSpPr>
      <xdr:spPr>
        <a:xfrm>
          <a:off x="9677400" y="59626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14</xdr:row>
      <xdr:rowOff>0</xdr:rowOff>
    </xdr:from>
    <xdr:to>
      <xdr:col>30</xdr:col>
      <xdr:colOff>419100</xdr:colOff>
      <xdr:row>14</xdr:row>
      <xdr:rowOff>503969</xdr:rowOff>
    </xdr:to>
    <xdr:sp macro="" textlink="">
      <xdr:nvSpPr>
        <xdr:cNvPr id="6410" name="TextBox 31"/>
        <xdr:cNvSpPr txBox="1"/>
      </xdr:nvSpPr>
      <xdr:spPr>
        <a:xfrm>
          <a:off x="9677400" y="65436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15</xdr:row>
      <xdr:rowOff>0</xdr:rowOff>
    </xdr:from>
    <xdr:to>
      <xdr:col>30</xdr:col>
      <xdr:colOff>419100</xdr:colOff>
      <xdr:row>15</xdr:row>
      <xdr:rowOff>504527</xdr:rowOff>
    </xdr:to>
    <xdr:sp macro="" textlink="">
      <xdr:nvSpPr>
        <xdr:cNvPr id="6411" name="TextBox 32"/>
        <xdr:cNvSpPr txBox="1"/>
      </xdr:nvSpPr>
      <xdr:spPr>
        <a:xfrm>
          <a:off x="9677400" y="7143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16</xdr:row>
      <xdr:rowOff>0</xdr:rowOff>
    </xdr:from>
    <xdr:to>
      <xdr:col>30</xdr:col>
      <xdr:colOff>419100</xdr:colOff>
      <xdr:row>16</xdr:row>
      <xdr:rowOff>503858</xdr:rowOff>
    </xdr:to>
    <xdr:sp macro="" textlink="">
      <xdr:nvSpPr>
        <xdr:cNvPr id="6412" name="TextBox 33"/>
        <xdr:cNvSpPr txBox="1"/>
      </xdr:nvSpPr>
      <xdr:spPr>
        <a:xfrm>
          <a:off x="9677400" y="77152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17</xdr:row>
      <xdr:rowOff>0</xdr:rowOff>
    </xdr:from>
    <xdr:to>
      <xdr:col>30</xdr:col>
      <xdr:colOff>419100</xdr:colOff>
      <xdr:row>17</xdr:row>
      <xdr:rowOff>505867</xdr:rowOff>
    </xdr:to>
    <xdr:sp macro="" textlink="">
      <xdr:nvSpPr>
        <xdr:cNvPr id="6413" name="TextBox 34"/>
        <xdr:cNvSpPr txBox="1"/>
      </xdr:nvSpPr>
      <xdr:spPr>
        <a:xfrm>
          <a:off x="9677400" y="8296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18</xdr:row>
      <xdr:rowOff>0</xdr:rowOff>
    </xdr:from>
    <xdr:to>
      <xdr:col>30</xdr:col>
      <xdr:colOff>419100</xdr:colOff>
      <xdr:row>18</xdr:row>
      <xdr:rowOff>505867</xdr:rowOff>
    </xdr:to>
    <xdr:sp macro="" textlink="">
      <xdr:nvSpPr>
        <xdr:cNvPr id="6414" name="TextBox 35"/>
        <xdr:cNvSpPr txBox="1"/>
      </xdr:nvSpPr>
      <xdr:spPr>
        <a:xfrm>
          <a:off x="9677400" y="89249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19</xdr:row>
      <xdr:rowOff>0</xdr:rowOff>
    </xdr:from>
    <xdr:to>
      <xdr:col>30</xdr:col>
      <xdr:colOff>419100</xdr:colOff>
      <xdr:row>19</xdr:row>
      <xdr:rowOff>506016</xdr:rowOff>
    </xdr:to>
    <xdr:sp macro="" textlink="">
      <xdr:nvSpPr>
        <xdr:cNvPr id="6415" name="TextBox 36"/>
        <xdr:cNvSpPr txBox="1"/>
      </xdr:nvSpPr>
      <xdr:spPr>
        <a:xfrm>
          <a:off x="9677400" y="95535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20</xdr:row>
      <xdr:rowOff>0</xdr:rowOff>
    </xdr:from>
    <xdr:to>
      <xdr:col>30</xdr:col>
      <xdr:colOff>419100</xdr:colOff>
      <xdr:row>20</xdr:row>
      <xdr:rowOff>505271</xdr:rowOff>
    </xdr:to>
    <xdr:sp macro="" textlink="">
      <xdr:nvSpPr>
        <xdr:cNvPr id="6416" name="TextBox 37"/>
        <xdr:cNvSpPr txBox="1"/>
      </xdr:nvSpPr>
      <xdr:spPr>
        <a:xfrm>
          <a:off x="9677400" y="10201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22</xdr:row>
      <xdr:rowOff>0</xdr:rowOff>
    </xdr:from>
    <xdr:to>
      <xdr:col>30</xdr:col>
      <xdr:colOff>419100</xdr:colOff>
      <xdr:row>22</xdr:row>
      <xdr:rowOff>505458</xdr:rowOff>
    </xdr:to>
    <xdr:sp macro="" textlink="">
      <xdr:nvSpPr>
        <xdr:cNvPr id="6417" name="TextBox 38"/>
        <xdr:cNvSpPr txBox="1"/>
      </xdr:nvSpPr>
      <xdr:spPr>
        <a:xfrm>
          <a:off x="9677400" y="11515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23</xdr:row>
      <xdr:rowOff>0</xdr:rowOff>
    </xdr:from>
    <xdr:to>
      <xdr:col>30</xdr:col>
      <xdr:colOff>419100</xdr:colOff>
      <xdr:row>23</xdr:row>
      <xdr:rowOff>506313</xdr:rowOff>
    </xdr:to>
    <xdr:sp macro="" textlink="">
      <xdr:nvSpPr>
        <xdr:cNvPr id="6418" name="TextBox 39"/>
        <xdr:cNvSpPr txBox="1"/>
      </xdr:nvSpPr>
      <xdr:spPr>
        <a:xfrm>
          <a:off x="9677400" y="12134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21</xdr:row>
      <xdr:rowOff>0</xdr:rowOff>
    </xdr:from>
    <xdr:to>
      <xdr:col>30</xdr:col>
      <xdr:colOff>419100</xdr:colOff>
      <xdr:row>21</xdr:row>
      <xdr:rowOff>506016</xdr:rowOff>
    </xdr:to>
    <xdr:sp macro="" textlink="">
      <xdr:nvSpPr>
        <xdr:cNvPr id="6419" name="TextBox 40"/>
        <xdr:cNvSpPr txBox="1"/>
      </xdr:nvSpPr>
      <xdr:spPr>
        <a:xfrm>
          <a:off x="9677400" y="108680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24</xdr:row>
      <xdr:rowOff>0</xdr:rowOff>
    </xdr:from>
    <xdr:to>
      <xdr:col>30</xdr:col>
      <xdr:colOff>419100</xdr:colOff>
      <xdr:row>24</xdr:row>
      <xdr:rowOff>496645</xdr:rowOff>
    </xdr:to>
    <xdr:sp macro="" textlink="">
      <xdr:nvSpPr>
        <xdr:cNvPr id="6420" name="TextBox 41"/>
        <xdr:cNvSpPr txBox="1"/>
      </xdr:nvSpPr>
      <xdr:spPr>
        <a:xfrm>
          <a:off x="9677400" y="12906375"/>
          <a:ext cx="8296275"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25</xdr:row>
      <xdr:rowOff>0</xdr:rowOff>
    </xdr:from>
    <xdr:to>
      <xdr:col>30</xdr:col>
      <xdr:colOff>419100</xdr:colOff>
      <xdr:row>25</xdr:row>
      <xdr:rowOff>503858</xdr:rowOff>
    </xdr:to>
    <xdr:sp macro="" textlink="">
      <xdr:nvSpPr>
        <xdr:cNvPr id="6421" name="TextBox 42"/>
        <xdr:cNvSpPr txBox="1"/>
      </xdr:nvSpPr>
      <xdr:spPr>
        <a:xfrm>
          <a:off x="9677400" y="135540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26</xdr:row>
      <xdr:rowOff>0</xdr:rowOff>
    </xdr:from>
    <xdr:to>
      <xdr:col>30</xdr:col>
      <xdr:colOff>419100</xdr:colOff>
      <xdr:row>26</xdr:row>
      <xdr:rowOff>503858</xdr:rowOff>
    </xdr:to>
    <xdr:sp macro="" textlink="">
      <xdr:nvSpPr>
        <xdr:cNvPr id="6422" name="TextBox 43"/>
        <xdr:cNvSpPr txBox="1"/>
      </xdr:nvSpPr>
      <xdr:spPr>
        <a:xfrm>
          <a:off x="9677400" y="14135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27</xdr:row>
      <xdr:rowOff>0</xdr:rowOff>
    </xdr:from>
    <xdr:to>
      <xdr:col>30</xdr:col>
      <xdr:colOff>419100</xdr:colOff>
      <xdr:row>27</xdr:row>
      <xdr:rowOff>504974</xdr:rowOff>
    </xdr:to>
    <xdr:sp macro="" textlink="">
      <xdr:nvSpPr>
        <xdr:cNvPr id="6423" name="TextBox 44"/>
        <xdr:cNvSpPr txBox="1"/>
      </xdr:nvSpPr>
      <xdr:spPr>
        <a:xfrm>
          <a:off x="9677400" y="14716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47625</xdr:colOff>
      <xdr:row>3</xdr:row>
      <xdr:rowOff>95250</xdr:rowOff>
    </xdr:from>
    <xdr:ext cx="1343025" cy="381000"/>
    <xdr:pic>
      <xdr:nvPicPr>
        <xdr:cNvPr id="1873176"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61925" y="971550"/>
          <a:ext cx="1343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18752</xdr:colOff>
      <xdr:row>28</xdr:row>
      <xdr:rowOff>162223</xdr:rowOff>
    </xdr:from>
    <xdr:to>
      <xdr:col>25</xdr:col>
      <xdr:colOff>85390</xdr:colOff>
      <xdr:row>30</xdr:row>
      <xdr:rowOff>57299</xdr:rowOff>
    </xdr:to>
    <xdr:sp macro="" textlink="" fLocksText="0">
      <xdr:nvSpPr>
        <xdr:cNvPr id="6425" name="Rounded Rectangle 23">
          <a:hlinkClick xmlns:r="http://schemas.openxmlformats.org/officeDocument/2006/relationships" r:id="rId2"/>
        </xdr:cNvPr>
        <xdr:cNvSpPr/>
      </xdr:nvSpPr>
      <xdr:spPr>
        <a:xfrm>
          <a:off x="9696450" y="15430500"/>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Înainte</a:t>
          </a:r>
        </a:p>
      </xdr:txBody>
    </xdr:sp>
    <xdr:clientData/>
  </xdr:twoCellAnchor>
  <mc:AlternateContent xmlns:mc="http://schemas.openxmlformats.org/markup-compatibility/2006">
    <mc:Choice xmlns:a14="http://schemas.microsoft.com/office/drawing/2010/main" Requires="a14">
      <xdr:twoCellAnchor>
        <xdr:from>
          <xdr:col>2</xdr:col>
          <xdr:colOff>2876550</xdr:colOff>
          <xdr:row>3</xdr:row>
          <xdr:rowOff>95250</xdr:rowOff>
        </xdr:from>
        <xdr:to>
          <xdr:col>2</xdr:col>
          <xdr:colOff>3952875</xdr:colOff>
          <xdr:row>5</xdr:row>
          <xdr:rowOff>85725</xdr:rowOff>
        </xdr:to>
        <xdr:sp macro="" textlink="">
          <xdr:nvSpPr>
            <xdr:cNvPr id="1569003" name="Button 4331" hidden="1">
              <a:extLst>
                <a:ext uri="{63B3BB69-23CF-44E3-9099-C40C66FF867C}">
                  <a14:compatExt spid="_x0000_s1569003"/>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4105275</xdr:colOff>
          <xdr:row>3</xdr:row>
          <xdr:rowOff>95250</xdr:rowOff>
        </xdr:from>
        <xdr:to>
          <xdr:col>6</xdr:col>
          <xdr:colOff>209550</xdr:colOff>
          <xdr:row>5</xdr:row>
          <xdr:rowOff>85725</xdr:rowOff>
        </xdr:to>
        <xdr:sp macro="" textlink="">
          <xdr:nvSpPr>
            <xdr:cNvPr id="1569250" name="Button 4578" hidden="1">
              <a:extLst>
                <a:ext uri="{63B3BB69-23CF-44E3-9099-C40C66FF867C}">
                  <a14:compatExt spid="_x0000_s1569250"/>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5</xdr:row>
      <xdr:rowOff>190500</xdr:rowOff>
    </xdr:from>
    <xdr:ext cx="8220075" cy="1495425"/>
    <xdr:pic>
      <xdr:nvPicPr>
        <xdr:cNvPr id="1873178" name="Picture 3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77400" y="14382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xdr:from>
      <xdr:col>25</xdr:col>
      <xdr:colOff>0</xdr:colOff>
      <xdr:row>9</xdr:row>
      <xdr:rowOff>0</xdr:rowOff>
    </xdr:from>
    <xdr:to>
      <xdr:col>31</xdr:col>
      <xdr:colOff>409575</xdr:colOff>
      <xdr:row>9</xdr:row>
      <xdr:rowOff>503969</xdr:rowOff>
    </xdr:to>
    <xdr:sp macro="" textlink="">
      <xdr:nvSpPr>
        <xdr:cNvPr id="5828" name="TextBox 19"/>
        <xdr:cNvSpPr txBox="1"/>
      </xdr:nvSpPr>
      <xdr:spPr>
        <a:xfrm>
          <a:off x="9667875" y="33813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10</xdr:row>
      <xdr:rowOff>0</xdr:rowOff>
    </xdr:from>
    <xdr:to>
      <xdr:col>31</xdr:col>
      <xdr:colOff>409575</xdr:colOff>
      <xdr:row>10</xdr:row>
      <xdr:rowOff>503969</xdr:rowOff>
    </xdr:to>
    <xdr:sp macro="" textlink="">
      <xdr:nvSpPr>
        <xdr:cNvPr id="5829" name="TextBox 20"/>
        <xdr:cNvSpPr txBox="1"/>
      </xdr:nvSpPr>
      <xdr:spPr>
        <a:xfrm>
          <a:off x="9667875" y="3981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11</xdr:row>
      <xdr:rowOff>0</xdr:rowOff>
    </xdr:from>
    <xdr:to>
      <xdr:col>31</xdr:col>
      <xdr:colOff>409575</xdr:colOff>
      <xdr:row>11</xdr:row>
      <xdr:rowOff>506053</xdr:rowOff>
    </xdr:to>
    <xdr:sp macro="" textlink="">
      <xdr:nvSpPr>
        <xdr:cNvPr id="5830" name="TextBox 21"/>
        <xdr:cNvSpPr txBox="1"/>
      </xdr:nvSpPr>
      <xdr:spPr>
        <a:xfrm>
          <a:off x="9667875" y="45815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409575</xdr:colOff>
      <xdr:row>12</xdr:row>
      <xdr:rowOff>506053</xdr:rowOff>
    </xdr:to>
    <xdr:sp macro="" textlink="">
      <xdr:nvSpPr>
        <xdr:cNvPr id="5831" name="TextBox 22"/>
        <xdr:cNvSpPr txBox="1"/>
      </xdr:nvSpPr>
      <xdr:spPr>
        <a:xfrm>
          <a:off x="9667875" y="52197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496682</xdr:rowOff>
    </xdr:to>
    <xdr:sp macro="" textlink="">
      <xdr:nvSpPr>
        <xdr:cNvPr id="5832" name="TextBox 23"/>
        <xdr:cNvSpPr txBox="1"/>
      </xdr:nvSpPr>
      <xdr:spPr>
        <a:xfrm>
          <a:off x="9667875" y="585787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504825</xdr:rowOff>
    </xdr:to>
    <xdr:sp macro="" textlink="">
      <xdr:nvSpPr>
        <xdr:cNvPr id="5833" name="TextBox 24"/>
        <xdr:cNvSpPr txBox="1"/>
      </xdr:nvSpPr>
      <xdr:spPr>
        <a:xfrm>
          <a:off x="9667875" y="6496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409575</xdr:colOff>
      <xdr:row>15</xdr:row>
      <xdr:rowOff>505867</xdr:rowOff>
    </xdr:to>
    <xdr:sp macro="" textlink="">
      <xdr:nvSpPr>
        <xdr:cNvPr id="5834" name="TextBox 25"/>
        <xdr:cNvSpPr txBox="1"/>
      </xdr:nvSpPr>
      <xdr:spPr>
        <a:xfrm>
          <a:off x="9667875" y="7105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409575</xdr:colOff>
      <xdr:row>16</xdr:row>
      <xdr:rowOff>503858</xdr:rowOff>
    </xdr:to>
    <xdr:sp macro="" textlink="">
      <xdr:nvSpPr>
        <xdr:cNvPr id="5835" name="TextBox 26"/>
        <xdr:cNvSpPr txBox="1"/>
      </xdr:nvSpPr>
      <xdr:spPr>
        <a:xfrm>
          <a:off x="9667875" y="77343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409575</xdr:colOff>
      <xdr:row>17</xdr:row>
      <xdr:rowOff>505197</xdr:rowOff>
    </xdr:to>
    <xdr:sp macro="" textlink="">
      <xdr:nvSpPr>
        <xdr:cNvPr id="5836" name="TextBox 27"/>
        <xdr:cNvSpPr txBox="1"/>
      </xdr:nvSpPr>
      <xdr:spPr>
        <a:xfrm>
          <a:off x="9667875" y="84391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409575</xdr:colOff>
      <xdr:row>18</xdr:row>
      <xdr:rowOff>505867</xdr:rowOff>
    </xdr:to>
    <xdr:sp macro="" textlink="">
      <xdr:nvSpPr>
        <xdr:cNvPr id="5837" name="TextBox 28"/>
        <xdr:cNvSpPr txBox="1"/>
      </xdr:nvSpPr>
      <xdr:spPr>
        <a:xfrm>
          <a:off x="9667875" y="9134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409575</xdr:colOff>
      <xdr:row>19</xdr:row>
      <xdr:rowOff>496682</xdr:rowOff>
    </xdr:to>
    <xdr:sp macro="" textlink="">
      <xdr:nvSpPr>
        <xdr:cNvPr id="5838" name="TextBox 29"/>
        <xdr:cNvSpPr txBox="1"/>
      </xdr:nvSpPr>
      <xdr:spPr>
        <a:xfrm>
          <a:off x="9667875" y="976312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409575</xdr:colOff>
      <xdr:row>20</xdr:row>
      <xdr:rowOff>506053</xdr:rowOff>
    </xdr:to>
    <xdr:sp macro="" textlink="">
      <xdr:nvSpPr>
        <xdr:cNvPr id="5839" name="TextBox 30"/>
        <xdr:cNvSpPr txBox="1"/>
      </xdr:nvSpPr>
      <xdr:spPr>
        <a:xfrm>
          <a:off x="9667875" y="104013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409575</xdr:colOff>
      <xdr:row>21</xdr:row>
      <xdr:rowOff>503858</xdr:rowOff>
    </xdr:to>
    <xdr:sp macro="" textlink="">
      <xdr:nvSpPr>
        <xdr:cNvPr id="5840" name="TextBox 31"/>
        <xdr:cNvSpPr txBox="1"/>
      </xdr:nvSpPr>
      <xdr:spPr>
        <a:xfrm>
          <a:off x="9667875" y="11039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409575</xdr:colOff>
      <xdr:row>22</xdr:row>
      <xdr:rowOff>505197</xdr:rowOff>
    </xdr:to>
    <xdr:sp macro="" textlink="">
      <xdr:nvSpPr>
        <xdr:cNvPr id="5841" name="TextBox 32"/>
        <xdr:cNvSpPr txBox="1"/>
      </xdr:nvSpPr>
      <xdr:spPr>
        <a:xfrm>
          <a:off x="9667875" y="11620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409575</xdr:colOff>
      <xdr:row>23</xdr:row>
      <xdr:rowOff>503969</xdr:rowOff>
    </xdr:to>
    <xdr:sp macro="" textlink="">
      <xdr:nvSpPr>
        <xdr:cNvPr id="5842" name="TextBox 33"/>
        <xdr:cNvSpPr txBox="1"/>
      </xdr:nvSpPr>
      <xdr:spPr>
        <a:xfrm>
          <a:off x="9667875" y="12211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409575</xdr:colOff>
      <xdr:row>24</xdr:row>
      <xdr:rowOff>496645</xdr:rowOff>
    </xdr:to>
    <xdr:sp macro="" textlink="">
      <xdr:nvSpPr>
        <xdr:cNvPr id="5843" name="TextBox 34"/>
        <xdr:cNvSpPr txBox="1"/>
      </xdr:nvSpPr>
      <xdr:spPr>
        <a:xfrm>
          <a:off x="9667875" y="1281112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409575</xdr:colOff>
      <xdr:row>25</xdr:row>
      <xdr:rowOff>504527</xdr:rowOff>
    </xdr:to>
    <xdr:sp macro="" textlink="">
      <xdr:nvSpPr>
        <xdr:cNvPr id="5844" name="TextBox 35"/>
        <xdr:cNvSpPr txBox="1"/>
      </xdr:nvSpPr>
      <xdr:spPr>
        <a:xfrm>
          <a:off x="9667875" y="13458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0</xdr:col>
      <xdr:colOff>142875</xdr:colOff>
      <xdr:row>3</xdr:row>
      <xdr:rowOff>133350</xdr:rowOff>
    </xdr:from>
    <xdr:ext cx="1352550" cy="381000"/>
    <xdr:pic>
      <xdr:nvPicPr>
        <xdr:cNvPr id="1793749" name="Picture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923925"/>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26</xdr:row>
      <xdr:rowOff>162223</xdr:rowOff>
    </xdr:from>
    <xdr:to>
      <xdr:col>26</xdr:col>
      <xdr:colOff>104226</xdr:colOff>
      <xdr:row>28</xdr:row>
      <xdr:rowOff>57299</xdr:rowOff>
    </xdr:to>
    <xdr:sp macro="" textlink="" fLocksText="0">
      <xdr:nvSpPr>
        <xdr:cNvPr id="5846" name="Rounded Rectangle 36">
          <a:hlinkClick xmlns:r="http://schemas.openxmlformats.org/officeDocument/2006/relationships" r:id="rId2"/>
        </xdr:cNvPr>
        <xdr:cNvSpPr/>
      </xdr:nvSpPr>
      <xdr:spPr>
        <a:xfrm>
          <a:off x="9705975" y="14192250"/>
          <a:ext cx="981075" cy="2476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Înainte</a:t>
          </a:r>
        </a:p>
      </xdr:txBody>
    </xdr:sp>
    <xdr:clientData/>
  </xdr:twoCellAnchor>
  <mc:AlternateContent xmlns:mc="http://schemas.openxmlformats.org/markup-compatibility/2006">
    <mc:Choice xmlns:a14="http://schemas.microsoft.com/office/drawing/2010/main" Requires="a14">
      <xdr:twoCellAnchor>
        <xdr:from>
          <xdr:col>2</xdr:col>
          <xdr:colOff>2800350</xdr:colOff>
          <xdr:row>3</xdr:row>
          <xdr:rowOff>104775</xdr:rowOff>
        </xdr:from>
        <xdr:to>
          <xdr:col>2</xdr:col>
          <xdr:colOff>3876675</xdr:colOff>
          <xdr:row>5</xdr:row>
          <xdr:rowOff>85725</xdr:rowOff>
        </xdr:to>
        <xdr:sp macro="" textlink="">
          <xdr:nvSpPr>
            <xdr:cNvPr id="1459049" name="Button 3945" hidden="1">
              <a:extLst>
                <a:ext uri="{63B3BB69-23CF-44E3-9099-C40C66FF867C}">
                  <a14:compatExt spid="_x0000_s1459049"/>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3981450</xdr:colOff>
          <xdr:row>3</xdr:row>
          <xdr:rowOff>85725</xdr:rowOff>
        </xdr:from>
        <xdr:to>
          <xdr:col>5</xdr:col>
          <xdr:colOff>38100</xdr:colOff>
          <xdr:row>5</xdr:row>
          <xdr:rowOff>76200</xdr:rowOff>
        </xdr:to>
        <xdr:sp macro="" textlink="">
          <xdr:nvSpPr>
            <xdr:cNvPr id="1627207" name="Button 4167" hidden="1">
              <a:extLst>
                <a:ext uri="{63B3BB69-23CF-44E3-9099-C40C66FF867C}">
                  <a14:compatExt spid="_x0000_s1627207"/>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5</xdr:row>
      <xdr:rowOff>190500</xdr:rowOff>
    </xdr:from>
    <xdr:ext cx="8220075" cy="1466850"/>
    <xdr:pic>
      <xdr:nvPicPr>
        <xdr:cNvPr id="1793751" name="Picture 3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67875" y="1352550"/>
          <a:ext cx="82200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xdr:from>
      <xdr:col>25</xdr:col>
      <xdr:colOff>0</xdr:colOff>
      <xdr:row>9</xdr:row>
      <xdr:rowOff>0</xdr:rowOff>
    </xdr:from>
    <xdr:to>
      <xdr:col>31</xdr:col>
      <xdr:colOff>419100</xdr:colOff>
      <xdr:row>9</xdr:row>
      <xdr:rowOff>505867</xdr:rowOff>
    </xdr:to>
    <xdr:sp macro="" textlink="">
      <xdr:nvSpPr>
        <xdr:cNvPr id="14477" name="TextBox 42"/>
        <xdr:cNvSpPr txBox="1"/>
      </xdr:nvSpPr>
      <xdr:spPr>
        <a:xfrm>
          <a:off x="9791700" y="33528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419100</xdr:colOff>
      <xdr:row>16</xdr:row>
      <xdr:rowOff>503634</xdr:rowOff>
    </xdr:to>
    <xdr:sp macro="" textlink="">
      <xdr:nvSpPr>
        <xdr:cNvPr id="14478" name="TextBox 44"/>
        <xdr:cNvSpPr txBox="1"/>
      </xdr:nvSpPr>
      <xdr:spPr>
        <a:xfrm>
          <a:off x="9791700" y="80200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419100</xdr:colOff>
      <xdr:row>24</xdr:row>
      <xdr:rowOff>503858</xdr:rowOff>
    </xdr:to>
    <xdr:sp macro="" textlink="">
      <xdr:nvSpPr>
        <xdr:cNvPr id="14479" name="TextBox 45"/>
        <xdr:cNvSpPr txBox="1"/>
      </xdr:nvSpPr>
      <xdr:spPr>
        <a:xfrm>
          <a:off x="9791700" y="13954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419100</xdr:colOff>
      <xdr:row>17</xdr:row>
      <xdr:rowOff>505569</xdr:rowOff>
    </xdr:to>
    <xdr:sp macro="" textlink="">
      <xdr:nvSpPr>
        <xdr:cNvPr id="14480" name="TextBox 46"/>
        <xdr:cNvSpPr txBox="1"/>
      </xdr:nvSpPr>
      <xdr:spPr>
        <a:xfrm>
          <a:off x="9791700" y="8705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419100</xdr:colOff>
      <xdr:row>18</xdr:row>
      <xdr:rowOff>503411</xdr:rowOff>
    </xdr:to>
    <xdr:sp macro="" textlink="">
      <xdr:nvSpPr>
        <xdr:cNvPr id="14481" name="TextBox 47"/>
        <xdr:cNvSpPr txBox="1"/>
      </xdr:nvSpPr>
      <xdr:spPr>
        <a:xfrm>
          <a:off x="9791700" y="94583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419100</xdr:colOff>
      <xdr:row>19</xdr:row>
      <xdr:rowOff>503634</xdr:rowOff>
    </xdr:to>
    <xdr:sp macro="" textlink="">
      <xdr:nvSpPr>
        <xdr:cNvPr id="14482" name="TextBox 48"/>
        <xdr:cNvSpPr txBox="1"/>
      </xdr:nvSpPr>
      <xdr:spPr>
        <a:xfrm>
          <a:off x="9791700" y="102393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419100</xdr:colOff>
      <xdr:row>20</xdr:row>
      <xdr:rowOff>513927</xdr:rowOff>
    </xdr:to>
    <xdr:sp macro="" textlink="">
      <xdr:nvSpPr>
        <xdr:cNvPr id="14483" name="TextBox 49"/>
        <xdr:cNvSpPr txBox="1"/>
      </xdr:nvSpPr>
      <xdr:spPr>
        <a:xfrm>
          <a:off x="9791700" y="10925175"/>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419100</xdr:colOff>
      <xdr:row>21</xdr:row>
      <xdr:rowOff>506313</xdr:rowOff>
    </xdr:to>
    <xdr:sp macro="" textlink="">
      <xdr:nvSpPr>
        <xdr:cNvPr id="14484" name="TextBox 50"/>
        <xdr:cNvSpPr txBox="1"/>
      </xdr:nvSpPr>
      <xdr:spPr>
        <a:xfrm>
          <a:off x="9791700" y="116586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419100</xdr:colOff>
      <xdr:row>22</xdr:row>
      <xdr:rowOff>504230</xdr:rowOff>
    </xdr:to>
    <xdr:sp macro="" textlink="">
      <xdr:nvSpPr>
        <xdr:cNvPr id="14485" name="TextBox 51"/>
        <xdr:cNvSpPr txBox="1"/>
      </xdr:nvSpPr>
      <xdr:spPr>
        <a:xfrm>
          <a:off x="9791700" y="12430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419100</xdr:colOff>
      <xdr:row>23</xdr:row>
      <xdr:rowOff>503374</xdr:rowOff>
    </xdr:to>
    <xdr:sp macro="" textlink="">
      <xdr:nvSpPr>
        <xdr:cNvPr id="14486" name="TextBox 52"/>
        <xdr:cNvSpPr txBox="1"/>
      </xdr:nvSpPr>
      <xdr:spPr>
        <a:xfrm>
          <a:off x="9791700" y="13163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419100</xdr:colOff>
      <xdr:row>25</xdr:row>
      <xdr:rowOff>505197</xdr:rowOff>
    </xdr:to>
    <xdr:sp macro="" textlink="">
      <xdr:nvSpPr>
        <xdr:cNvPr id="14487" name="TextBox 53"/>
        <xdr:cNvSpPr txBox="1"/>
      </xdr:nvSpPr>
      <xdr:spPr>
        <a:xfrm>
          <a:off x="9791700" y="14658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26</xdr:row>
      <xdr:rowOff>0</xdr:rowOff>
    </xdr:from>
    <xdr:to>
      <xdr:col>31</xdr:col>
      <xdr:colOff>419100</xdr:colOff>
      <xdr:row>26</xdr:row>
      <xdr:rowOff>503858</xdr:rowOff>
    </xdr:to>
    <xdr:sp macro="" textlink="">
      <xdr:nvSpPr>
        <xdr:cNvPr id="14488" name="TextBox 54"/>
        <xdr:cNvSpPr txBox="1"/>
      </xdr:nvSpPr>
      <xdr:spPr>
        <a:xfrm>
          <a:off x="9791700" y="153543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27</xdr:row>
      <xdr:rowOff>0</xdr:rowOff>
    </xdr:from>
    <xdr:to>
      <xdr:col>31</xdr:col>
      <xdr:colOff>419100</xdr:colOff>
      <xdr:row>27</xdr:row>
      <xdr:rowOff>513548</xdr:rowOff>
    </xdr:to>
    <xdr:sp macro="" textlink="">
      <xdr:nvSpPr>
        <xdr:cNvPr id="14489" name="TextBox 55"/>
        <xdr:cNvSpPr txBox="1"/>
      </xdr:nvSpPr>
      <xdr:spPr>
        <a:xfrm>
          <a:off x="9791700" y="160591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28</xdr:row>
      <xdr:rowOff>0</xdr:rowOff>
    </xdr:from>
    <xdr:to>
      <xdr:col>31</xdr:col>
      <xdr:colOff>419100</xdr:colOff>
      <xdr:row>28</xdr:row>
      <xdr:rowOff>504565</xdr:rowOff>
    </xdr:to>
    <xdr:sp macro="" textlink="">
      <xdr:nvSpPr>
        <xdr:cNvPr id="14490" name="TextBox 56"/>
        <xdr:cNvSpPr txBox="1"/>
      </xdr:nvSpPr>
      <xdr:spPr>
        <a:xfrm>
          <a:off x="9791700" y="167640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29</xdr:row>
      <xdr:rowOff>0</xdr:rowOff>
    </xdr:from>
    <xdr:to>
      <xdr:col>31</xdr:col>
      <xdr:colOff>419100</xdr:colOff>
      <xdr:row>29</xdr:row>
      <xdr:rowOff>506164</xdr:rowOff>
    </xdr:to>
    <xdr:sp macro="" textlink="">
      <xdr:nvSpPr>
        <xdr:cNvPr id="14491" name="TextBox 57"/>
        <xdr:cNvSpPr txBox="1"/>
      </xdr:nvSpPr>
      <xdr:spPr>
        <a:xfrm>
          <a:off x="9791700" y="17440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30</xdr:row>
      <xdr:rowOff>0</xdr:rowOff>
    </xdr:from>
    <xdr:to>
      <xdr:col>31</xdr:col>
      <xdr:colOff>419100</xdr:colOff>
      <xdr:row>30</xdr:row>
      <xdr:rowOff>505569</xdr:rowOff>
    </xdr:to>
    <xdr:sp macro="" textlink="">
      <xdr:nvSpPr>
        <xdr:cNvPr id="14492" name="TextBox 58"/>
        <xdr:cNvSpPr txBox="1"/>
      </xdr:nvSpPr>
      <xdr:spPr>
        <a:xfrm>
          <a:off x="9791700" y="181641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31</xdr:row>
      <xdr:rowOff>0</xdr:rowOff>
    </xdr:from>
    <xdr:to>
      <xdr:col>31</xdr:col>
      <xdr:colOff>419100</xdr:colOff>
      <xdr:row>31</xdr:row>
      <xdr:rowOff>513319</xdr:rowOff>
    </xdr:to>
    <xdr:sp macro="" textlink="">
      <xdr:nvSpPr>
        <xdr:cNvPr id="14493" name="TextBox 59"/>
        <xdr:cNvSpPr txBox="1"/>
      </xdr:nvSpPr>
      <xdr:spPr>
        <a:xfrm>
          <a:off x="9791700" y="189166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32</xdr:row>
      <xdr:rowOff>0</xdr:rowOff>
    </xdr:from>
    <xdr:to>
      <xdr:col>31</xdr:col>
      <xdr:colOff>419100</xdr:colOff>
      <xdr:row>32</xdr:row>
      <xdr:rowOff>505271</xdr:rowOff>
    </xdr:to>
    <xdr:sp macro="" textlink="">
      <xdr:nvSpPr>
        <xdr:cNvPr id="14494" name="TextBox 60"/>
        <xdr:cNvSpPr txBox="1"/>
      </xdr:nvSpPr>
      <xdr:spPr>
        <a:xfrm>
          <a:off x="9791700" y="19602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33</xdr:row>
      <xdr:rowOff>0</xdr:rowOff>
    </xdr:from>
    <xdr:to>
      <xdr:col>31</xdr:col>
      <xdr:colOff>419100</xdr:colOff>
      <xdr:row>33</xdr:row>
      <xdr:rowOff>505197</xdr:rowOff>
    </xdr:to>
    <xdr:sp macro="" textlink="">
      <xdr:nvSpPr>
        <xdr:cNvPr id="14495" name="TextBox 61"/>
        <xdr:cNvSpPr txBox="1"/>
      </xdr:nvSpPr>
      <xdr:spPr>
        <a:xfrm>
          <a:off x="9791700" y="20269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34</xdr:row>
      <xdr:rowOff>0</xdr:rowOff>
    </xdr:from>
    <xdr:to>
      <xdr:col>31</xdr:col>
      <xdr:colOff>419100</xdr:colOff>
      <xdr:row>34</xdr:row>
      <xdr:rowOff>506016</xdr:rowOff>
    </xdr:to>
    <xdr:sp macro="" textlink="">
      <xdr:nvSpPr>
        <xdr:cNvPr id="14496" name="TextBox 62"/>
        <xdr:cNvSpPr txBox="1"/>
      </xdr:nvSpPr>
      <xdr:spPr>
        <a:xfrm>
          <a:off x="9791700" y="20964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35</xdr:row>
      <xdr:rowOff>0</xdr:rowOff>
    </xdr:from>
    <xdr:to>
      <xdr:col>31</xdr:col>
      <xdr:colOff>419100</xdr:colOff>
      <xdr:row>35</xdr:row>
      <xdr:rowOff>505197</xdr:rowOff>
    </xdr:to>
    <xdr:sp macro="" textlink="">
      <xdr:nvSpPr>
        <xdr:cNvPr id="14497" name="TextBox 63"/>
        <xdr:cNvSpPr txBox="1"/>
      </xdr:nvSpPr>
      <xdr:spPr>
        <a:xfrm>
          <a:off x="9791700" y="216122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36</xdr:row>
      <xdr:rowOff>0</xdr:rowOff>
    </xdr:from>
    <xdr:to>
      <xdr:col>31</xdr:col>
      <xdr:colOff>419100</xdr:colOff>
      <xdr:row>36</xdr:row>
      <xdr:rowOff>505867</xdr:rowOff>
    </xdr:to>
    <xdr:sp macro="" textlink="">
      <xdr:nvSpPr>
        <xdr:cNvPr id="14498" name="TextBox 64"/>
        <xdr:cNvSpPr txBox="1"/>
      </xdr:nvSpPr>
      <xdr:spPr>
        <a:xfrm>
          <a:off x="9791700" y="22307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37</xdr:row>
      <xdr:rowOff>0</xdr:rowOff>
    </xdr:from>
    <xdr:to>
      <xdr:col>31</xdr:col>
      <xdr:colOff>419100</xdr:colOff>
      <xdr:row>37</xdr:row>
      <xdr:rowOff>505458</xdr:rowOff>
    </xdr:to>
    <xdr:sp macro="" textlink="">
      <xdr:nvSpPr>
        <xdr:cNvPr id="14499" name="TextBox 65"/>
        <xdr:cNvSpPr txBox="1"/>
      </xdr:nvSpPr>
      <xdr:spPr>
        <a:xfrm>
          <a:off x="9791700" y="22936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38</xdr:row>
      <xdr:rowOff>0</xdr:rowOff>
    </xdr:from>
    <xdr:to>
      <xdr:col>31</xdr:col>
      <xdr:colOff>419100</xdr:colOff>
      <xdr:row>38</xdr:row>
      <xdr:rowOff>505867</xdr:rowOff>
    </xdr:to>
    <xdr:sp macro="" textlink="">
      <xdr:nvSpPr>
        <xdr:cNvPr id="14500" name="TextBox 66"/>
        <xdr:cNvSpPr txBox="1"/>
      </xdr:nvSpPr>
      <xdr:spPr>
        <a:xfrm>
          <a:off x="9791700" y="235553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39</xdr:row>
      <xdr:rowOff>0</xdr:rowOff>
    </xdr:from>
    <xdr:to>
      <xdr:col>31</xdr:col>
      <xdr:colOff>419100</xdr:colOff>
      <xdr:row>39</xdr:row>
      <xdr:rowOff>506016</xdr:rowOff>
    </xdr:to>
    <xdr:sp macro="" textlink="">
      <xdr:nvSpPr>
        <xdr:cNvPr id="14501" name="TextBox 67"/>
        <xdr:cNvSpPr txBox="1"/>
      </xdr:nvSpPr>
      <xdr:spPr>
        <a:xfrm>
          <a:off x="9791700" y="24183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40</xdr:row>
      <xdr:rowOff>0</xdr:rowOff>
    </xdr:from>
    <xdr:to>
      <xdr:col>31</xdr:col>
      <xdr:colOff>419100</xdr:colOff>
      <xdr:row>40</xdr:row>
      <xdr:rowOff>504974</xdr:rowOff>
    </xdr:to>
    <xdr:sp macro="" textlink="">
      <xdr:nvSpPr>
        <xdr:cNvPr id="14502" name="TextBox 68"/>
        <xdr:cNvSpPr txBox="1"/>
      </xdr:nvSpPr>
      <xdr:spPr>
        <a:xfrm>
          <a:off x="9791700" y="248316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41</xdr:row>
      <xdr:rowOff>0</xdr:rowOff>
    </xdr:from>
    <xdr:to>
      <xdr:col>31</xdr:col>
      <xdr:colOff>419100</xdr:colOff>
      <xdr:row>41</xdr:row>
      <xdr:rowOff>496389</xdr:rowOff>
    </xdr:to>
    <xdr:sp macro="" textlink="">
      <xdr:nvSpPr>
        <xdr:cNvPr id="14503" name="TextBox 69"/>
        <xdr:cNvSpPr txBox="1"/>
      </xdr:nvSpPr>
      <xdr:spPr>
        <a:xfrm>
          <a:off x="9791700" y="25574625"/>
          <a:ext cx="8296275"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42</xdr:row>
      <xdr:rowOff>0</xdr:rowOff>
    </xdr:from>
    <xdr:to>
      <xdr:col>31</xdr:col>
      <xdr:colOff>419100</xdr:colOff>
      <xdr:row>42</xdr:row>
      <xdr:rowOff>505867</xdr:rowOff>
    </xdr:to>
    <xdr:sp macro="" textlink="">
      <xdr:nvSpPr>
        <xdr:cNvPr id="14504" name="TextBox 70"/>
        <xdr:cNvSpPr txBox="1"/>
      </xdr:nvSpPr>
      <xdr:spPr>
        <a:xfrm>
          <a:off x="9791700" y="26231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43</xdr:row>
      <xdr:rowOff>0</xdr:rowOff>
    </xdr:from>
    <xdr:to>
      <xdr:col>31</xdr:col>
      <xdr:colOff>419100</xdr:colOff>
      <xdr:row>43</xdr:row>
      <xdr:rowOff>504825</xdr:rowOff>
    </xdr:to>
    <xdr:sp macro="" textlink="">
      <xdr:nvSpPr>
        <xdr:cNvPr id="14505" name="TextBox 71"/>
        <xdr:cNvSpPr txBox="1"/>
      </xdr:nvSpPr>
      <xdr:spPr>
        <a:xfrm>
          <a:off x="9791700" y="268605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44</xdr:row>
      <xdr:rowOff>0</xdr:rowOff>
    </xdr:from>
    <xdr:to>
      <xdr:col>31</xdr:col>
      <xdr:colOff>419100</xdr:colOff>
      <xdr:row>44</xdr:row>
      <xdr:rowOff>506053</xdr:rowOff>
    </xdr:to>
    <xdr:sp macro="" textlink="">
      <xdr:nvSpPr>
        <xdr:cNvPr id="14506" name="TextBox 72"/>
        <xdr:cNvSpPr txBox="1"/>
      </xdr:nvSpPr>
      <xdr:spPr>
        <a:xfrm>
          <a:off x="9791700" y="27470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45</xdr:row>
      <xdr:rowOff>0</xdr:rowOff>
    </xdr:from>
    <xdr:to>
      <xdr:col>31</xdr:col>
      <xdr:colOff>419100</xdr:colOff>
      <xdr:row>45</xdr:row>
      <xdr:rowOff>505085</xdr:rowOff>
    </xdr:to>
    <xdr:sp macro="" textlink="">
      <xdr:nvSpPr>
        <xdr:cNvPr id="14507" name="TextBox 73"/>
        <xdr:cNvSpPr txBox="1"/>
      </xdr:nvSpPr>
      <xdr:spPr>
        <a:xfrm>
          <a:off x="9791700" y="28108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47</xdr:row>
      <xdr:rowOff>0</xdr:rowOff>
    </xdr:from>
    <xdr:to>
      <xdr:col>31</xdr:col>
      <xdr:colOff>419100</xdr:colOff>
      <xdr:row>47</xdr:row>
      <xdr:rowOff>505197</xdr:rowOff>
    </xdr:to>
    <xdr:sp macro="" textlink="">
      <xdr:nvSpPr>
        <xdr:cNvPr id="14508" name="TextBox 74"/>
        <xdr:cNvSpPr txBox="1"/>
      </xdr:nvSpPr>
      <xdr:spPr>
        <a:xfrm>
          <a:off x="9791700" y="294894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48</xdr:row>
      <xdr:rowOff>0</xdr:rowOff>
    </xdr:from>
    <xdr:to>
      <xdr:col>31</xdr:col>
      <xdr:colOff>419100</xdr:colOff>
      <xdr:row>48</xdr:row>
      <xdr:rowOff>506053</xdr:rowOff>
    </xdr:to>
    <xdr:sp macro="" textlink="">
      <xdr:nvSpPr>
        <xdr:cNvPr id="14509" name="TextBox 75"/>
        <xdr:cNvSpPr txBox="1"/>
      </xdr:nvSpPr>
      <xdr:spPr>
        <a:xfrm>
          <a:off x="9791700" y="30184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49</xdr:row>
      <xdr:rowOff>0</xdr:rowOff>
    </xdr:from>
    <xdr:to>
      <xdr:col>31</xdr:col>
      <xdr:colOff>419100</xdr:colOff>
      <xdr:row>49</xdr:row>
      <xdr:rowOff>506053</xdr:rowOff>
    </xdr:to>
    <xdr:sp macro="" textlink="">
      <xdr:nvSpPr>
        <xdr:cNvPr id="14510" name="TextBox 76"/>
        <xdr:cNvSpPr txBox="1"/>
      </xdr:nvSpPr>
      <xdr:spPr>
        <a:xfrm>
          <a:off x="9791700" y="308229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50</xdr:row>
      <xdr:rowOff>0</xdr:rowOff>
    </xdr:from>
    <xdr:to>
      <xdr:col>31</xdr:col>
      <xdr:colOff>419100</xdr:colOff>
      <xdr:row>50</xdr:row>
      <xdr:rowOff>505867</xdr:rowOff>
    </xdr:to>
    <xdr:sp macro="" textlink="">
      <xdr:nvSpPr>
        <xdr:cNvPr id="14511" name="TextBox 77"/>
        <xdr:cNvSpPr txBox="1"/>
      </xdr:nvSpPr>
      <xdr:spPr>
        <a:xfrm>
          <a:off x="9791700" y="314610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51</xdr:row>
      <xdr:rowOff>0</xdr:rowOff>
    </xdr:from>
    <xdr:to>
      <xdr:col>31</xdr:col>
      <xdr:colOff>419100</xdr:colOff>
      <xdr:row>51</xdr:row>
      <xdr:rowOff>505197</xdr:rowOff>
    </xdr:to>
    <xdr:sp macro="" textlink="">
      <xdr:nvSpPr>
        <xdr:cNvPr id="14512" name="TextBox 78"/>
        <xdr:cNvSpPr txBox="1"/>
      </xdr:nvSpPr>
      <xdr:spPr>
        <a:xfrm>
          <a:off x="9791700" y="32089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133350</xdr:rowOff>
    </xdr:from>
    <xdr:ext cx="1333500" cy="381000"/>
    <xdr:pic>
      <xdr:nvPicPr>
        <xdr:cNvPr id="1901745" name="Picture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25" y="89535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9823</xdr:colOff>
      <xdr:row>60</xdr:row>
      <xdr:rowOff>190500</xdr:rowOff>
    </xdr:from>
    <xdr:to>
      <xdr:col>26</xdr:col>
      <xdr:colOff>76600</xdr:colOff>
      <xdr:row>62</xdr:row>
      <xdr:rowOff>85576</xdr:rowOff>
    </xdr:to>
    <xdr:sp macro="" textlink="" fLocksText="0">
      <xdr:nvSpPr>
        <xdr:cNvPr id="14514" name="Rounded Rectangle 41">
          <a:hlinkClick xmlns:r="http://schemas.openxmlformats.org/officeDocument/2006/relationships" r:id="rId2"/>
        </xdr:cNvPr>
        <xdr:cNvSpPr/>
      </xdr:nvSpPr>
      <xdr:spPr>
        <a:xfrm>
          <a:off x="9801225" y="38252400"/>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Înainte</a:t>
          </a:r>
        </a:p>
      </xdr:txBody>
    </xdr:sp>
    <xdr:clientData/>
  </xdr:twoCellAnchor>
  <xdr:twoCellAnchor>
    <xdr:from>
      <xdr:col>25</xdr:col>
      <xdr:colOff>0</xdr:colOff>
      <xdr:row>10</xdr:row>
      <xdr:rowOff>0</xdr:rowOff>
    </xdr:from>
    <xdr:to>
      <xdr:col>31</xdr:col>
      <xdr:colOff>419100</xdr:colOff>
      <xdr:row>10</xdr:row>
      <xdr:rowOff>506053</xdr:rowOff>
    </xdr:to>
    <xdr:sp macro="" textlink="">
      <xdr:nvSpPr>
        <xdr:cNvPr id="14515" name="TextBox 79"/>
        <xdr:cNvSpPr txBox="1"/>
      </xdr:nvSpPr>
      <xdr:spPr>
        <a:xfrm>
          <a:off x="9791700" y="3981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419100</xdr:colOff>
      <xdr:row>15</xdr:row>
      <xdr:rowOff>506016</xdr:rowOff>
    </xdr:to>
    <xdr:sp macro="" textlink="">
      <xdr:nvSpPr>
        <xdr:cNvPr id="14516" name="TextBox 80"/>
        <xdr:cNvSpPr txBox="1"/>
      </xdr:nvSpPr>
      <xdr:spPr>
        <a:xfrm>
          <a:off x="9791700" y="72580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361950</xdr:colOff>
      <xdr:row>11</xdr:row>
      <xdr:rowOff>476250</xdr:rowOff>
    </xdr:from>
    <xdr:ext cx="180975" cy="266700"/>
    <xdr:sp macro="" textlink="">
      <xdr:nvSpPr>
        <xdr:cNvPr id="14517" name="TextBox 43"/>
        <xdr:cNvSpPr txBox="1"/>
      </xdr:nvSpPr>
      <xdr:spPr>
        <a:xfrm>
          <a:off x="11068050" y="50958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11</xdr:row>
      <xdr:rowOff>361950</xdr:rowOff>
    </xdr:from>
    <xdr:ext cx="180975" cy="266700"/>
    <xdr:sp macro="" textlink="">
      <xdr:nvSpPr>
        <xdr:cNvPr id="14518" name="TextBox 81"/>
        <xdr:cNvSpPr txBox="1"/>
      </xdr:nvSpPr>
      <xdr:spPr>
        <a:xfrm>
          <a:off x="10887075" y="49815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11</xdr:row>
      <xdr:rowOff>0</xdr:rowOff>
    </xdr:from>
    <xdr:to>
      <xdr:col>31</xdr:col>
      <xdr:colOff>409575</xdr:colOff>
      <xdr:row>11</xdr:row>
      <xdr:rowOff>505867</xdr:rowOff>
    </xdr:to>
    <xdr:sp macro="" textlink="">
      <xdr:nvSpPr>
        <xdr:cNvPr id="14519" name="TextBox 82"/>
        <xdr:cNvSpPr txBox="1"/>
      </xdr:nvSpPr>
      <xdr:spPr>
        <a:xfrm>
          <a:off x="9791700" y="46196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409575</xdr:colOff>
      <xdr:row>12</xdr:row>
      <xdr:rowOff>506016</xdr:rowOff>
    </xdr:to>
    <xdr:sp macro="" textlink="">
      <xdr:nvSpPr>
        <xdr:cNvPr id="14520" name="TextBox 83"/>
        <xdr:cNvSpPr txBox="1"/>
      </xdr:nvSpPr>
      <xdr:spPr>
        <a:xfrm>
          <a:off x="9791700" y="5248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503858</xdr:rowOff>
    </xdr:to>
    <xdr:sp macro="" textlink="">
      <xdr:nvSpPr>
        <xdr:cNvPr id="14521" name="TextBox 84"/>
        <xdr:cNvSpPr txBox="1"/>
      </xdr:nvSpPr>
      <xdr:spPr>
        <a:xfrm>
          <a:off x="9791700" y="58959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505755</xdr:rowOff>
    </xdr:to>
    <xdr:sp macro="" textlink="">
      <xdr:nvSpPr>
        <xdr:cNvPr id="14522" name="TextBox 85"/>
        <xdr:cNvSpPr txBox="1"/>
      </xdr:nvSpPr>
      <xdr:spPr>
        <a:xfrm>
          <a:off x="9791700" y="6600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46</xdr:row>
      <xdr:rowOff>0</xdr:rowOff>
    </xdr:from>
    <xdr:to>
      <xdr:col>31</xdr:col>
      <xdr:colOff>409575</xdr:colOff>
      <xdr:row>46</xdr:row>
      <xdr:rowOff>505271</xdr:rowOff>
    </xdr:to>
    <xdr:sp macro="" textlink="">
      <xdr:nvSpPr>
        <xdr:cNvPr id="14523" name="TextBox 86"/>
        <xdr:cNvSpPr txBox="1"/>
      </xdr:nvSpPr>
      <xdr:spPr>
        <a:xfrm>
          <a:off x="9791700" y="28822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361950</xdr:colOff>
      <xdr:row>53</xdr:row>
      <xdr:rowOff>476250</xdr:rowOff>
    </xdr:from>
    <xdr:ext cx="180975" cy="266700"/>
    <xdr:sp macro="" textlink="">
      <xdr:nvSpPr>
        <xdr:cNvPr id="14524" name="TextBox 87"/>
        <xdr:cNvSpPr txBox="1"/>
      </xdr:nvSpPr>
      <xdr:spPr>
        <a:xfrm>
          <a:off x="11068050" y="337756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53</xdr:row>
      <xdr:rowOff>361950</xdr:rowOff>
    </xdr:from>
    <xdr:ext cx="180975" cy="266700"/>
    <xdr:sp macro="" textlink="">
      <xdr:nvSpPr>
        <xdr:cNvPr id="14525" name="TextBox 88"/>
        <xdr:cNvSpPr txBox="1"/>
      </xdr:nvSpPr>
      <xdr:spPr>
        <a:xfrm>
          <a:off x="10887075" y="336613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53</xdr:row>
      <xdr:rowOff>0</xdr:rowOff>
    </xdr:from>
    <xdr:to>
      <xdr:col>31</xdr:col>
      <xdr:colOff>409575</xdr:colOff>
      <xdr:row>53</xdr:row>
      <xdr:rowOff>513092</xdr:rowOff>
    </xdr:to>
    <xdr:sp macro="" textlink="">
      <xdr:nvSpPr>
        <xdr:cNvPr id="14526" name="TextBox 89"/>
        <xdr:cNvSpPr txBox="1"/>
      </xdr:nvSpPr>
      <xdr:spPr>
        <a:xfrm>
          <a:off x="9791700" y="33299400"/>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54</xdr:row>
      <xdr:rowOff>0</xdr:rowOff>
    </xdr:from>
    <xdr:to>
      <xdr:col>31</xdr:col>
      <xdr:colOff>409575</xdr:colOff>
      <xdr:row>54</xdr:row>
      <xdr:rowOff>505197</xdr:rowOff>
    </xdr:to>
    <xdr:sp macro="" textlink="">
      <xdr:nvSpPr>
        <xdr:cNvPr id="14527" name="TextBox 90"/>
        <xdr:cNvSpPr txBox="1"/>
      </xdr:nvSpPr>
      <xdr:spPr>
        <a:xfrm>
          <a:off x="9791700" y="34080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55</xdr:row>
      <xdr:rowOff>0</xdr:rowOff>
    </xdr:from>
    <xdr:to>
      <xdr:col>31</xdr:col>
      <xdr:colOff>409575</xdr:colOff>
      <xdr:row>55</xdr:row>
      <xdr:rowOff>505867</xdr:rowOff>
    </xdr:to>
    <xdr:sp macro="" textlink="">
      <xdr:nvSpPr>
        <xdr:cNvPr id="14528" name="TextBox 91"/>
        <xdr:cNvSpPr txBox="1"/>
      </xdr:nvSpPr>
      <xdr:spPr>
        <a:xfrm>
          <a:off x="9791700" y="346710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56</xdr:row>
      <xdr:rowOff>0</xdr:rowOff>
    </xdr:from>
    <xdr:to>
      <xdr:col>31</xdr:col>
      <xdr:colOff>409575</xdr:colOff>
      <xdr:row>56</xdr:row>
      <xdr:rowOff>504565</xdr:rowOff>
    </xdr:to>
    <xdr:sp macro="" textlink="">
      <xdr:nvSpPr>
        <xdr:cNvPr id="14529" name="TextBox 92"/>
        <xdr:cNvSpPr txBox="1"/>
      </xdr:nvSpPr>
      <xdr:spPr>
        <a:xfrm>
          <a:off x="9791700" y="35299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57</xdr:row>
      <xdr:rowOff>0</xdr:rowOff>
    </xdr:from>
    <xdr:to>
      <xdr:col>31</xdr:col>
      <xdr:colOff>409575</xdr:colOff>
      <xdr:row>57</xdr:row>
      <xdr:rowOff>505458</xdr:rowOff>
    </xdr:to>
    <xdr:sp macro="" textlink="">
      <xdr:nvSpPr>
        <xdr:cNvPr id="14530" name="TextBox 93"/>
        <xdr:cNvSpPr txBox="1"/>
      </xdr:nvSpPr>
      <xdr:spPr>
        <a:xfrm>
          <a:off x="9791700" y="35975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58</xdr:row>
      <xdr:rowOff>0</xdr:rowOff>
    </xdr:from>
    <xdr:to>
      <xdr:col>31</xdr:col>
      <xdr:colOff>409575</xdr:colOff>
      <xdr:row>58</xdr:row>
      <xdr:rowOff>505755</xdr:rowOff>
    </xdr:to>
    <xdr:sp macro="" textlink="">
      <xdr:nvSpPr>
        <xdr:cNvPr id="14531" name="TextBox 94"/>
        <xdr:cNvSpPr txBox="1"/>
      </xdr:nvSpPr>
      <xdr:spPr>
        <a:xfrm>
          <a:off x="9791700" y="36595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59</xdr:row>
      <xdr:rowOff>0</xdr:rowOff>
    </xdr:from>
    <xdr:to>
      <xdr:col>31</xdr:col>
      <xdr:colOff>409575</xdr:colOff>
      <xdr:row>59</xdr:row>
      <xdr:rowOff>506016</xdr:rowOff>
    </xdr:to>
    <xdr:sp macro="" textlink="">
      <xdr:nvSpPr>
        <xdr:cNvPr id="14532" name="TextBox 95"/>
        <xdr:cNvSpPr txBox="1"/>
      </xdr:nvSpPr>
      <xdr:spPr>
        <a:xfrm>
          <a:off x="9791700" y="37252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52</xdr:row>
      <xdr:rowOff>0</xdr:rowOff>
    </xdr:from>
    <xdr:to>
      <xdr:col>31</xdr:col>
      <xdr:colOff>409575</xdr:colOff>
      <xdr:row>52</xdr:row>
      <xdr:rowOff>505458</xdr:rowOff>
    </xdr:to>
    <xdr:sp macro="" textlink="">
      <xdr:nvSpPr>
        <xdr:cNvPr id="14533" name="TextBox 97"/>
        <xdr:cNvSpPr txBox="1"/>
      </xdr:nvSpPr>
      <xdr:spPr>
        <a:xfrm>
          <a:off x="9791700" y="32680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2762250</xdr:colOff>
          <xdr:row>3</xdr:row>
          <xdr:rowOff>114300</xdr:rowOff>
        </xdr:from>
        <xdr:to>
          <xdr:col>2</xdr:col>
          <xdr:colOff>3838575</xdr:colOff>
          <xdr:row>5</xdr:row>
          <xdr:rowOff>104775</xdr:rowOff>
        </xdr:to>
        <xdr:sp macro="" textlink="">
          <xdr:nvSpPr>
            <xdr:cNvPr id="1555262" name="Button 9022" hidden="1">
              <a:extLst>
                <a:ext uri="{63B3BB69-23CF-44E3-9099-C40C66FF867C}">
                  <a14:compatExt spid="_x0000_s1555262"/>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3933825</xdr:colOff>
          <xdr:row>3</xdr:row>
          <xdr:rowOff>104775</xdr:rowOff>
        </xdr:from>
        <xdr:to>
          <xdr:col>5</xdr:col>
          <xdr:colOff>66675</xdr:colOff>
          <xdr:row>5</xdr:row>
          <xdr:rowOff>95250</xdr:rowOff>
        </xdr:to>
        <xdr:sp macro="" textlink="">
          <xdr:nvSpPr>
            <xdr:cNvPr id="1613246" name="Button 9662" hidden="1">
              <a:extLst>
                <a:ext uri="{63B3BB69-23CF-44E3-9099-C40C66FF867C}">
                  <a14:compatExt spid="_x0000_s1613246"/>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6</xdr:row>
      <xdr:rowOff>0</xdr:rowOff>
    </xdr:from>
    <xdr:ext cx="8220075" cy="1495425"/>
    <xdr:pic>
      <xdr:nvPicPr>
        <xdr:cNvPr id="1901766" name="Picture 9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791700" y="13239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504825</xdr:rowOff>
    </xdr:to>
    <xdr:sp macro="" textlink="">
      <xdr:nvSpPr>
        <xdr:cNvPr id="3640" name="TextBox 9"/>
        <xdr:cNvSpPr txBox="1"/>
      </xdr:nvSpPr>
      <xdr:spPr>
        <a:xfrm>
          <a:off x="9839325" y="3438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505867</xdr:rowOff>
    </xdr:to>
    <xdr:sp macro="" textlink="">
      <xdr:nvSpPr>
        <xdr:cNvPr id="3641" name="TextBox 10"/>
        <xdr:cNvSpPr txBox="1"/>
      </xdr:nvSpPr>
      <xdr:spPr>
        <a:xfrm>
          <a:off x="9839325" y="4648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504825</xdr:rowOff>
    </xdr:to>
    <xdr:sp macro="" textlink="">
      <xdr:nvSpPr>
        <xdr:cNvPr id="3642" name="TextBox 11"/>
        <xdr:cNvSpPr txBox="1"/>
      </xdr:nvSpPr>
      <xdr:spPr>
        <a:xfrm>
          <a:off x="9839325" y="5276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505867</xdr:rowOff>
    </xdr:to>
    <xdr:sp macro="" textlink="">
      <xdr:nvSpPr>
        <xdr:cNvPr id="3643" name="TextBox 12"/>
        <xdr:cNvSpPr txBox="1"/>
      </xdr:nvSpPr>
      <xdr:spPr>
        <a:xfrm>
          <a:off x="9839325" y="5886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14</xdr:row>
      <xdr:rowOff>0</xdr:rowOff>
    </xdr:from>
    <xdr:to>
      <xdr:col>30</xdr:col>
      <xdr:colOff>419100</xdr:colOff>
      <xdr:row>14</xdr:row>
      <xdr:rowOff>505867</xdr:rowOff>
    </xdr:to>
    <xdr:sp macro="" textlink="">
      <xdr:nvSpPr>
        <xdr:cNvPr id="3644" name="TextBox 13"/>
        <xdr:cNvSpPr txBox="1"/>
      </xdr:nvSpPr>
      <xdr:spPr>
        <a:xfrm>
          <a:off x="9839325" y="6515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15</xdr:row>
      <xdr:rowOff>0</xdr:rowOff>
    </xdr:from>
    <xdr:to>
      <xdr:col>30</xdr:col>
      <xdr:colOff>419100</xdr:colOff>
      <xdr:row>15</xdr:row>
      <xdr:rowOff>505755</xdr:rowOff>
    </xdr:to>
    <xdr:sp macro="" textlink="">
      <xdr:nvSpPr>
        <xdr:cNvPr id="3645" name="TextBox 14"/>
        <xdr:cNvSpPr txBox="1"/>
      </xdr:nvSpPr>
      <xdr:spPr>
        <a:xfrm>
          <a:off x="9839325" y="7143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16</xdr:row>
      <xdr:rowOff>0</xdr:rowOff>
    </xdr:from>
    <xdr:to>
      <xdr:col>30</xdr:col>
      <xdr:colOff>419100</xdr:colOff>
      <xdr:row>16</xdr:row>
      <xdr:rowOff>503858</xdr:rowOff>
    </xdr:to>
    <xdr:sp macro="" textlink="">
      <xdr:nvSpPr>
        <xdr:cNvPr id="3646" name="TextBox 15"/>
        <xdr:cNvSpPr txBox="1"/>
      </xdr:nvSpPr>
      <xdr:spPr>
        <a:xfrm>
          <a:off x="9839325" y="7800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133350</xdr:rowOff>
    </xdr:from>
    <xdr:ext cx="1352550" cy="390525"/>
    <xdr:pic>
      <xdr:nvPicPr>
        <xdr:cNvPr id="1742399"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25" y="981075"/>
          <a:ext cx="13525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38398</xdr:colOff>
      <xdr:row>17</xdr:row>
      <xdr:rowOff>180826</xdr:rowOff>
    </xdr:from>
    <xdr:to>
      <xdr:col>25</xdr:col>
      <xdr:colOff>104226</xdr:colOff>
      <xdr:row>19</xdr:row>
      <xdr:rowOff>75902</xdr:rowOff>
    </xdr:to>
    <xdr:sp macro="" textlink="" fLocksText="0">
      <xdr:nvSpPr>
        <xdr:cNvPr id="3648" name="Rounded Rectangle 16">
          <a:hlinkClick xmlns:r="http://schemas.openxmlformats.org/officeDocument/2006/relationships" r:id="rId2"/>
        </xdr:cNvPr>
        <xdr:cNvSpPr/>
      </xdr:nvSpPr>
      <xdr:spPr>
        <a:xfrm>
          <a:off x="9877425" y="8562975"/>
          <a:ext cx="981075" cy="2476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Înainte</a:t>
          </a:r>
        </a:p>
      </xdr:txBody>
    </xdr:sp>
    <xdr:clientData/>
  </xdr:twoCellAnchor>
  <xdr:twoCellAnchor>
    <xdr:from>
      <xdr:col>24</xdr:col>
      <xdr:colOff>0</xdr:colOff>
      <xdr:row>10</xdr:row>
      <xdr:rowOff>0</xdr:rowOff>
    </xdr:from>
    <xdr:to>
      <xdr:col>30</xdr:col>
      <xdr:colOff>409575</xdr:colOff>
      <xdr:row>10</xdr:row>
      <xdr:rowOff>503969</xdr:rowOff>
    </xdr:to>
    <xdr:sp macro="" textlink="">
      <xdr:nvSpPr>
        <xdr:cNvPr id="3649" name="TextBox 17"/>
        <xdr:cNvSpPr txBox="1"/>
      </xdr:nvSpPr>
      <xdr:spPr>
        <a:xfrm>
          <a:off x="9839325" y="40481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2819400</xdr:colOff>
          <xdr:row>3</xdr:row>
          <xdr:rowOff>95250</xdr:rowOff>
        </xdr:from>
        <xdr:to>
          <xdr:col>2</xdr:col>
          <xdr:colOff>3895725</xdr:colOff>
          <xdr:row>5</xdr:row>
          <xdr:rowOff>85725</xdr:rowOff>
        </xdr:to>
        <xdr:sp macro="" textlink="">
          <xdr:nvSpPr>
            <xdr:cNvPr id="1434154" name="Button 2602" hidden="1">
              <a:extLst>
                <a:ext uri="{63B3BB69-23CF-44E3-9099-C40C66FF867C}">
                  <a14:compatExt spid="_x0000_s1434154"/>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3981450</xdr:colOff>
          <xdr:row>3</xdr:row>
          <xdr:rowOff>85725</xdr:rowOff>
        </xdr:from>
        <xdr:to>
          <xdr:col>5</xdr:col>
          <xdr:colOff>95250</xdr:colOff>
          <xdr:row>5</xdr:row>
          <xdr:rowOff>76200</xdr:rowOff>
        </xdr:to>
        <xdr:sp macro="" textlink="">
          <xdr:nvSpPr>
            <xdr:cNvPr id="1434278" name="Button 2726" hidden="1">
              <a:extLst>
                <a:ext uri="{63B3BB69-23CF-44E3-9099-C40C66FF867C}">
                  <a14:compatExt spid="_x0000_s143427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6</xdr:row>
      <xdr:rowOff>0</xdr:rowOff>
    </xdr:from>
    <xdr:ext cx="8220075" cy="1504950"/>
    <xdr:pic>
      <xdr:nvPicPr>
        <xdr:cNvPr id="1742402" name="Picture 1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839325" y="1409700"/>
          <a:ext cx="82200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505867</xdr:rowOff>
    </xdr:to>
    <xdr:sp macro="" textlink="">
      <xdr:nvSpPr>
        <xdr:cNvPr id="2948" name="TextBox 8"/>
        <xdr:cNvSpPr txBox="1"/>
      </xdr:nvSpPr>
      <xdr:spPr>
        <a:xfrm>
          <a:off x="9915525" y="33528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10</xdr:row>
      <xdr:rowOff>0</xdr:rowOff>
    </xdr:from>
    <xdr:to>
      <xdr:col>30</xdr:col>
      <xdr:colOff>419100</xdr:colOff>
      <xdr:row>10</xdr:row>
      <xdr:rowOff>503969</xdr:rowOff>
    </xdr:to>
    <xdr:sp macro="" textlink="">
      <xdr:nvSpPr>
        <xdr:cNvPr id="2949" name="TextBox 9"/>
        <xdr:cNvSpPr txBox="1"/>
      </xdr:nvSpPr>
      <xdr:spPr>
        <a:xfrm>
          <a:off x="9915525" y="3981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503858</xdr:rowOff>
    </xdr:to>
    <xdr:sp macro="" textlink="">
      <xdr:nvSpPr>
        <xdr:cNvPr id="2950" name="TextBox 10"/>
        <xdr:cNvSpPr txBox="1"/>
      </xdr:nvSpPr>
      <xdr:spPr>
        <a:xfrm>
          <a:off x="9915525" y="4581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506053</xdr:rowOff>
    </xdr:to>
    <xdr:sp macro="" textlink="">
      <xdr:nvSpPr>
        <xdr:cNvPr id="2951" name="TextBox 11"/>
        <xdr:cNvSpPr txBox="1"/>
      </xdr:nvSpPr>
      <xdr:spPr>
        <a:xfrm>
          <a:off x="9915525" y="5162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504899</xdr:rowOff>
    </xdr:to>
    <xdr:sp macro="" textlink="">
      <xdr:nvSpPr>
        <xdr:cNvPr id="2952" name="TextBox 12"/>
        <xdr:cNvSpPr txBox="1"/>
      </xdr:nvSpPr>
      <xdr:spPr>
        <a:xfrm>
          <a:off x="9915525" y="5800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0</xdr:colOff>
      <xdr:row>3</xdr:row>
      <xdr:rowOff>133350</xdr:rowOff>
    </xdr:from>
    <xdr:ext cx="1352550" cy="381000"/>
    <xdr:pic>
      <xdr:nvPicPr>
        <xdr:cNvPr id="154202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895350"/>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9823</xdr:colOff>
      <xdr:row>14</xdr:row>
      <xdr:rowOff>162223</xdr:rowOff>
    </xdr:from>
    <xdr:to>
      <xdr:col>25</xdr:col>
      <xdr:colOff>76600</xdr:colOff>
      <xdr:row>16</xdr:row>
      <xdr:rowOff>57299</xdr:rowOff>
    </xdr:to>
    <xdr:sp macro="" textlink="" fLocksText="0">
      <xdr:nvSpPr>
        <xdr:cNvPr id="2954" name="Rounded Rectangle 13">
          <a:hlinkClick xmlns:r="http://schemas.openxmlformats.org/officeDocument/2006/relationships" r:id="rId2"/>
        </xdr:cNvPr>
        <xdr:cNvSpPr/>
      </xdr:nvSpPr>
      <xdr:spPr>
        <a:xfrm>
          <a:off x="9925050" y="6524625"/>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Înainte</a:t>
          </a:r>
        </a:p>
      </xdr:txBody>
    </xdr:sp>
    <xdr:clientData/>
  </xdr:twoCellAnchor>
  <mc:AlternateContent xmlns:mc="http://schemas.openxmlformats.org/markup-compatibility/2006">
    <mc:Choice xmlns:a14="http://schemas.microsoft.com/office/drawing/2010/main" Requires="a14">
      <xdr:twoCellAnchor>
        <xdr:from>
          <xdr:col>2</xdr:col>
          <xdr:colOff>2743200</xdr:colOff>
          <xdr:row>3</xdr:row>
          <xdr:rowOff>114300</xdr:rowOff>
        </xdr:from>
        <xdr:to>
          <xdr:col>2</xdr:col>
          <xdr:colOff>3819525</xdr:colOff>
          <xdr:row>5</xdr:row>
          <xdr:rowOff>104775</xdr:rowOff>
        </xdr:to>
        <xdr:sp macro="" textlink="">
          <xdr:nvSpPr>
            <xdr:cNvPr id="1541265" name="Button 2193" hidden="1">
              <a:extLst>
                <a:ext uri="{63B3BB69-23CF-44E3-9099-C40C66FF867C}">
                  <a14:compatExt spid="_x0000_s1541265"/>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3914775</xdr:colOff>
          <xdr:row>3</xdr:row>
          <xdr:rowOff>104775</xdr:rowOff>
        </xdr:from>
        <xdr:to>
          <xdr:col>5</xdr:col>
          <xdr:colOff>85725</xdr:colOff>
          <xdr:row>5</xdr:row>
          <xdr:rowOff>95250</xdr:rowOff>
        </xdr:to>
        <xdr:sp macro="" textlink="">
          <xdr:nvSpPr>
            <xdr:cNvPr id="1541355" name="Button 2283" hidden="1">
              <a:extLst>
                <a:ext uri="{63B3BB69-23CF-44E3-9099-C40C66FF867C}">
                  <a14:compatExt spid="_x0000_s1541355"/>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5</xdr:row>
      <xdr:rowOff>190500</xdr:rowOff>
    </xdr:from>
    <xdr:ext cx="8229600" cy="1495425"/>
    <xdr:pic>
      <xdr:nvPicPr>
        <xdr:cNvPr id="1542027" name="Picture 1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915525" y="1323975"/>
          <a:ext cx="822960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ezentare%20general&#259;%20a%20SIB%20&amp;amp;%20SI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zentare generală a SIB &amp;amp;"/>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0.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1.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2.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L41"/>
  <sheetViews>
    <sheetView zoomScale="115" zoomScaleNormal="115" workbookViewId="0">
      <selection activeCell="D37" sqref="A37:IV37"/>
    </sheetView>
  </sheetViews>
  <sheetFormatPr defaultColWidth="11.42578125" defaultRowHeight="11.25" customHeight="1" x14ac:dyDescent="0.25"/>
  <cols>
    <col min="1" max="1" width="4.140625" style="17" customWidth="1"/>
    <col min="2" max="2" width="46.5703125" style="17" customWidth="1"/>
    <col min="3" max="3" width="6.140625" style="17" customWidth="1"/>
    <col min="4" max="4" width="56.7109375" style="17" customWidth="1"/>
    <col min="5" max="5" width="5.7109375" style="17" customWidth="1"/>
    <col min="6" max="6" width="94.7109375" style="17" customWidth="1"/>
    <col min="7" max="7" width="4.5703125" style="17" customWidth="1"/>
    <col min="8" max="8" width="18.28515625" style="17" customWidth="1"/>
    <col min="9" max="16384" width="11.42578125" style="17"/>
  </cols>
  <sheetData>
    <row r="1" spans="1:12" ht="11.25" customHeight="1" x14ac:dyDescent="0.25">
      <c r="B1" s="16" t="s">
        <v>1072</v>
      </c>
      <c r="C1" s="14"/>
      <c r="D1" s="16" t="s">
        <v>1073</v>
      </c>
      <c r="E1" s="16" t="s">
        <v>1074</v>
      </c>
      <c r="G1" s="122" t="s">
        <v>1075</v>
      </c>
      <c r="H1" s="18"/>
      <c r="I1" s="18"/>
      <c r="J1" s="18"/>
      <c r="K1" s="18"/>
      <c r="L1" s="39"/>
    </row>
    <row r="2" spans="1:12" ht="11.25" customHeight="1" x14ac:dyDescent="0.25">
      <c r="A2" s="14" t="s">
        <v>1076</v>
      </c>
      <c r="B2" s="14" t="s">
        <v>1077</v>
      </c>
      <c r="C2" s="15" t="s">
        <v>1078</v>
      </c>
      <c r="D2" s="15" t="s">
        <v>1079</v>
      </c>
      <c r="E2" s="14" t="s">
        <v>1080</v>
      </c>
      <c r="F2" s="14" t="s">
        <v>1081</v>
      </c>
      <c r="G2" s="123">
        <v>1</v>
      </c>
      <c r="L2" s="41"/>
    </row>
    <row r="3" spans="1:12" ht="11.25" customHeight="1" x14ac:dyDescent="0.25">
      <c r="A3" s="14"/>
      <c r="B3" s="14"/>
      <c r="C3" s="15"/>
      <c r="D3" s="15"/>
      <c r="E3" s="14" t="s">
        <v>1082</v>
      </c>
      <c r="F3" s="14" t="s">
        <v>1083</v>
      </c>
      <c r="G3" s="123">
        <v>1</v>
      </c>
      <c r="L3" s="41"/>
    </row>
    <row r="4" spans="1:12" ht="11.25" customHeight="1" x14ac:dyDescent="0.25">
      <c r="A4" s="14"/>
      <c r="B4" s="14"/>
      <c r="C4" s="14"/>
      <c r="D4" s="14"/>
      <c r="E4" s="14" t="s">
        <v>1084</v>
      </c>
      <c r="F4" s="14" t="s">
        <v>1085</v>
      </c>
      <c r="G4" s="123">
        <v>1</v>
      </c>
      <c r="L4" s="41"/>
    </row>
    <row r="5" spans="1:12" ht="11.25" customHeight="1" x14ac:dyDescent="0.25">
      <c r="A5" s="14"/>
      <c r="B5" s="14"/>
      <c r="C5" s="14"/>
      <c r="D5" s="14"/>
      <c r="E5" s="14" t="s">
        <v>1086</v>
      </c>
      <c r="F5" s="15" t="s">
        <v>1087</v>
      </c>
      <c r="G5" s="123">
        <v>1</v>
      </c>
    </row>
    <row r="6" spans="1:12" ht="11.25" customHeight="1" x14ac:dyDescent="0.25">
      <c r="C6" s="14"/>
      <c r="D6" s="14"/>
      <c r="G6" s="123"/>
    </row>
    <row r="7" spans="1:12" ht="11.25" customHeight="1" x14ac:dyDescent="0.25">
      <c r="A7" s="15" t="s">
        <v>1088</v>
      </c>
      <c r="B7" s="15" t="s">
        <v>1089</v>
      </c>
      <c r="C7" s="15" t="s">
        <v>1090</v>
      </c>
      <c r="D7" s="112" t="s">
        <v>1091</v>
      </c>
      <c r="E7" s="14" t="s">
        <v>1092</v>
      </c>
      <c r="F7" s="14" t="s">
        <v>1093</v>
      </c>
      <c r="G7" s="123">
        <v>1</v>
      </c>
    </row>
    <row r="8" spans="1:12" ht="11.25" customHeight="1" x14ac:dyDescent="0.25">
      <c r="B8" s="16"/>
      <c r="C8" s="31"/>
      <c r="D8" s="29"/>
      <c r="E8" s="14" t="s">
        <v>1094</v>
      </c>
      <c r="F8" s="14" t="s">
        <v>1095</v>
      </c>
      <c r="G8" s="123">
        <v>1</v>
      </c>
    </row>
    <row r="9" spans="1:12" ht="11.25" customHeight="1" x14ac:dyDescent="0.25">
      <c r="B9" s="16"/>
      <c r="C9" s="31"/>
      <c r="D9" s="29"/>
      <c r="E9" s="14" t="s">
        <v>1096</v>
      </c>
      <c r="F9" s="14" t="s">
        <v>1097</v>
      </c>
      <c r="G9" s="123">
        <v>1</v>
      </c>
    </row>
    <row r="10" spans="1:12" ht="11.25" customHeight="1" x14ac:dyDescent="0.25">
      <c r="B10" s="16"/>
      <c r="C10" s="31"/>
      <c r="D10" s="29"/>
      <c r="E10" s="14" t="s">
        <v>1098</v>
      </c>
      <c r="F10" s="14" t="s">
        <v>1099</v>
      </c>
      <c r="G10" s="123">
        <v>1</v>
      </c>
    </row>
    <row r="11" spans="1:12" ht="11.25" customHeight="1" x14ac:dyDescent="0.25">
      <c r="B11" s="16"/>
      <c r="C11" s="31"/>
      <c r="D11" s="15"/>
      <c r="E11" s="14"/>
      <c r="F11" s="14"/>
      <c r="G11" s="123"/>
    </row>
    <row r="12" spans="1:12" ht="11.25" customHeight="1" x14ac:dyDescent="0.25">
      <c r="B12" s="16"/>
      <c r="C12" s="15" t="s">
        <v>1100</v>
      </c>
      <c r="D12" s="15" t="s">
        <v>1101</v>
      </c>
      <c r="E12" s="15" t="s">
        <v>1102</v>
      </c>
      <c r="F12" s="14" t="s">
        <v>1103</v>
      </c>
      <c r="G12" s="123">
        <v>1</v>
      </c>
    </row>
    <row r="13" spans="1:12" ht="11.25" customHeight="1" x14ac:dyDescent="0.25">
      <c r="B13" s="16"/>
      <c r="E13" s="15" t="s">
        <v>1104</v>
      </c>
      <c r="F13" s="14" t="s">
        <v>1105</v>
      </c>
      <c r="G13" s="123">
        <v>1</v>
      </c>
      <c r="H13" s="14"/>
    </row>
    <row r="14" spans="1:12" ht="11.25" customHeight="1" x14ac:dyDescent="0.25">
      <c r="B14" s="16"/>
      <c r="E14" s="14"/>
      <c r="F14" s="14"/>
      <c r="G14" s="123"/>
    </row>
    <row r="15" spans="1:12" ht="11.25" customHeight="1" x14ac:dyDescent="0.25">
      <c r="A15" s="14" t="s">
        <v>1106</v>
      </c>
      <c r="B15" s="14" t="s">
        <v>1107</v>
      </c>
      <c r="C15" s="14" t="s">
        <v>1108</v>
      </c>
      <c r="D15" s="14" t="s">
        <v>1109</v>
      </c>
      <c r="E15" s="15" t="s">
        <v>1110</v>
      </c>
      <c r="F15" s="15" t="s">
        <v>1111</v>
      </c>
      <c r="G15" s="123">
        <v>1</v>
      </c>
    </row>
    <row r="16" spans="1:12" ht="11.25" customHeight="1" x14ac:dyDescent="0.25">
      <c r="B16" s="16"/>
      <c r="E16" s="15" t="s">
        <v>1112</v>
      </c>
      <c r="F16" s="14" t="s">
        <v>1113</v>
      </c>
      <c r="G16" s="123">
        <v>1</v>
      </c>
    </row>
    <row r="17" spans="1:7" ht="11.25" customHeight="1" x14ac:dyDescent="0.25">
      <c r="B17" s="16"/>
      <c r="E17" s="15" t="s">
        <v>1114</v>
      </c>
      <c r="F17" s="14" t="s">
        <v>1115</v>
      </c>
      <c r="G17" s="123">
        <v>1</v>
      </c>
    </row>
    <row r="18" spans="1:7" s="31" customFormat="1" ht="11.25" customHeight="1" x14ac:dyDescent="0.25">
      <c r="B18" s="29"/>
      <c r="C18" s="17"/>
      <c r="D18" s="14"/>
      <c r="E18" s="15" t="s">
        <v>1116</v>
      </c>
      <c r="F18" s="14" t="s">
        <v>1117</v>
      </c>
      <c r="G18" s="123">
        <v>1</v>
      </c>
    </row>
    <row r="19" spans="1:7" s="31" customFormat="1" ht="11.25" customHeight="1" x14ac:dyDescent="0.25">
      <c r="B19" s="29"/>
      <c r="C19" s="17"/>
      <c r="D19" s="14"/>
      <c r="G19" s="123"/>
    </row>
    <row r="20" spans="1:7" s="31" customFormat="1" ht="11.25" customHeight="1" x14ac:dyDescent="0.25">
      <c r="B20" s="29"/>
      <c r="C20" s="14" t="s">
        <v>1118</v>
      </c>
      <c r="D20" s="14" t="s">
        <v>1119</v>
      </c>
      <c r="E20" s="15" t="s">
        <v>1120</v>
      </c>
      <c r="F20" s="14" t="s">
        <v>1121</v>
      </c>
      <c r="G20" s="123">
        <v>1</v>
      </c>
    </row>
    <row r="21" spans="1:7" s="31" customFormat="1" ht="11.25" customHeight="1" x14ac:dyDescent="0.25">
      <c r="B21" s="29"/>
      <c r="C21" s="14"/>
      <c r="D21" s="14"/>
      <c r="E21" s="15" t="s">
        <v>1122</v>
      </c>
      <c r="F21" s="14" t="s">
        <v>1123</v>
      </c>
      <c r="G21" s="123">
        <v>1</v>
      </c>
    </row>
    <row r="22" spans="1:7" s="31" customFormat="1" ht="11.25" customHeight="1" x14ac:dyDescent="0.25">
      <c r="B22" s="29"/>
      <c r="D22" s="14"/>
      <c r="E22" s="15" t="s">
        <v>1124</v>
      </c>
      <c r="F22" s="14" t="s">
        <v>1125</v>
      </c>
      <c r="G22" s="123">
        <v>1</v>
      </c>
    </row>
    <row r="23" spans="1:7" s="31" customFormat="1" ht="11.25" customHeight="1" x14ac:dyDescent="0.25">
      <c r="B23" s="29"/>
      <c r="D23" s="14"/>
      <c r="E23" s="15" t="s">
        <v>1126</v>
      </c>
      <c r="F23" s="14" t="s">
        <v>1127</v>
      </c>
      <c r="G23" s="123">
        <v>1</v>
      </c>
    </row>
    <row r="24" spans="1:7" s="31" customFormat="1" ht="11.25" customHeight="1" x14ac:dyDescent="0.25">
      <c r="B24" s="29"/>
      <c r="D24" s="14"/>
      <c r="G24" s="123"/>
    </row>
    <row r="25" spans="1:7" ht="11.25" customHeight="1" x14ac:dyDescent="0.25">
      <c r="A25" s="14" t="s">
        <v>1128</v>
      </c>
      <c r="B25" s="14" t="s">
        <v>1129</v>
      </c>
      <c r="C25" s="14" t="s">
        <v>1130</v>
      </c>
      <c r="D25" s="14" t="s">
        <v>1131</v>
      </c>
      <c r="E25" s="14" t="s">
        <v>1132</v>
      </c>
      <c r="F25" s="14" t="s">
        <v>1133</v>
      </c>
      <c r="G25" s="123">
        <v>1</v>
      </c>
    </row>
    <row r="26" spans="1:7" ht="11.25" customHeight="1" x14ac:dyDescent="0.25">
      <c r="C26" s="14"/>
      <c r="E26" s="14" t="s">
        <v>1134</v>
      </c>
      <c r="F26" s="14" t="s">
        <v>1135</v>
      </c>
      <c r="G26" s="123">
        <v>1</v>
      </c>
    </row>
    <row r="27" spans="1:7" ht="11.25" customHeight="1" x14ac:dyDescent="0.25">
      <c r="C27" s="14"/>
      <c r="E27" s="14" t="s">
        <v>1136</v>
      </c>
      <c r="F27" s="14" t="s">
        <v>1137</v>
      </c>
      <c r="G27" s="123">
        <v>1</v>
      </c>
    </row>
    <row r="28" spans="1:7" ht="11.25" customHeight="1" x14ac:dyDescent="0.25">
      <c r="C28" s="14"/>
      <c r="E28" s="14" t="s">
        <v>1138</v>
      </c>
      <c r="F28" s="14" t="s">
        <v>1139</v>
      </c>
      <c r="G28" s="123">
        <v>1</v>
      </c>
    </row>
    <row r="29" spans="1:7" ht="11.25" customHeight="1" x14ac:dyDescent="0.25">
      <c r="C29" s="14"/>
      <c r="E29" s="14"/>
      <c r="G29" s="123"/>
    </row>
    <row r="30" spans="1:7" ht="11.25" customHeight="1" x14ac:dyDescent="0.25">
      <c r="A30" s="14" t="s">
        <v>1140</v>
      </c>
      <c r="B30" s="15" t="s">
        <v>1141</v>
      </c>
      <c r="C30" s="15" t="s">
        <v>1142</v>
      </c>
      <c r="D30" s="15" t="s">
        <v>1143</v>
      </c>
      <c r="E30" s="15" t="s">
        <v>1144</v>
      </c>
      <c r="F30" s="24" t="s">
        <v>1145</v>
      </c>
      <c r="G30" s="123">
        <v>1</v>
      </c>
    </row>
    <row r="31" spans="1:7" ht="11.25" customHeight="1" x14ac:dyDescent="0.25">
      <c r="C31" s="14"/>
      <c r="D31" s="15"/>
      <c r="E31" s="15" t="s">
        <v>1146</v>
      </c>
      <c r="F31" s="33" t="s">
        <v>1147</v>
      </c>
      <c r="G31" s="123">
        <v>1</v>
      </c>
    </row>
    <row r="32" spans="1:7" ht="11.25" customHeight="1" x14ac:dyDescent="0.25">
      <c r="C32" s="14"/>
      <c r="D32" s="14"/>
      <c r="E32" s="15" t="s">
        <v>1148</v>
      </c>
      <c r="F32" s="24" t="s">
        <v>1149</v>
      </c>
      <c r="G32" s="123">
        <v>1</v>
      </c>
    </row>
    <row r="33" spans="3:7" ht="11.25" customHeight="1" x14ac:dyDescent="0.25">
      <c r="C33" s="14"/>
      <c r="D33" s="14"/>
      <c r="E33" s="15" t="s">
        <v>1150</v>
      </c>
      <c r="F33" s="15" t="s">
        <v>1151</v>
      </c>
      <c r="G33" s="123">
        <v>1</v>
      </c>
    </row>
    <row r="34" spans="3:7" ht="11.25" customHeight="1" x14ac:dyDescent="0.25">
      <c r="C34" s="14"/>
      <c r="D34" s="14"/>
      <c r="E34" s="15" t="s">
        <v>1152</v>
      </c>
      <c r="F34" s="24" t="s">
        <v>1153</v>
      </c>
      <c r="G34" s="123">
        <v>1</v>
      </c>
    </row>
    <row r="35" spans="3:7" ht="11.25" customHeight="1" x14ac:dyDescent="0.25">
      <c r="E35" s="15" t="s">
        <v>1154</v>
      </c>
      <c r="F35" s="33" t="s">
        <v>1155</v>
      </c>
      <c r="G35" s="123">
        <v>1</v>
      </c>
    </row>
    <row r="36" spans="3:7" ht="11.25" customHeight="1" x14ac:dyDescent="0.25">
      <c r="C36" s="14"/>
      <c r="D36" s="14"/>
      <c r="E36" s="15" t="s">
        <v>1156</v>
      </c>
      <c r="F36" s="33" t="s">
        <v>1157</v>
      </c>
      <c r="G36" s="123">
        <v>1</v>
      </c>
    </row>
    <row r="37" spans="3:7" ht="11.25" customHeight="1" x14ac:dyDescent="0.25">
      <c r="C37" s="14"/>
      <c r="D37" s="14"/>
      <c r="E37" s="15" t="s">
        <v>1158</v>
      </c>
      <c r="F37" s="33" t="s">
        <v>1159</v>
      </c>
      <c r="G37" s="123">
        <v>1</v>
      </c>
    </row>
    <row r="38" spans="3:7" ht="11.25" customHeight="1" x14ac:dyDescent="0.25">
      <c r="C38" s="14"/>
      <c r="D38" s="14"/>
      <c r="E38" s="15" t="s">
        <v>1160</v>
      </c>
      <c r="F38" s="33" t="s">
        <v>1161</v>
      </c>
      <c r="G38" s="123">
        <v>1</v>
      </c>
    </row>
    <row r="39" spans="3:7" ht="11.25" customHeight="1" x14ac:dyDescent="0.25">
      <c r="C39" s="14"/>
      <c r="D39" s="14"/>
      <c r="E39" s="15" t="s">
        <v>1162</v>
      </c>
      <c r="F39" s="24" t="s">
        <v>1163</v>
      </c>
      <c r="G39" s="123">
        <v>1</v>
      </c>
    </row>
    <row r="40" spans="3:7" ht="11.25" customHeight="1" x14ac:dyDescent="0.25">
      <c r="C40" s="14"/>
      <c r="D40" s="14"/>
    </row>
    <row r="41" spans="3:7" ht="11.25" customHeight="1" x14ac:dyDescent="0.25">
      <c r="C41" s="14"/>
      <c r="D41" s="1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88555558946501"/>
  </sheetPr>
  <dimension ref="A1:AN42"/>
  <sheetViews>
    <sheetView showGridLines="0" showRowColHeaders="0" zoomScale="115" zoomScaleNormal="115" workbookViewId="0">
      <pane ySplit="8" topLeftCell="A12" activePane="bottomLeft" state="frozen"/>
      <selection pane="bottomLeft" activeCell="C6" sqref="C6:S6"/>
    </sheetView>
  </sheetViews>
  <sheetFormatPr defaultRowHeight="15" outlineLevelCol="1" x14ac:dyDescent="0.25"/>
  <cols>
    <col min="1" max="1" width="2.28515625" style="163" customWidth="1"/>
    <col min="2" max="2" width="5.140625" style="150" customWidth="1"/>
    <col min="3" max="3" width="65.85546875" style="144" customWidth="1"/>
    <col min="4" max="4" width="2.85546875" style="163" customWidth="1" outlineLevel="1"/>
    <col min="5" max="5" width="6.42578125" style="163" customWidth="1" outlineLevel="1"/>
    <col min="6" max="6" width="2" style="163" customWidth="1" outlineLevel="1"/>
    <col min="7" max="7" width="5.140625" style="163" customWidth="1" outlineLevel="1"/>
    <col min="8" max="8" width="2.5703125" style="144" customWidth="1"/>
    <col min="9" max="9" width="4.42578125" style="144" hidden="1" customWidth="1"/>
    <col min="10" max="10" width="4.42578125" style="163" hidden="1" customWidth="1"/>
    <col min="11" max="11" width="4.42578125" style="144" hidden="1" customWidth="1"/>
    <col min="12" max="13" width="4" style="144" customWidth="1"/>
    <col min="14" max="14" width="3.28515625" style="144" customWidth="1"/>
    <col min="15" max="15" width="4.42578125" style="144" customWidth="1"/>
    <col min="16" max="16" width="4.140625" style="144" customWidth="1"/>
    <col min="17" max="17" width="3.42578125" style="144" customWidth="1"/>
    <col min="18" max="18" width="3.7109375" style="144" customWidth="1"/>
    <col min="19" max="19" width="5.28515625" style="144" customWidth="1"/>
    <col min="20" max="20" width="13.28515625" style="144" customWidth="1"/>
    <col min="21" max="21" width="8.28515625" style="144" hidden="1" customWidth="1"/>
    <col min="22" max="22" width="9.5703125" style="144" hidden="1" customWidth="1"/>
    <col min="23" max="23" width="10.42578125" style="147" hidden="1" customWidth="1"/>
    <col min="24" max="24" width="8.42578125" style="144" hidden="1" customWidth="1"/>
    <col min="25" max="25" width="7.140625" style="144" customWidth="1"/>
    <col min="26" max="26" width="13.7109375" style="144" customWidth="1"/>
    <col min="27" max="27" width="19.28515625" style="144" customWidth="1"/>
    <col min="28" max="28" width="15.140625" style="144" customWidth="1"/>
    <col min="29" max="29" width="9.140625" style="144"/>
    <col min="30" max="30" width="51.7109375" style="144" customWidth="1"/>
    <col min="31" max="16384" width="9.140625" style="144"/>
  </cols>
  <sheetData>
    <row r="1" spans="1:40" ht="32.25" customHeight="1" x14ac:dyDescent="0.25">
      <c r="A1" s="345"/>
      <c r="B1" s="185"/>
      <c r="C1" s="363" t="s">
        <v>287</v>
      </c>
      <c r="D1" s="363"/>
      <c r="E1" s="363"/>
      <c r="F1" s="363"/>
      <c r="G1" s="363"/>
      <c r="H1" s="363"/>
      <c r="I1" s="363"/>
      <c r="J1" s="363"/>
      <c r="K1" s="363"/>
      <c r="L1" s="363"/>
      <c r="M1" s="363"/>
      <c r="N1" s="363"/>
      <c r="O1" s="363"/>
      <c r="P1" s="363"/>
      <c r="Q1" s="363"/>
      <c r="R1" s="363"/>
      <c r="S1" s="363"/>
      <c r="T1" s="363"/>
      <c r="U1" s="363"/>
      <c r="V1" s="363"/>
      <c r="W1" s="185"/>
      <c r="X1" s="185"/>
      <c r="Y1" s="185"/>
      <c r="AA1"/>
      <c r="AB1"/>
    </row>
    <row r="2" spans="1:40" x14ac:dyDescent="0.25">
      <c r="B2" s="186"/>
      <c r="C2" s="367" t="s">
        <v>1613</v>
      </c>
      <c r="D2" s="367"/>
      <c r="E2" s="367"/>
      <c r="F2" s="367"/>
      <c r="G2" s="367"/>
      <c r="H2" s="367"/>
      <c r="I2" s="367"/>
      <c r="J2" s="367"/>
      <c r="K2" s="367"/>
      <c r="L2" s="367"/>
      <c r="M2" s="367"/>
      <c r="N2" s="367"/>
      <c r="O2" s="367"/>
      <c r="P2" s="367"/>
      <c r="Q2" s="367"/>
      <c r="R2" s="367"/>
      <c r="S2" s="367"/>
      <c r="T2" s="367"/>
      <c r="U2" s="186"/>
      <c r="V2" s="186"/>
      <c r="W2" s="186"/>
      <c r="X2" s="186"/>
      <c r="Y2" s="186"/>
      <c r="AA2"/>
      <c r="AB2"/>
    </row>
    <row r="3" spans="1:40" x14ac:dyDescent="0.25">
      <c r="B3" s="186"/>
      <c r="C3" s="367" t="s">
        <v>1614</v>
      </c>
      <c r="D3" s="367"/>
      <c r="E3" s="367"/>
      <c r="F3" s="367"/>
      <c r="G3" s="367"/>
      <c r="H3" s="367"/>
      <c r="I3" s="367"/>
      <c r="J3" s="367"/>
      <c r="K3" s="367"/>
      <c r="L3" s="367"/>
      <c r="M3" s="367"/>
      <c r="N3" s="367"/>
      <c r="O3" s="367"/>
      <c r="P3" s="367"/>
      <c r="Q3" s="367"/>
      <c r="R3" s="367"/>
      <c r="S3" s="367"/>
      <c r="T3" s="367"/>
      <c r="U3" s="367"/>
      <c r="V3" s="367"/>
      <c r="W3" s="186"/>
      <c r="X3" s="186"/>
      <c r="Y3" s="186"/>
      <c r="AA3"/>
      <c r="AB3"/>
    </row>
    <row r="4" spans="1:40" x14ac:dyDescent="0.25">
      <c r="B4" s="151"/>
      <c r="C4" s="143"/>
      <c r="D4" s="162"/>
      <c r="E4" s="162"/>
      <c r="F4" s="162"/>
      <c r="G4" s="162"/>
      <c r="H4" s="143"/>
      <c r="I4" s="143"/>
      <c r="J4" s="162"/>
      <c r="K4" s="143"/>
      <c r="L4" s="143"/>
      <c r="M4" s="143"/>
      <c r="N4" s="143"/>
      <c r="O4" s="143"/>
      <c r="P4" s="143"/>
      <c r="Q4" s="143"/>
      <c r="R4" s="143"/>
      <c r="S4" s="143"/>
      <c r="T4" s="143"/>
      <c r="U4" s="143"/>
      <c r="V4" s="143"/>
      <c r="W4" s="146"/>
      <c r="X4" s="143"/>
      <c r="Y4" s="143"/>
      <c r="AA4"/>
      <c r="AB4"/>
    </row>
    <row r="5" spans="1:40" s="166" customFormat="1" ht="14.25" customHeight="1" x14ac:dyDescent="0.25">
      <c r="B5" s="187"/>
      <c r="C5" s="302"/>
      <c r="D5" s="302"/>
      <c r="E5" s="302"/>
      <c r="F5" s="302"/>
      <c r="G5" s="302"/>
      <c r="H5" s="302"/>
      <c r="I5" s="302"/>
      <c r="J5" s="366"/>
      <c r="K5" s="366"/>
      <c r="L5" s="366"/>
      <c r="M5" s="366"/>
      <c r="N5" s="366"/>
      <c r="O5" s="366"/>
      <c r="P5" s="366"/>
      <c r="Q5" s="366"/>
      <c r="R5" s="366"/>
      <c r="S5" s="366"/>
      <c r="T5" s="366"/>
      <c r="U5" s="366"/>
      <c r="V5" s="366"/>
      <c r="W5" s="366"/>
      <c r="X5" s="366"/>
      <c r="Y5" s="366"/>
      <c r="Z5" s="366"/>
      <c r="AA5" s="366"/>
      <c r="AB5" s="366"/>
    </row>
    <row r="6" spans="1:40" s="166" customFormat="1" x14ac:dyDescent="0.25">
      <c r="B6" s="167"/>
      <c r="C6" s="453"/>
      <c r="D6" s="453"/>
      <c r="E6" s="453"/>
      <c r="F6" s="453"/>
      <c r="G6" s="453"/>
      <c r="H6" s="453"/>
      <c r="I6" s="453"/>
      <c r="J6" s="453"/>
      <c r="K6" s="453"/>
      <c r="L6" s="453"/>
      <c r="M6" s="453"/>
      <c r="N6" s="453"/>
      <c r="O6" s="453"/>
      <c r="P6" s="453"/>
      <c r="Q6" s="453"/>
      <c r="R6" s="453"/>
      <c r="S6" s="453"/>
      <c r="T6" s="167"/>
      <c r="U6" s="167"/>
      <c r="V6" s="167"/>
      <c r="W6" s="167"/>
      <c r="X6" s="167"/>
      <c r="Y6" s="167"/>
    </row>
    <row r="7" spans="1:40" s="166" customFormat="1" ht="37.5" customHeight="1" x14ac:dyDescent="0.25">
      <c r="B7" s="181"/>
      <c r="C7" s="356" t="s">
        <v>288</v>
      </c>
      <c r="D7" s="341"/>
      <c r="E7" s="359" t="s">
        <v>289</v>
      </c>
      <c r="F7" s="339"/>
      <c r="G7" s="359" t="s">
        <v>290</v>
      </c>
      <c r="H7" s="168"/>
      <c r="I7" s="169"/>
      <c r="J7" s="361" t="s">
        <v>1695</v>
      </c>
      <c r="K7" s="362"/>
      <c r="L7" s="362"/>
      <c r="M7" s="362"/>
      <c r="N7" s="362"/>
      <c r="O7" s="362"/>
      <c r="P7" s="362"/>
      <c r="Q7" s="362"/>
      <c r="R7" s="362"/>
      <c r="S7" s="169"/>
      <c r="T7" s="360" t="s">
        <v>291</v>
      </c>
      <c r="U7" s="360"/>
      <c r="V7" s="360"/>
      <c r="W7" s="170"/>
      <c r="X7" s="170"/>
      <c r="Y7" s="170"/>
      <c r="Z7" s="170"/>
      <c r="AH7" s="356" t="s">
        <v>292</v>
      </c>
      <c r="AI7" s="356"/>
      <c r="AJ7" s="356"/>
      <c r="AK7" s="356"/>
      <c r="AL7" s="356"/>
      <c r="AM7" s="356"/>
      <c r="AN7" s="356"/>
    </row>
    <row r="8" spans="1:40" s="166" customFormat="1" ht="80.25" customHeight="1" x14ac:dyDescent="0.25">
      <c r="B8" s="181"/>
      <c r="C8" s="356"/>
      <c r="D8" s="341"/>
      <c r="E8" s="359"/>
      <c r="F8" s="340"/>
      <c r="G8" s="359"/>
      <c r="H8" s="168"/>
      <c r="J8" s="172" t="s">
        <v>345</v>
      </c>
      <c r="K8" s="172" t="s">
        <v>346</v>
      </c>
      <c r="L8" s="192">
        <v>0</v>
      </c>
      <c r="M8" s="192">
        <v>0.2</v>
      </c>
      <c r="N8" s="192">
        <v>0.4</v>
      </c>
      <c r="O8" s="192">
        <v>0.6</v>
      </c>
      <c r="P8" s="192">
        <v>0.8</v>
      </c>
      <c r="Q8" s="192">
        <v>1</v>
      </c>
      <c r="R8" s="193" t="s">
        <v>293</v>
      </c>
      <c r="T8" s="174"/>
      <c r="U8" s="174" t="s">
        <v>347</v>
      </c>
      <c r="V8" s="173" t="s">
        <v>348</v>
      </c>
      <c r="W8" s="171"/>
      <c r="Y8" s="171"/>
      <c r="AH8" s="356"/>
      <c r="AI8" s="356"/>
      <c r="AJ8" s="356"/>
      <c r="AK8" s="356"/>
      <c r="AL8" s="356"/>
      <c r="AM8" s="356"/>
      <c r="AN8" s="356"/>
    </row>
    <row r="9" spans="1:40" ht="42" customHeight="1" x14ac:dyDescent="0.25">
      <c r="H9" s="139"/>
      <c r="K9" s="45"/>
      <c r="L9" s="45"/>
      <c r="M9" s="45"/>
      <c r="N9" s="45"/>
      <c r="O9" s="45"/>
      <c r="P9" s="46"/>
      <c r="Q9" s="129"/>
      <c r="R9" s="130"/>
      <c r="T9" s="47"/>
      <c r="U9" s="47"/>
      <c r="V9" s="46"/>
      <c r="W9" s="144" t="s">
        <v>349</v>
      </c>
      <c r="X9" s="144" t="s">
        <v>350</v>
      </c>
      <c r="Z9" s="131" t="s">
        <v>294</v>
      </c>
      <c r="AH9" s="358"/>
      <c r="AI9" s="358"/>
      <c r="AJ9" s="358"/>
      <c r="AK9" s="358"/>
      <c r="AL9" s="358"/>
      <c r="AM9" s="358"/>
      <c r="AN9" s="358"/>
    </row>
    <row r="10" spans="1:40" ht="47.25" customHeight="1" x14ac:dyDescent="0.25">
      <c r="B10" s="301">
        <v>1</v>
      </c>
      <c r="C10" s="154" t="s">
        <v>295</v>
      </c>
      <c r="D10" s="189"/>
      <c r="E10" s="279" t="s">
        <v>296</v>
      </c>
      <c r="F10" s="189"/>
      <c r="G10" s="202"/>
      <c r="H10" s="139"/>
      <c r="I10" s="148"/>
      <c r="J10" s="137">
        <f>SUM(L10:Q10)</f>
        <v>0</v>
      </c>
      <c r="K10" s="137">
        <f>SUM(L10:Q10)</f>
        <v>0</v>
      </c>
      <c r="L10" s="135"/>
      <c r="M10" s="135"/>
      <c r="N10" s="135"/>
      <c r="O10" s="135"/>
      <c r="P10" s="136"/>
      <c r="Q10" s="197"/>
      <c r="R10" s="136"/>
      <c r="T10" s="138" t="str">
        <f>IF(SUM(L10:Q10)=1,((L10*0)+(M10*20)+(N10*40)+(O10*60)+(P10*80)+(Q10*100)),"")</f>
        <v/>
      </c>
      <c r="U10" s="160" t="e">
        <f>1/$J$28</f>
        <v>#DIV/0!</v>
      </c>
      <c r="V10" s="140" t="e">
        <f t="shared" ref="V10" si="0">1/$K$28</f>
        <v>#DIV/0!</v>
      </c>
      <c r="W10" s="152" t="e">
        <f>IF(R10=1,0,T10*U10)</f>
        <v>#VALUE!</v>
      </c>
      <c r="X10" s="48" t="e">
        <f>IF(R10=1,0,T10*V10)</f>
        <v>#VALUE!</v>
      </c>
      <c r="Y10" s="147"/>
      <c r="Z10" s="355"/>
      <c r="AA10" s="355"/>
      <c r="AH10" s="358" t="s">
        <v>1615</v>
      </c>
      <c r="AI10" s="358"/>
      <c r="AJ10" s="358"/>
      <c r="AK10" s="358"/>
      <c r="AL10" s="358"/>
      <c r="AM10" s="358"/>
      <c r="AN10" s="358"/>
    </row>
    <row r="11" spans="1:40" ht="47.25" customHeight="1" x14ac:dyDescent="0.25">
      <c r="B11" s="301">
        <v>2</v>
      </c>
      <c r="C11" s="154" t="s">
        <v>297</v>
      </c>
      <c r="D11" s="189"/>
      <c r="E11" s="279" t="s">
        <v>298</v>
      </c>
      <c r="F11" s="189"/>
      <c r="G11" s="202"/>
      <c r="H11" s="139"/>
      <c r="I11" s="148"/>
      <c r="J11" s="137">
        <f>SUM(L11:Q11)</f>
        <v>0</v>
      </c>
      <c r="K11" s="137">
        <f t="shared" ref="K11" si="1">SUM(L11:Q11)</f>
        <v>0</v>
      </c>
      <c r="L11" s="135"/>
      <c r="M11" s="135"/>
      <c r="N11" s="135"/>
      <c r="O11" s="135"/>
      <c r="P11" s="136"/>
      <c r="Q11" s="135"/>
      <c r="R11" s="136"/>
      <c r="T11" s="138" t="str">
        <f t="shared" ref="T11" si="2">IF(SUM(L11:Q11)=1,((L11*0)+(M11*20)+(N11*40)+(O11*60)+(P11*80)+(Q11*100)),"")</f>
        <v/>
      </c>
      <c r="U11" s="160" t="e">
        <f>1/$J$28</f>
        <v>#DIV/0!</v>
      </c>
      <c r="V11" s="140" t="e">
        <f t="shared" ref="V11" si="3">1/$K$28</f>
        <v>#DIV/0!</v>
      </c>
      <c r="W11" s="152" t="e">
        <f>IF(R11=1,0,T11*U11)</f>
        <v>#VALUE!</v>
      </c>
      <c r="X11" s="48" t="e">
        <f t="shared" ref="X11" si="4">IF(R11=1,0,T11*V11)</f>
        <v>#VALUE!</v>
      </c>
      <c r="Z11" s="355"/>
      <c r="AA11" s="355"/>
      <c r="AH11" s="358" t="s">
        <v>1616</v>
      </c>
      <c r="AI11" s="358"/>
      <c r="AJ11" s="358"/>
      <c r="AK11" s="358"/>
      <c r="AL11" s="358"/>
      <c r="AM11" s="358"/>
      <c r="AN11" s="358"/>
    </row>
    <row r="12" spans="1:40" ht="50.25" customHeight="1" x14ac:dyDescent="0.25">
      <c r="B12" s="301" t="s">
        <v>299</v>
      </c>
      <c r="C12" s="155" t="s">
        <v>300</v>
      </c>
      <c r="D12" s="189"/>
      <c r="E12" s="279" t="s">
        <v>301</v>
      </c>
      <c r="F12" s="189"/>
      <c r="G12" s="202"/>
      <c r="H12" s="132"/>
      <c r="I12" s="148"/>
      <c r="J12" s="165"/>
      <c r="K12" s="137">
        <f t="shared" ref="K12" si="5">SUM(L12:Q12)</f>
        <v>0</v>
      </c>
      <c r="L12" s="135"/>
      <c r="M12" s="135"/>
      <c r="N12" s="135"/>
      <c r="O12" s="135"/>
      <c r="P12" s="136"/>
      <c r="Q12" s="135"/>
      <c r="R12" s="136"/>
      <c r="T12" s="138" t="str">
        <f t="shared" ref="T12" si="6">IF(SUM(L12:Q12)=1,((L12*0)+(M12*20)+(N12*40)+(O12*60)+(P12*80)+(Q12*100)),"")</f>
        <v/>
      </c>
      <c r="U12" s="160"/>
      <c r="V12" s="140" t="e">
        <f t="shared" ref="V12:V26" si="7">1/$K$28</f>
        <v>#DIV/0!</v>
      </c>
      <c r="W12" s="152"/>
      <c r="X12" s="48" t="e">
        <f t="shared" ref="X12" si="8">IF(R12=1,0,T12*V12)</f>
        <v>#VALUE!</v>
      </c>
      <c r="Z12" s="355"/>
      <c r="AA12" s="355"/>
      <c r="AH12" s="358" t="s">
        <v>1617</v>
      </c>
      <c r="AI12" s="358"/>
      <c r="AJ12" s="358"/>
      <c r="AK12" s="358"/>
      <c r="AL12" s="358"/>
      <c r="AM12" s="358"/>
      <c r="AN12" s="358"/>
    </row>
    <row r="13" spans="1:40" ht="50.25" customHeight="1" x14ac:dyDescent="0.25">
      <c r="B13" s="301" t="s">
        <v>302</v>
      </c>
      <c r="C13" s="156" t="s">
        <v>303</v>
      </c>
      <c r="D13" s="189"/>
      <c r="E13" s="279" t="s">
        <v>304</v>
      </c>
      <c r="F13" s="189"/>
      <c r="G13" s="202"/>
      <c r="H13" s="139"/>
      <c r="I13" s="148"/>
      <c r="J13" s="165"/>
      <c r="K13" s="137">
        <f t="shared" ref="K13:K26" si="9">SUM(L13:Q13)</f>
        <v>0</v>
      </c>
      <c r="L13" s="135"/>
      <c r="M13" s="135"/>
      <c r="N13" s="135"/>
      <c r="O13" s="135"/>
      <c r="P13" s="136"/>
      <c r="Q13" s="135"/>
      <c r="R13" s="136"/>
      <c r="T13" s="138" t="str">
        <f t="shared" ref="T13:T26" si="10">IF(SUM(L13:Q13)=1,((L13*0)+(M13*20)+(N13*40)+(O13*60)+(P13*80)+(Q13*100)),"")</f>
        <v/>
      </c>
      <c r="U13" s="160"/>
      <c r="V13" s="140" t="e">
        <f t="shared" si="7"/>
        <v>#DIV/0!</v>
      </c>
      <c r="W13" s="152"/>
      <c r="X13" s="48" t="e">
        <f t="shared" ref="X13:X26" si="11">IF(R13=1,0,T13*V13)</f>
        <v>#VALUE!</v>
      </c>
      <c r="Z13" s="355"/>
      <c r="AA13" s="355"/>
      <c r="AH13" s="358" t="s">
        <v>1618</v>
      </c>
      <c r="AI13" s="358"/>
      <c r="AJ13" s="358"/>
      <c r="AK13" s="358"/>
      <c r="AL13" s="358"/>
      <c r="AM13" s="358"/>
      <c r="AN13" s="358"/>
    </row>
    <row r="14" spans="1:40" ht="50.25" customHeight="1" x14ac:dyDescent="0.25">
      <c r="B14" s="301" t="s">
        <v>305</v>
      </c>
      <c r="C14" s="175" t="s">
        <v>306</v>
      </c>
      <c r="D14" s="195"/>
      <c r="E14" s="279" t="s">
        <v>307</v>
      </c>
      <c r="F14" s="195"/>
      <c r="G14" s="203"/>
      <c r="H14" s="128"/>
      <c r="I14" s="148"/>
      <c r="J14" s="165"/>
      <c r="K14" s="137">
        <f t="shared" si="9"/>
        <v>0</v>
      </c>
      <c r="L14" s="135"/>
      <c r="M14" s="135"/>
      <c r="N14" s="135"/>
      <c r="O14" s="135"/>
      <c r="P14" s="136"/>
      <c r="Q14" s="135"/>
      <c r="R14" s="136"/>
      <c r="T14" s="138" t="str">
        <f t="shared" si="10"/>
        <v/>
      </c>
      <c r="U14" s="160"/>
      <c r="V14" s="140" t="e">
        <f t="shared" si="7"/>
        <v>#DIV/0!</v>
      </c>
      <c r="W14" s="152"/>
      <c r="X14" s="48" t="e">
        <f t="shared" si="11"/>
        <v>#VALUE!</v>
      </c>
      <c r="Z14" s="355"/>
      <c r="AA14" s="355"/>
      <c r="AH14" s="358" t="s">
        <v>1619</v>
      </c>
      <c r="AI14" s="358"/>
      <c r="AJ14" s="358"/>
      <c r="AK14" s="358"/>
      <c r="AL14" s="358"/>
      <c r="AM14" s="358"/>
      <c r="AN14" s="358"/>
    </row>
    <row r="15" spans="1:40" ht="48" customHeight="1" x14ac:dyDescent="0.25">
      <c r="B15" s="301" t="s">
        <v>308</v>
      </c>
      <c r="C15" s="156" t="s">
        <v>309</v>
      </c>
      <c r="D15" s="189"/>
      <c r="E15" s="279" t="s">
        <v>310</v>
      </c>
      <c r="F15" s="189"/>
      <c r="G15" s="202"/>
      <c r="H15" s="128"/>
      <c r="I15" s="148"/>
      <c r="J15" s="165"/>
      <c r="K15" s="137">
        <f t="shared" si="9"/>
        <v>0</v>
      </c>
      <c r="L15" s="135"/>
      <c r="M15" s="135"/>
      <c r="N15" s="135"/>
      <c r="O15" s="135"/>
      <c r="P15" s="136"/>
      <c r="Q15" s="135"/>
      <c r="R15" s="136"/>
      <c r="T15" s="138" t="str">
        <f t="shared" si="10"/>
        <v/>
      </c>
      <c r="U15" s="160"/>
      <c r="V15" s="140" t="e">
        <f t="shared" si="7"/>
        <v>#DIV/0!</v>
      </c>
      <c r="W15" s="152"/>
      <c r="X15" s="48" t="e">
        <f t="shared" si="11"/>
        <v>#VALUE!</v>
      </c>
      <c r="Z15" s="355"/>
      <c r="AA15" s="355"/>
      <c r="AH15" s="358" t="s">
        <v>1620</v>
      </c>
      <c r="AI15" s="358"/>
      <c r="AJ15" s="358"/>
      <c r="AK15" s="358"/>
      <c r="AL15" s="358"/>
      <c r="AM15" s="358"/>
      <c r="AN15" s="358"/>
    </row>
    <row r="16" spans="1:40" ht="49.5" customHeight="1" x14ac:dyDescent="0.25">
      <c r="B16" s="301" t="s">
        <v>311</v>
      </c>
      <c r="C16" s="156" t="s">
        <v>312</v>
      </c>
      <c r="D16" s="189"/>
      <c r="E16" s="279" t="s">
        <v>313</v>
      </c>
      <c r="F16" s="189"/>
      <c r="G16" s="202"/>
      <c r="H16" s="128"/>
      <c r="I16" s="148"/>
      <c r="J16" s="165"/>
      <c r="K16" s="137">
        <f t="shared" si="9"/>
        <v>0</v>
      </c>
      <c r="L16" s="135"/>
      <c r="M16" s="135"/>
      <c r="N16" s="135"/>
      <c r="O16" s="135"/>
      <c r="P16" s="136"/>
      <c r="Q16" s="135"/>
      <c r="R16" s="136"/>
      <c r="T16" s="138" t="str">
        <f t="shared" si="10"/>
        <v/>
      </c>
      <c r="U16" s="160"/>
      <c r="V16" s="140" t="e">
        <f t="shared" si="7"/>
        <v>#DIV/0!</v>
      </c>
      <c r="W16" s="152"/>
      <c r="X16" s="48" t="e">
        <f t="shared" si="11"/>
        <v>#VALUE!</v>
      </c>
      <c r="Z16" s="355"/>
      <c r="AA16" s="355"/>
      <c r="AH16" s="358" t="s">
        <v>1621</v>
      </c>
      <c r="AI16" s="358"/>
      <c r="AJ16" s="358"/>
      <c r="AK16" s="358"/>
      <c r="AL16" s="358"/>
      <c r="AM16" s="358"/>
      <c r="AN16" s="358"/>
    </row>
    <row r="17" spans="1:40" ht="55.5" customHeight="1" x14ac:dyDescent="0.25">
      <c r="B17" s="301" t="s">
        <v>314</v>
      </c>
      <c r="C17" s="156" t="s">
        <v>315</v>
      </c>
      <c r="D17" s="189"/>
      <c r="E17" s="279" t="s">
        <v>316</v>
      </c>
      <c r="F17" s="189"/>
      <c r="G17" s="202"/>
      <c r="H17" s="128"/>
      <c r="I17" s="148"/>
      <c r="J17" s="165"/>
      <c r="K17" s="137">
        <f t="shared" si="9"/>
        <v>0</v>
      </c>
      <c r="L17" s="135"/>
      <c r="M17" s="135"/>
      <c r="N17" s="135"/>
      <c r="O17" s="135"/>
      <c r="P17" s="136"/>
      <c r="Q17" s="135"/>
      <c r="R17" s="136"/>
      <c r="T17" s="138" t="str">
        <f t="shared" si="10"/>
        <v/>
      </c>
      <c r="U17" s="160"/>
      <c r="V17" s="140" t="e">
        <f t="shared" si="7"/>
        <v>#DIV/0!</v>
      </c>
      <c r="W17" s="152"/>
      <c r="X17" s="48" t="e">
        <f t="shared" si="11"/>
        <v>#VALUE!</v>
      </c>
      <c r="Z17" s="355"/>
      <c r="AA17" s="355"/>
      <c r="AH17" s="358" t="s">
        <v>1622</v>
      </c>
      <c r="AI17" s="358"/>
      <c r="AJ17" s="358"/>
      <c r="AK17" s="358"/>
      <c r="AL17" s="358"/>
      <c r="AM17" s="358"/>
      <c r="AN17" s="358"/>
    </row>
    <row r="18" spans="1:40" ht="54.75" customHeight="1" x14ac:dyDescent="0.25">
      <c r="B18" s="301" t="s">
        <v>317</v>
      </c>
      <c r="C18" s="157" t="s">
        <v>318</v>
      </c>
      <c r="D18" s="189"/>
      <c r="E18" s="279" t="s">
        <v>319</v>
      </c>
      <c r="F18" s="189"/>
      <c r="G18" s="202"/>
      <c r="H18" s="128"/>
      <c r="I18" s="148"/>
      <c r="J18" s="165"/>
      <c r="K18" s="137">
        <f t="shared" si="9"/>
        <v>0</v>
      </c>
      <c r="L18" s="135"/>
      <c r="M18" s="135"/>
      <c r="N18" s="135"/>
      <c r="O18" s="135"/>
      <c r="P18" s="136"/>
      <c r="Q18" s="135"/>
      <c r="R18" s="136"/>
      <c r="T18" s="138" t="str">
        <f t="shared" si="10"/>
        <v/>
      </c>
      <c r="U18" s="160"/>
      <c r="V18" s="140" t="e">
        <f t="shared" si="7"/>
        <v>#DIV/0!</v>
      </c>
      <c r="W18" s="152"/>
      <c r="X18" s="48" t="e">
        <f t="shared" si="11"/>
        <v>#VALUE!</v>
      </c>
      <c r="Z18" s="355"/>
      <c r="AA18" s="355"/>
      <c r="AH18" s="358" t="s">
        <v>1623</v>
      </c>
      <c r="AI18" s="358"/>
      <c r="AJ18" s="358"/>
      <c r="AK18" s="358"/>
      <c r="AL18" s="358"/>
      <c r="AM18" s="358"/>
      <c r="AN18" s="358"/>
    </row>
    <row r="19" spans="1:40" ht="49.5" customHeight="1" x14ac:dyDescent="0.25">
      <c r="B19" s="301">
        <v>3</v>
      </c>
      <c r="C19" s="154" t="s">
        <v>320</v>
      </c>
      <c r="D19" s="189"/>
      <c r="E19" s="279" t="s">
        <v>321</v>
      </c>
      <c r="F19" s="189"/>
      <c r="G19" s="202"/>
      <c r="H19" s="128"/>
      <c r="I19" s="148"/>
      <c r="J19" s="137">
        <f>SUM(L19:Q19)</f>
        <v>0</v>
      </c>
      <c r="K19" s="137">
        <f t="shared" si="9"/>
        <v>0</v>
      </c>
      <c r="L19" s="135"/>
      <c r="M19" s="135"/>
      <c r="N19" s="135"/>
      <c r="O19" s="135"/>
      <c r="P19" s="136"/>
      <c r="Q19" s="135"/>
      <c r="R19" s="136"/>
      <c r="T19" s="138" t="str">
        <f t="shared" si="10"/>
        <v/>
      </c>
      <c r="U19" s="160" t="e">
        <f>1/$J$28</f>
        <v>#DIV/0!</v>
      </c>
      <c r="V19" s="140" t="e">
        <f t="shared" si="7"/>
        <v>#DIV/0!</v>
      </c>
      <c r="W19" s="152" t="e">
        <f>IF(R19=1,0,T19*U19)</f>
        <v>#VALUE!</v>
      </c>
      <c r="X19" s="48" t="e">
        <f t="shared" si="11"/>
        <v>#VALUE!</v>
      </c>
      <c r="Z19" s="355"/>
      <c r="AA19" s="355"/>
      <c r="AH19" s="358" t="s">
        <v>1624</v>
      </c>
      <c r="AI19" s="358"/>
      <c r="AJ19" s="358"/>
      <c r="AK19" s="358"/>
      <c r="AL19" s="358"/>
      <c r="AM19" s="358"/>
      <c r="AN19" s="358"/>
    </row>
    <row r="20" spans="1:40" s="163" customFormat="1" ht="50.25" customHeight="1" x14ac:dyDescent="0.25">
      <c r="B20" s="301" t="s">
        <v>322</v>
      </c>
      <c r="C20" s="155" t="s">
        <v>323</v>
      </c>
      <c r="D20" s="189"/>
      <c r="E20" s="279" t="s">
        <v>324</v>
      </c>
      <c r="F20" s="189"/>
      <c r="G20" s="189"/>
      <c r="H20" s="128"/>
      <c r="I20" s="165"/>
      <c r="J20" s="165"/>
      <c r="K20" s="137">
        <f t="shared" si="9"/>
        <v>0</v>
      </c>
      <c r="L20" s="135"/>
      <c r="M20" s="135"/>
      <c r="N20" s="135"/>
      <c r="O20" s="135"/>
      <c r="P20" s="136"/>
      <c r="Q20" s="135"/>
      <c r="R20" s="136"/>
      <c r="T20" s="138" t="str">
        <f t="shared" si="10"/>
        <v/>
      </c>
      <c r="U20" s="160"/>
      <c r="V20" s="140" t="e">
        <f t="shared" si="7"/>
        <v>#DIV/0!</v>
      </c>
      <c r="W20" s="152"/>
      <c r="X20" s="48" t="e">
        <f t="shared" si="11"/>
        <v>#VALUE!</v>
      </c>
      <c r="Z20" s="355"/>
      <c r="AA20" s="355"/>
      <c r="AH20" s="358" t="s">
        <v>1625</v>
      </c>
      <c r="AI20" s="358"/>
      <c r="AJ20" s="358"/>
      <c r="AK20" s="358"/>
      <c r="AL20" s="358"/>
      <c r="AM20" s="358"/>
      <c r="AN20" s="358"/>
    </row>
    <row r="21" spans="1:40" s="163" customFormat="1" ht="50.25" customHeight="1" x14ac:dyDescent="0.25">
      <c r="B21" s="301" t="s">
        <v>325</v>
      </c>
      <c r="C21" s="156" t="s">
        <v>326</v>
      </c>
      <c r="D21" s="189"/>
      <c r="E21" s="279" t="s">
        <v>327</v>
      </c>
      <c r="F21" s="189"/>
      <c r="G21" s="189"/>
      <c r="H21" s="128"/>
      <c r="I21" s="165"/>
      <c r="J21" s="165"/>
      <c r="K21" s="137">
        <f t="shared" si="9"/>
        <v>0</v>
      </c>
      <c r="L21" s="135"/>
      <c r="M21" s="135"/>
      <c r="N21" s="135"/>
      <c r="O21" s="135"/>
      <c r="P21" s="136"/>
      <c r="Q21" s="135"/>
      <c r="R21" s="136"/>
      <c r="T21" s="138" t="str">
        <f t="shared" si="10"/>
        <v/>
      </c>
      <c r="U21" s="160"/>
      <c r="V21" s="140" t="e">
        <f t="shared" si="7"/>
        <v>#DIV/0!</v>
      </c>
      <c r="W21" s="152"/>
      <c r="X21" s="48" t="e">
        <f t="shared" si="11"/>
        <v>#VALUE!</v>
      </c>
      <c r="Z21" s="355"/>
      <c r="AA21" s="355"/>
      <c r="AH21" s="358" t="s">
        <v>1626</v>
      </c>
      <c r="AI21" s="358"/>
      <c r="AJ21" s="358"/>
      <c r="AK21" s="358"/>
      <c r="AL21" s="358"/>
      <c r="AM21" s="358"/>
      <c r="AN21" s="358"/>
    </row>
    <row r="22" spans="1:40" s="163" customFormat="1" ht="45.75" customHeight="1" x14ac:dyDescent="0.25">
      <c r="B22" s="301" t="s">
        <v>328</v>
      </c>
      <c r="C22" s="156" t="s">
        <v>329</v>
      </c>
      <c r="D22" s="189"/>
      <c r="E22" s="279" t="s">
        <v>330</v>
      </c>
      <c r="F22" s="189"/>
      <c r="G22" s="189"/>
      <c r="H22" s="128"/>
      <c r="I22" s="165"/>
      <c r="J22" s="165"/>
      <c r="K22" s="137">
        <f t="shared" si="9"/>
        <v>0</v>
      </c>
      <c r="L22" s="135"/>
      <c r="M22" s="135"/>
      <c r="N22" s="135"/>
      <c r="O22" s="135"/>
      <c r="P22" s="136"/>
      <c r="Q22" s="135"/>
      <c r="R22" s="136"/>
      <c r="T22" s="138" t="str">
        <f t="shared" si="10"/>
        <v/>
      </c>
      <c r="U22" s="160"/>
      <c r="V22" s="140" t="e">
        <f t="shared" si="7"/>
        <v>#DIV/0!</v>
      </c>
      <c r="W22" s="152"/>
      <c r="X22" s="48" t="e">
        <f t="shared" si="11"/>
        <v>#VALUE!</v>
      </c>
      <c r="Z22" s="355"/>
      <c r="AA22" s="355"/>
      <c r="AH22" s="358" t="s">
        <v>1627</v>
      </c>
      <c r="AI22" s="358"/>
      <c r="AJ22" s="358"/>
      <c r="AK22" s="358"/>
      <c r="AL22" s="358"/>
      <c r="AM22" s="358"/>
      <c r="AN22" s="358"/>
    </row>
    <row r="23" spans="1:40" s="163" customFormat="1" ht="46.5" customHeight="1" x14ac:dyDescent="0.25">
      <c r="B23" s="301" t="s">
        <v>331</v>
      </c>
      <c r="C23" s="156" t="s">
        <v>332</v>
      </c>
      <c r="D23" s="189"/>
      <c r="E23" s="279" t="s">
        <v>333</v>
      </c>
      <c r="F23" s="189"/>
      <c r="G23" s="189"/>
      <c r="H23" s="128"/>
      <c r="I23" s="165"/>
      <c r="J23" s="165"/>
      <c r="K23" s="137">
        <f t="shared" si="9"/>
        <v>0</v>
      </c>
      <c r="L23" s="135"/>
      <c r="M23" s="135"/>
      <c r="N23" s="135"/>
      <c r="O23" s="135"/>
      <c r="P23" s="136"/>
      <c r="Q23" s="135"/>
      <c r="R23" s="136"/>
      <c r="T23" s="138" t="str">
        <f t="shared" si="10"/>
        <v/>
      </c>
      <c r="U23" s="160"/>
      <c r="V23" s="140" t="e">
        <f t="shared" si="7"/>
        <v>#DIV/0!</v>
      </c>
      <c r="W23" s="152"/>
      <c r="X23" s="48" t="e">
        <f t="shared" si="11"/>
        <v>#VALUE!</v>
      </c>
      <c r="Z23" s="355"/>
      <c r="AA23" s="355"/>
      <c r="AH23" s="358" t="s">
        <v>1628</v>
      </c>
      <c r="AI23" s="358"/>
      <c r="AJ23" s="358"/>
      <c r="AK23" s="358"/>
      <c r="AL23" s="358"/>
      <c r="AM23" s="358"/>
      <c r="AN23" s="358"/>
    </row>
    <row r="24" spans="1:40" s="163" customFormat="1" ht="47.25" customHeight="1" x14ac:dyDescent="0.25">
      <c r="B24" s="301" t="s">
        <v>334</v>
      </c>
      <c r="C24" s="156" t="s">
        <v>335</v>
      </c>
      <c r="D24" s="189"/>
      <c r="E24" s="279" t="s">
        <v>336</v>
      </c>
      <c r="F24" s="189"/>
      <c r="G24" s="189"/>
      <c r="H24" s="128"/>
      <c r="I24" s="165"/>
      <c r="J24" s="165"/>
      <c r="K24" s="137">
        <f t="shared" si="9"/>
        <v>0</v>
      </c>
      <c r="L24" s="135"/>
      <c r="M24" s="135"/>
      <c r="N24" s="135"/>
      <c r="O24" s="135"/>
      <c r="P24" s="136"/>
      <c r="Q24" s="135"/>
      <c r="R24" s="136"/>
      <c r="T24" s="138" t="str">
        <f t="shared" si="10"/>
        <v/>
      </c>
      <c r="U24" s="160"/>
      <c r="V24" s="140" t="e">
        <f t="shared" si="7"/>
        <v>#DIV/0!</v>
      </c>
      <c r="W24" s="152"/>
      <c r="X24" s="48" t="e">
        <f t="shared" si="11"/>
        <v>#VALUE!</v>
      </c>
      <c r="Z24" s="355"/>
      <c r="AA24" s="355"/>
      <c r="AH24" s="358" t="s">
        <v>1629</v>
      </c>
      <c r="AI24" s="358"/>
      <c r="AJ24" s="358"/>
      <c r="AK24" s="358"/>
      <c r="AL24" s="358"/>
      <c r="AM24" s="358"/>
      <c r="AN24" s="358"/>
    </row>
    <row r="25" spans="1:40" s="163" customFormat="1" ht="51" customHeight="1" x14ac:dyDescent="0.25">
      <c r="B25" s="301" t="s">
        <v>337</v>
      </c>
      <c r="C25" s="156" t="s">
        <v>338</v>
      </c>
      <c r="D25" s="189"/>
      <c r="E25" s="279" t="s">
        <v>339</v>
      </c>
      <c r="F25" s="189"/>
      <c r="G25" s="189"/>
      <c r="H25" s="128"/>
      <c r="I25" s="165"/>
      <c r="J25" s="165"/>
      <c r="K25" s="137">
        <f t="shared" si="9"/>
        <v>0</v>
      </c>
      <c r="L25" s="135"/>
      <c r="M25" s="135"/>
      <c r="N25" s="135"/>
      <c r="O25" s="135"/>
      <c r="P25" s="136"/>
      <c r="Q25" s="135"/>
      <c r="R25" s="136"/>
      <c r="T25" s="138" t="str">
        <f t="shared" si="10"/>
        <v/>
      </c>
      <c r="U25" s="160"/>
      <c r="V25" s="140" t="e">
        <f t="shared" si="7"/>
        <v>#DIV/0!</v>
      </c>
      <c r="W25" s="152"/>
      <c r="X25" s="48" t="e">
        <f t="shared" si="11"/>
        <v>#VALUE!</v>
      </c>
      <c r="Z25" s="355"/>
      <c r="AA25" s="355"/>
      <c r="AH25" s="358" t="s">
        <v>1630</v>
      </c>
      <c r="AI25" s="358"/>
      <c r="AJ25" s="358"/>
      <c r="AK25" s="358"/>
      <c r="AL25" s="358"/>
      <c r="AM25" s="358"/>
      <c r="AN25" s="358"/>
    </row>
    <row r="26" spans="1:40" s="163" customFormat="1" ht="45" customHeight="1" x14ac:dyDescent="0.25">
      <c r="B26" s="301" t="s">
        <v>340</v>
      </c>
      <c r="C26" s="157" t="s">
        <v>341</v>
      </c>
      <c r="D26" s="189"/>
      <c r="E26" s="279" t="s">
        <v>342</v>
      </c>
      <c r="F26" s="189"/>
      <c r="G26" s="189"/>
      <c r="H26" s="128"/>
      <c r="I26" s="165"/>
      <c r="J26" s="165"/>
      <c r="K26" s="137">
        <f t="shared" si="9"/>
        <v>0</v>
      </c>
      <c r="L26" s="135"/>
      <c r="M26" s="135"/>
      <c r="N26" s="135"/>
      <c r="O26" s="135"/>
      <c r="P26" s="136"/>
      <c r="Q26" s="135"/>
      <c r="R26" s="136"/>
      <c r="T26" s="138" t="str">
        <f t="shared" si="10"/>
        <v/>
      </c>
      <c r="U26" s="160"/>
      <c r="V26" s="140" t="e">
        <f t="shared" si="7"/>
        <v>#DIV/0!</v>
      </c>
      <c r="W26" s="152"/>
      <c r="X26" s="48" t="e">
        <f t="shared" si="11"/>
        <v>#VALUE!</v>
      </c>
      <c r="Z26" s="355"/>
      <c r="AA26" s="355"/>
      <c r="AH26" s="345"/>
      <c r="AI26" s="345"/>
      <c r="AJ26" s="345"/>
      <c r="AK26" s="345"/>
      <c r="AL26" s="345"/>
      <c r="AM26" s="345"/>
      <c r="AN26" s="345"/>
    </row>
    <row r="27" spans="1:40" x14ac:dyDescent="0.25">
      <c r="C27" s="148"/>
      <c r="D27" s="165"/>
      <c r="E27" s="165"/>
      <c r="F27" s="165"/>
      <c r="G27" s="165"/>
      <c r="W27" s="184" t="e">
        <f>SUM(W10:W26)</f>
        <v>#VALUE!</v>
      </c>
      <c r="X27" s="184" t="e">
        <f>SUM(X10:X26)</f>
        <v>#VALUE!</v>
      </c>
      <c r="Z27" s="180"/>
      <c r="AA27" s="180"/>
    </row>
    <row r="28" spans="1:40" s="147" customFormat="1" ht="12.75" customHeight="1" x14ac:dyDescent="0.25">
      <c r="A28" s="163"/>
      <c r="B28" s="150"/>
      <c r="C28" s="148"/>
      <c r="D28" s="165"/>
      <c r="E28" s="165"/>
      <c r="F28" s="165"/>
      <c r="G28" s="165"/>
      <c r="J28" s="163">
        <f>SUM(J10:J26)</f>
        <v>0</v>
      </c>
      <c r="K28" s="196">
        <f>SUM(K10:K26)</f>
        <v>0</v>
      </c>
      <c r="S28" s="131" t="s">
        <v>343</v>
      </c>
      <c r="T28" s="142">
        <f>SUMIF(J28,3-W31,W27)</f>
        <v>0</v>
      </c>
    </row>
    <row r="29" spans="1:40" x14ac:dyDescent="0.25">
      <c r="C29" s="148"/>
      <c r="D29" s="165"/>
      <c r="E29" s="165"/>
      <c r="F29" s="165"/>
      <c r="G29" s="165"/>
      <c r="S29" s="131" t="s">
        <v>344</v>
      </c>
      <c r="T29" s="142">
        <f>SUMIF(K28,17-W32,X27)</f>
        <v>0</v>
      </c>
      <c r="Y29" s="141"/>
    </row>
    <row r="30" spans="1:40" x14ac:dyDescent="0.25">
      <c r="C30" s="148"/>
      <c r="D30" s="165"/>
      <c r="E30" s="165"/>
      <c r="F30" s="165"/>
      <c r="G30" s="165"/>
      <c r="Y30" s="141"/>
    </row>
    <row r="31" spans="1:40" x14ac:dyDescent="0.25">
      <c r="C31" s="148"/>
      <c r="D31" s="165"/>
      <c r="E31" s="165"/>
      <c r="F31" s="165"/>
      <c r="G31" s="165"/>
      <c r="T31"/>
      <c r="U31"/>
      <c r="V31" s="144" t="s">
        <v>351</v>
      </c>
      <c r="W31" s="144">
        <f>SUM(R10,R11,R19)</f>
        <v>0</v>
      </c>
      <c r="X31"/>
      <c r="Y31"/>
      <c r="Z31"/>
      <c r="AA31"/>
      <c r="AB31"/>
      <c r="AC31"/>
      <c r="AD31"/>
    </row>
    <row r="32" spans="1:40" ht="13.5" customHeight="1" x14ac:dyDescent="0.25">
      <c r="C32" s="148"/>
      <c r="D32" s="165"/>
      <c r="E32" s="165"/>
      <c r="F32" s="165"/>
      <c r="G32" s="165"/>
      <c r="T32"/>
      <c r="U32"/>
      <c r="V32" s="144" t="s">
        <v>352</v>
      </c>
      <c r="W32" s="144">
        <f>SUM(R10:R26)</f>
        <v>0</v>
      </c>
      <c r="X32"/>
      <c r="Y32"/>
      <c r="Z32"/>
      <c r="AA32"/>
      <c r="AB32"/>
      <c r="AC32"/>
      <c r="AD32"/>
    </row>
    <row r="33" spans="3:33" x14ac:dyDescent="0.25">
      <c r="C33" s="148"/>
      <c r="D33" s="165"/>
      <c r="E33" s="165"/>
      <c r="F33" s="165"/>
      <c r="G33" s="165"/>
      <c r="T33"/>
      <c r="U33"/>
      <c r="V33"/>
      <c r="W33"/>
      <c r="X33"/>
      <c r="Y33"/>
      <c r="Z33"/>
      <c r="AA33"/>
      <c r="AB33"/>
      <c r="AC33"/>
      <c r="AD33"/>
    </row>
    <row r="34" spans="3:33" x14ac:dyDescent="0.25">
      <c r="T34"/>
      <c r="U34"/>
      <c r="V34"/>
      <c r="W34"/>
      <c r="X34"/>
      <c r="Y34"/>
      <c r="Z34"/>
      <c r="AA34"/>
      <c r="AB34"/>
      <c r="AC34"/>
      <c r="AD34"/>
    </row>
    <row r="35" spans="3:33" x14ac:dyDescent="0.25">
      <c r="T35"/>
      <c r="U35"/>
      <c r="V35"/>
      <c r="W35"/>
      <c r="X35"/>
      <c r="Y35"/>
      <c r="Z35"/>
      <c r="AA35"/>
      <c r="AB35"/>
      <c r="AC35"/>
      <c r="AD35"/>
    </row>
    <row r="40" spans="3:33" ht="22.5" customHeight="1" x14ac:dyDescent="0.25">
      <c r="AB40" s="149"/>
      <c r="AC40" s="149"/>
      <c r="AD40" s="149"/>
    </row>
    <row r="42" spans="3:33" ht="15" customHeight="1" x14ac:dyDescent="0.25">
      <c r="AB42" s="145"/>
      <c r="AC42" s="145"/>
      <c r="AD42" s="145"/>
      <c r="AE42" s="145"/>
      <c r="AF42" s="145"/>
      <c r="AG42" s="145"/>
    </row>
  </sheetData>
  <sheetProtection formatCells="0" formatColumns="0" formatRows="0" insertColumns="0" insertRows="0" insertHyperlinks="0" deleteColumns="0" deleteRows="0" sort="0" autoFilter="0" pivotTables="0"/>
  <mergeCells count="45">
    <mergeCell ref="AH16:AN16"/>
    <mergeCell ref="AH17:AN17"/>
    <mergeCell ref="AH18:AN18"/>
    <mergeCell ref="AH25:AN25"/>
    <mergeCell ref="AH19:AN19"/>
    <mergeCell ref="AH20:AN20"/>
    <mergeCell ref="AH21:AN21"/>
    <mergeCell ref="AH22:AN22"/>
    <mergeCell ref="AH23:AN23"/>
    <mergeCell ref="AH24:AN24"/>
    <mergeCell ref="AH14:AN14"/>
    <mergeCell ref="AH15:AN15"/>
    <mergeCell ref="T7:V7"/>
    <mergeCell ref="C7:C8"/>
    <mergeCell ref="Z21:AA21"/>
    <mergeCell ref="Z10:AA10"/>
    <mergeCell ref="Z11:AA11"/>
    <mergeCell ref="Z12:AA12"/>
    <mergeCell ref="Z13:AA13"/>
    <mergeCell ref="Z14:AA14"/>
    <mergeCell ref="AH7:AN8"/>
    <mergeCell ref="AH10:AN10"/>
    <mergeCell ref="AH9:AN9"/>
    <mergeCell ref="AH11:AN11"/>
    <mergeCell ref="AH12:AN12"/>
    <mergeCell ref="AH13:AN13"/>
    <mergeCell ref="Z16:AA16"/>
    <mergeCell ref="Z17:AA17"/>
    <mergeCell ref="Z18:AA18"/>
    <mergeCell ref="Z19:AA19"/>
    <mergeCell ref="Z20:AA20"/>
    <mergeCell ref="Z22:AA22"/>
    <mergeCell ref="Z23:AA23"/>
    <mergeCell ref="Z24:AA24"/>
    <mergeCell ref="Z25:AA25"/>
    <mergeCell ref="Z26:AA26"/>
    <mergeCell ref="Z15:AA15"/>
    <mergeCell ref="J7:R7"/>
    <mergeCell ref="E7:E8"/>
    <mergeCell ref="G7:G8"/>
    <mergeCell ref="C1:V1"/>
    <mergeCell ref="C2:T2"/>
    <mergeCell ref="C3:V3"/>
    <mergeCell ref="J5:AB5"/>
    <mergeCell ref="C6:S6"/>
  </mergeCells>
  <conditionalFormatting sqref="K10:K26">
    <cfRule type="cellIs" dxfId="634" priority="1644" stopIfTrue="1" operator="notEqual">
      <formula>1</formula>
    </cfRule>
    <cfRule type="cellIs" dxfId="633" priority="1645" stopIfTrue="1" operator="equal">
      <formula>1</formula>
    </cfRule>
  </conditionalFormatting>
  <conditionalFormatting sqref="K28">
    <cfRule type="cellIs" dxfId="632" priority="1621" stopIfTrue="1" operator="notEqual">
      <formula>1</formula>
    </cfRule>
    <cfRule type="cellIs" dxfId="631" priority="1622" stopIfTrue="1" operator="equal">
      <formula>1</formula>
    </cfRule>
  </conditionalFormatting>
  <conditionalFormatting sqref="T29">
    <cfRule type="containsBlanks" dxfId="630" priority="1083" stopIfTrue="1">
      <formula>LEN(TRIM(T29))=0</formula>
    </cfRule>
    <cfRule type="cellIs" dxfId="629" priority="1084" stopIfTrue="1" operator="lessThan">
      <formula>19.999</formula>
    </cfRule>
    <cfRule type="cellIs" dxfId="628" priority="1085" stopIfTrue="1" operator="lessThan">
      <formula>39.999</formula>
    </cfRule>
    <cfRule type="cellIs" dxfId="627" priority="1086" stopIfTrue="1" operator="lessThan">
      <formula>59.999</formula>
    </cfRule>
    <cfRule type="cellIs" dxfId="626" priority="1087" stopIfTrue="1" operator="lessThan">
      <formula>79.999</formula>
    </cfRule>
    <cfRule type="cellIs" dxfId="625" priority="1088" stopIfTrue="1" operator="lessThan">
      <formula>89.999</formula>
    </cfRule>
    <cfRule type="cellIs" dxfId="624" priority="1089" stopIfTrue="1" operator="between">
      <formula>90</formula>
      <formula>100</formula>
    </cfRule>
  </conditionalFormatting>
  <conditionalFormatting sqref="T28">
    <cfRule type="containsBlanks" dxfId="623" priority="393" stopIfTrue="1">
      <formula>LEN(TRIM(T28))=0</formula>
    </cfRule>
    <cfRule type="cellIs" dxfId="622" priority="394" stopIfTrue="1" operator="lessThan">
      <formula>19.999</formula>
    </cfRule>
    <cfRule type="cellIs" dxfId="621" priority="395" stopIfTrue="1" operator="lessThan">
      <formula>39.999</formula>
    </cfRule>
    <cfRule type="cellIs" dxfId="620" priority="396" stopIfTrue="1" operator="lessThan">
      <formula>59.999</formula>
    </cfRule>
    <cfRule type="cellIs" dxfId="619" priority="397" stopIfTrue="1" operator="lessThan">
      <formula>79.999</formula>
    </cfRule>
    <cfRule type="cellIs" dxfId="618" priority="398" stopIfTrue="1" operator="lessThan">
      <formula>89.999</formula>
    </cfRule>
    <cfRule type="cellIs" dxfId="617" priority="399" stopIfTrue="1" operator="between">
      <formula>90</formula>
      <formula>100</formula>
    </cfRule>
  </conditionalFormatting>
  <conditionalFormatting sqref="J10">
    <cfRule type="cellIs" dxfId="616" priority="136" stopIfTrue="1" operator="notEqual">
      <formula>1</formula>
    </cfRule>
    <cfRule type="cellIs" dxfId="615" priority="137" stopIfTrue="1" operator="equal">
      <formula>1</formula>
    </cfRule>
  </conditionalFormatting>
  <conditionalFormatting sqref="J11">
    <cfRule type="cellIs" dxfId="614" priority="11" stopIfTrue="1" operator="notEqual">
      <formula>1</formula>
    </cfRule>
    <cfRule type="cellIs" dxfId="613" priority="12" stopIfTrue="1" operator="equal">
      <formula>1</formula>
    </cfRule>
  </conditionalFormatting>
  <conditionalFormatting sqref="J19">
    <cfRule type="cellIs" dxfId="612" priority="9" stopIfTrue="1" operator="notEqual">
      <formula>1</formula>
    </cfRule>
    <cfRule type="cellIs" dxfId="611" priority="10" stopIfTrue="1" operator="equal">
      <formula>1</formula>
    </cfRule>
  </conditionalFormatting>
  <conditionalFormatting sqref="X10:X26">
    <cfRule type="expression" dxfId="610" priority="1662" stopIfTrue="1">
      <formula>#REF!=0</formula>
    </cfRule>
  </conditionalFormatting>
  <pageMargins left="0.7" right="0.7" top="0.75" bottom="0.75" header="0.3" footer="0.3"/>
  <pageSetup paperSize="9" scale="41" orientation="landscape" r:id="rId1"/>
  <colBreaks count="1" manualBreakCount="1">
    <brk id="33" max="1048575" man="1"/>
  </colBreaks>
  <ignoredErrors>
    <ignoredError sqref="T10:T26"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459049" r:id="rId4" name="Button 3945">
              <controlPr defaultSize="0" print="0" autoLine="0" autoPict="0" macro="[0]!ButtonOpenAll">
                <anchor moveWithCells="1" sizeWithCells="1">
                  <from>
                    <xdr:col>2</xdr:col>
                    <xdr:colOff>2800350</xdr:colOff>
                    <xdr:row>3</xdr:row>
                    <xdr:rowOff>104775</xdr:rowOff>
                  </from>
                  <to>
                    <xdr:col>2</xdr:col>
                    <xdr:colOff>3876675</xdr:colOff>
                    <xdr:row>5</xdr:row>
                    <xdr:rowOff>85725</xdr:rowOff>
                  </to>
                </anchor>
              </controlPr>
            </control>
          </mc:Choice>
        </mc:AlternateContent>
        <mc:AlternateContent xmlns:mc="http://schemas.openxmlformats.org/markup-compatibility/2006">
          <mc:Choice Requires="x14">
            <control shapeId="1627207" r:id="rId5" name="Button 4167">
              <controlPr defaultSize="0" print="0" autoLine="0" autoPict="0" macro="[0]!ButtonD4_CloseAll">
                <anchor moveWithCells="1" sizeWithCells="1">
                  <from>
                    <xdr:col>2</xdr:col>
                    <xdr:colOff>3981450</xdr:colOff>
                    <xdr:row>3</xdr:row>
                    <xdr:rowOff>85725</xdr:rowOff>
                  </from>
                  <to>
                    <xdr:col>5</xdr:col>
                    <xdr:colOff>38100</xdr:colOff>
                    <xdr:row>5</xdr:row>
                    <xdr:rowOff>76200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88555558946501"/>
  </sheetPr>
  <dimension ref="A1:AN76"/>
  <sheetViews>
    <sheetView showGridLines="0" showRowColHeaders="0" zoomScale="85" zoomScaleNormal="85" workbookViewId="0">
      <pane ySplit="8" topLeftCell="A50" activePane="bottomLeft" state="frozen"/>
      <selection pane="bottomLeft" activeCell="C6" sqref="C6:S6"/>
    </sheetView>
  </sheetViews>
  <sheetFormatPr defaultRowHeight="15" outlineLevelCol="1" x14ac:dyDescent="0.25"/>
  <cols>
    <col min="1" max="1" width="1.7109375" style="163" customWidth="1"/>
    <col min="2" max="2" width="5" style="163" customWidth="1"/>
    <col min="3" max="3" width="65.85546875" style="163" customWidth="1"/>
    <col min="4" max="4" width="2.5703125" style="163" customWidth="1" outlineLevel="1"/>
    <col min="5" max="5" width="5.7109375" style="163" customWidth="1" outlineLevel="1"/>
    <col min="6" max="6" width="2.5703125" style="163" customWidth="1" outlineLevel="1"/>
    <col min="7" max="7" width="6.140625" style="163" customWidth="1" outlineLevel="1"/>
    <col min="8" max="8" width="2.5703125" style="163" customWidth="1"/>
    <col min="9" max="9" width="5.28515625" style="163" hidden="1" customWidth="1"/>
    <col min="10"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7.28515625" style="163" customWidth="1"/>
    <col min="20" max="20" width="13.28515625" style="163" customWidth="1"/>
    <col min="21" max="21" width="8.28515625" style="163" hidden="1" customWidth="1"/>
    <col min="22" max="22" width="6.7109375" style="163" hidden="1" customWidth="1"/>
    <col min="23" max="23" width="10.42578125" style="163" hidden="1" customWidth="1"/>
    <col min="24" max="24" width="9" style="163" hidden="1" customWidth="1"/>
    <col min="25" max="25" width="7.140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16384" width="9.140625" style="163"/>
  </cols>
  <sheetData>
    <row r="1" spans="1:40" ht="30" customHeight="1" x14ac:dyDescent="0.25">
      <c r="A1" s="345"/>
      <c r="B1" s="185"/>
      <c r="C1" s="363" t="s">
        <v>353</v>
      </c>
      <c r="D1" s="363"/>
      <c r="E1" s="363"/>
      <c r="F1" s="363"/>
      <c r="G1" s="363"/>
      <c r="H1" s="363"/>
      <c r="I1" s="363"/>
      <c r="J1" s="363"/>
      <c r="K1" s="363"/>
      <c r="L1" s="363"/>
      <c r="M1" s="363"/>
      <c r="N1" s="363"/>
      <c r="O1" s="363"/>
      <c r="P1" s="363"/>
      <c r="Q1" s="363"/>
      <c r="R1" s="363"/>
      <c r="S1" s="363"/>
      <c r="T1" s="363"/>
      <c r="U1" s="363"/>
      <c r="V1" s="363"/>
      <c r="W1" s="363"/>
      <c r="X1" s="185"/>
      <c r="Y1" s="185"/>
    </row>
    <row r="2" spans="1:40" x14ac:dyDescent="0.25">
      <c r="B2" s="186"/>
      <c r="C2" s="367" t="s">
        <v>1631</v>
      </c>
      <c r="D2" s="367"/>
      <c r="E2" s="367"/>
      <c r="F2" s="367"/>
      <c r="G2" s="367"/>
      <c r="H2" s="367"/>
      <c r="I2" s="367"/>
      <c r="J2" s="367"/>
      <c r="K2" s="367"/>
      <c r="L2" s="367"/>
      <c r="M2" s="367"/>
      <c r="N2" s="367"/>
      <c r="O2" s="367"/>
      <c r="P2" s="367"/>
      <c r="Q2" s="367"/>
      <c r="R2" s="367"/>
      <c r="S2" s="367"/>
      <c r="T2" s="367"/>
      <c r="U2" s="367"/>
      <c r="V2" s="367"/>
      <c r="W2" s="186"/>
      <c r="X2" s="186"/>
      <c r="Y2" s="186"/>
    </row>
    <row r="3" spans="1:40" x14ac:dyDescent="0.25">
      <c r="B3" s="186"/>
      <c r="C3" s="367" t="s">
        <v>1632</v>
      </c>
      <c r="D3" s="367"/>
      <c r="E3" s="367"/>
      <c r="F3" s="367"/>
      <c r="G3" s="367"/>
      <c r="H3" s="367"/>
      <c r="I3" s="367"/>
      <c r="J3" s="367"/>
      <c r="K3" s="367"/>
      <c r="L3" s="367"/>
      <c r="M3" s="367"/>
      <c r="N3" s="367"/>
      <c r="O3" s="367"/>
      <c r="P3" s="367"/>
      <c r="Q3" s="367"/>
      <c r="R3" s="367"/>
      <c r="S3" s="367"/>
      <c r="T3" s="367"/>
      <c r="U3" s="367"/>
      <c r="V3" s="367"/>
      <c r="W3" s="186"/>
      <c r="X3" s="186"/>
      <c r="Y3" s="186"/>
    </row>
    <row r="4" spans="1:40" x14ac:dyDescent="0.25">
      <c r="B4" s="186"/>
      <c r="C4" s="162"/>
      <c r="D4" s="162"/>
      <c r="E4" s="162"/>
      <c r="F4" s="162"/>
      <c r="G4" s="162"/>
      <c r="H4" s="162"/>
      <c r="I4" s="162"/>
      <c r="J4" s="162"/>
      <c r="K4" s="162"/>
      <c r="L4" s="162"/>
      <c r="M4" s="162"/>
      <c r="N4" s="162"/>
      <c r="O4" s="162"/>
      <c r="P4" s="162"/>
      <c r="Q4" s="162"/>
      <c r="R4" s="162"/>
      <c r="S4" s="162"/>
      <c r="T4" s="162"/>
      <c r="U4" s="162"/>
      <c r="V4" s="162"/>
      <c r="W4" s="162"/>
      <c r="X4" s="162"/>
      <c r="Y4" s="162"/>
    </row>
    <row r="5" spans="1:40" s="166" customFormat="1" ht="14.25" customHeight="1" x14ac:dyDescent="0.25">
      <c r="B5" s="187"/>
      <c r="C5" s="302"/>
      <c r="D5" s="302"/>
      <c r="E5" s="302"/>
      <c r="F5" s="302"/>
      <c r="G5" s="302"/>
      <c r="H5" s="302"/>
      <c r="I5" s="302"/>
      <c r="J5" s="302"/>
      <c r="K5" s="302"/>
      <c r="L5" s="366"/>
      <c r="M5" s="366"/>
      <c r="N5" s="366"/>
      <c r="O5" s="366"/>
      <c r="P5" s="366"/>
      <c r="Q5" s="366"/>
      <c r="R5" s="366"/>
      <c r="S5" s="366"/>
      <c r="T5" s="366"/>
      <c r="U5" s="366"/>
      <c r="V5" s="366"/>
      <c r="W5" s="366"/>
      <c r="X5" s="366"/>
      <c r="Y5" s="366"/>
      <c r="Z5" s="366"/>
      <c r="AA5" s="366"/>
      <c r="AB5" s="366"/>
      <c r="AC5" s="366"/>
      <c r="AD5" s="366"/>
    </row>
    <row r="6" spans="1:40" s="166" customFormat="1" x14ac:dyDescent="0.25">
      <c r="B6" s="167"/>
      <c r="C6" s="453"/>
      <c r="D6" s="453"/>
      <c r="E6" s="453"/>
      <c r="F6" s="453"/>
      <c r="G6" s="453"/>
      <c r="H6" s="453"/>
      <c r="I6" s="453"/>
      <c r="J6" s="453"/>
      <c r="K6" s="453"/>
      <c r="L6" s="453"/>
      <c r="M6" s="453"/>
      <c r="N6" s="453"/>
      <c r="O6" s="453"/>
      <c r="P6" s="453"/>
      <c r="Q6" s="453"/>
      <c r="R6" s="453"/>
      <c r="S6" s="453"/>
      <c r="T6" s="167"/>
      <c r="U6" s="167"/>
      <c r="V6" s="167"/>
      <c r="W6" s="167"/>
      <c r="X6" s="167"/>
      <c r="Y6" s="167"/>
    </row>
    <row r="7" spans="1:40" s="166" customFormat="1" ht="37.5" customHeight="1" x14ac:dyDescent="0.25">
      <c r="B7" s="181"/>
      <c r="C7" s="356" t="s">
        <v>354</v>
      </c>
      <c r="D7" s="338"/>
      <c r="E7" s="359" t="s">
        <v>355</v>
      </c>
      <c r="F7" s="339"/>
      <c r="G7" s="359" t="s">
        <v>356</v>
      </c>
      <c r="H7" s="168"/>
      <c r="I7" s="169"/>
      <c r="J7" s="361" t="s">
        <v>1695</v>
      </c>
      <c r="K7" s="362"/>
      <c r="L7" s="362"/>
      <c r="M7" s="362"/>
      <c r="N7" s="362"/>
      <c r="O7" s="362"/>
      <c r="P7" s="362"/>
      <c r="Q7" s="362"/>
      <c r="R7" s="362"/>
      <c r="S7" s="169"/>
      <c r="T7" s="360" t="s">
        <v>357</v>
      </c>
      <c r="U7" s="360"/>
      <c r="V7" s="360"/>
      <c r="W7" s="170"/>
      <c r="X7" s="170"/>
      <c r="Y7" s="170"/>
      <c r="Z7" s="170"/>
      <c r="AH7" s="356" t="s">
        <v>358</v>
      </c>
      <c r="AI7" s="356"/>
      <c r="AJ7" s="356"/>
      <c r="AK7" s="356"/>
      <c r="AL7" s="356"/>
      <c r="AM7" s="356"/>
      <c r="AN7" s="356"/>
    </row>
    <row r="8" spans="1:40" s="166" customFormat="1" ht="80.25" customHeight="1" x14ac:dyDescent="0.25">
      <c r="B8" s="181"/>
      <c r="C8" s="356"/>
      <c r="D8" s="338"/>
      <c r="E8" s="359"/>
      <c r="F8" s="340"/>
      <c r="G8" s="359"/>
      <c r="H8" s="168"/>
      <c r="J8" s="172" t="s">
        <v>511</v>
      </c>
      <c r="K8" s="172" t="s">
        <v>512</v>
      </c>
      <c r="L8" s="192">
        <v>0</v>
      </c>
      <c r="M8" s="192">
        <v>0.2</v>
      </c>
      <c r="N8" s="192">
        <v>0.4</v>
      </c>
      <c r="O8" s="192">
        <v>0.6</v>
      </c>
      <c r="P8" s="192">
        <v>0.8</v>
      </c>
      <c r="Q8" s="192">
        <v>1</v>
      </c>
      <c r="R8" s="193" t="s">
        <v>359</v>
      </c>
      <c r="T8" s="174"/>
      <c r="U8" s="174" t="s">
        <v>513</v>
      </c>
      <c r="V8" s="173" t="s">
        <v>514</v>
      </c>
      <c r="W8" s="171"/>
      <c r="Y8" s="171"/>
      <c r="AH8" s="356"/>
      <c r="AI8" s="356"/>
      <c r="AJ8" s="356"/>
      <c r="AK8" s="356"/>
      <c r="AL8" s="356"/>
      <c r="AM8" s="356"/>
      <c r="AN8" s="356"/>
    </row>
    <row r="9" spans="1:40" ht="42" customHeight="1" x14ac:dyDescent="0.25">
      <c r="B9" s="301"/>
      <c r="D9" s="139"/>
      <c r="E9" s="139"/>
      <c r="F9" s="139"/>
      <c r="G9" s="139"/>
      <c r="H9" s="139"/>
      <c r="K9" s="45"/>
      <c r="L9" s="45"/>
      <c r="M9" s="45"/>
      <c r="N9" s="45"/>
      <c r="O9" s="45"/>
      <c r="P9" s="46"/>
      <c r="Q9" s="129"/>
      <c r="R9" s="130"/>
      <c r="T9" s="47"/>
      <c r="U9" s="47"/>
      <c r="V9" s="46"/>
      <c r="W9" s="163" t="s">
        <v>515</v>
      </c>
      <c r="X9" s="163" t="s">
        <v>516</v>
      </c>
      <c r="Z9" s="131" t="s">
        <v>360</v>
      </c>
    </row>
    <row r="10" spans="1:40" ht="49.5" customHeight="1" x14ac:dyDescent="0.25">
      <c r="B10" s="301">
        <v>1</v>
      </c>
      <c r="C10" s="154" t="s">
        <v>361</v>
      </c>
      <c r="D10" s="139"/>
      <c r="E10" s="283" t="s">
        <v>362</v>
      </c>
      <c r="F10" s="283"/>
      <c r="G10" s="283"/>
      <c r="H10" s="139"/>
      <c r="I10" s="165">
        <f>SUM(K10:K60)</f>
        <v>0</v>
      </c>
      <c r="J10" s="137">
        <f>SUM(L10:Q10)</f>
        <v>0</v>
      </c>
      <c r="K10" s="137">
        <f t="shared" ref="K10" si="0">SUM(L10:Q10)</f>
        <v>0</v>
      </c>
      <c r="L10" s="135"/>
      <c r="M10" s="135"/>
      <c r="N10" s="135"/>
      <c r="O10" s="135"/>
      <c r="P10" s="136"/>
      <c r="Q10" s="135"/>
      <c r="R10" s="136"/>
      <c r="T10" s="138" t="str">
        <f>IF(SUM(L10:Q10)=1,((L10*0)+(M10*20)+(N10*40)+(O10*60)+(P10*80)+(Q10*100)),"")</f>
        <v/>
      </c>
      <c r="U10" s="160" t="e">
        <f>1/$J$62</f>
        <v>#DIV/0!</v>
      </c>
      <c r="V10" s="140" t="e">
        <f t="shared" ref="V10" si="1">1/$K$62</f>
        <v>#DIV/0!</v>
      </c>
      <c r="W10" s="152" t="e">
        <f>IF(R10=1,0,T10*U10)</f>
        <v>#VALUE!</v>
      </c>
      <c r="X10" s="48" t="e">
        <f t="shared" ref="X10" si="2">IF(R10=1,0,T10*V10)</f>
        <v>#VALUE!</v>
      </c>
      <c r="Z10" s="355"/>
      <c r="AA10" s="355"/>
    </row>
    <row r="11" spans="1:40" ht="50.25" customHeight="1" x14ac:dyDescent="0.25">
      <c r="B11" s="301" t="s">
        <v>363</v>
      </c>
      <c r="C11" s="158" t="s">
        <v>364</v>
      </c>
      <c r="D11" s="139"/>
      <c r="E11" s="283" t="s">
        <v>365</v>
      </c>
      <c r="F11" s="283"/>
      <c r="G11" s="283"/>
      <c r="H11" s="139"/>
      <c r="I11" s="165"/>
      <c r="J11" s="165"/>
      <c r="K11" s="137">
        <f t="shared" ref="K11" si="3">SUM(L11:Q11)</f>
        <v>0</v>
      </c>
      <c r="L11" s="135"/>
      <c r="M11" s="135"/>
      <c r="N11" s="135"/>
      <c r="O11" s="135"/>
      <c r="P11" s="136"/>
      <c r="Q11" s="135"/>
      <c r="R11" s="136"/>
      <c r="T11" s="138" t="str">
        <f t="shared" ref="T11" si="4">IF(SUM(L11:Q11)=1,((L11*0)+(M11*20)+(N11*40)+(O11*60)+(P11*80)+(Q11*100)),"")</f>
        <v/>
      </c>
      <c r="U11" s="160"/>
      <c r="V11" s="140" t="e">
        <f t="shared" ref="V11" si="5">1/$K$62</f>
        <v>#DIV/0!</v>
      </c>
      <c r="W11" s="152"/>
      <c r="X11" s="48" t="e">
        <f t="shared" ref="X11" si="6">IF(R11=1,0,T11*V11)</f>
        <v>#VALUE!</v>
      </c>
      <c r="Z11" s="355"/>
      <c r="AA11" s="355"/>
      <c r="AH11" s="358" t="s">
        <v>1633</v>
      </c>
      <c r="AI11" s="358"/>
      <c r="AJ11" s="358"/>
      <c r="AK11" s="358"/>
      <c r="AL11" s="358"/>
      <c r="AM11" s="358"/>
      <c r="AN11" s="358"/>
    </row>
    <row r="12" spans="1:40" ht="49.5" customHeight="1" x14ac:dyDescent="0.25">
      <c r="B12" s="301">
        <v>2</v>
      </c>
      <c r="C12" s="154" t="s">
        <v>366</v>
      </c>
      <c r="D12" s="189"/>
      <c r="E12" s="277" t="s">
        <v>367</v>
      </c>
      <c r="F12" s="279"/>
      <c r="G12" s="278" t="s">
        <v>368</v>
      </c>
      <c r="H12" s="128"/>
      <c r="I12" s="165"/>
      <c r="J12" s="137">
        <f>SUM(L12:Q12)</f>
        <v>0</v>
      </c>
      <c r="K12" s="137">
        <f t="shared" ref="K12:K50" si="7">SUM(L12:Q12)</f>
        <v>0</v>
      </c>
      <c r="L12" s="135"/>
      <c r="M12" s="135"/>
      <c r="N12" s="135"/>
      <c r="O12" s="135"/>
      <c r="P12" s="136"/>
      <c r="Q12" s="135"/>
      <c r="R12" s="136"/>
      <c r="T12" s="138" t="str">
        <f t="shared" ref="T12" si="8">IF(SUM(L12:Q12)=1,((L12*0)+(M12*20)+(N12*40)+(O12*60)+(P12*80)+(Q12*100)),"")</f>
        <v/>
      </c>
      <c r="U12" s="160" t="e">
        <f>1/$J$62</f>
        <v>#DIV/0!</v>
      </c>
      <c r="V12" s="140" t="e">
        <f t="shared" ref="V12:V41" si="9">1/$K$62</f>
        <v>#DIV/0!</v>
      </c>
      <c r="W12" s="199" t="e">
        <f>IF(R12=1,0,T12*U12)</f>
        <v>#VALUE!</v>
      </c>
      <c r="X12" s="48" t="e">
        <f t="shared" ref="X12:X50" si="10">IF(R12=1,0,T12*V12)</f>
        <v>#VALUE!</v>
      </c>
      <c r="Z12" s="355"/>
      <c r="AA12" s="355"/>
      <c r="AH12" s="357" t="s">
        <v>1634</v>
      </c>
      <c r="AI12" s="357"/>
      <c r="AJ12" s="357"/>
      <c r="AK12" s="357"/>
      <c r="AL12" s="357"/>
      <c r="AM12" s="357"/>
      <c r="AN12" s="357"/>
    </row>
    <row r="13" spans="1:40" ht="51" customHeight="1" x14ac:dyDescent="0.25">
      <c r="B13" s="301" t="s">
        <v>369</v>
      </c>
      <c r="C13" s="158" t="s">
        <v>370</v>
      </c>
      <c r="D13" s="189"/>
      <c r="E13" s="277" t="s">
        <v>371</v>
      </c>
      <c r="F13" s="279"/>
      <c r="G13" s="279"/>
      <c r="H13" s="128"/>
      <c r="I13" s="165"/>
      <c r="J13" s="165"/>
      <c r="K13" s="137">
        <f t="shared" si="7"/>
        <v>0</v>
      </c>
      <c r="L13" s="135"/>
      <c r="M13" s="135"/>
      <c r="N13" s="135"/>
      <c r="O13" s="135"/>
      <c r="P13" s="136"/>
      <c r="Q13" s="135"/>
      <c r="R13" s="136"/>
      <c r="T13" s="138" t="str">
        <f t="shared" ref="T13:T50" si="11">IF(SUM(L13:Q13)=1,((L13*0)+(M13*20)+(N13*40)+(O13*60)+(P13*80)+(Q13*100)),"")</f>
        <v/>
      </c>
      <c r="U13" s="160"/>
      <c r="V13" s="140" t="e">
        <f t="shared" si="9"/>
        <v>#DIV/0!</v>
      </c>
      <c r="W13" s="152"/>
      <c r="X13" s="48" t="e">
        <f t="shared" si="10"/>
        <v>#VALUE!</v>
      </c>
      <c r="Z13" s="355"/>
      <c r="AA13" s="355"/>
      <c r="AH13" s="358" t="s">
        <v>1635</v>
      </c>
      <c r="AI13" s="358"/>
      <c r="AJ13" s="358"/>
      <c r="AK13" s="358"/>
      <c r="AL13" s="358"/>
      <c r="AM13" s="358"/>
      <c r="AN13" s="358"/>
    </row>
    <row r="14" spans="1:40" ht="55.5" customHeight="1" x14ac:dyDescent="0.25">
      <c r="B14" s="301">
        <v>3</v>
      </c>
      <c r="C14" s="154" t="s">
        <v>372</v>
      </c>
      <c r="D14" s="189"/>
      <c r="E14" s="279" t="s">
        <v>373</v>
      </c>
      <c r="F14" s="279"/>
      <c r="G14" s="278" t="s">
        <v>374</v>
      </c>
      <c r="H14" s="128"/>
      <c r="I14" s="165"/>
      <c r="J14" s="137">
        <f>SUM(L14:Q14)</f>
        <v>0</v>
      </c>
      <c r="K14" s="137">
        <f t="shared" si="7"/>
        <v>0</v>
      </c>
      <c r="L14" s="135"/>
      <c r="M14" s="135"/>
      <c r="N14" s="135"/>
      <c r="O14" s="135"/>
      <c r="P14" s="136"/>
      <c r="Q14" s="135"/>
      <c r="R14" s="136"/>
      <c r="T14" s="138" t="str">
        <f t="shared" si="11"/>
        <v/>
      </c>
      <c r="U14" s="160" t="e">
        <f>1/$J$62</f>
        <v>#DIV/0!</v>
      </c>
      <c r="V14" s="140" t="e">
        <f t="shared" si="9"/>
        <v>#DIV/0!</v>
      </c>
      <c r="W14" s="199" t="e">
        <f>IF(R14=1,0,T14*U14)</f>
        <v>#VALUE!</v>
      </c>
      <c r="X14" s="48" t="e">
        <f t="shared" si="10"/>
        <v>#VALUE!</v>
      </c>
      <c r="Z14" s="355"/>
      <c r="AA14" s="355"/>
      <c r="AH14" s="358" t="s">
        <v>1636</v>
      </c>
      <c r="AI14" s="358"/>
      <c r="AJ14" s="358"/>
      <c r="AK14" s="358"/>
      <c r="AL14" s="358"/>
      <c r="AM14" s="358"/>
      <c r="AN14" s="358"/>
    </row>
    <row r="15" spans="1:40" ht="51.75" customHeight="1" x14ac:dyDescent="0.25">
      <c r="B15" s="301" t="s">
        <v>375</v>
      </c>
      <c r="C15" s="159" t="s">
        <v>376</v>
      </c>
      <c r="D15" s="190"/>
      <c r="E15" s="277" t="s">
        <v>377</v>
      </c>
      <c r="F15" s="279"/>
      <c r="G15" s="279"/>
      <c r="H15" s="133"/>
      <c r="I15" s="165"/>
      <c r="J15" s="165"/>
      <c r="K15" s="137">
        <f t="shared" si="7"/>
        <v>0</v>
      </c>
      <c r="L15" s="135"/>
      <c r="M15" s="135"/>
      <c r="N15" s="135"/>
      <c r="O15" s="135"/>
      <c r="P15" s="136"/>
      <c r="Q15" s="135"/>
      <c r="R15" s="136"/>
      <c r="T15" s="138" t="str">
        <f t="shared" si="11"/>
        <v/>
      </c>
      <c r="U15" s="160"/>
      <c r="V15" s="140" t="e">
        <f t="shared" si="9"/>
        <v>#DIV/0!</v>
      </c>
      <c r="W15" s="152"/>
      <c r="X15" s="48" t="e">
        <f t="shared" si="10"/>
        <v>#VALUE!</v>
      </c>
      <c r="Z15" s="355"/>
      <c r="AA15" s="355"/>
      <c r="AH15" s="358" t="s">
        <v>1637</v>
      </c>
      <c r="AI15" s="358"/>
      <c r="AJ15" s="358"/>
      <c r="AK15" s="358"/>
      <c r="AL15" s="358"/>
      <c r="AM15" s="358"/>
      <c r="AN15" s="358"/>
    </row>
    <row r="16" spans="1:40" ht="60" customHeight="1" x14ac:dyDescent="0.25">
      <c r="B16" s="301">
        <v>4</v>
      </c>
      <c r="C16" s="154" t="s">
        <v>378</v>
      </c>
      <c r="D16" s="132"/>
      <c r="E16" s="283" t="s">
        <v>379</v>
      </c>
      <c r="F16" s="279"/>
      <c r="G16" s="278" t="s">
        <v>380</v>
      </c>
      <c r="H16" s="132"/>
      <c r="I16" s="165"/>
      <c r="J16" s="137">
        <f>SUM(L16:Q16)</f>
        <v>0</v>
      </c>
      <c r="K16" s="137">
        <f t="shared" si="7"/>
        <v>0</v>
      </c>
      <c r="L16" s="135"/>
      <c r="M16" s="135"/>
      <c r="N16" s="135"/>
      <c r="O16" s="135"/>
      <c r="P16" s="136"/>
      <c r="Q16" s="135"/>
      <c r="R16" s="136"/>
      <c r="T16" s="138" t="str">
        <f t="shared" si="11"/>
        <v/>
      </c>
      <c r="U16" s="160" t="e">
        <f>1/$J$62</f>
        <v>#DIV/0!</v>
      </c>
      <c r="V16" s="140" t="e">
        <f t="shared" si="9"/>
        <v>#DIV/0!</v>
      </c>
      <c r="W16" s="152" t="e">
        <f>IF(R16=1,0,T16*U16)</f>
        <v>#VALUE!</v>
      </c>
      <c r="X16" s="48" t="e">
        <f t="shared" si="10"/>
        <v>#VALUE!</v>
      </c>
      <c r="Z16" s="355"/>
      <c r="AA16" s="355"/>
      <c r="AH16" s="358" t="s">
        <v>1638</v>
      </c>
      <c r="AI16" s="358"/>
      <c r="AJ16" s="358"/>
      <c r="AK16" s="358"/>
      <c r="AL16" s="358"/>
      <c r="AM16" s="358"/>
      <c r="AN16" s="358"/>
    </row>
    <row r="17" spans="2:40" ht="54" customHeight="1" x14ac:dyDescent="0.25">
      <c r="B17" s="301">
        <v>5</v>
      </c>
      <c r="C17" s="154" t="s">
        <v>381</v>
      </c>
      <c r="D17" s="139"/>
      <c r="E17" s="283" t="s">
        <v>382</v>
      </c>
      <c r="F17" s="283"/>
      <c r="G17" s="283"/>
      <c r="H17" s="139"/>
      <c r="I17" s="165"/>
      <c r="J17" s="137">
        <f>SUM(L17:Q17)</f>
        <v>0</v>
      </c>
      <c r="K17" s="137">
        <f t="shared" si="7"/>
        <v>0</v>
      </c>
      <c r="L17" s="135"/>
      <c r="M17" s="135"/>
      <c r="N17" s="135"/>
      <c r="O17" s="135"/>
      <c r="P17" s="136"/>
      <c r="Q17" s="135"/>
      <c r="R17" s="136"/>
      <c r="T17" s="138" t="str">
        <f t="shared" si="11"/>
        <v/>
      </c>
      <c r="U17" s="160" t="e">
        <f>1/$J$62</f>
        <v>#DIV/0!</v>
      </c>
      <c r="V17" s="140" t="e">
        <f t="shared" si="9"/>
        <v>#DIV/0!</v>
      </c>
      <c r="W17" s="152" t="e">
        <f>IF(R17=1,0,T17*U17)</f>
        <v>#VALUE!</v>
      </c>
      <c r="X17" s="48" t="e">
        <f t="shared" si="10"/>
        <v>#VALUE!</v>
      </c>
      <c r="Z17" s="355"/>
      <c r="AA17" s="355"/>
      <c r="AH17" s="358" t="s">
        <v>1639</v>
      </c>
      <c r="AI17" s="358"/>
      <c r="AJ17" s="358"/>
      <c r="AK17" s="358"/>
      <c r="AL17" s="358"/>
      <c r="AM17" s="358"/>
      <c r="AN17" s="358"/>
    </row>
    <row r="18" spans="2:40" ht="59.25" customHeight="1" x14ac:dyDescent="0.25">
      <c r="B18" s="301" t="s">
        <v>383</v>
      </c>
      <c r="C18" s="155" t="s">
        <v>384</v>
      </c>
      <c r="D18" s="128"/>
      <c r="E18" s="283" t="s">
        <v>385</v>
      </c>
      <c r="F18" s="284"/>
      <c r="G18" s="286"/>
      <c r="H18" s="128"/>
      <c r="I18" s="165"/>
      <c r="J18" s="165"/>
      <c r="K18" s="137">
        <f t="shared" si="7"/>
        <v>0</v>
      </c>
      <c r="L18" s="135"/>
      <c r="M18" s="135"/>
      <c r="N18" s="135"/>
      <c r="O18" s="135"/>
      <c r="P18" s="136"/>
      <c r="Q18" s="135"/>
      <c r="R18" s="136"/>
      <c r="T18" s="138" t="str">
        <f t="shared" si="11"/>
        <v/>
      </c>
      <c r="U18" s="160"/>
      <c r="V18" s="140" t="e">
        <f t="shared" si="9"/>
        <v>#DIV/0!</v>
      </c>
      <c r="W18" s="152"/>
      <c r="X18" s="48" t="e">
        <f t="shared" si="10"/>
        <v>#VALUE!</v>
      </c>
      <c r="Z18" s="355"/>
      <c r="AA18" s="355"/>
      <c r="AH18" s="358" t="s">
        <v>1640</v>
      </c>
      <c r="AI18" s="358"/>
      <c r="AJ18" s="358"/>
      <c r="AK18" s="358"/>
      <c r="AL18" s="358"/>
      <c r="AM18" s="358"/>
      <c r="AN18" s="358"/>
    </row>
    <row r="19" spans="2:40" ht="61.5" customHeight="1" x14ac:dyDescent="0.25">
      <c r="B19" s="301" t="s">
        <v>386</v>
      </c>
      <c r="C19" s="156" t="s">
        <v>387</v>
      </c>
      <c r="D19" s="128"/>
      <c r="E19" s="283" t="s">
        <v>388</v>
      </c>
      <c r="F19" s="284"/>
      <c r="G19" s="286"/>
      <c r="H19" s="128"/>
      <c r="I19" s="165"/>
      <c r="J19" s="165"/>
      <c r="K19" s="137">
        <f t="shared" si="7"/>
        <v>0</v>
      </c>
      <c r="L19" s="135"/>
      <c r="M19" s="135"/>
      <c r="N19" s="135"/>
      <c r="O19" s="135"/>
      <c r="P19" s="136"/>
      <c r="Q19" s="135"/>
      <c r="R19" s="136"/>
      <c r="T19" s="138" t="str">
        <f t="shared" si="11"/>
        <v/>
      </c>
      <c r="U19" s="160"/>
      <c r="V19" s="140" t="e">
        <f t="shared" si="9"/>
        <v>#DIV/0!</v>
      </c>
      <c r="W19" s="152"/>
      <c r="X19" s="48" t="e">
        <f t="shared" si="10"/>
        <v>#VALUE!</v>
      </c>
      <c r="Z19" s="355"/>
      <c r="AA19" s="355"/>
      <c r="AH19" s="358" t="s">
        <v>1641</v>
      </c>
      <c r="AI19" s="358"/>
      <c r="AJ19" s="358"/>
      <c r="AK19" s="358"/>
      <c r="AL19" s="358"/>
      <c r="AM19" s="358"/>
      <c r="AN19" s="358"/>
    </row>
    <row r="20" spans="2:40" ht="54" customHeight="1" x14ac:dyDescent="0.25">
      <c r="B20" s="301" t="s">
        <v>389</v>
      </c>
      <c r="C20" s="156" t="s">
        <v>390</v>
      </c>
      <c r="D20" s="128"/>
      <c r="E20" s="283" t="s">
        <v>391</v>
      </c>
      <c r="F20" s="284"/>
      <c r="G20" s="278" t="s">
        <v>392</v>
      </c>
      <c r="H20" s="128"/>
      <c r="I20" s="165"/>
      <c r="J20" s="165"/>
      <c r="K20" s="137">
        <f t="shared" si="7"/>
        <v>0</v>
      </c>
      <c r="L20" s="135"/>
      <c r="M20" s="135"/>
      <c r="N20" s="135"/>
      <c r="O20" s="135"/>
      <c r="P20" s="136"/>
      <c r="Q20" s="135"/>
      <c r="R20" s="136"/>
      <c r="T20" s="138" t="str">
        <f t="shared" si="11"/>
        <v/>
      </c>
      <c r="U20" s="160"/>
      <c r="V20" s="140" t="e">
        <f t="shared" si="9"/>
        <v>#DIV/0!</v>
      </c>
      <c r="W20" s="152"/>
      <c r="X20" s="48" t="e">
        <f t="shared" si="10"/>
        <v>#VALUE!</v>
      </c>
      <c r="Z20" s="355"/>
      <c r="AA20" s="355"/>
      <c r="AH20" s="358" t="s">
        <v>1642</v>
      </c>
      <c r="AI20" s="358"/>
      <c r="AJ20" s="358"/>
      <c r="AK20" s="358"/>
      <c r="AL20" s="358"/>
      <c r="AM20" s="358"/>
      <c r="AN20" s="358"/>
    </row>
    <row r="21" spans="2:40" ht="57.75" customHeight="1" x14ac:dyDescent="0.25">
      <c r="B21" s="301" t="s">
        <v>393</v>
      </c>
      <c r="C21" s="156" t="s">
        <v>394</v>
      </c>
      <c r="D21" s="128"/>
      <c r="E21" s="283" t="s">
        <v>395</v>
      </c>
      <c r="F21" s="284"/>
      <c r="G21" s="286"/>
      <c r="H21" s="128"/>
      <c r="I21" s="165"/>
      <c r="J21" s="165"/>
      <c r="K21" s="137">
        <f t="shared" si="7"/>
        <v>0</v>
      </c>
      <c r="L21" s="135"/>
      <c r="M21" s="135"/>
      <c r="N21" s="135"/>
      <c r="O21" s="135"/>
      <c r="P21" s="136"/>
      <c r="Q21" s="135"/>
      <c r="R21" s="136"/>
      <c r="T21" s="138" t="str">
        <f t="shared" si="11"/>
        <v/>
      </c>
      <c r="U21" s="160"/>
      <c r="V21" s="140" t="e">
        <f t="shared" si="9"/>
        <v>#DIV/0!</v>
      </c>
      <c r="W21" s="152"/>
      <c r="X21" s="48" t="e">
        <f t="shared" si="10"/>
        <v>#VALUE!</v>
      </c>
      <c r="Z21" s="355"/>
      <c r="AA21" s="355"/>
      <c r="AH21" s="358" t="s">
        <v>1643</v>
      </c>
      <c r="AI21" s="358"/>
      <c r="AJ21" s="358"/>
      <c r="AK21" s="358"/>
      <c r="AL21" s="358"/>
      <c r="AM21" s="358"/>
      <c r="AN21" s="358"/>
    </row>
    <row r="22" spans="2:40" ht="60.75" customHeight="1" x14ac:dyDescent="0.25">
      <c r="B22" s="301" t="s">
        <v>396</v>
      </c>
      <c r="C22" s="156" t="s">
        <v>397</v>
      </c>
      <c r="D22" s="128"/>
      <c r="E22" s="283" t="s">
        <v>398</v>
      </c>
      <c r="F22" s="284"/>
      <c r="G22" s="278" t="s">
        <v>399</v>
      </c>
      <c r="H22" s="128"/>
      <c r="I22" s="165"/>
      <c r="J22" s="165"/>
      <c r="K22" s="137">
        <f t="shared" si="7"/>
        <v>0</v>
      </c>
      <c r="L22" s="135"/>
      <c r="M22" s="135"/>
      <c r="N22" s="135"/>
      <c r="O22" s="135"/>
      <c r="P22" s="136"/>
      <c r="Q22" s="135"/>
      <c r="R22" s="136"/>
      <c r="T22" s="138" t="str">
        <f t="shared" si="11"/>
        <v/>
      </c>
      <c r="U22" s="160"/>
      <c r="V22" s="140" t="e">
        <f t="shared" si="9"/>
        <v>#DIV/0!</v>
      </c>
      <c r="W22" s="152"/>
      <c r="X22" s="48" t="e">
        <f t="shared" si="10"/>
        <v>#VALUE!</v>
      </c>
      <c r="Z22" s="355"/>
      <c r="AA22" s="355"/>
      <c r="AH22" s="345"/>
      <c r="AI22" s="345"/>
      <c r="AJ22" s="345"/>
      <c r="AK22" s="345"/>
      <c r="AL22" s="345"/>
      <c r="AM22" s="345"/>
      <c r="AN22" s="345"/>
    </row>
    <row r="23" spans="2:40" ht="57.75" customHeight="1" x14ac:dyDescent="0.25">
      <c r="B23" s="301" t="s">
        <v>400</v>
      </c>
      <c r="C23" s="156" t="s">
        <v>401</v>
      </c>
      <c r="D23" s="139"/>
      <c r="E23" s="283" t="s">
        <v>402</v>
      </c>
      <c r="F23" s="283"/>
      <c r="G23" s="283"/>
      <c r="H23" s="139"/>
      <c r="I23" s="165"/>
      <c r="J23" s="165"/>
      <c r="K23" s="137">
        <f t="shared" si="7"/>
        <v>0</v>
      </c>
      <c r="L23" s="135"/>
      <c r="M23" s="135"/>
      <c r="N23" s="135"/>
      <c r="O23" s="135"/>
      <c r="P23" s="136"/>
      <c r="Q23" s="135"/>
      <c r="R23" s="136"/>
      <c r="T23" s="138" t="str">
        <f t="shared" si="11"/>
        <v/>
      </c>
      <c r="U23" s="160"/>
      <c r="V23" s="140" t="e">
        <f t="shared" si="9"/>
        <v>#DIV/0!</v>
      </c>
      <c r="W23" s="152"/>
      <c r="X23" s="48" t="e">
        <f t="shared" si="10"/>
        <v>#VALUE!</v>
      </c>
      <c r="Z23" s="355"/>
      <c r="AA23" s="355"/>
      <c r="AH23" s="358" t="s">
        <v>1644</v>
      </c>
      <c r="AI23" s="358"/>
      <c r="AJ23" s="358"/>
      <c r="AK23" s="358"/>
      <c r="AL23" s="358"/>
      <c r="AM23" s="358"/>
      <c r="AN23" s="358"/>
    </row>
    <row r="24" spans="2:40" ht="62.25" customHeight="1" x14ac:dyDescent="0.25">
      <c r="B24" s="301" t="s">
        <v>403</v>
      </c>
      <c r="C24" s="157" t="s">
        <v>404</v>
      </c>
      <c r="D24" s="139"/>
      <c r="E24" s="283" t="s">
        <v>405</v>
      </c>
      <c r="F24" s="283"/>
      <c r="G24" s="278" t="s">
        <v>406</v>
      </c>
      <c r="H24" s="139"/>
      <c r="I24" s="165"/>
      <c r="J24" s="165"/>
      <c r="K24" s="137">
        <f t="shared" si="7"/>
        <v>0</v>
      </c>
      <c r="L24" s="135"/>
      <c r="M24" s="135"/>
      <c r="N24" s="135"/>
      <c r="O24" s="135"/>
      <c r="P24" s="136"/>
      <c r="Q24" s="135"/>
      <c r="R24" s="136"/>
      <c r="T24" s="138" t="str">
        <f t="shared" si="11"/>
        <v/>
      </c>
      <c r="U24" s="160"/>
      <c r="V24" s="140" t="e">
        <f t="shared" si="9"/>
        <v>#DIV/0!</v>
      </c>
      <c r="W24" s="152"/>
      <c r="X24" s="48" t="e">
        <f t="shared" si="10"/>
        <v>#VALUE!</v>
      </c>
      <c r="Z24" s="355"/>
      <c r="AA24" s="355"/>
      <c r="AH24" s="358" t="s">
        <v>1645</v>
      </c>
      <c r="AI24" s="358"/>
      <c r="AJ24" s="358"/>
      <c r="AK24" s="358"/>
      <c r="AL24" s="358"/>
      <c r="AM24" s="358"/>
      <c r="AN24" s="358"/>
    </row>
    <row r="25" spans="2:40" ht="55.5" customHeight="1" x14ac:dyDescent="0.25">
      <c r="B25" s="301">
        <v>6</v>
      </c>
      <c r="C25" s="154" t="s">
        <v>407</v>
      </c>
      <c r="D25" s="128"/>
      <c r="E25" s="283" t="s">
        <v>408</v>
      </c>
      <c r="F25" s="284"/>
      <c r="G25" s="286"/>
      <c r="H25" s="128"/>
      <c r="I25" s="165"/>
      <c r="J25" s="137">
        <f>SUM(L25:Q25)</f>
        <v>0</v>
      </c>
      <c r="K25" s="137">
        <f t="shared" si="7"/>
        <v>0</v>
      </c>
      <c r="L25" s="135"/>
      <c r="M25" s="135"/>
      <c r="N25" s="135"/>
      <c r="O25" s="135"/>
      <c r="P25" s="136"/>
      <c r="Q25" s="135"/>
      <c r="R25" s="136"/>
      <c r="T25" s="138" t="str">
        <f t="shared" si="11"/>
        <v/>
      </c>
      <c r="U25" s="160" t="e">
        <f>1/$J$62</f>
        <v>#DIV/0!</v>
      </c>
      <c r="V25" s="140" t="e">
        <f t="shared" si="9"/>
        <v>#DIV/0!</v>
      </c>
      <c r="W25" s="152" t="e">
        <f>IF(R25=1,0,T25*U25)</f>
        <v>#VALUE!</v>
      </c>
      <c r="X25" s="48" t="e">
        <f t="shared" si="10"/>
        <v>#VALUE!</v>
      </c>
      <c r="Z25" s="355"/>
      <c r="AA25" s="355"/>
      <c r="AH25" s="358" t="s">
        <v>1646</v>
      </c>
      <c r="AI25" s="358"/>
      <c r="AJ25" s="358"/>
      <c r="AK25" s="358"/>
      <c r="AL25" s="358"/>
      <c r="AM25" s="358"/>
      <c r="AN25" s="358"/>
    </row>
    <row r="26" spans="2:40" ht="54.75" customHeight="1" x14ac:dyDescent="0.25">
      <c r="B26" s="301">
        <v>7</v>
      </c>
      <c r="C26" s="154" t="s">
        <v>409</v>
      </c>
      <c r="D26" s="128"/>
      <c r="E26" s="283" t="s">
        <v>410</v>
      </c>
      <c r="F26" s="284"/>
      <c r="G26" s="286"/>
      <c r="H26" s="128"/>
      <c r="I26" s="165"/>
      <c r="J26" s="137">
        <f>SUM(L26:Q26)</f>
        <v>0</v>
      </c>
      <c r="K26" s="137">
        <f t="shared" si="7"/>
        <v>0</v>
      </c>
      <c r="L26" s="135"/>
      <c r="M26" s="135"/>
      <c r="N26" s="135"/>
      <c r="O26" s="135"/>
      <c r="P26" s="136"/>
      <c r="Q26" s="135"/>
      <c r="R26" s="136"/>
      <c r="T26" s="138" t="str">
        <f t="shared" si="11"/>
        <v/>
      </c>
      <c r="U26" s="160" t="e">
        <f>1/$J$62</f>
        <v>#DIV/0!</v>
      </c>
      <c r="V26" s="140" t="e">
        <f t="shared" si="9"/>
        <v>#DIV/0!</v>
      </c>
      <c r="W26" s="152" t="e">
        <f>IF(R26=1,0,T26*U26)</f>
        <v>#VALUE!</v>
      </c>
      <c r="X26" s="48" t="e">
        <f t="shared" si="10"/>
        <v>#VALUE!</v>
      </c>
      <c r="Z26" s="355"/>
      <c r="AA26" s="355"/>
      <c r="AH26" s="358" t="s">
        <v>1647</v>
      </c>
      <c r="AI26" s="358"/>
      <c r="AJ26" s="358"/>
      <c r="AK26" s="358"/>
      <c r="AL26" s="358"/>
      <c r="AM26" s="358"/>
      <c r="AN26" s="358"/>
    </row>
    <row r="27" spans="2:40" ht="55.5" customHeight="1" x14ac:dyDescent="0.25">
      <c r="B27" s="301" t="s">
        <v>411</v>
      </c>
      <c r="C27" s="155" t="s">
        <v>412</v>
      </c>
      <c r="D27" s="132"/>
      <c r="E27" s="279" t="s">
        <v>413</v>
      </c>
      <c r="F27" s="279"/>
      <c r="G27" s="279"/>
      <c r="H27" s="132"/>
      <c r="I27" s="165"/>
      <c r="J27" s="165"/>
      <c r="K27" s="137">
        <f t="shared" si="7"/>
        <v>0</v>
      </c>
      <c r="L27" s="135"/>
      <c r="M27" s="135"/>
      <c r="N27" s="135"/>
      <c r="O27" s="135"/>
      <c r="P27" s="136"/>
      <c r="Q27" s="135"/>
      <c r="R27" s="136"/>
      <c r="T27" s="138" t="str">
        <f t="shared" si="11"/>
        <v/>
      </c>
      <c r="U27" s="160"/>
      <c r="V27" s="140" t="e">
        <f t="shared" si="9"/>
        <v>#DIV/0!</v>
      </c>
      <c r="W27" s="152"/>
      <c r="X27" s="48" t="e">
        <f t="shared" si="10"/>
        <v>#VALUE!</v>
      </c>
      <c r="Z27" s="355"/>
      <c r="AA27" s="355"/>
      <c r="AH27" s="358" t="s">
        <v>1648</v>
      </c>
      <c r="AI27" s="358"/>
      <c r="AJ27" s="358"/>
      <c r="AK27" s="358"/>
      <c r="AL27" s="358"/>
      <c r="AM27" s="358"/>
      <c r="AN27" s="358"/>
    </row>
    <row r="28" spans="2:40" ht="55.5" customHeight="1" x14ac:dyDescent="0.25">
      <c r="B28" s="301" t="s">
        <v>414</v>
      </c>
      <c r="C28" s="156" t="s">
        <v>415</v>
      </c>
      <c r="D28" s="128"/>
      <c r="E28" s="279" t="s">
        <v>416</v>
      </c>
      <c r="F28" s="284"/>
      <c r="G28" s="278" t="s">
        <v>417</v>
      </c>
      <c r="H28" s="128"/>
      <c r="I28" s="165"/>
      <c r="J28" s="165"/>
      <c r="K28" s="137">
        <f t="shared" si="7"/>
        <v>0</v>
      </c>
      <c r="L28" s="135"/>
      <c r="M28" s="135"/>
      <c r="N28" s="135"/>
      <c r="O28" s="135"/>
      <c r="P28" s="136"/>
      <c r="Q28" s="135"/>
      <c r="R28" s="136"/>
      <c r="T28" s="138" t="str">
        <f t="shared" si="11"/>
        <v/>
      </c>
      <c r="U28" s="160"/>
      <c r="V28" s="140" t="e">
        <f t="shared" si="9"/>
        <v>#DIV/0!</v>
      </c>
      <c r="W28" s="152"/>
      <c r="X28" s="48" t="e">
        <f t="shared" si="10"/>
        <v>#VALUE!</v>
      </c>
      <c r="Z28" s="355"/>
      <c r="AA28" s="355"/>
      <c r="AH28" s="357" t="s">
        <v>1649</v>
      </c>
      <c r="AI28" s="357"/>
      <c r="AJ28" s="357"/>
      <c r="AK28" s="357"/>
      <c r="AL28" s="357"/>
      <c r="AM28" s="357"/>
      <c r="AN28" s="357"/>
    </row>
    <row r="29" spans="2:40" ht="53.25" customHeight="1" x14ac:dyDescent="0.25">
      <c r="B29" s="301" t="s">
        <v>418</v>
      </c>
      <c r="C29" s="156" t="s">
        <v>419</v>
      </c>
      <c r="D29" s="128"/>
      <c r="E29" s="284" t="s">
        <v>420</v>
      </c>
      <c r="F29" s="284"/>
      <c r="G29" s="278" t="s">
        <v>421</v>
      </c>
      <c r="H29" s="128"/>
      <c r="I29" s="165"/>
      <c r="J29" s="165"/>
      <c r="K29" s="137">
        <f t="shared" si="7"/>
        <v>0</v>
      </c>
      <c r="L29" s="135"/>
      <c r="M29" s="135"/>
      <c r="N29" s="135"/>
      <c r="O29" s="135"/>
      <c r="P29" s="136"/>
      <c r="Q29" s="135"/>
      <c r="R29" s="136"/>
      <c r="T29" s="138" t="str">
        <f t="shared" si="11"/>
        <v/>
      </c>
      <c r="U29" s="160"/>
      <c r="V29" s="140" t="e">
        <f t="shared" si="9"/>
        <v>#DIV/0!</v>
      </c>
      <c r="W29" s="152"/>
      <c r="X29" s="48" t="e">
        <f t="shared" si="10"/>
        <v>#VALUE!</v>
      </c>
      <c r="Z29" s="355"/>
      <c r="AA29" s="355"/>
      <c r="AH29" s="357" t="s">
        <v>1650</v>
      </c>
      <c r="AI29" s="357"/>
      <c r="AJ29" s="357"/>
      <c r="AK29" s="357"/>
      <c r="AL29" s="357"/>
      <c r="AM29" s="357"/>
      <c r="AN29" s="357"/>
    </row>
    <row r="30" spans="2:40" ht="57" customHeight="1" x14ac:dyDescent="0.25">
      <c r="B30" s="301" t="s">
        <v>422</v>
      </c>
      <c r="C30" s="156" t="s">
        <v>423</v>
      </c>
      <c r="D30" s="128"/>
      <c r="E30" s="284" t="s">
        <v>424</v>
      </c>
      <c r="F30" s="284"/>
      <c r="G30" s="278" t="s">
        <v>425</v>
      </c>
      <c r="H30" s="128"/>
      <c r="I30" s="165"/>
      <c r="J30" s="165"/>
      <c r="K30" s="137">
        <f t="shared" si="7"/>
        <v>0</v>
      </c>
      <c r="L30" s="135"/>
      <c r="M30" s="135"/>
      <c r="N30" s="135"/>
      <c r="O30" s="135"/>
      <c r="P30" s="136"/>
      <c r="Q30" s="135"/>
      <c r="R30" s="136"/>
      <c r="T30" s="138" t="str">
        <f t="shared" si="11"/>
        <v/>
      </c>
      <c r="U30" s="160"/>
      <c r="V30" s="140" t="e">
        <f t="shared" si="9"/>
        <v>#DIV/0!</v>
      </c>
      <c r="W30" s="152"/>
      <c r="X30" s="48" t="e">
        <f t="shared" si="10"/>
        <v>#VALUE!</v>
      </c>
      <c r="Z30" s="355"/>
      <c r="AA30" s="355"/>
      <c r="AH30" s="357" t="s">
        <v>1651</v>
      </c>
      <c r="AI30" s="357"/>
      <c r="AJ30" s="357"/>
      <c r="AK30" s="357"/>
      <c r="AL30" s="357"/>
      <c r="AM30" s="357"/>
      <c r="AN30" s="357"/>
    </row>
    <row r="31" spans="2:40" ht="59.25" customHeight="1" x14ac:dyDescent="0.25">
      <c r="B31" s="301" t="s">
        <v>426</v>
      </c>
      <c r="C31" s="156" t="s">
        <v>427</v>
      </c>
      <c r="D31" s="128"/>
      <c r="E31" s="284" t="s">
        <v>428</v>
      </c>
      <c r="F31" s="284"/>
      <c r="G31" s="286"/>
      <c r="H31" s="128"/>
      <c r="I31" s="165"/>
      <c r="J31" s="165"/>
      <c r="K31" s="137">
        <f t="shared" si="7"/>
        <v>0</v>
      </c>
      <c r="L31" s="135"/>
      <c r="M31" s="135"/>
      <c r="N31" s="135"/>
      <c r="O31" s="135"/>
      <c r="P31" s="136"/>
      <c r="Q31" s="135"/>
      <c r="R31" s="136"/>
      <c r="T31" s="138" t="str">
        <f t="shared" si="11"/>
        <v/>
      </c>
      <c r="U31" s="160"/>
      <c r="V31" s="140" t="e">
        <f t="shared" si="9"/>
        <v>#DIV/0!</v>
      </c>
      <c r="W31" s="152"/>
      <c r="X31" s="48" t="e">
        <f t="shared" si="10"/>
        <v>#VALUE!</v>
      </c>
      <c r="Z31" s="355"/>
      <c r="AA31" s="355"/>
      <c r="AH31" s="358" t="s">
        <v>1652</v>
      </c>
      <c r="AI31" s="358"/>
      <c r="AJ31" s="358"/>
      <c r="AK31" s="358"/>
      <c r="AL31" s="358"/>
      <c r="AM31" s="358"/>
      <c r="AN31" s="358"/>
    </row>
    <row r="32" spans="2:40" ht="54" customHeight="1" x14ac:dyDescent="0.25">
      <c r="B32" s="301" t="s">
        <v>429</v>
      </c>
      <c r="C32" s="156" t="s">
        <v>430</v>
      </c>
      <c r="D32" s="128"/>
      <c r="E32" s="284" t="s">
        <v>431</v>
      </c>
      <c r="F32" s="284"/>
      <c r="G32" s="286"/>
      <c r="H32" s="128"/>
      <c r="I32" s="165"/>
      <c r="J32" s="165"/>
      <c r="K32" s="137">
        <f t="shared" si="7"/>
        <v>0</v>
      </c>
      <c r="L32" s="135"/>
      <c r="M32" s="135"/>
      <c r="N32" s="135"/>
      <c r="O32" s="135"/>
      <c r="P32" s="136"/>
      <c r="Q32" s="135"/>
      <c r="R32" s="136"/>
      <c r="T32" s="138" t="str">
        <f t="shared" si="11"/>
        <v/>
      </c>
      <c r="U32" s="160"/>
      <c r="V32" s="140" t="e">
        <f t="shared" si="9"/>
        <v>#DIV/0!</v>
      </c>
      <c r="W32" s="152"/>
      <c r="X32" s="48" t="e">
        <f t="shared" si="10"/>
        <v>#VALUE!</v>
      </c>
      <c r="Z32" s="355"/>
      <c r="AA32" s="355"/>
      <c r="AH32" s="345"/>
      <c r="AI32" s="345"/>
      <c r="AJ32" s="345"/>
      <c r="AK32" s="345"/>
      <c r="AL32" s="345"/>
      <c r="AM32" s="345"/>
      <c r="AN32" s="345"/>
    </row>
    <row r="33" spans="2:40" ht="52.5" customHeight="1" x14ac:dyDescent="0.25">
      <c r="B33" s="301" t="s">
        <v>432</v>
      </c>
      <c r="C33" s="157" t="s">
        <v>433</v>
      </c>
      <c r="D33" s="128"/>
      <c r="E33" s="284" t="s">
        <v>434</v>
      </c>
      <c r="F33" s="284"/>
      <c r="G33" s="278" t="s">
        <v>435</v>
      </c>
      <c r="H33" s="128"/>
      <c r="I33" s="165"/>
      <c r="J33" s="165"/>
      <c r="K33" s="137">
        <f t="shared" si="7"/>
        <v>0</v>
      </c>
      <c r="L33" s="135"/>
      <c r="M33" s="135"/>
      <c r="N33" s="135"/>
      <c r="O33" s="135"/>
      <c r="P33" s="136"/>
      <c r="Q33" s="135"/>
      <c r="R33" s="136"/>
      <c r="T33" s="138" t="str">
        <f t="shared" si="11"/>
        <v/>
      </c>
      <c r="U33" s="160"/>
      <c r="V33" s="140" t="e">
        <f t="shared" si="9"/>
        <v>#DIV/0!</v>
      </c>
      <c r="W33" s="152"/>
      <c r="X33" s="48" t="e">
        <f t="shared" si="10"/>
        <v>#VALUE!</v>
      </c>
      <c r="Z33" s="355"/>
      <c r="AA33" s="355"/>
      <c r="AH33" s="345"/>
      <c r="AI33" s="345"/>
      <c r="AJ33" s="345"/>
      <c r="AK33" s="345"/>
      <c r="AL33" s="345"/>
      <c r="AM33" s="345"/>
      <c r="AN33" s="345"/>
    </row>
    <row r="34" spans="2:40" ht="54.75" customHeight="1" x14ac:dyDescent="0.25">
      <c r="B34" s="301">
        <v>8</v>
      </c>
      <c r="C34" s="154" t="s">
        <v>436</v>
      </c>
      <c r="D34" s="128"/>
      <c r="E34" s="284"/>
      <c r="F34" s="284"/>
      <c r="G34" s="286"/>
      <c r="H34" s="128"/>
      <c r="I34" s="165"/>
      <c r="J34" s="137">
        <f>SUM(L34:Q34)</f>
        <v>0</v>
      </c>
      <c r="K34" s="137">
        <f t="shared" si="7"/>
        <v>0</v>
      </c>
      <c r="L34" s="135"/>
      <c r="M34" s="135"/>
      <c r="N34" s="135"/>
      <c r="O34" s="135"/>
      <c r="P34" s="136"/>
      <c r="Q34" s="135"/>
      <c r="R34" s="136"/>
      <c r="T34" s="138" t="str">
        <f t="shared" si="11"/>
        <v/>
      </c>
      <c r="U34" s="160" t="e">
        <f>1/$J$62</f>
        <v>#DIV/0!</v>
      </c>
      <c r="V34" s="140" t="e">
        <f t="shared" si="9"/>
        <v>#DIV/0!</v>
      </c>
      <c r="W34" s="152" t="e">
        <f>IF(R34=1,0,T34*U34)</f>
        <v>#VALUE!</v>
      </c>
      <c r="X34" s="48" t="e">
        <f t="shared" si="10"/>
        <v>#VALUE!</v>
      </c>
      <c r="Z34" s="355"/>
      <c r="AA34" s="355"/>
      <c r="AH34" s="358" t="s">
        <v>1653</v>
      </c>
      <c r="AI34" s="358"/>
      <c r="AJ34" s="358"/>
      <c r="AK34" s="358"/>
      <c r="AL34" s="358"/>
      <c r="AM34" s="358"/>
      <c r="AN34" s="358"/>
    </row>
    <row r="35" spans="2:40" ht="51" customHeight="1" x14ac:dyDescent="0.25">
      <c r="B35" s="301" t="s">
        <v>437</v>
      </c>
      <c r="C35" s="155" t="s">
        <v>438</v>
      </c>
      <c r="D35" s="128"/>
      <c r="E35" s="284"/>
      <c r="F35" s="284"/>
      <c r="G35" s="286"/>
      <c r="H35" s="128"/>
      <c r="I35" s="165"/>
      <c r="J35" s="165"/>
      <c r="K35" s="137">
        <f t="shared" si="7"/>
        <v>0</v>
      </c>
      <c r="L35" s="135"/>
      <c r="M35" s="135"/>
      <c r="N35" s="135"/>
      <c r="O35" s="135"/>
      <c r="P35" s="136"/>
      <c r="Q35" s="135"/>
      <c r="R35" s="136"/>
      <c r="T35" s="138" t="str">
        <f t="shared" si="11"/>
        <v/>
      </c>
      <c r="U35" s="160"/>
      <c r="V35" s="140" t="e">
        <f t="shared" si="9"/>
        <v>#DIV/0!</v>
      </c>
      <c r="W35" s="152"/>
      <c r="X35" s="48" t="e">
        <f t="shared" si="10"/>
        <v>#VALUE!</v>
      </c>
      <c r="Z35" s="355"/>
      <c r="AA35" s="355"/>
      <c r="AH35" s="358" t="s">
        <v>1654</v>
      </c>
      <c r="AI35" s="358"/>
      <c r="AJ35" s="358"/>
      <c r="AK35" s="358"/>
      <c r="AL35" s="358"/>
      <c r="AM35" s="358"/>
      <c r="AN35" s="358"/>
    </row>
    <row r="36" spans="2:40" ht="54.75" customHeight="1" x14ac:dyDescent="0.25">
      <c r="B36" s="301" t="s">
        <v>439</v>
      </c>
      <c r="C36" s="156" t="s">
        <v>440</v>
      </c>
      <c r="D36" s="133"/>
      <c r="E36" s="284"/>
      <c r="F36" s="284"/>
      <c r="G36" s="286"/>
      <c r="H36" s="133"/>
      <c r="I36" s="165"/>
      <c r="J36" s="165"/>
      <c r="K36" s="137">
        <f t="shared" si="7"/>
        <v>0</v>
      </c>
      <c r="L36" s="135"/>
      <c r="M36" s="135"/>
      <c r="N36" s="135"/>
      <c r="O36" s="135"/>
      <c r="P36" s="136"/>
      <c r="Q36" s="135"/>
      <c r="R36" s="136"/>
      <c r="T36" s="138" t="str">
        <f t="shared" si="11"/>
        <v/>
      </c>
      <c r="U36" s="160"/>
      <c r="V36" s="140" t="e">
        <f t="shared" si="9"/>
        <v>#DIV/0!</v>
      </c>
      <c r="W36" s="152"/>
      <c r="X36" s="48" t="e">
        <f t="shared" si="10"/>
        <v>#VALUE!</v>
      </c>
      <c r="Z36" s="355"/>
      <c r="AA36" s="355"/>
      <c r="AH36" s="358" t="s">
        <v>1655</v>
      </c>
      <c r="AI36" s="358"/>
      <c r="AJ36" s="358"/>
      <c r="AK36" s="358"/>
      <c r="AL36" s="358"/>
      <c r="AM36" s="358"/>
      <c r="AN36" s="358"/>
    </row>
    <row r="37" spans="2:40" ht="49.5" customHeight="1" x14ac:dyDescent="0.25">
      <c r="B37" s="301" t="s">
        <v>441</v>
      </c>
      <c r="C37" s="156" t="s">
        <v>442</v>
      </c>
      <c r="D37" s="128"/>
      <c r="E37" s="284"/>
      <c r="F37" s="284"/>
      <c r="G37" s="286"/>
      <c r="H37" s="128"/>
      <c r="I37" s="165"/>
      <c r="J37" s="165"/>
      <c r="K37" s="137">
        <f t="shared" si="7"/>
        <v>0</v>
      </c>
      <c r="L37" s="135"/>
      <c r="M37" s="135"/>
      <c r="N37" s="135"/>
      <c r="O37" s="135"/>
      <c r="P37" s="136"/>
      <c r="Q37" s="135"/>
      <c r="R37" s="136"/>
      <c r="T37" s="138" t="str">
        <f t="shared" si="11"/>
        <v/>
      </c>
      <c r="U37" s="160"/>
      <c r="V37" s="140" t="e">
        <f t="shared" si="9"/>
        <v>#DIV/0!</v>
      </c>
      <c r="W37" s="152"/>
      <c r="X37" s="48" t="e">
        <f t="shared" si="10"/>
        <v>#VALUE!</v>
      </c>
      <c r="Z37" s="355"/>
      <c r="AA37" s="355"/>
      <c r="AH37" s="345"/>
      <c r="AI37" s="345"/>
      <c r="AJ37" s="345"/>
      <c r="AK37" s="345"/>
      <c r="AL37" s="345"/>
      <c r="AM37" s="345"/>
      <c r="AN37" s="345"/>
    </row>
    <row r="38" spans="2:40" ht="48.75" customHeight="1" x14ac:dyDescent="0.25">
      <c r="B38" s="301" t="s">
        <v>443</v>
      </c>
      <c r="C38" s="156" t="s">
        <v>444</v>
      </c>
      <c r="D38" s="128"/>
      <c r="E38" s="284"/>
      <c r="F38" s="284"/>
      <c r="G38" s="286"/>
      <c r="H38" s="128"/>
      <c r="I38" s="165"/>
      <c r="J38" s="165"/>
      <c r="K38" s="137">
        <f t="shared" si="7"/>
        <v>0</v>
      </c>
      <c r="L38" s="135"/>
      <c r="M38" s="135"/>
      <c r="N38" s="135"/>
      <c r="O38" s="135"/>
      <c r="P38" s="136"/>
      <c r="Q38" s="135"/>
      <c r="R38" s="136"/>
      <c r="T38" s="138" t="str">
        <f t="shared" si="11"/>
        <v/>
      </c>
      <c r="U38" s="160"/>
      <c r="V38" s="140" t="e">
        <f t="shared" si="9"/>
        <v>#DIV/0!</v>
      </c>
      <c r="W38" s="152"/>
      <c r="X38" s="48" t="e">
        <f t="shared" si="10"/>
        <v>#VALUE!</v>
      </c>
      <c r="Z38" s="355"/>
      <c r="AA38" s="355"/>
      <c r="AH38" s="358" t="s">
        <v>1656</v>
      </c>
      <c r="AI38" s="358"/>
      <c r="AJ38" s="358"/>
      <c r="AK38" s="358"/>
      <c r="AL38" s="358"/>
      <c r="AM38" s="358"/>
      <c r="AN38" s="358"/>
    </row>
    <row r="39" spans="2:40" ht="49.5" customHeight="1" x14ac:dyDescent="0.25">
      <c r="B39" s="301" t="s">
        <v>445</v>
      </c>
      <c r="C39" s="156" t="s">
        <v>446</v>
      </c>
      <c r="D39" s="128"/>
      <c r="E39" s="284"/>
      <c r="F39" s="284"/>
      <c r="G39" s="286"/>
      <c r="H39" s="128"/>
      <c r="I39" s="165"/>
      <c r="J39" s="165"/>
      <c r="K39" s="137">
        <f t="shared" si="7"/>
        <v>0</v>
      </c>
      <c r="L39" s="135"/>
      <c r="M39" s="135"/>
      <c r="N39" s="135"/>
      <c r="O39" s="135"/>
      <c r="P39" s="136"/>
      <c r="Q39" s="135"/>
      <c r="R39" s="136"/>
      <c r="T39" s="138" t="str">
        <f t="shared" si="11"/>
        <v/>
      </c>
      <c r="U39" s="160"/>
      <c r="V39" s="140" t="e">
        <f t="shared" si="9"/>
        <v>#DIV/0!</v>
      </c>
      <c r="W39" s="152"/>
      <c r="X39" s="48" t="e">
        <f t="shared" si="10"/>
        <v>#VALUE!</v>
      </c>
      <c r="Z39" s="355"/>
      <c r="AA39" s="355"/>
      <c r="AH39" s="358" t="s">
        <v>1657</v>
      </c>
      <c r="AI39" s="358"/>
      <c r="AJ39" s="358"/>
      <c r="AK39" s="358"/>
      <c r="AL39" s="358"/>
      <c r="AM39" s="358"/>
      <c r="AN39" s="358"/>
    </row>
    <row r="40" spans="2:40" ht="51" customHeight="1" x14ac:dyDescent="0.25">
      <c r="B40" s="301" t="s">
        <v>447</v>
      </c>
      <c r="C40" s="157" t="s">
        <v>448</v>
      </c>
      <c r="D40" s="128"/>
      <c r="E40" s="284"/>
      <c r="F40" s="284"/>
      <c r="G40" s="286"/>
      <c r="H40" s="128"/>
      <c r="I40" s="165"/>
      <c r="J40" s="165"/>
      <c r="K40" s="137">
        <f t="shared" si="7"/>
        <v>0</v>
      </c>
      <c r="L40" s="135"/>
      <c r="M40" s="135"/>
      <c r="N40" s="135"/>
      <c r="O40" s="135"/>
      <c r="P40" s="136"/>
      <c r="Q40" s="135"/>
      <c r="R40" s="136"/>
      <c r="T40" s="138" t="str">
        <f t="shared" si="11"/>
        <v/>
      </c>
      <c r="U40" s="160"/>
      <c r="V40" s="140" t="e">
        <f t="shared" si="9"/>
        <v>#DIV/0!</v>
      </c>
      <c r="W40" s="152"/>
      <c r="X40" s="48" t="e">
        <f t="shared" si="10"/>
        <v>#VALUE!</v>
      </c>
      <c r="Z40" s="355"/>
      <c r="AA40" s="355"/>
      <c r="AH40" s="358" t="s">
        <v>1658</v>
      </c>
      <c r="AI40" s="358"/>
      <c r="AJ40" s="358"/>
      <c r="AK40" s="358"/>
      <c r="AL40" s="358"/>
      <c r="AM40" s="358"/>
      <c r="AN40" s="358"/>
    </row>
    <row r="41" spans="2:40" ht="58.5" customHeight="1" x14ac:dyDescent="0.25">
      <c r="B41" s="301">
        <v>9</v>
      </c>
      <c r="C41" s="154" t="s">
        <v>449</v>
      </c>
      <c r="D41" s="128"/>
      <c r="E41" s="284" t="s">
        <v>450</v>
      </c>
      <c r="F41" s="284"/>
      <c r="G41" s="286"/>
      <c r="H41" s="128"/>
      <c r="I41" s="165"/>
      <c r="J41" s="137">
        <f>SUM(L41:Q41)</f>
        <v>0</v>
      </c>
      <c r="K41" s="137">
        <f t="shared" si="7"/>
        <v>0</v>
      </c>
      <c r="L41" s="135"/>
      <c r="M41" s="135"/>
      <c r="N41" s="135"/>
      <c r="O41" s="135"/>
      <c r="P41" s="136"/>
      <c r="Q41" s="135"/>
      <c r="R41" s="136"/>
      <c r="T41" s="138" t="str">
        <f t="shared" si="11"/>
        <v/>
      </c>
      <c r="U41" s="160" t="e">
        <f>1/$J$62</f>
        <v>#DIV/0!</v>
      </c>
      <c r="V41" s="140" t="e">
        <f t="shared" si="9"/>
        <v>#DIV/0!</v>
      </c>
      <c r="W41" s="152" t="e">
        <f>IF(R41=1,0,T41*U41)</f>
        <v>#VALUE!</v>
      </c>
      <c r="X41" s="48" t="e">
        <f t="shared" si="10"/>
        <v>#VALUE!</v>
      </c>
      <c r="Z41" s="355"/>
      <c r="AA41" s="355"/>
      <c r="AH41" s="358" t="s">
        <v>1659</v>
      </c>
      <c r="AI41" s="358"/>
      <c r="AJ41" s="358"/>
      <c r="AK41" s="358"/>
      <c r="AL41" s="358"/>
      <c r="AM41" s="358"/>
      <c r="AN41" s="358"/>
    </row>
    <row r="42" spans="2:40" ht="51.75" customHeight="1" x14ac:dyDescent="0.25">
      <c r="B42" s="301" t="s">
        <v>451</v>
      </c>
      <c r="C42" s="176" t="s">
        <v>452</v>
      </c>
      <c r="D42" s="133"/>
      <c r="E42" s="284" t="s">
        <v>453</v>
      </c>
      <c r="F42" s="284"/>
      <c r="G42" s="278" t="s">
        <v>454</v>
      </c>
      <c r="H42" s="133"/>
      <c r="I42" s="165"/>
      <c r="J42" s="165"/>
      <c r="K42" s="137">
        <f t="shared" si="7"/>
        <v>0</v>
      </c>
      <c r="L42" s="135"/>
      <c r="M42" s="135"/>
      <c r="N42" s="135"/>
      <c r="O42" s="135"/>
      <c r="P42" s="136"/>
      <c r="Q42" s="135"/>
      <c r="R42" s="136"/>
      <c r="T42" s="138" t="str">
        <f t="shared" si="11"/>
        <v/>
      </c>
      <c r="U42" s="160"/>
      <c r="V42" s="140" t="e">
        <f t="shared" ref="V42" si="12">1/$K$62</f>
        <v>#DIV/0!</v>
      </c>
      <c r="W42" s="152"/>
      <c r="X42" s="48" t="e">
        <f t="shared" si="10"/>
        <v>#VALUE!</v>
      </c>
      <c r="Z42" s="355"/>
      <c r="AA42" s="355"/>
      <c r="AH42" s="358" t="s">
        <v>1660</v>
      </c>
      <c r="AI42" s="358"/>
      <c r="AJ42" s="358"/>
      <c r="AK42" s="358"/>
      <c r="AL42" s="358"/>
      <c r="AM42" s="358"/>
      <c r="AN42" s="358"/>
    </row>
    <row r="43" spans="2:40" ht="49.5" customHeight="1" x14ac:dyDescent="0.25">
      <c r="B43" s="301" t="s">
        <v>455</v>
      </c>
      <c r="C43" s="156" t="s">
        <v>456</v>
      </c>
      <c r="D43" s="128"/>
      <c r="E43" s="284" t="s">
        <v>457</v>
      </c>
      <c r="F43" s="284"/>
      <c r="G43" s="286"/>
      <c r="H43" s="128"/>
      <c r="I43" s="165"/>
      <c r="J43" s="165"/>
      <c r="K43" s="137">
        <f t="shared" si="7"/>
        <v>0</v>
      </c>
      <c r="L43" s="135"/>
      <c r="M43" s="135"/>
      <c r="N43" s="135"/>
      <c r="O43" s="135"/>
      <c r="P43" s="136"/>
      <c r="Q43" s="135"/>
      <c r="R43" s="136"/>
      <c r="T43" s="138" t="str">
        <f t="shared" si="11"/>
        <v/>
      </c>
      <c r="U43" s="160"/>
      <c r="V43" s="140" t="e">
        <f t="shared" ref="V43" si="13">1/$K$62</f>
        <v>#DIV/0!</v>
      </c>
      <c r="W43" s="152"/>
      <c r="X43" s="48" t="e">
        <f t="shared" si="10"/>
        <v>#VALUE!</v>
      </c>
      <c r="Z43" s="355"/>
      <c r="AA43" s="355"/>
      <c r="AH43" s="358" t="s">
        <v>1661</v>
      </c>
      <c r="AI43" s="358"/>
      <c r="AJ43" s="358"/>
      <c r="AK43" s="358"/>
      <c r="AL43" s="358"/>
      <c r="AM43" s="358"/>
      <c r="AN43" s="358"/>
    </row>
    <row r="44" spans="2:40" ht="48" customHeight="1" x14ac:dyDescent="0.25">
      <c r="B44" s="301" t="s">
        <v>458</v>
      </c>
      <c r="C44" s="156" t="s">
        <v>459</v>
      </c>
      <c r="D44" s="128"/>
      <c r="E44" s="284" t="s">
        <v>460</v>
      </c>
      <c r="F44" s="284"/>
      <c r="G44" s="286"/>
      <c r="H44" s="128"/>
      <c r="I44" s="165"/>
      <c r="J44" s="165"/>
      <c r="K44" s="137">
        <f t="shared" si="7"/>
        <v>0</v>
      </c>
      <c r="L44" s="135"/>
      <c r="M44" s="135"/>
      <c r="N44" s="135"/>
      <c r="O44" s="135"/>
      <c r="P44" s="136"/>
      <c r="Q44" s="135"/>
      <c r="R44" s="136"/>
      <c r="T44" s="138" t="str">
        <f t="shared" si="11"/>
        <v/>
      </c>
      <c r="U44" s="160"/>
      <c r="V44" s="140" t="e">
        <f t="shared" ref="V44:V60" si="14">1/$K$62</f>
        <v>#DIV/0!</v>
      </c>
      <c r="W44" s="152"/>
      <c r="X44" s="48" t="e">
        <f t="shared" si="10"/>
        <v>#VALUE!</v>
      </c>
      <c r="Z44" s="355"/>
      <c r="AA44" s="355"/>
      <c r="AH44" s="358" t="s">
        <v>1662</v>
      </c>
      <c r="AI44" s="358"/>
      <c r="AJ44" s="358"/>
      <c r="AK44" s="358"/>
      <c r="AL44" s="358"/>
      <c r="AM44" s="358"/>
      <c r="AN44" s="358"/>
    </row>
    <row r="45" spans="2:40" ht="50.25" customHeight="1" x14ac:dyDescent="0.25">
      <c r="B45" s="301" t="s">
        <v>461</v>
      </c>
      <c r="C45" s="156" t="s">
        <v>462</v>
      </c>
      <c r="D45" s="128"/>
      <c r="E45" s="284" t="s">
        <v>463</v>
      </c>
      <c r="F45" s="284"/>
      <c r="G45" s="286"/>
      <c r="H45" s="128"/>
      <c r="I45" s="165"/>
      <c r="J45" s="165"/>
      <c r="K45" s="137">
        <f t="shared" si="7"/>
        <v>0</v>
      </c>
      <c r="L45" s="135"/>
      <c r="M45" s="135"/>
      <c r="N45" s="135"/>
      <c r="O45" s="135"/>
      <c r="P45" s="136"/>
      <c r="Q45" s="135"/>
      <c r="R45" s="136"/>
      <c r="T45" s="138" t="str">
        <f t="shared" si="11"/>
        <v/>
      </c>
      <c r="U45" s="160"/>
      <c r="V45" s="140" t="e">
        <f t="shared" si="14"/>
        <v>#DIV/0!</v>
      </c>
      <c r="W45" s="152"/>
      <c r="X45" s="48" t="e">
        <f t="shared" si="10"/>
        <v>#VALUE!</v>
      </c>
      <c r="Z45" s="355"/>
      <c r="AA45" s="355"/>
      <c r="AH45" s="358" t="s">
        <v>1663</v>
      </c>
      <c r="AI45" s="358"/>
      <c r="AJ45" s="358"/>
      <c r="AK45" s="358"/>
      <c r="AL45" s="358"/>
      <c r="AM45" s="358"/>
      <c r="AN45" s="358"/>
    </row>
    <row r="46" spans="2:40" ht="56.25" customHeight="1" x14ac:dyDescent="0.25">
      <c r="B46" s="301" t="s">
        <v>464</v>
      </c>
      <c r="C46" s="156" t="s">
        <v>465</v>
      </c>
      <c r="D46" s="128"/>
      <c r="E46" s="284" t="s">
        <v>466</v>
      </c>
      <c r="F46" s="284"/>
      <c r="G46" s="286"/>
      <c r="H46" s="128"/>
      <c r="I46" s="165"/>
      <c r="J46" s="165"/>
      <c r="K46" s="137">
        <f t="shared" si="7"/>
        <v>0</v>
      </c>
      <c r="L46" s="135"/>
      <c r="M46" s="135"/>
      <c r="N46" s="135"/>
      <c r="O46" s="135"/>
      <c r="P46" s="136"/>
      <c r="Q46" s="135"/>
      <c r="R46" s="136"/>
      <c r="T46" s="138" t="str">
        <f t="shared" si="11"/>
        <v/>
      </c>
      <c r="U46" s="160"/>
      <c r="V46" s="140" t="e">
        <f t="shared" si="14"/>
        <v>#DIV/0!</v>
      </c>
      <c r="W46" s="152"/>
      <c r="X46" s="48" t="e">
        <f t="shared" si="10"/>
        <v>#VALUE!</v>
      </c>
      <c r="Z46" s="355"/>
      <c r="AA46" s="355"/>
      <c r="AH46" s="358" t="s">
        <v>1664</v>
      </c>
      <c r="AI46" s="358"/>
      <c r="AJ46" s="358"/>
      <c r="AK46" s="358"/>
      <c r="AL46" s="358"/>
      <c r="AM46" s="358"/>
      <c r="AN46" s="358"/>
    </row>
    <row r="47" spans="2:40" ht="52.5" customHeight="1" x14ac:dyDescent="0.25">
      <c r="B47" s="301" t="s">
        <v>467</v>
      </c>
      <c r="C47" s="157" t="s">
        <v>468</v>
      </c>
      <c r="D47" s="189"/>
      <c r="E47" s="279" t="s">
        <v>469</v>
      </c>
      <c r="F47" s="279"/>
      <c r="G47" s="279"/>
      <c r="H47" s="139"/>
      <c r="I47" s="165"/>
      <c r="J47" s="165"/>
      <c r="K47" s="137">
        <f t="shared" si="7"/>
        <v>0</v>
      </c>
      <c r="L47" s="135"/>
      <c r="M47" s="135"/>
      <c r="N47" s="135"/>
      <c r="O47" s="135"/>
      <c r="P47" s="136"/>
      <c r="Q47" s="135"/>
      <c r="R47" s="136"/>
      <c r="T47" s="138" t="str">
        <f t="shared" si="11"/>
        <v/>
      </c>
      <c r="U47" s="160"/>
      <c r="V47" s="140" t="e">
        <f t="shared" si="14"/>
        <v>#DIV/0!</v>
      </c>
      <c r="W47" s="152"/>
      <c r="X47" s="48" t="e">
        <f t="shared" si="10"/>
        <v>#VALUE!</v>
      </c>
      <c r="Z47" s="355"/>
      <c r="AA47" s="355"/>
      <c r="AH47" s="358" t="s">
        <v>1665</v>
      </c>
      <c r="AI47" s="358"/>
      <c r="AJ47" s="358"/>
      <c r="AK47" s="358"/>
      <c r="AL47" s="358"/>
      <c r="AM47" s="358"/>
      <c r="AN47" s="358"/>
    </row>
    <row r="48" spans="2:40" ht="54.75" customHeight="1" x14ac:dyDescent="0.25">
      <c r="B48" s="301">
        <v>10</v>
      </c>
      <c r="C48" s="154" t="s">
        <v>470</v>
      </c>
      <c r="D48" s="128"/>
      <c r="E48" s="284" t="s">
        <v>471</v>
      </c>
      <c r="F48" s="284"/>
      <c r="G48" s="286"/>
      <c r="H48" s="128"/>
      <c r="I48" s="165"/>
      <c r="J48" s="137">
        <f>SUM(L48:Q48)</f>
        <v>0</v>
      </c>
      <c r="K48" s="137">
        <f t="shared" si="7"/>
        <v>0</v>
      </c>
      <c r="L48" s="135"/>
      <c r="M48" s="135"/>
      <c r="N48" s="135"/>
      <c r="O48" s="135"/>
      <c r="P48" s="136"/>
      <c r="Q48" s="135"/>
      <c r="R48" s="136"/>
      <c r="T48" s="138" t="str">
        <f t="shared" si="11"/>
        <v/>
      </c>
      <c r="U48" s="160" t="e">
        <f>1/$J$62</f>
        <v>#DIV/0!</v>
      </c>
      <c r="V48" s="140" t="e">
        <f t="shared" si="14"/>
        <v>#DIV/0!</v>
      </c>
      <c r="W48" s="152" t="e">
        <f>IF(R48=1,0,T48*U48)</f>
        <v>#VALUE!</v>
      </c>
      <c r="X48" s="48" t="e">
        <f t="shared" si="10"/>
        <v>#VALUE!</v>
      </c>
      <c r="Z48" s="355"/>
      <c r="AA48" s="355"/>
      <c r="AH48" s="358" t="s">
        <v>1666</v>
      </c>
      <c r="AI48" s="358"/>
      <c r="AJ48" s="358"/>
      <c r="AK48" s="358"/>
      <c r="AL48" s="358"/>
      <c r="AM48" s="358"/>
      <c r="AN48" s="358"/>
    </row>
    <row r="49" spans="2:40" ht="50.25" customHeight="1" x14ac:dyDescent="0.25">
      <c r="B49" s="301" t="s">
        <v>472</v>
      </c>
      <c r="C49" s="155" t="s">
        <v>473</v>
      </c>
      <c r="D49" s="128"/>
      <c r="E49" s="284" t="s">
        <v>474</v>
      </c>
      <c r="F49" s="284"/>
      <c r="G49" s="286"/>
      <c r="H49" s="128"/>
      <c r="I49" s="165"/>
      <c r="J49" s="165"/>
      <c r="K49" s="137">
        <f t="shared" si="7"/>
        <v>0</v>
      </c>
      <c r="L49" s="135"/>
      <c r="M49" s="135"/>
      <c r="N49" s="135"/>
      <c r="O49" s="135"/>
      <c r="P49" s="136"/>
      <c r="Q49" s="135"/>
      <c r="R49" s="136"/>
      <c r="T49" s="138" t="str">
        <f t="shared" si="11"/>
        <v/>
      </c>
      <c r="U49" s="160"/>
      <c r="V49" s="140" t="e">
        <f t="shared" si="14"/>
        <v>#DIV/0!</v>
      </c>
      <c r="W49" s="152"/>
      <c r="X49" s="48" t="e">
        <f t="shared" si="10"/>
        <v>#VALUE!</v>
      </c>
      <c r="Z49" s="355"/>
      <c r="AA49" s="355"/>
      <c r="AH49" s="358" t="s">
        <v>1667</v>
      </c>
      <c r="AI49" s="358"/>
      <c r="AJ49" s="358"/>
      <c r="AK49" s="358"/>
      <c r="AL49" s="358"/>
      <c r="AM49" s="358"/>
      <c r="AN49" s="358"/>
    </row>
    <row r="50" spans="2:40" ht="50.25" customHeight="1" x14ac:dyDescent="0.25">
      <c r="B50" s="301" t="s">
        <v>475</v>
      </c>
      <c r="C50" s="157" t="s">
        <v>476</v>
      </c>
      <c r="D50" s="128"/>
      <c r="E50" s="284" t="s">
        <v>477</v>
      </c>
      <c r="F50" s="284"/>
      <c r="G50" s="286"/>
      <c r="H50" s="128"/>
      <c r="I50" s="165"/>
      <c r="J50" s="165"/>
      <c r="K50" s="137">
        <f t="shared" si="7"/>
        <v>0</v>
      </c>
      <c r="L50" s="135"/>
      <c r="M50" s="135"/>
      <c r="N50" s="135"/>
      <c r="O50" s="135"/>
      <c r="P50" s="136"/>
      <c r="Q50" s="135"/>
      <c r="R50" s="136"/>
      <c r="T50" s="138" t="str">
        <f t="shared" si="11"/>
        <v/>
      </c>
      <c r="U50" s="160"/>
      <c r="V50" s="140" t="e">
        <f t="shared" si="14"/>
        <v>#DIV/0!</v>
      </c>
      <c r="W50" s="152"/>
      <c r="X50" s="48" t="e">
        <f t="shared" si="10"/>
        <v>#VALUE!</v>
      </c>
      <c r="Z50" s="355"/>
      <c r="AA50" s="355"/>
      <c r="AH50" s="358" t="s">
        <v>1668</v>
      </c>
      <c r="AI50" s="358"/>
      <c r="AJ50" s="358"/>
      <c r="AK50" s="358"/>
      <c r="AL50" s="358"/>
      <c r="AM50" s="358"/>
      <c r="AN50" s="358"/>
    </row>
    <row r="51" spans="2:40" ht="49.5" customHeight="1" x14ac:dyDescent="0.25">
      <c r="B51" s="301">
        <v>11</v>
      </c>
      <c r="C51" s="154" t="s">
        <v>478</v>
      </c>
      <c r="D51" s="128"/>
      <c r="E51" s="284"/>
      <c r="F51" s="284"/>
      <c r="G51" s="278" t="s">
        <v>479</v>
      </c>
      <c r="H51" s="128"/>
      <c r="I51" s="165"/>
      <c r="J51" s="137">
        <f>SUM(L51:Q51)</f>
        <v>0</v>
      </c>
      <c r="K51" s="137">
        <f t="shared" ref="K51" si="15">SUM(L51:Q51)</f>
        <v>0</v>
      </c>
      <c r="L51" s="135"/>
      <c r="M51" s="135"/>
      <c r="N51" s="135"/>
      <c r="O51" s="135"/>
      <c r="P51" s="136"/>
      <c r="Q51" s="135"/>
      <c r="R51" s="136"/>
      <c r="T51" s="138" t="str">
        <f t="shared" ref="T51" si="16">IF(SUM(L51:Q51)=1,((L51*0)+(M51*20)+(N51*40)+(O51*60)+(P51*80)+(Q51*100)),"")</f>
        <v/>
      </c>
      <c r="U51" s="160" t="e">
        <f>1/$J$62</f>
        <v>#DIV/0!</v>
      </c>
      <c r="V51" s="140" t="e">
        <f t="shared" si="14"/>
        <v>#DIV/0!</v>
      </c>
      <c r="W51" s="152" t="e">
        <f>IF(R51=1,0,T51*U51)</f>
        <v>#VALUE!</v>
      </c>
      <c r="X51" s="48" t="e">
        <f t="shared" ref="X51" si="17">IF(R51=1,0,T51*V51)</f>
        <v>#VALUE!</v>
      </c>
      <c r="Z51" s="355"/>
      <c r="AA51" s="355"/>
      <c r="AH51" s="357" t="s">
        <v>1669</v>
      </c>
      <c r="AI51" s="357"/>
      <c r="AJ51" s="357"/>
      <c r="AK51" s="357"/>
      <c r="AL51" s="357"/>
      <c r="AM51" s="357"/>
      <c r="AN51" s="357"/>
    </row>
    <row r="52" spans="2:40" ht="46.5" customHeight="1" x14ac:dyDescent="0.25">
      <c r="B52" s="301" t="s">
        <v>480</v>
      </c>
      <c r="C52" s="155" t="s">
        <v>481</v>
      </c>
      <c r="D52" s="128"/>
      <c r="E52" s="284"/>
      <c r="F52" s="284"/>
      <c r="G52" s="278" t="s">
        <v>482</v>
      </c>
      <c r="H52" s="128"/>
      <c r="I52" s="165"/>
      <c r="J52" s="165"/>
      <c r="K52" s="137">
        <f t="shared" ref="K52" si="18">SUM(L52:Q52)</f>
        <v>0</v>
      </c>
      <c r="L52" s="135"/>
      <c r="M52" s="135"/>
      <c r="N52" s="135"/>
      <c r="O52" s="135"/>
      <c r="P52" s="136"/>
      <c r="Q52" s="135"/>
      <c r="R52" s="136"/>
      <c r="T52" s="138" t="str">
        <f t="shared" ref="T52" si="19">IF(SUM(L52:Q52)=1,((L52*0)+(M52*20)+(N52*40)+(O52*60)+(P52*80)+(Q52*100)),"")</f>
        <v/>
      </c>
      <c r="U52" s="160"/>
      <c r="V52" s="140" t="e">
        <f t="shared" si="14"/>
        <v>#DIV/0!</v>
      </c>
      <c r="W52" s="152"/>
      <c r="X52" s="48" t="e">
        <f t="shared" ref="X52" si="20">IF(R52=1,0,T52*V52)</f>
        <v>#VALUE!</v>
      </c>
      <c r="Z52" s="355"/>
      <c r="AA52" s="355"/>
      <c r="AH52" s="358" t="s">
        <v>1670</v>
      </c>
      <c r="AI52" s="358"/>
      <c r="AJ52" s="358"/>
      <c r="AK52" s="358"/>
      <c r="AL52" s="358"/>
      <c r="AM52" s="358"/>
      <c r="AN52" s="358"/>
    </row>
    <row r="53" spans="2:40" ht="48.75" customHeight="1" x14ac:dyDescent="0.25">
      <c r="B53" s="301" t="s">
        <v>483</v>
      </c>
      <c r="C53" s="157" t="s">
        <v>484</v>
      </c>
      <c r="D53" s="189"/>
      <c r="E53" s="279"/>
      <c r="F53" s="279"/>
      <c r="G53" s="278" t="s">
        <v>485</v>
      </c>
      <c r="I53" s="165"/>
      <c r="J53" s="165"/>
      <c r="K53" s="137">
        <f t="shared" ref="K53:K60" si="21">SUM(L53:Q53)</f>
        <v>0</v>
      </c>
      <c r="L53" s="135"/>
      <c r="M53" s="135"/>
      <c r="N53" s="135"/>
      <c r="O53" s="135"/>
      <c r="P53" s="136"/>
      <c r="Q53" s="135"/>
      <c r="R53" s="136"/>
      <c r="T53" s="138" t="str">
        <f t="shared" ref="T53:T60" si="22">IF(SUM(L53:Q53)=1,((L53*0)+(M53*20)+(N53*40)+(O53*60)+(P53*80)+(Q53*100)),"")</f>
        <v/>
      </c>
      <c r="U53" s="160"/>
      <c r="V53" s="140" t="e">
        <f t="shared" si="14"/>
        <v>#DIV/0!</v>
      </c>
      <c r="W53" s="152"/>
      <c r="X53" s="48" t="e">
        <f t="shared" ref="X53:X60" si="23">IF(R53=1,0,T53*V53)</f>
        <v>#VALUE!</v>
      </c>
      <c r="Z53" s="355"/>
      <c r="AA53" s="355"/>
      <c r="AH53" s="358" t="s">
        <v>1671</v>
      </c>
      <c r="AI53" s="358"/>
      <c r="AJ53" s="358"/>
      <c r="AK53" s="358"/>
      <c r="AL53" s="358"/>
      <c r="AM53" s="358"/>
      <c r="AN53" s="358"/>
    </row>
    <row r="54" spans="2:40" ht="61.5" customHeight="1" x14ac:dyDescent="0.25">
      <c r="B54" s="301">
        <v>12</v>
      </c>
      <c r="C54" s="154" t="s">
        <v>486</v>
      </c>
      <c r="D54" s="189"/>
      <c r="E54" s="279" t="s">
        <v>487</v>
      </c>
      <c r="F54" s="279"/>
      <c r="G54" s="278" t="s">
        <v>488</v>
      </c>
      <c r="I54" s="165"/>
      <c r="J54" s="137">
        <f>SUM(L54:Q54)</f>
        <v>0</v>
      </c>
      <c r="K54" s="137">
        <f t="shared" si="21"/>
        <v>0</v>
      </c>
      <c r="L54" s="135"/>
      <c r="M54" s="135"/>
      <c r="N54" s="135"/>
      <c r="O54" s="135"/>
      <c r="P54" s="136"/>
      <c r="Q54" s="135"/>
      <c r="R54" s="136"/>
      <c r="T54" s="138" t="str">
        <f t="shared" si="22"/>
        <v/>
      </c>
      <c r="U54" s="160" t="e">
        <f>1/$J$62</f>
        <v>#DIV/0!</v>
      </c>
      <c r="V54" s="140" t="e">
        <f t="shared" si="14"/>
        <v>#DIV/0!</v>
      </c>
      <c r="W54" s="199" t="e">
        <f>IF(R54=1,0,T54*U54)</f>
        <v>#VALUE!</v>
      </c>
      <c r="X54" s="48" t="e">
        <f t="shared" si="23"/>
        <v>#VALUE!</v>
      </c>
      <c r="Z54" s="355"/>
      <c r="AA54" s="355"/>
      <c r="AH54" s="358" t="s">
        <v>1672</v>
      </c>
      <c r="AI54" s="358"/>
      <c r="AJ54" s="358"/>
      <c r="AK54" s="358"/>
      <c r="AL54" s="358"/>
      <c r="AM54" s="358"/>
      <c r="AN54" s="358"/>
    </row>
    <row r="55" spans="2:40" ht="46.5" customHeight="1" x14ac:dyDescent="0.25">
      <c r="B55" s="301" t="s">
        <v>489</v>
      </c>
      <c r="C55" s="155" t="s">
        <v>490</v>
      </c>
      <c r="D55" s="189"/>
      <c r="E55" s="279" t="s">
        <v>491</v>
      </c>
      <c r="F55" s="279"/>
      <c r="G55" s="279"/>
      <c r="I55" s="165"/>
      <c r="J55" s="165"/>
      <c r="K55" s="137">
        <f t="shared" si="21"/>
        <v>0</v>
      </c>
      <c r="L55" s="135"/>
      <c r="M55" s="135"/>
      <c r="N55" s="135"/>
      <c r="O55" s="135"/>
      <c r="P55" s="136"/>
      <c r="Q55" s="135"/>
      <c r="R55" s="136"/>
      <c r="T55" s="138" t="str">
        <f t="shared" si="22"/>
        <v/>
      </c>
      <c r="U55" s="160"/>
      <c r="V55" s="140" t="e">
        <f t="shared" si="14"/>
        <v>#DIV/0!</v>
      </c>
      <c r="W55" s="152"/>
      <c r="X55" s="48" t="e">
        <f t="shared" si="23"/>
        <v>#VALUE!</v>
      </c>
      <c r="Z55" s="355"/>
      <c r="AA55" s="355"/>
      <c r="AH55" s="358" t="s">
        <v>1673</v>
      </c>
      <c r="AI55" s="358"/>
      <c r="AJ55" s="358"/>
      <c r="AK55" s="358"/>
      <c r="AL55" s="358"/>
      <c r="AM55" s="358"/>
      <c r="AN55" s="358"/>
    </row>
    <row r="56" spans="2:40" ht="49.5" customHeight="1" x14ac:dyDescent="0.25">
      <c r="B56" s="301" t="s">
        <v>492</v>
      </c>
      <c r="C56" s="156" t="s">
        <v>493</v>
      </c>
      <c r="D56" s="189"/>
      <c r="E56" s="279" t="s">
        <v>494</v>
      </c>
      <c r="F56" s="279"/>
      <c r="G56" s="278" t="s">
        <v>495</v>
      </c>
      <c r="I56" s="165"/>
      <c r="J56" s="165"/>
      <c r="K56" s="137">
        <f t="shared" si="21"/>
        <v>0</v>
      </c>
      <c r="L56" s="135"/>
      <c r="M56" s="135"/>
      <c r="N56" s="135"/>
      <c r="O56" s="135"/>
      <c r="P56" s="136"/>
      <c r="Q56" s="135"/>
      <c r="R56" s="136"/>
      <c r="T56" s="138" t="str">
        <f t="shared" si="22"/>
        <v/>
      </c>
      <c r="U56" s="160"/>
      <c r="V56" s="140" t="e">
        <f t="shared" si="14"/>
        <v>#DIV/0!</v>
      </c>
      <c r="W56" s="152"/>
      <c r="X56" s="48" t="e">
        <f t="shared" si="23"/>
        <v>#VALUE!</v>
      </c>
      <c r="Z56" s="355"/>
      <c r="AA56" s="355"/>
      <c r="AH56" s="358" t="s">
        <v>1674</v>
      </c>
      <c r="AI56" s="358"/>
      <c r="AJ56" s="358"/>
      <c r="AK56" s="358"/>
      <c r="AL56" s="358"/>
      <c r="AM56" s="358"/>
      <c r="AN56" s="358"/>
    </row>
    <row r="57" spans="2:40" ht="53.25" customHeight="1" x14ac:dyDescent="0.25">
      <c r="B57" s="301" t="s">
        <v>496</v>
      </c>
      <c r="C57" s="156" t="s">
        <v>497</v>
      </c>
      <c r="D57" s="189"/>
      <c r="E57" s="279" t="s">
        <v>498</v>
      </c>
      <c r="F57" s="279"/>
      <c r="G57" s="279"/>
      <c r="I57" s="165"/>
      <c r="J57" s="165"/>
      <c r="K57" s="137">
        <f t="shared" si="21"/>
        <v>0</v>
      </c>
      <c r="L57" s="135"/>
      <c r="M57" s="135"/>
      <c r="N57" s="135"/>
      <c r="O57" s="135"/>
      <c r="P57" s="136"/>
      <c r="Q57" s="135"/>
      <c r="R57" s="136"/>
      <c r="T57" s="138" t="str">
        <f t="shared" si="22"/>
        <v/>
      </c>
      <c r="U57" s="160"/>
      <c r="V57" s="140" t="e">
        <f t="shared" si="14"/>
        <v>#DIV/0!</v>
      </c>
      <c r="W57" s="152"/>
      <c r="X57" s="48" t="e">
        <f t="shared" si="23"/>
        <v>#VALUE!</v>
      </c>
      <c r="Z57" s="355"/>
      <c r="AA57" s="355"/>
      <c r="AH57" s="358" t="s">
        <v>1675</v>
      </c>
      <c r="AI57" s="358"/>
      <c r="AJ57" s="358"/>
      <c r="AK57" s="358"/>
      <c r="AL57" s="358"/>
      <c r="AM57" s="358"/>
      <c r="AN57" s="358"/>
    </row>
    <row r="58" spans="2:40" ht="48.75" customHeight="1" x14ac:dyDescent="0.25">
      <c r="B58" s="301" t="s">
        <v>499</v>
      </c>
      <c r="C58" s="156" t="s">
        <v>500</v>
      </c>
      <c r="D58" s="189"/>
      <c r="E58" s="279" t="s">
        <v>501</v>
      </c>
      <c r="F58" s="279"/>
      <c r="G58" s="279"/>
      <c r="I58" s="165"/>
      <c r="J58" s="165"/>
      <c r="K58" s="137">
        <f t="shared" si="21"/>
        <v>0</v>
      </c>
      <c r="L58" s="135"/>
      <c r="M58" s="135"/>
      <c r="N58" s="135"/>
      <c r="O58" s="135"/>
      <c r="P58" s="136"/>
      <c r="Q58" s="135"/>
      <c r="R58" s="136"/>
      <c r="T58" s="138" t="str">
        <f t="shared" si="22"/>
        <v/>
      </c>
      <c r="U58" s="160"/>
      <c r="V58" s="140" t="e">
        <f t="shared" si="14"/>
        <v>#DIV/0!</v>
      </c>
      <c r="W58" s="152"/>
      <c r="X58" s="48" t="e">
        <f t="shared" si="23"/>
        <v>#VALUE!</v>
      </c>
      <c r="Z58" s="355"/>
      <c r="AA58" s="355"/>
      <c r="AH58" s="358" t="s">
        <v>1676</v>
      </c>
      <c r="AI58" s="358"/>
      <c r="AJ58" s="358"/>
      <c r="AK58" s="358"/>
      <c r="AL58" s="358"/>
      <c r="AM58" s="358"/>
      <c r="AN58" s="358"/>
    </row>
    <row r="59" spans="2:40" ht="51.75" customHeight="1" x14ac:dyDescent="0.25">
      <c r="B59" s="301" t="s">
        <v>502</v>
      </c>
      <c r="C59" s="156" t="s">
        <v>503</v>
      </c>
      <c r="D59" s="189"/>
      <c r="E59" s="279" t="s">
        <v>504</v>
      </c>
      <c r="F59" s="279"/>
      <c r="G59" s="278" t="s">
        <v>505</v>
      </c>
      <c r="I59" s="165"/>
      <c r="J59" s="165"/>
      <c r="K59" s="137">
        <f t="shared" si="21"/>
        <v>0</v>
      </c>
      <c r="L59" s="135"/>
      <c r="M59" s="135"/>
      <c r="N59" s="135"/>
      <c r="O59" s="135"/>
      <c r="P59" s="136"/>
      <c r="Q59" s="135"/>
      <c r="R59" s="136"/>
      <c r="T59" s="138" t="str">
        <f t="shared" si="22"/>
        <v/>
      </c>
      <c r="U59" s="160"/>
      <c r="V59" s="140" t="e">
        <f t="shared" si="14"/>
        <v>#DIV/0!</v>
      </c>
      <c r="W59" s="152"/>
      <c r="X59" s="48" t="e">
        <f t="shared" si="23"/>
        <v>#VALUE!</v>
      </c>
      <c r="Z59" s="355"/>
      <c r="AA59" s="355"/>
      <c r="AH59" s="358" t="s">
        <v>1677</v>
      </c>
      <c r="AI59" s="358"/>
      <c r="AJ59" s="358"/>
      <c r="AK59" s="358"/>
      <c r="AL59" s="358"/>
      <c r="AM59" s="358"/>
      <c r="AN59" s="358"/>
    </row>
    <row r="60" spans="2:40" ht="63.75" customHeight="1" x14ac:dyDescent="0.25">
      <c r="B60" s="301" t="s">
        <v>506</v>
      </c>
      <c r="C60" s="157" t="s">
        <v>507</v>
      </c>
      <c r="D60" s="189"/>
      <c r="E60" s="279" t="s">
        <v>508</v>
      </c>
      <c r="F60" s="279"/>
      <c r="G60" s="279"/>
      <c r="I60" s="165"/>
      <c r="J60" s="165"/>
      <c r="K60" s="137">
        <f t="shared" si="21"/>
        <v>0</v>
      </c>
      <c r="L60" s="135"/>
      <c r="M60" s="135"/>
      <c r="N60" s="135"/>
      <c r="O60" s="135"/>
      <c r="P60" s="136"/>
      <c r="Q60" s="135"/>
      <c r="R60" s="136"/>
      <c r="T60" s="138" t="str">
        <f t="shared" si="22"/>
        <v/>
      </c>
      <c r="U60" s="160"/>
      <c r="V60" s="140" t="e">
        <f t="shared" si="14"/>
        <v>#DIV/0!</v>
      </c>
      <c r="W60" s="152"/>
      <c r="X60" s="48" t="e">
        <f t="shared" si="23"/>
        <v>#VALUE!</v>
      </c>
      <c r="Z60" s="355"/>
      <c r="AA60" s="355"/>
      <c r="AH60" s="358" t="s">
        <v>1678</v>
      </c>
      <c r="AI60" s="358"/>
      <c r="AJ60" s="358"/>
      <c r="AK60" s="358"/>
      <c r="AL60" s="358"/>
      <c r="AM60" s="358"/>
      <c r="AN60" s="358"/>
    </row>
    <row r="61" spans="2:40" x14ac:dyDescent="0.25">
      <c r="C61" s="165"/>
      <c r="G61" s="116"/>
    </row>
    <row r="62" spans="2:40" x14ac:dyDescent="0.25">
      <c r="C62" s="165"/>
      <c r="J62" s="163">
        <f>SUM(J10:J60)</f>
        <v>0</v>
      </c>
      <c r="K62" s="163">
        <f>SUM(K10:K60)</f>
        <v>0</v>
      </c>
      <c r="S62" s="131" t="s">
        <v>509</v>
      </c>
      <c r="T62" s="142">
        <f>SUMIF(J62,12-W64,W62)</f>
        <v>0</v>
      </c>
      <c r="W62" s="184" t="e">
        <f>SUM(W10:W60)</f>
        <v>#VALUE!</v>
      </c>
      <c r="X62" s="184" t="e">
        <f>SUM(X10:X60)</f>
        <v>#VALUE!</v>
      </c>
    </row>
    <row r="63" spans="2:40" x14ac:dyDescent="0.25">
      <c r="C63" s="165"/>
      <c r="S63" s="131" t="s">
        <v>510</v>
      </c>
      <c r="T63" s="142">
        <f>SUMIF(K62,51-W65,X62)</f>
        <v>0</v>
      </c>
      <c r="Y63" s="141"/>
    </row>
    <row r="64" spans="2:40" x14ac:dyDescent="0.25">
      <c r="C64" s="165"/>
      <c r="V64" s="163" t="s">
        <v>517</v>
      </c>
      <c r="W64" s="163">
        <f>SUM(R10,R12,R14,R16,R17,R25,R26,R34,R41,R48,R51,R54)</f>
        <v>0</v>
      </c>
      <c r="Y64" s="141"/>
    </row>
    <row r="65" spans="3:33" x14ac:dyDescent="0.25">
      <c r="C65" s="165"/>
      <c r="V65" s="163" t="s">
        <v>518</v>
      </c>
      <c r="W65" s="163">
        <f>SUM(R10:R60)</f>
        <v>0</v>
      </c>
    </row>
    <row r="66" spans="3:33" ht="13.5" customHeight="1" x14ac:dyDescent="0.25">
      <c r="C66" s="165"/>
    </row>
    <row r="67" spans="3:33" x14ac:dyDescent="0.25">
      <c r="C67" s="165"/>
    </row>
    <row r="74" spans="3:33" ht="22.5" customHeight="1" x14ac:dyDescent="0.25">
      <c r="AB74" s="164"/>
      <c r="AC74" s="164"/>
      <c r="AD74" s="164"/>
    </row>
    <row r="76" spans="3:33" ht="15" customHeight="1" x14ac:dyDescent="0.25">
      <c r="AB76" s="164"/>
      <c r="AC76" s="164"/>
      <c r="AD76" s="164"/>
      <c r="AE76" s="164"/>
      <c r="AF76" s="164"/>
      <c r="AG76" s="164"/>
    </row>
  </sheetData>
  <sheetProtection formatCells="0" formatColumns="0" formatRows="0" insertColumns="0" insertRows="0" insertHyperlinks="0" deleteColumns="0" deleteRows="0" sort="0" autoFilter="0" pivotTables="0"/>
  <mergeCells count="108">
    <mergeCell ref="C6:S6"/>
    <mergeCell ref="Z22:AA22"/>
    <mergeCell ref="Z23:AA23"/>
    <mergeCell ref="Z24:AA24"/>
    <mergeCell ref="Z26:AA26"/>
    <mergeCell ref="AH60:AN60"/>
    <mergeCell ref="Z60:AA60"/>
    <mergeCell ref="Z53:AA53"/>
    <mergeCell ref="Z54:AA54"/>
    <mergeCell ref="Z55:AA55"/>
    <mergeCell ref="Z56:AA56"/>
    <mergeCell ref="Z57:AA57"/>
    <mergeCell ref="Z58:AA58"/>
    <mergeCell ref="Z59:AA59"/>
    <mergeCell ref="AH53:AN53"/>
    <mergeCell ref="AH56:AN56"/>
    <mergeCell ref="AH57:AN57"/>
    <mergeCell ref="AH58:AN58"/>
    <mergeCell ref="AH59:AN59"/>
    <mergeCell ref="Z52:AA52"/>
    <mergeCell ref="Z38:AA38"/>
    <mergeCell ref="Z39:AA39"/>
    <mergeCell ref="Z40:AA40"/>
    <mergeCell ref="Z41:AA41"/>
    <mergeCell ref="Z28:AA28"/>
    <mergeCell ref="Z47:AA47"/>
    <mergeCell ref="Z32:AA32"/>
    <mergeCell ref="Z33:AA33"/>
    <mergeCell ref="Z34:AA34"/>
    <mergeCell ref="Z35:AA35"/>
    <mergeCell ref="Z36:AA36"/>
    <mergeCell ref="Z48:AA48"/>
    <mergeCell ref="Z49:AA49"/>
    <mergeCell ref="Z50:AA50"/>
    <mergeCell ref="Z51:AA51"/>
    <mergeCell ref="Z44:AA44"/>
    <mergeCell ref="Z45:AA45"/>
    <mergeCell ref="Z46:AA46"/>
    <mergeCell ref="Z29:AA29"/>
    <mergeCell ref="Z30:AA30"/>
    <mergeCell ref="Z31:AA31"/>
    <mergeCell ref="Z43:AA43"/>
    <mergeCell ref="Z42:AA42"/>
    <mergeCell ref="Z37:AA37"/>
    <mergeCell ref="J7:R7"/>
    <mergeCell ref="C1:W1"/>
    <mergeCell ref="C2:V2"/>
    <mergeCell ref="C3:V3"/>
    <mergeCell ref="E7:E8"/>
    <mergeCell ref="G7:G8"/>
    <mergeCell ref="C7:C8"/>
    <mergeCell ref="T7:V7"/>
    <mergeCell ref="L5:AD5"/>
    <mergeCell ref="Z10:AA10"/>
    <mergeCell ref="Z11:AA11"/>
    <mergeCell ref="Z27:AA27"/>
    <mergeCell ref="Z16:AA16"/>
    <mergeCell ref="Z17:AA17"/>
    <mergeCell ref="Z25:AA25"/>
    <mergeCell ref="Z18:AA18"/>
    <mergeCell ref="Z19:AA19"/>
    <mergeCell ref="Z12:AA12"/>
    <mergeCell ref="Z13:AA13"/>
    <mergeCell ref="Z14:AA14"/>
    <mergeCell ref="Z15:AA15"/>
    <mergeCell ref="Z20:AA20"/>
    <mergeCell ref="Z21:AA21"/>
    <mergeCell ref="AH36:AN36"/>
    <mergeCell ref="AH48:AN48"/>
    <mergeCell ref="AH45:AN45"/>
    <mergeCell ref="AH46:AN46"/>
    <mergeCell ref="AH7:AN8"/>
    <mergeCell ref="AH16:AN16"/>
    <mergeCell ref="AH17:AN17"/>
    <mergeCell ref="AH25:AN25"/>
    <mergeCell ref="AH18:AN18"/>
    <mergeCell ref="AH11:AN11"/>
    <mergeCell ref="AH19:AN19"/>
    <mergeCell ref="AH20:AN20"/>
    <mergeCell ref="AH21:AN21"/>
    <mergeCell ref="AH12:AN12"/>
    <mergeCell ref="AH13:AN13"/>
    <mergeCell ref="AH14:AN14"/>
    <mergeCell ref="AH15:AN15"/>
    <mergeCell ref="AH50:AN50"/>
    <mergeCell ref="AH54:AN54"/>
    <mergeCell ref="AH55:AN55"/>
    <mergeCell ref="AH52:AN52"/>
    <mergeCell ref="AH51:AN51"/>
    <mergeCell ref="AH47:AN47"/>
    <mergeCell ref="AH26:AN26"/>
    <mergeCell ref="AH23:AN23"/>
    <mergeCell ref="AH49:AN49"/>
    <mergeCell ref="AH31:AN31"/>
    <mergeCell ref="AH35:AN35"/>
    <mergeCell ref="AH24:AN24"/>
    <mergeCell ref="AH41:AN41"/>
    <mergeCell ref="AH42:AN42"/>
    <mergeCell ref="AH43:AN43"/>
    <mergeCell ref="AH44:AN44"/>
    <mergeCell ref="AH38:AN38"/>
    <mergeCell ref="AH27:AN27"/>
    <mergeCell ref="AH28:AN28"/>
    <mergeCell ref="AH29:AN29"/>
    <mergeCell ref="AH30:AN30"/>
    <mergeCell ref="AH39:AN39"/>
    <mergeCell ref="AH40:AN40"/>
    <mergeCell ref="AH34:AN34"/>
  </mergeCells>
  <conditionalFormatting sqref="K10">
    <cfRule type="cellIs" dxfId="609" priority="1093" stopIfTrue="1" operator="notEqual">
      <formula>1</formula>
    </cfRule>
    <cfRule type="cellIs" dxfId="608" priority="1094" stopIfTrue="1" operator="equal">
      <formula>1</formula>
    </cfRule>
  </conditionalFormatting>
  <conditionalFormatting sqref="T63">
    <cfRule type="containsBlanks" dxfId="607" priority="822" stopIfTrue="1">
      <formula>LEN(TRIM(T63))=0</formula>
    </cfRule>
    <cfRule type="cellIs" dxfId="606" priority="823" stopIfTrue="1" operator="lessThan">
      <formula>19.999</formula>
    </cfRule>
    <cfRule type="cellIs" dxfId="605" priority="824" stopIfTrue="1" operator="lessThan">
      <formula>39.999</formula>
    </cfRule>
    <cfRule type="cellIs" dxfId="604" priority="825" stopIfTrue="1" operator="lessThan">
      <formula>59.999</formula>
    </cfRule>
    <cfRule type="cellIs" dxfId="603" priority="826" stopIfTrue="1" operator="lessThan">
      <formula>79.999</formula>
    </cfRule>
    <cfRule type="cellIs" dxfId="602" priority="827" stopIfTrue="1" operator="lessThan">
      <formula>89.999</formula>
    </cfRule>
    <cfRule type="cellIs" dxfId="601" priority="828" stopIfTrue="1" operator="between">
      <formula>90</formula>
      <formula>100</formula>
    </cfRule>
  </conditionalFormatting>
  <conditionalFormatting sqref="T62">
    <cfRule type="containsBlanks" dxfId="600" priority="591" stopIfTrue="1">
      <formula>LEN(TRIM(T62))=0</formula>
    </cfRule>
    <cfRule type="cellIs" dxfId="599" priority="592" stopIfTrue="1" operator="lessThan">
      <formula>19.999</formula>
    </cfRule>
    <cfRule type="cellIs" dxfId="598" priority="593" stopIfTrue="1" operator="lessThan">
      <formula>39.999</formula>
    </cfRule>
    <cfRule type="cellIs" dxfId="597" priority="594" stopIfTrue="1" operator="lessThan">
      <formula>59.999</formula>
    </cfRule>
    <cfRule type="cellIs" dxfId="596" priority="595" stopIfTrue="1" operator="lessThan">
      <formula>79.999</formula>
    </cfRule>
    <cfRule type="cellIs" dxfId="595" priority="596" stopIfTrue="1" operator="lessThan">
      <formula>89.999</formula>
    </cfRule>
    <cfRule type="cellIs" dxfId="594" priority="597" stopIfTrue="1" operator="between">
      <formula>90</formula>
      <formula>100</formula>
    </cfRule>
  </conditionalFormatting>
  <conditionalFormatting sqref="J10">
    <cfRule type="cellIs" dxfId="593" priority="474" stopIfTrue="1" operator="notEqual">
      <formula>1</formula>
    </cfRule>
    <cfRule type="cellIs" dxfId="592" priority="475" stopIfTrue="1" operator="equal">
      <formula>1</formula>
    </cfRule>
  </conditionalFormatting>
  <conditionalFormatting sqref="J16">
    <cfRule type="cellIs" dxfId="591" priority="194" stopIfTrue="1" operator="notEqual">
      <formula>1</formula>
    </cfRule>
    <cfRule type="cellIs" dxfId="590" priority="195" stopIfTrue="1" operator="equal">
      <formula>1</formula>
    </cfRule>
  </conditionalFormatting>
  <conditionalFormatting sqref="J17">
    <cfRule type="cellIs" dxfId="589" priority="192" stopIfTrue="1" operator="notEqual">
      <formula>1</formula>
    </cfRule>
    <cfRule type="cellIs" dxfId="588" priority="193" stopIfTrue="1" operator="equal">
      <formula>1</formula>
    </cfRule>
  </conditionalFormatting>
  <conditionalFormatting sqref="J26">
    <cfRule type="cellIs" dxfId="587" priority="190" stopIfTrue="1" operator="notEqual">
      <formula>1</formula>
    </cfRule>
    <cfRule type="cellIs" dxfId="586" priority="191" stopIfTrue="1" operator="equal">
      <formula>1</formula>
    </cfRule>
  </conditionalFormatting>
  <conditionalFormatting sqref="J34">
    <cfRule type="cellIs" dxfId="585" priority="188" stopIfTrue="1" operator="notEqual">
      <formula>1</formula>
    </cfRule>
    <cfRule type="cellIs" dxfId="584" priority="189" stopIfTrue="1" operator="equal">
      <formula>1</formula>
    </cfRule>
  </conditionalFormatting>
  <conditionalFormatting sqref="J41">
    <cfRule type="cellIs" dxfId="583" priority="186" stopIfTrue="1" operator="notEqual">
      <formula>1</formula>
    </cfRule>
    <cfRule type="cellIs" dxfId="582" priority="187" stopIfTrue="1" operator="equal">
      <formula>1</formula>
    </cfRule>
  </conditionalFormatting>
  <conditionalFormatting sqref="J48">
    <cfRule type="cellIs" dxfId="581" priority="184" stopIfTrue="1" operator="notEqual">
      <formula>1</formula>
    </cfRule>
    <cfRule type="cellIs" dxfId="580" priority="185" stopIfTrue="1" operator="equal">
      <formula>1</formula>
    </cfRule>
  </conditionalFormatting>
  <conditionalFormatting sqref="K11">
    <cfRule type="cellIs" dxfId="579" priority="182" stopIfTrue="1" operator="notEqual">
      <formula>1</formula>
    </cfRule>
    <cfRule type="cellIs" dxfId="578" priority="183" stopIfTrue="1" operator="equal">
      <formula>1</formula>
    </cfRule>
  </conditionalFormatting>
  <conditionalFormatting sqref="K16">
    <cfRule type="cellIs" dxfId="577" priority="180" stopIfTrue="1" operator="notEqual">
      <formula>1</formula>
    </cfRule>
    <cfRule type="cellIs" dxfId="576" priority="181" stopIfTrue="1" operator="equal">
      <formula>1</formula>
    </cfRule>
  </conditionalFormatting>
  <conditionalFormatting sqref="K17">
    <cfRule type="cellIs" dxfId="575" priority="178" stopIfTrue="1" operator="notEqual">
      <formula>1</formula>
    </cfRule>
    <cfRule type="cellIs" dxfId="574" priority="179" stopIfTrue="1" operator="equal">
      <formula>1</formula>
    </cfRule>
  </conditionalFormatting>
  <conditionalFormatting sqref="K25">
    <cfRule type="cellIs" dxfId="573" priority="176" stopIfTrue="1" operator="notEqual">
      <formula>1</formula>
    </cfRule>
    <cfRule type="cellIs" dxfId="572" priority="177" stopIfTrue="1" operator="equal">
      <formula>1</formula>
    </cfRule>
  </conditionalFormatting>
  <conditionalFormatting sqref="K18">
    <cfRule type="cellIs" dxfId="571" priority="174" stopIfTrue="1" operator="notEqual">
      <formula>1</formula>
    </cfRule>
    <cfRule type="cellIs" dxfId="570" priority="175" stopIfTrue="1" operator="equal">
      <formula>1</formula>
    </cfRule>
  </conditionalFormatting>
  <conditionalFormatting sqref="K19">
    <cfRule type="cellIs" dxfId="569" priority="172" stopIfTrue="1" operator="notEqual">
      <formula>1</formula>
    </cfRule>
    <cfRule type="cellIs" dxfId="568" priority="173" stopIfTrue="1" operator="equal">
      <formula>1</formula>
    </cfRule>
  </conditionalFormatting>
  <conditionalFormatting sqref="K20">
    <cfRule type="cellIs" dxfId="567" priority="170" stopIfTrue="1" operator="notEqual">
      <formula>1</formula>
    </cfRule>
    <cfRule type="cellIs" dxfId="566" priority="171" stopIfTrue="1" operator="equal">
      <formula>1</formula>
    </cfRule>
  </conditionalFormatting>
  <conditionalFormatting sqref="K21">
    <cfRule type="cellIs" dxfId="565" priority="168" stopIfTrue="1" operator="notEqual">
      <formula>1</formula>
    </cfRule>
    <cfRule type="cellIs" dxfId="564" priority="169" stopIfTrue="1" operator="equal">
      <formula>1</formula>
    </cfRule>
  </conditionalFormatting>
  <conditionalFormatting sqref="K22">
    <cfRule type="cellIs" dxfId="563" priority="166" stopIfTrue="1" operator="notEqual">
      <formula>1</formula>
    </cfRule>
    <cfRule type="cellIs" dxfId="562" priority="167" stopIfTrue="1" operator="equal">
      <formula>1</formula>
    </cfRule>
  </conditionalFormatting>
  <conditionalFormatting sqref="K23">
    <cfRule type="cellIs" dxfId="561" priority="164" stopIfTrue="1" operator="notEqual">
      <formula>1</formula>
    </cfRule>
    <cfRule type="cellIs" dxfId="560" priority="165" stopIfTrue="1" operator="equal">
      <formula>1</formula>
    </cfRule>
  </conditionalFormatting>
  <conditionalFormatting sqref="K24">
    <cfRule type="cellIs" dxfId="559" priority="162" stopIfTrue="1" operator="notEqual">
      <formula>1</formula>
    </cfRule>
    <cfRule type="cellIs" dxfId="558" priority="163" stopIfTrue="1" operator="equal">
      <formula>1</formula>
    </cfRule>
  </conditionalFormatting>
  <conditionalFormatting sqref="K26">
    <cfRule type="cellIs" dxfId="557" priority="160" stopIfTrue="1" operator="notEqual">
      <formula>1</formula>
    </cfRule>
    <cfRule type="cellIs" dxfId="556" priority="161" stopIfTrue="1" operator="equal">
      <formula>1</formula>
    </cfRule>
  </conditionalFormatting>
  <conditionalFormatting sqref="K27">
    <cfRule type="cellIs" dxfId="555" priority="158" stopIfTrue="1" operator="notEqual">
      <formula>1</formula>
    </cfRule>
    <cfRule type="cellIs" dxfId="554" priority="159" stopIfTrue="1" operator="equal">
      <formula>1</formula>
    </cfRule>
  </conditionalFormatting>
  <conditionalFormatting sqref="K28">
    <cfRule type="cellIs" dxfId="553" priority="156" stopIfTrue="1" operator="notEqual">
      <formula>1</formula>
    </cfRule>
    <cfRule type="cellIs" dxfId="552" priority="157" stopIfTrue="1" operator="equal">
      <formula>1</formula>
    </cfRule>
  </conditionalFormatting>
  <conditionalFormatting sqref="K29">
    <cfRule type="cellIs" dxfId="551" priority="154" stopIfTrue="1" operator="notEqual">
      <formula>1</formula>
    </cfRule>
    <cfRule type="cellIs" dxfId="550" priority="155" stopIfTrue="1" operator="equal">
      <formula>1</formula>
    </cfRule>
  </conditionalFormatting>
  <conditionalFormatting sqref="K30">
    <cfRule type="cellIs" dxfId="549" priority="152" stopIfTrue="1" operator="notEqual">
      <formula>1</formula>
    </cfRule>
    <cfRule type="cellIs" dxfId="548" priority="153" stopIfTrue="1" operator="equal">
      <formula>1</formula>
    </cfRule>
  </conditionalFormatting>
  <conditionalFormatting sqref="K31">
    <cfRule type="cellIs" dxfId="547" priority="150" stopIfTrue="1" operator="notEqual">
      <formula>1</formula>
    </cfRule>
    <cfRule type="cellIs" dxfId="546" priority="151" stopIfTrue="1" operator="equal">
      <formula>1</formula>
    </cfRule>
  </conditionalFormatting>
  <conditionalFormatting sqref="K32">
    <cfRule type="cellIs" dxfId="545" priority="148" stopIfTrue="1" operator="notEqual">
      <formula>1</formula>
    </cfRule>
    <cfRule type="cellIs" dxfId="544" priority="149" stopIfTrue="1" operator="equal">
      <formula>1</formula>
    </cfRule>
  </conditionalFormatting>
  <conditionalFormatting sqref="K33">
    <cfRule type="cellIs" dxfId="543" priority="146" stopIfTrue="1" operator="notEqual">
      <formula>1</formula>
    </cfRule>
    <cfRule type="cellIs" dxfId="542" priority="147" stopIfTrue="1" operator="equal">
      <formula>1</formula>
    </cfRule>
  </conditionalFormatting>
  <conditionalFormatting sqref="K34">
    <cfRule type="cellIs" dxfId="541" priority="144" stopIfTrue="1" operator="notEqual">
      <formula>1</formula>
    </cfRule>
    <cfRule type="cellIs" dxfId="540" priority="145" stopIfTrue="1" operator="equal">
      <formula>1</formula>
    </cfRule>
  </conditionalFormatting>
  <conditionalFormatting sqref="K35">
    <cfRule type="cellIs" dxfId="539" priority="142" stopIfTrue="1" operator="notEqual">
      <formula>1</formula>
    </cfRule>
    <cfRule type="cellIs" dxfId="538" priority="143" stopIfTrue="1" operator="equal">
      <formula>1</formula>
    </cfRule>
  </conditionalFormatting>
  <conditionalFormatting sqref="K36">
    <cfRule type="cellIs" dxfId="537" priority="140" stopIfTrue="1" operator="notEqual">
      <formula>1</formula>
    </cfRule>
    <cfRule type="cellIs" dxfId="536" priority="141" stopIfTrue="1" operator="equal">
      <formula>1</formula>
    </cfRule>
  </conditionalFormatting>
  <conditionalFormatting sqref="K37">
    <cfRule type="cellIs" dxfId="535" priority="138" stopIfTrue="1" operator="notEqual">
      <formula>1</formula>
    </cfRule>
    <cfRule type="cellIs" dxfId="534" priority="139" stopIfTrue="1" operator="equal">
      <formula>1</formula>
    </cfRule>
  </conditionalFormatting>
  <conditionalFormatting sqref="K38">
    <cfRule type="cellIs" dxfId="533" priority="136" stopIfTrue="1" operator="notEqual">
      <formula>1</formula>
    </cfRule>
    <cfRule type="cellIs" dxfId="532" priority="137" stopIfTrue="1" operator="equal">
      <formula>1</formula>
    </cfRule>
  </conditionalFormatting>
  <conditionalFormatting sqref="K39">
    <cfRule type="cellIs" dxfId="531" priority="134" stopIfTrue="1" operator="notEqual">
      <formula>1</formula>
    </cfRule>
    <cfRule type="cellIs" dxfId="530" priority="135" stopIfTrue="1" operator="equal">
      <formula>1</formula>
    </cfRule>
  </conditionalFormatting>
  <conditionalFormatting sqref="K40">
    <cfRule type="cellIs" dxfId="529" priority="132" stopIfTrue="1" operator="notEqual">
      <formula>1</formula>
    </cfRule>
    <cfRule type="cellIs" dxfId="528" priority="133" stopIfTrue="1" operator="equal">
      <formula>1</formula>
    </cfRule>
  </conditionalFormatting>
  <conditionalFormatting sqref="K41">
    <cfRule type="cellIs" dxfId="527" priority="130" stopIfTrue="1" operator="notEqual">
      <formula>1</formula>
    </cfRule>
    <cfRule type="cellIs" dxfId="526" priority="131" stopIfTrue="1" operator="equal">
      <formula>1</formula>
    </cfRule>
  </conditionalFormatting>
  <conditionalFormatting sqref="K42">
    <cfRule type="cellIs" dxfId="525" priority="128" stopIfTrue="1" operator="notEqual">
      <formula>1</formula>
    </cfRule>
    <cfRule type="cellIs" dxfId="524" priority="129" stopIfTrue="1" operator="equal">
      <formula>1</formula>
    </cfRule>
  </conditionalFormatting>
  <conditionalFormatting sqref="K43">
    <cfRule type="cellIs" dxfId="523" priority="126" stopIfTrue="1" operator="notEqual">
      <formula>1</formula>
    </cfRule>
    <cfRule type="cellIs" dxfId="522" priority="127" stopIfTrue="1" operator="equal">
      <formula>1</formula>
    </cfRule>
  </conditionalFormatting>
  <conditionalFormatting sqref="K44">
    <cfRule type="cellIs" dxfId="521" priority="124" stopIfTrue="1" operator="notEqual">
      <formula>1</formula>
    </cfRule>
    <cfRule type="cellIs" dxfId="520" priority="125" stopIfTrue="1" operator="equal">
      <formula>1</formula>
    </cfRule>
  </conditionalFormatting>
  <conditionalFormatting sqref="K45">
    <cfRule type="cellIs" dxfId="519" priority="122" stopIfTrue="1" operator="notEqual">
      <formula>1</formula>
    </cfRule>
    <cfRule type="cellIs" dxfId="518" priority="123" stopIfTrue="1" operator="equal">
      <formula>1</formula>
    </cfRule>
  </conditionalFormatting>
  <conditionalFormatting sqref="K46">
    <cfRule type="cellIs" dxfId="517" priority="120" stopIfTrue="1" operator="notEqual">
      <formula>1</formula>
    </cfRule>
    <cfRule type="cellIs" dxfId="516" priority="121" stopIfTrue="1" operator="equal">
      <formula>1</formula>
    </cfRule>
  </conditionalFormatting>
  <conditionalFormatting sqref="K48">
    <cfRule type="cellIs" dxfId="515" priority="118" stopIfTrue="1" operator="notEqual">
      <formula>1</formula>
    </cfRule>
    <cfRule type="cellIs" dxfId="514" priority="119" stopIfTrue="1" operator="equal">
      <formula>1</formula>
    </cfRule>
  </conditionalFormatting>
  <conditionalFormatting sqref="K49">
    <cfRule type="cellIs" dxfId="513" priority="116" stopIfTrue="1" operator="notEqual">
      <formula>1</formula>
    </cfRule>
    <cfRule type="cellIs" dxfId="512" priority="117" stopIfTrue="1" operator="equal">
      <formula>1</formula>
    </cfRule>
  </conditionalFormatting>
  <conditionalFormatting sqref="K50">
    <cfRule type="cellIs" dxfId="511" priority="114" stopIfTrue="1" operator="notEqual">
      <formula>1</formula>
    </cfRule>
    <cfRule type="cellIs" dxfId="510" priority="115" stopIfTrue="1" operator="equal">
      <formula>1</formula>
    </cfRule>
  </conditionalFormatting>
  <conditionalFormatting sqref="K51">
    <cfRule type="cellIs" dxfId="509" priority="112" stopIfTrue="1" operator="notEqual">
      <formula>1</formula>
    </cfRule>
    <cfRule type="cellIs" dxfId="508" priority="113" stopIfTrue="1" operator="equal">
      <formula>1</formula>
    </cfRule>
  </conditionalFormatting>
  <conditionalFormatting sqref="K52">
    <cfRule type="cellIs" dxfId="507" priority="110" stopIfTrue="1" operator="notEqual">
      <formula>1</formula>
    </cfRule>
    <cfRule type="cellIs" dxfId="506" priority="111" stopIfTrue="1" operator="equal">
      <formula>1</formula>
    </cfRule>
  </conditionalFormatting>
  <conditionalFormatting sqref="X10">
    <cfRule type="expression" dxfId="505" priority="1191" stopIfTrue="1">
      <formula>#REF!=0</formula>
    </cfRule>
  </conditionalFormatting>
  <conditionalFormatting sqref="X11">
    <cfRule type="expression" dxfId="504" priority="1192" stopIfTrue="1">
      <formula>#REF!=0</formula>
    </cfRule>
  </conditionalFormatting>
  <conditionalFormatting sqref="X16">
    <cfRule type="expression" dxfId="503" priority="1193" stopIfTrue="1">
      <formula>#REF!=0</formula>
    </cfRule>
  </conditionalFormatting>
  <conditionalFormatting sqref="X17">
    <cfRule type="expression" dxfId="502" priority="1194" stopIfTrue="1">
      <formula>#REF!=0</formula>
    </cfRule>
  </conditionalFormatting>
  <conditionalFormatting sqref="X25">
    <cfRule type="expression" dxfId="501" priority="1195" stopIfTrue="1">
      <formula>#REF!=0</formula>
    </cfRule>
  </conditionalFormatting>
  <conditionalFormatting sqref="X18">
    <cfRule type="expression" dxfId="500" priority="1196" stopIfTrue="1">
      <formula>#REF!=0</formula>
    </cfRule>
  </conditionalFormatting>
  <conditionalFormatting sqref="X19">
    <cfRule type="expression" dxfId="499" priority="1197" stopIfTrue="1">
      <formula>#REF!=0</formula>
    </cfRule>
  </conditionalFormatting>
  <conditionalFormatting sqref="X20">
    <cfRule type="expression" dxfId="498" priority="1198" stopIfTrue="1">
      <formula>#REF!=0</formula>
    </cfRule>
  </conditionalFormatting>
  <conditionalFormatting sqref="X21">
    <cfRule type="expression" dxfId="497" priority="1199" stopIfTrue="1">
      <formula>#REF!=0</formula>
    </cfRule>
  </conditionalFormatting>
  <conditionalFormatting sqref="X22">
    <cfRule type="expression" dxfId="496" priority="1200" stopIfTrue="1">
      <formula>#REF!=0</formula>
    </cfRule>
  </conditionalFormatting>
  <conditionalFormatting sqref="X23">
    <cfRule type="expression" dxfId="495" priority="1201" stopIfTrue="1">
      <formula>#REF!=0</formula>
    </cfRule>
  </conditionalFormatting>
  <conditionalFormatting sqref="X24">
    <cfRule type="expression" dxfId="494" priority="1202" stopIfTrue="1">
      <formula>#REF!=0</formula>
    </cfRule>
  </conditionalFormatting>
  <conditionalFormatting sqref="X26">
    <cfRule type="expression" dxfId="493" priority="1203" stopIfTrue="1">
      <formula>#REF!=0</formula>
    </cfRule>
  </conditionalFormatting>
  <conditionalFormatting sqref="X27">
    <cfRule type="expression" dxfId="492" priority="1204" stopIfTrue="1">
      <formula>#REF!=0</formula>
    </cfRule>
  </conditionalFormatting>
  <conditionalFormatting sqref="X28">
    <cfRule type="expression" dxfId="491" priority="1205" stopIfTrue="1">
      <formula>#REF!=0</formula>
    </cfRule>
  </conditionalFormatting>
  <conditionalFormatting sqref="X29">
    <cfRule type="expression" dxfId="490" priority="1206" stopIfTrue="1">
      <formula>#REF!=0</formula>
    </cfRule>
  </conditionalFormatting>
  <conditionalFormatting sqref="X30">
    <cfRule type="expression" dxfId="489" priority="1207" stopIfTrue="1">
      <formula>#REF!=0</formula>
    </cfRule>
  </conditionalFormatting>
  <conditionalFormatting sqref="X31">
    <cfRule type="expression" dxfId="488" priority="1208" stopIfTrue="1">
      <formula>#REF!=0</formula>
    </cfRule>
  </conditionalFormatting>
  <conditionalFormatting sqref="X32">
    <cfRule type="expression" dxfId="487" priority="1209" stopIfTrue="1">
      <formula>#REF!=0</formula>
    </cfRule>
  </conditionalFormatting>
  <conditionalFormatting sqref="X33">
    <cfRule type="expression" dxfId="486" priority="1210" stopIfTrue="1">
      <formula>#REF!=0</formula>
    </cfRule>
  </conditionalFormatting>
  <conditionalFormatting sqref="X34">
    <cfRule type="expression" dxfId="485" priority="1211" stopIfTrue="1">
      <formula>#REF!=0</formula>
    </cfRule>
  </conditionalFormatting>
  <conditionalFormatting sqref="X35">
    <cfRule type="expression" dxfId="484" priority="1212" stopIfTrue="1">
      <formula>#REF!=0</formula>
    </cfRule>
  </conditionalFormatting>
  <conditionalFormatting sqref="X36">
    <cfRule type="expression" dxfId="483" priority="1213" stopIfTrue="1">
      <formula>#REF!=0</formula>
    </cfRule>
  </conditionalFormatting>
  <conditionalFormatting sqref="X37">
    <cfRule type="expression" dxfId="482" priority="1214" stopIfTrue="1">
      <formula>#REF!=0</formula>
    </cfRule>
  </conditionalFormatting>
  <conditionalFormatting sqref="X38">
    <cfRule type="expression" dxfId="481" priority="1215" stopIfTrue="1">
      <formula>#REF!=0</formula>
    </cfRule>
  </conditionalFormatting>
  <conditionalFormatting sqref="X39">
    <cfRule type="expression" dxfId="480" priority="1216" stopIfTrue="1">
      <formula>#REF!=0</formula>
    </cfRule>
  </conditionalFormatting>
  <conditionalFormatting sqref="X40">
    <cfRule type="expression" dxfId="479" priority="1217" stopIfTrue="1">
      <formula>#REF!=0</formula>
    </cfRule>
  </conditionalFormatting>
  <conditionalFormatting sqref="X41">
    <cfRule type="expression" dxfId="478" priority="1218" stopIfTrue="1">
      <formula>#REF!=0</formula>
    </cfRule>
  </conditionalFormatting>
  <conditionalFormatting sqref="X42">
    <cfRule type="expression" dxfId="477" priority="1219" stopIfTrue="1">
      <formula>#REF!=0</formula>
    </cfRule>
  </conditionalFormatting>
  <conditionalFormatting sqref="X43">
    <cfRule type="expression" dxfId="476" priority="1220" stopIfTrue="1">
      <formula>#REF!=0</formula>
    </cfRule>
  </conditionalFormatting>
  <conditionalFormatting sqref="X44">
    <cfRule type="expression" dxfId="475" priority="1221" stopIfTrue="1">
      <formula>#REF!=0</formula>
    </cfRule>
  </conditionalFormatting>
  <conditionalFormatting sqref="X45">
    <cfRule type="expression" dxfId="474" priority="1222" stopIfTrue="1">
      <formula>#REF!=0</formula>
    </cfRule>
  </conditionalFormatting>
  <conditionalFormatting sqref="X46">
    <cfRule type="expression" dxfId="473" priority="1223" stopIfTrue="1">
      <formula>#REF!=0</formula>
    </cfRule>
  </conditionalFormatting>
  <conditionalFormatting sqref="X48">
    <cfRule type="expression" dxfId="472" priority="1224" stopIfTrue="1">
      <formula>#REF!=0</formula>
    </cfRule>
  </conditionalFormatting>
  <conditionalFormatting sqref="X49">
    <cfRule type="expression" dxfId="471" priority="1225" stopIfTrue="1">
      <formula>#REF!=0</formula>
    </cfRule>
  </conditionalFormatting>
  <conditionalFormatting sqref="X50">
    <cfRule type="expression" dxfId="470" priority="1226" stopIfTrue="1">
      <formula>#REF!=0</formula>
    </cfRule>
  </conditionalFormatting>
  <conditionalFormatting sqref="X51">
    <cfRule type="expression" dxfId="469" priority="1227" stopIfTrue="1">
      <formula>#REF!=0</formula>
    </cfRule>
  </conditionalFormatting>
  <conditionalFormatting sqref="X52">
    <cfRule type="expression" dxfId="468" priority="1228" stopIfTrue="1">
      <formula>#REF!=0</formula>
    </cfRule>
  </conditionalFormatting>
  <pageMargins left="0.7" right="0.7" top="0.75" bottom="0.75" header="0.3" footer="0.3"/>
  <pageSetup paperSize="9" scale="46" orientation="landscape" r:id="rId1"/>
  <colBreaks count="1" manualBreakCount="1">
    <brk id="33" max="1048575" man="1"/>
  </colBreaks>
  <ignoredErrors>
    <ignoredError sqref="T10:T60"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55262" r:id="rId4" name="Button 9022">
              <controlPr defaultSize="0" print="0" autoLine="0" autoPict="0" macro="[0]!ButtonOpenAll">
                <anchor moveWithCells="1" sizeWithCells="1">
                  <from>
                    <xdr:col>2</xdr:col>
                    <xdr:colOff>2762250</xdr:colOff>
                    <xdr:row>3</xdr:row>
                    <xdr:rowOff>114300</xdr:rowOff>
                  </from>
                  <to>
                    <xdr:col>2</xdr:col>
                    <xdr:colOff>3838575</xdr:colOff>
                    <xdr:row>5</xdr:row>
                    <xdr:rowOff>104775</xdr:rowOff>
                  </to>
                </anchor>
              </controlPr>
            </control>
          </mc:Choice>
        </mc:AlternateContent>
        <mc:AlternateContent xmlns:mc="http://schemas.openxmlformats.org/markup-compatibility/2006">
          <mc:Choice Requires="x14">
            <control shapeId="1613246" r:id="rId5" name="Button 9662">
              <controlPr defaultSize="0" print="0" autoLine="0" autoPict="0" macro="[0]!ButtonD5_CloseAll">
                <anchor moveWithCells="1" sizeWithCells="1">
                  <from>
                    <xdr:col>2</xdr:col>
                    <xdr:colOff>3933825</xdr:colOff>
                    <xdr:row>3</xdr:row>
                    <xdr:rowOff>104775</xdr:rowOff>
                  </from>
                  <to>
                    <xdr:col>5</xdr:col>
                    <xdr:colOff>66675</xdr:colOff>
                    <xdr:row>5</xdr:row>
                    <xdr:rowOff>95250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88555558946501"/>
  </sheetPr>
  <dimension ref="B1:AM33"/>
  <sheetViews>
    <sheetView showGridLines="0" showRowColHeaders="0" zoomScale="115" zoomScaleNormal="115" workbookViewId="0">
      <pane ySplit="8" topLeftCell="A12" activePane="bottomLeft" state="frozen"/>
      <selection pane="bottomLeft" activeCell="C6" sqref="C6:R6"/>
    </sheetView>
  </sheetViews>
  <sheetFormatPr defaultRowHeight="15" outlineLevelCol="1" x14ac:dyDescent="0.25"/>
  <cols>
    <col min="1" max="1" width="1.7109375" style="163" customWidth="1"/>
    <col min="2" max="2" width="4.85546875" style="163" customWidth="1"/>
    <col min="3" max="3" width="65.85546875" style="163" customWidth="1"/>
    <col min="4" max="4" width="2.5703125" style="163" customWidth="1" outlineLevel="1"/>
    <col min="5" max="5" width="6" style="163" customWidth="1" outlineLevel="1"/>
    <col min="6" max="6" width="2.5703125" style="163" customWidth="1" outlineLevel="1"/>
    <col min="7" max="7" width="5.28515625" style="163" customWidth="1" outlineLevel="1"/>
    <col min="8" max="8" width="4.42578125" style="163" customWidth="1"/>
    <col min="9"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6.85546875" style="163" customWidth="1"/>
    <col min="19" max="19" width="13.28515625" style="163" customWidth="1"/>
    <col min="20" max="20" width="8.28515625" style="163" hidden="1" customWidth="1"/>
    <col min="21" max="21" width="9.7109375" style="163" hidden="1" customWidth="1"/>
    <col min="22" max="22" width="10.42578125" style="163" hidden="1" customWidth="1"/>
    <col min="23" max="23" width="9.28515625"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2:39" ht="36.75" customHeight="1" x14ac:dyDescent="0.25">
      <c r="B1" s="185"/>
      <c r="C1" s="363" t="s">
        <v>519</v>
      </c>
      <c r="D1" s="363"/>
      <c r="E1" s="363"/>
      <c r="F1" s="363"/>
      <c r="G1" s="363"/>
      <c r="H1" s="363"/>
      <c r="I1" s="363"/>
      <c r="J1" s="363"/>
      <c r="K1" s="363"/>
      <c r="L1" s="363"/>
      <c r="M1" s="363"/>
      <c r="N1" s="363"/>
      <c r="O1" s="363"/>
      <c r="P1" s="363"/>
      <c r="Q1" s="363"/>
      <c r="R1" s="363"/>
      <c r="S1" s="363"/>
      <c r="T1" s="363"/>
      <c r="U1" s="363"/>
      <c r="V1" s="185"/>
      <c r="W1" s="185"/>
      <c r="X1" s="185"/>
    </row>
    <row r="2" spans="2:39" x14ac:dyDescent="0.25">
      <c r="B2" s="186"/>
      <c r="C2" s="367" t="s">
        <v>1679</v>
      </c>
      <c r="D2" s="367"/>
      <c r="E2" s="367"/>
      <c r="F2" s="367"/>
      <c r="G2" s="367"/>
      <c r="H2" s="367"/>
      <c r="I2" s="367"/>
      <c r="J2" s="367"/>
      <c r="K2" s="367"/>
      <c r="L2" s="367"/>
      <c r="M2" s="367"/>
      <c r="N2" s="367"/>
      <c r="O2" s="367"/>
      <c r="P2" s="367"/>
      <c r="Q2" s="367"/>
      <c r="R2" s="367"/>
      <c r="S2" s="367"/>
      <c r="T2" s="367"/>
      <c r="U2" s="367"/>
      <c r="V2" s="186"/>
      <c r="W2" s="186"/>
      <c r="X2" s="186"/>
    </row>
    <row r="3" spans="2:39" x14ac:dyDescent="0.25">
      <c r="B3" s="186"/>
      <c r="C3" s="367" t="s">
        <v>1680</v>
      </c>
      <c r="D3" s="367"/>
      <c r="E3" s="367"/>
      <c r="F3" s="367"/>
      <c r="G3" s="367"/>
      <c r="H3" s="367"/>
      <c r="I3" s="367"/>
      <c r="J3" s="367"/>
      <c r="K3" s="367"/>
      <c r="L3" s="367"/>
      <c r="M3" s="367"/>
      <c r="N3" s="367"/>
      <c r="O3" s="367"/>
      <c r="P3" s="367"/>
      <c r="Q3" s="367"/>
      <c r="R3" s="367"/>
      <c r="S3" s="367"/>
      <c r="T3" s="367"/>
      <c r="U3" s="367"/>
      <c r="V3" s="186"/>
      <c r="W3" s="186"/>
      <c r="X3" s="186"/>
    </row>
    <row r="4" spans="2:39" x14ac:dyDescent="0.25">
      <c r="B4" s="186"/>
      <c r="C4" s="162"/>
      <c r="D4" s="162"/>
      <c r="E4" s="162"/>
      <c r="F4" s="162"/>
      <c r="G4" s="162"/>
      <c r="H4" s="162"/>
      <c r="I4" s="162"/>
      <c r="J4" s="162"/>
      <c r="K4" s="162"/>
      <c r="L4" s="162"/>
      <c r="M4" s="162"/>
      <c r="N4" s="162"/>
      <c r="O4" s="162"/>
      <c r="P4" s="162"/>
      <c r="Q4" s="162"/>
      <c r="R4" s="162"/>
      <c r="S4" s="162"/>
      <c r="T4" s="162"/>
      <c r="U4" s="162"/>
      <c r="V4" s="162"/>
      <c r="W4" s="162"/>
      <c r="X4" s="162"/>
    </row>
    <row r="5" spans="2:39" s="166" customFormat="1" ht="14.25" customHeight="1" x14ac:dyDescent="0.25">
      <c r="B5" s="187"/>
      <c r="C5" s="302"/>
      <c r="D5" s="302"/>
      <c r="E5" s="302"/>
      <c r="F5" s="302"/>
      <c r="G5" s="302"/>
      <c r="H5" s="302"/>
      <c r="I5" s="366"/>
      <c r="J5" s="366"/>
      <c r="K5" s="366"/>
      <c r="L5" s="366"/>
      <c r="M5" s="366"/>
      <c r="N5" s="366"/>
      <c r="O5" s="366"/>
      <c r="P5" s="366"/>
      <c r="Q5" s="366"/>
      <c r="R5" s="366"/>
      <c r="S5" s="366"/>
      <c r="T5" s="366"/>
      <c r="U5" s="366"/>
      <c r="V5" s="366"/>
      <c r="W5" s="366"/>
      <c r="X5" s="366"/>
      <c r="Y5" s="366"/>
      <c r="Z5" s="366"/>
      <c r="AA5" s="366"/>
      <c r="AB5" s="366"/>
      <c r="AC5" s="366"/>
    </row>
    <row r="6" spans="2:39"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row>
    <row r="7" spans="2:39" s="166" customFormat="1" ht="37.5" customHeight="1" x14ac:dyDescent="0.25">
      <c r="B7" s="181"/>
      <c r="C7" s="356" t="s">
        <v>520</v>
      </c>
      <c r="D7" s="338"/>
      <c r="E7" s="359" t="s">
        <v>521</v>
      </c>
      <c r="F7" s="339"/>
      <c r="G7" s="359" t="s">
        <v>522</v>
      </c>
      <c r="H7" s="169"/>
      <c r="I7" s="361" t="s">
        <v>1695</v>
      </c>
      <c r="J7" s="362"/>
      <c r="K7" s="362"/>
      <c r="L7" s="362"/>
      <c r="M7" s="362"/>
      <c r="N7" s="362"/>
      <c r="O7" s="362"/>
      <c r="P7" s="362"/>
      <c r="Q7" s="362"/>
      <c r="R7" s="169"/>
      <c r="S7" s="360" t="s">
        <v>523</v>
      </c>
      <c r="T7" s="360"/>
      <c r="U7" s="360"/>
      <c r="V7" s="170"/>
      <c r="W7" s="170"/>
      <c r="X7" s="170"/>
      <c r="Y7" s="170"/>
      <c r="AG7" s="356" t="s">
        <v>524</v>
      </c>
      <c r="AH7" s="356"/>
      <c r="AI7" s="356"/>
      <c r="AJ7" s="356"/>
      <c r="AK7" s="356"/>
      <c r="AL7" s="356"/>
      <c r="AM7" s="356"/>
    </row>
    <row r="8" spans="2:39" s="166" customFormat="1" ht="80.25" customHeight="1" x14ac:dyDescent="0.25">
      <c r="B8" s="181"/>
      <c r="C8" s="356"/>
      <c r="D8" s="338"/>
      <c r="E8" s="359"/>
      <c r="F8" s="340"/>
      <c r="G8" s="359"/>
      <c r="H8" s="171"/>
      <c r="I8" s="172" t="s">
        <v>550</v>
      </c>
      <c r="J8" s="172" t="s">
        <v>551</v>
      </c>
      <c r="K8" s="192">
        <v>0</v>
      </c>
      <c r="L8" s="192">
        <v>0.2</v>
      </c>
      <c r="M8" s="192">
        <v>0.4</v>
      </c>
      <c r="N8" s="192">
        <v>0.6</v>
      </c>
      <c r="O8" s="192">
        <v>0.8</v>
      </c>
      <c r="P8" s="192">
        <v>1</v>
      </c>
      <c r="Q8" s="193" t="s">
        <v>525</v>
      </c>
      <c r="S8" s="174"/>
      <c r="T8" s="174" t="s">
        <v>552</v>
      </c>
      <c r="U8" s="173" t="s">
        <v>553</v>
      </c>
      <c r="V8" s="171"/>
      <c r="X8" s="171"/>
      <c r="AG8" s="356"/>
      <c r="AH8" s="356"/>
      <c r="AI8" s="356"/>
      <c r="AJ8" s="356"/>
      <c r="AK8" s="356"/>
      <c r="AL8" s="356"/>
      <c r="AM8" s="356"/>
    </row>
    <row r="9" spans="2:39" ht="42" customHeight="1" x14ac:dyDescent="0.25">
      <c r="D9" s="139"/>
      <c r="E9" s="139"/>
      <c r="F9" s="139"/>
      <c r="G9" s="139"/>
      <c r="J9" s="45"/>
      <c r="K9" s="45"/>
      <c r="L9" s="45"/>
      <c r="M9" s="45"/>
      <c r="N9" s="45"/>
      <c r="O9" s="46"/>
      <c r="P9" s="129"/>
      <c r="Q9" s="130"/>
      <c r="S9" s="47"/>
      <c r="T9" s="47"/>
      <c r="U9" s="46"/>
      <c r="V9" s="163" t="s">
        <v>554</v>
      </c>
      <c r="W9" s="163" t="s">
        <v>555</v>
      </c>
      <c r="Y9" s="131" t="s">
        <v>526</v>
      </c>
    </row>
    <row r="10" spans="2:39" ht="48" customHeight="1" x14ac:dyDescent="0.45">
      <c r="B10" s="301">
        <v>1</v>
      </c>
      <c r="C10" s="154" t="s">
        <v>527</v>
      </c>
      <c r="D10" s="139"/>
      <c r="E10" s="283" t="s">
        <v>528</v>
      </c>
      <c r="F10" s="139"/>
      <c r="G10" s="204"/>
      <c r="H10" s="165"/>
      <c r="I10" s="137">
        <f>SUM(K10:P10)</f>
        <v>0</v>
      </c>
      <c r="J10" s="137">
        <f t="shared" ref="J10" si="0">SUM(K10:P10)</f>
        <v>0</v>
      </c>
      <c r="K10" s="135"/>
      <c r="L10" s="135"/>
      <c r="M10" s="135"/>
      <c r="N10" s="135"/>
      <c r="O10" s="136"/>
      <c r="P10" s="197"/>
      <c r="Q10" s="136"/>
      <c r="S10" s="138" t="str">
        <f>IF(SUM(K10:P10)=1,((K10*0)+(L10*20)+(M10*40)+(N10*60)+(O10*80)+(P10*100)),"")</f>
        <v/>
      </c>
      <c r="T10" s="160" t="e">
        <f>1/$I$19</f>
        <v>#DIV/0!</v>
      </c>
      <c r="U10" s="140" t="e">
        <f t="shared" ref="U10" si="1">1/$J$19</f>
        <v>#DIV/0!</v>
      </c>
      <c r="V10" s="152" t="e">
        <f>IF(Q10=1,0,S10*T10)</f>
        <v>#VALUE!</v>
      </c>
      <c r="W10" s="48" t="e">
        <f>IF(Q10=1,0,S10*U10)</f>
        <v>#VALUE!</v>
      </c>
      <c r="Y10" s="355"/>
      <c r="Z10" s="355"/>
      <c r="AG10" s="358" t="s">
        <v>1681</v>
      </c>
      <c r="AH10" s="358"/>
      <c r="AI10" s="358"/>
      <c r="AJ10" s="358"/>
      <c r="AK10" s="358"/>
      <c r="AL10" s="358"/>
      <c r="AM10" s="358"/>
    </row>
    <row r="11" spans="2:39" ht="47.25" customHeight="1" x14ac:dyDescent="0.25">
      <c r="B11" s="301" t="s">
        <v>529</v>
      </c>
      <c r="C11" s="158" t="s">
        <v>530</v>
      </c>
      <c r="D11" s="189"/>
      <c r="E11" s="279" t="s">
        <v>531</v>
      </c>
      <c r="F11" s="279"/>
      <c r="G11" s="279"/>
      <c r="H11" s="165"/>
      <c r="I11" s="165"/>
      <c r="J11" s="137">
        <f t="shared" ref="J11" si="2">SUM(K11:P11)</f>
        <v>0</v>
      </c>
      <c r="K11" s="135"/>
      <c r="L11" s="135"/>
      <c r="M11" s="135"/>
      <c r="N11" s="135"/>
      <c r="O11" s="136"/>
      <c r="P11" s="135"/>
      <c r="Q11" s="136"/>
      <c r="S11" s="138" t="str">
        <f>IF(SUM(K11:P11)=1,((K11*0)+(L11*20)+(M11*40)+(N11*60)+(O11*80)+(P11*100)),"")</f>
        <v/>
      </c>
      <c r="T11" s="160"/>
      <c r="U11" s="140" t="e">
        <f t="shared" ref="U11" si="3">1/$J$19</f>
        <v>#DIV/0!</v>
      </c>
      <c r="V11" s="152"/>
      <c r="W11" s="48" t="e">
        <f>IF(Q11=1,0,S11*U11)</f>
        <v>#VALUE!</v>
      </c>
      <c r="Y11" s="355"/>
      <c r="Z11" s="355"/>
      <c r="AF11" s="308"/>
      <c r="AG11" s="357" t="s">
        <v>1682</v>
      </c>
      <c r="AH11" s="357"/>
      <c r="AI11" s="357"/>
      <c r="AJ11" s="357"/>
      <c r="AK11" s="357"/>
      <c r="AL11" s="357"/>
      <c r="AM11" s="357"/>
    </row>
    <row r="12" spans="2:39" ht="49.5" customHeight="1" x14ac:dyDescent="0.45">
      <c r="B12" s="301">
        <v>2</v>
      </c>
      <c r="C12" s="154" t="s">
        <v>532</v>
      </c>
      <c r="D12" s="139"/>
      <c r="E12" s="283" t="s">
        <v>533</v>
      </c>
      <c r="F12" s="139"/>
      <c r="G12" s="204"/>
      <c r="H12" s="165"/>
      <c r="I12" s="137">
        <f>SUM(K12:P12)</f>
        <v>0</v>
      </c>
      <c r="J12" s="137">
        <f t="shared" ref="J12:J17" si="4">SUM(K12:P12)</f>
        <v>0</v>
      </c>
      <c r="K12" s="135"/>
      <c r="L12" s="135"/>
      <c r="M12" s="135"/>
      <c r="N12" s="135"/>
      <c r="O12" s="136"/>
      <c r="P12" s="135"/>
      <c r="Q12" s="136"/>
      <c r="S12" s="138" t="str">
        <f t="shared" ref="S12" si="5">IF(SUM(K12:P12)=1,((K12*0)+(L12*20)+(M12*40)+(N12*60)+(O12*80)+(P12*100)),"")</f>
        <v/>
      </c>
      <c r="T12" s="160" t="e">
        <f>1/$I$19</f>
        <v>#DIV/0!</v>
      </c>
      <c r="U12" s="140" t="e">
        <f t="shared" ref="U12:U17" si="6">1/$J$19</f>
        <v>#DIV/0!</v>
      </c>
      <c r="V12" s="152" t="e">
        <f>IF(Q12=1,0,S12*T12)</f>
        <v>#VALUE!</v>
      </c>
      <c r="W12" s="48" t="e">
        <f t="shared" ref="W12" si="7">IF(Q12=1,0,S12*U12)</f>
        <v>#VALUE!</v>
      </c>
      <c r="Y12" s="355"/>
      <c r="Z12" s="355"/>
      <c r="AG12" s="358" t="s">
        <v>1683</v>
      </c>
      <c r="AH12" s="358"/>
      <c r="AI12" s="358"/>
      <c r="AJ12" s="358"/>
      <c r="AK12" s="358"/>
      <c r="AL12" s="358"/>
      <c r="AM12" s="358"/>
    </row>
    <row r="13" spans="2:39" ht="48" customHeight="1" collapsed="1" x14ac:dyDescent="0.45">
      <c r="B13" s="301" t="s">
        <v>534</v>
      </c>
      <c r="C13" s="155" t="s">
        <v>535</v>
      </c>
      <c r="D13" s="139"/>
      <c r="E13" s="283" t="s">
        <v>536</v>
      </c>
      <c r="F13" s="139"/>
      <c r="G13" s="204"/>
      <c r="H13" s="165"/>
      <c r="I13" s="165"/>
      <c r="J13" s="137">
        <f t="shared" si="4"/>
        <v>0</v>
      </c>
      <c r="K13" s="135"/>
      <c r="L13" s="135"/>
      <c r="M13" s="135"/>
      <c r="N13" s="135"/>
      <c r="O13" s="136"/>
      <c r="P13" s="135"/>
      <c r="Q13" s="136"/>
      <c r="S13" s="138" t="str">
        <f>IF(SUM(K13:P13)=1,((K13*0)+(L13*20)+(M13*40)+(N13*60)+(O13*80)+(P13*100)),"")</f>
        <v/>
      </c>
      <c r="T13" s="160"/>
      <c r="U13" s="140" t="e">
        <f t="shared" si="6"/>
        <v>#DIV/0!</v>
      </c>
      <c r="V13" s="152"/>
      <c r="W13" s="48" t="e">
        <f>IF(Q13=1,0,S13*U13)</f>
        <v>#VALUE!</v>
      </c>
      <c r="Y13" s="355"/>
      <c r="Z13" s="355"/>
      <c r="AG13" s="358" t="s">
        <v>1684</v>
      </c>
      <c r="AH13" s="358"/>
      <c r="AI13" s="358"/>
      <c r="AJ13" s="358"/>
      <c r="AK13" s="358"/>
      <c r="AL13" s="358"/>
      <c r="AM13" s="358"/>
    </row>
    <row r="14" spans="2:39" ht="49.5" customHeight="1" collapsed="1" x14ac:dyDescent="0.25">
      <c r="B14" s="301" t="s">
        <v>537</v>
      </c>
      <c r="C14" s="156" t="s">
        <v>538</v>
      </c>
      <c r="D14" s="128"/>
      <c r="E14" s="283" t="s">
        <v>539</v>
      </c>
      <c r="F14" s="128"/>
      <c r="G14" s="205"/>
      <c r="H14" s="165"/>
      <c r="I14" s="165"/>
      <c r="J14" s="137">
        <f t="shared" si="4"/>
        <v>0</v>
      </c>
      <c r="K14" s="135"/>
      <c r="L14" s="135"/>
      <c r="M14" s="135"/>
      <c r="N14" s="135"/>
      <c r="O14" s="136"/>
      <c r="P14" s="135"/>
      <c r="Q14" s="136"/>
      <c r="S14" s="138" t="str">
        <f>IF(SUM(K14:P14)=1,((K14*0)+(L14*20)+(M14*40)+(N14*60)+(O14*80)+(P14*100)),"")</f>
        <v/>
      </c>
      <c r="T14" s="160"/>
      <c r="U14" s="140" t="e">
        <f t="shared" si="6"/>
        <v>#DIV/0!</v>
      </c>
      <c r="V14" s="152"/>
      <c r="W14" s="48" t="e">
        <f>IF(Q14=1,0,S14*U14)</f>
        <v>#VALUE!</v>
      </c>
      <c r="Y14" s="355"/>
      <c r="Z14" s="355"/>
      <c r="AG14" s="358" t="s">
        <v>1685</v>
      </c>
      <c r="AH14" s="358"/>
      <c r="AI14" s="358"/>
      <c r="AJ14" s="358"/>
      <c r="AK14" s="358"/>
      <c r="AL14" s="358"/>
      <c r="AM14" s="358"/>
    </row>
    <row r="15" spans="2:39" ht="49.5" customHeight="1" x14ac:dyDescent="0.25">
      <c r="B15" s="301" t="s">
        <v>540</v>
      </c>
      <c r="C15" s="156" t="s">
        <v>541</v>
      </c>
      <c r="D15" s="128"/>
      <c r="E15" s="283" t="s">
        <v>542</v>
      </c>
      <c r="F15" s="128"/>
      <c r="G15" s="205"/>
      <c r="H15" s="165"/>
      <c r="I15" s="165"/>
      <c r="J15" s="137">
        <f t="shared" si="4"/>
        <v>0</v>
      </c>
      <c r="K15" s="135"/>
      <c r="L15" s="135"/>
      <c r="M15" s="135"/>
      <c r="N15" s="135"/>
      <c r="O15" s="136"/>
      <c r="P15" s="135"/>
      <c r="Q15" s="136"/>
      <c r="S15" s="138" t="str">
        <f>IF(SUM(K15:P15)=1,((K15*0)+(L15*20)+(M15*40)+(N15*60)+(O15*80)+(P15*100)),"")</f>
        <v/>
      </c>
      <c r="T15" s="160"/>
      <c r="U15" s="140" t="e">
        <f t="shared" si="6"/>
        <v>#DIV/0!</v>
      </c>
      <c r="V15" s="152"/>
      <c r="W15" s="48" t="e">
        <f>IF(Q15=1,0,S15*U15)</f>
        <v>#VALUE!</v>
      </c>
      <c r="Y15" s="355"/>
      <c r="Z15" s="355"/>
      <c r="AG15" s="358" t="s">
        <v>1686</v>
      </c>
      <c r="AH15" s="358"/>
      <c r="AI15" s="358"/>
      <c r="AJ15" s="358"/>
      <c r="AK15" s="358"/>
      <c r="AL15" s="358"/>
      <c r="AM15" s="358"/>
    </row>
    <row r="16" spans="2:39" ht="51.75" customHeight="1" x14ac:dyDescent="0.25">
      <c r="B16" s="301" t="s">
        <v>543</v>
      </c>
      <c r="C16" s="157" t="s">
        <v>544</v>
      </c>
      <c r="D16" s="128"/>
      <c r="E16" s="283" t="s">
        <v>545</v>
      </c>
      <c r="F16" s="128"/>
      <c r="G16" s="205"/>
      <c r="H16" s="165"/>
      <c r="I16" s="165"/>
      <c r="J16" s="137">
        <f t="shared" si="4"/>
        <v>0</v>
      </c>
      <c r="K16" s="135"/>
      <c r="L16" s="135"/>
      <c r="M16" s="135"/>
      <c r="N16" s="135"/>
      <c r="O16" s="136"/>
      <c r="P16" s="135"/>
      <c r="Q16" s="136"/>
      <c r="S16" s="138" t="str">
        <f>IF(SUM(K16:P16)=1,((K16*0)+(L16*20)+(M16*40)+(N16*60)+(O16*80)+(P16*100)),"")</f>
        <v/>
      </c>
      <c r="T16" s="160"/>
      <c r="U16" s="140" t="e">
        <f t="shared" si="6"/>
        <v>#DIV/0!</v>
      </c>
      <c r="W16" s="48" t="e">
        <f>IF(Q16=1,0,S16*U16)</f>
        <v>#VALUE!</v>
      </c>
      <c r="Y16" s="355"/>
      <c r="Z16" s="355"/>
      <c r="AG16" s="358" t="s">
        <v>1687</v>
      </c>
      <c r="AH16" s="358"/>
      <c r="AI16" s="358"/>
      <c r="AJ16" s="358"/>
      <c r="AK16" s="358"/>
      <c r="AL16" s="358"/>
      <c r="AM16" s="358"/>
    </row>
    <row r="17" spans="2:29" ht="45.75" customHeight="1" x14ac:dyDescent="0.25">
      <c r="B17" s="301">
        <v>3</v>
      </c>
      <c r="C17" s="154" t="s">
        <v>546</v>
      </c>
      <c r="D17" s="128"/>
      <c r="E17" s="283" t="s">
        <v>547</v>
      </c>
      <c r="F17" s="128"/>
      <c r="G17" s="205"/>
      <c r="H17" s="165"/>
      <c r="I17" s="137">
        <f>SUM(K17:P17)</f>
        <v>0</v>
      </c>
      <c r="J17" s="137">
        <f t="shared" si="4"/>
        <v>0</v>
      </c>
      <c r="K17" s="135"/>
      <c r="L17" s="135"/>
      <c r="M17" s="135"/>
      <c r="N17" s="135"/>
      <c r="O17" s="136"/>
      <c r="P17" s="135"/>
      <c r="Q17" s="136"/>
      <c r="S17" s="138" t="str">
        <f>IF(SUM(K17:P17)=1,((K17*0)+(L17*20)+(M17*40)+(N17*60)+(O17*80)+(P17*100)),"")</f>
        <v/>
      </c>
      <c r="T17" s="160" t="e">
        <f>1/$I$19</f>
        <v>#DIV/0!</v>
      </c>
      <c r="U17" s="140" t="e">
        <f t="shared" si="6"/>
        <v>#DIV/0!</v>
      </c>
      <c r="V17" s="152" t="e">
        <f>IF(Q17=1,0,S17*T17)</f>
        <v>#VALUE!</v>
      </c>
      <c r="W17" s="48" t="e">
        <f>IF(Q17=1,0,S17*U17)</f>
        <v>#VALUE!</v>
      </c>
      <c r="Y17" s="355"/>
      <c r="Z17" s="355"/>
    </row>
    <row r="18" spans="2:29" x14ac:dyDescent="0.25">
      <c r="C18" s="165"/>
    </row>
    <row r="19" spans="2:29" ht="12.75" customHeight="1" x14ac:dyDescent="0.25">
      <c r="C19" s="165"/>
      <c r="I19" s="163">
        <f>SUM(I10:I17)</f>
        <v>0</v>
      </c>
      <c r="J19" s="163">
        <f>SUM(J10:J17)</f>
        <v>0</v>
      </c>
      <c r="R19" s="131" t="s">
        <v>548</v>
      </c>
      <c r="S19" s="142">
        <f>SUMIF(I19,3-V21,V19)</f>
        <v>0</v>
      </c>
      <c r="V19" s="184" t="e">
        <f>SUM(V10:V17)</f>
        <v>#VALUE!</v>
      </c>
      <c r="W19" s="184" t="e">
        <f>SUM(W10:W17)</f>
        <v>#VALUE!</v>
      </c>
    </row>
    <row r="20" spans="2:29" x14ac:dyDescent="0.25">
      <c r="C20" s="165"/>
      <c r="R20" s="131" t="s">
        <v>549</v>
      </c>
      <c r="S20" s="142">
        <f>SUMIF(J19,8-V22,W19)</f>
        <v>0</v>
      </c>
      <c r="X20" s="141"/>
    </row>
    <row r="21" spans="2:29" x14ac:dyDescent="0.25">
      <c r="C21" s="165"/>
      <c r="U21" s="163" t="s">
        <v>556</v>
      </c>
      <c r="V21" s="163">
        <f>SUM(Q10,Q12,Q17)</f>
        <v>0</v>
      </c>
      <c r="X21" s="141"/>
    </row>
    <row r="22" spans="2:29" x14ac:dyDescent="0.25">
      <c r="C22" s="165"/>
      <c r="U22" s="163" t="s">
        <v>557</v>
      </c>
      <c r="V22" s="163">
        <f>SUM(Q10:Q17)</f>
        <v>0</v>
      </c>
    </row>
    <row r="23" spans="2:29" ht="13.5" customHeight="1" x14ac:dyDescent="0.25">
      <c r="C23" s="165"/>
    </row>
    <row r="24" spans="2:29" x14ac:dyDescent="0.25">
      <c r="C24" s="165"/>
    </row>
    <row r="31" spans="2:29" ht="22.5" customHeight="1" x14ac:dyDescent="0.25">
      <c r="AA31" s="164"/>
      <c r="AB31" s="164"/>
      <c r="AC31" s="164"/>
    </row>
    <row r="33" spans="27:32" ht="15" customHeight="1" x14ac:dyDescent="0.25">
      <c r="AA33" s="164"/>
      <c r="AB33" s="164"/>
      <c r="AC33" s="164"/>
      <c r="AD33" s="164"/>
      <c r="AE33" s="164"/>
      <c r="AF33" s="164"/>
    </row>
  </sheetData>
  <sheetProtection formatCells="0" formatColumns="0" formatRows="0" insertColumns="0" insertRows="0" insertHyperlinks="0" deleteColumns="0" deleteRows="0" sort="0" autoFilter="0" pivotTables="0"/>
  <mergeCells count="26">
    <mergeCell ref="Y17:Z17"/>
    <mergeCell ref="Y10:Z10"/>
    <mergeCell ref="Y12:Z12"/>
    <mergeCell ref="Y13:Z13"/>
    <mergeCell ref="Y14:Z14"/>
    <mergeCell ref="Y15:Z15"/>
    <mergeCell ref="Y16:Z16"/>
    <mergeCell ref="Y11:Z11"/>
    <mergeCell ref="I7:Q7"/>
    <mergeCell ref="C1:U1"/>
    <mergeCell ref="C2:U2"/>
    <mergeCell ref="C3:U3"/>
    <mergeCell ref="E7:E8"/>
    <mergeCell ref="G7:G8"/>
    <mergeCell ref="C7:C8"/>
    <mergeCell ref="S7:U7"/>
    <mergeCell ref="I5:AC5"/>
    <mergeCell ref="C6:R6"/>
    <mergeCell ref="AG16:AM16"/>
    <mergeCell ref="AG7:AM8"/>
    <mergeCell ref="AG10:AM10"/>
    <mergeCell ref="AG12:AM12"/>
    <mergeCell ref="AG13:AM13"/>
    <mergeCell ref="AG14:AM14"/>
    <mergeCell ref="AG15:AM15"/>
    <mergeCell ref="AG11:AM11"/>
  </mergeCells>
  <conditionalFormatting sqref="J10">
    <cfRule type="cellIs" dxfId="467" priority="179" stopIfTrue="1" operator="notEqual">
      <formula>1</formula>
    </cfRule>
    <cfRule type="cellIs" dxfId="466" priority="180" stopIfTrue="1" operator="equal">
      <formula>1</formula>
    </cfRule>
  </conditionalFormatting>
  <conditionalFormatting sqref="S20">
    <cfRule type="containsBlanks" dxfId="465" priority="115" stopIfTrue="1">
      <formula>LEN(TRIM(S20))=0</formula>
    </cfRule>
    <cfRule type="cellIs" dxfId="464" priority="116" stopIfTrue="1" operator="lessThan">
      <formula>19.999</formula>
    </cfRule>
    <cfRule type="cellIs" dxfId="463" priority="117" stopIfTrue="1" operator="lessThan">
      <formula>39.999</formula>
    </cfRule>
    <cfRule type="cellIs" dxfId="462" priority="118" stopIfTrue="1" operator="lessThan">
      <formula>59.999</formula>
    </cfRule>
    <cfRule type="cellIs" dxfId="461" priority="119" stopIfTrue="1" operator="lessThan">
      <formula>79.999</formula>
    </cfRule>
    <cfRule type="cellIs" dxfId="460" priority="120" stopIfTrue="1" operator="lessThan">
      <formula>89.999</formula>
    </cfRule>
    <cfRule type="cellIs" dxfId="459" priority="121" stopIfTrue="1" operator="between">
      <formula>90</formula>
      <formula>100</formula>
    </cfRule>
  </conditionalFormatting>
  <conditionalFormatting sqref="S19">
    <cfRule type="containsBlanks" dxfId="458" priority="108" stopIfTrue="1">
      <formula>LEN(TRIM(S19))=0</formula>
    </cfRule>
    <cfRule type="cellIs" dxfId="457" priority="109" stopIfTrue="1" operator="lessThan">
      <formula>19.999</formula>
    </cfRule>
    <cfRule type="cellIs" dxfId="456" priority="110" stopIfTrue="1" operator="lessThan">
      <formula>39.999</formula>
    </cfRule>
    <cfRule type="cellIs" dxfId="455" priority="111" stopIfTrue="1" operator="lessThan">
      <formula>59.999</formula>
    </cfRule>
    <cfRule type="cellIs" dxfId="454" priority="112" stopIfTrue="1" operator="lessThan">
      <formula>79.999</formula>
    </cfRule>
    <cfRule type="cellIs" dxfId="453" priority="113" stopIfTrue="1" operator="lessThan">
      <formula>89.999</formula>
    </cfRule>
    <cfRule type="cellIs" dxfId="452" priority="114" stopIfTrue="1" operator="between">
      <formula>90</formula>
      <formula>100</formula>
    </cfRule>
  </conditionalFormatting>
  <conditionalFormatting sqref="I10">
    <cfRule type="cellIs" dxfId="451" priority="94" stopIfTrue="1" operator="notEqual">
      <formula>1</formula>
    </cfRule>
    <cfRule type="cellIs" dxfId="450" priority="95" stopIfTrue="1" operator="equal">
      <formula>1</formula>
    </cfRule>
  </conditionalFormatting>
  <conditionalFormatting sqref="J12">
    <cfRule type="cellIs" dxfId="449" priority="39" stopIfTrue="1" operator="notEqual">
      <formula>1</formula>
    </cfRule>
    <cfRule type="cellIs" dxfId="448" priority="40" stopIfTrue="1" operator="equal">
      <formula>1</formula>
    </cfRule>
  </conditionalFormatting>
  <conditionalFormatting sqref="J13">
    <cfRule type="cellIs" dxfId="447" priority="37" stopIfTrue="1" operator="notEqual">
      <formula>1</formula>
    </cfRule>
    <cfRule type="cellIs" dxfId="446" priority="38" stopIfTrue="1" operator="equal">
      <formula>1</formula>
    </cfRule>
  </conditionalFormatting>
  <conditionalFormatting sqref="J14">
    <cfRule type="cellIs" dxfId="445" priority="35" stopIfTrue="1" operator="notEqual">
      <formula>1</formula>
    </cfRule>
    <cfRule type="cellIs" dxfId="444" priority="36" stopIfTrue="1" operator="equal">
      <formula>1</formula>
    </cfRule>
  </conditionalFormatting>
  <conditionalFormatting sqref="J15">
    <cfRule type="cellIs" dxfId="443" priority="33" stopIfTrue="1" operator="notEqual">
      <formula>1</formula>
    </cfRule>
    <cfRule type="cellIs" dxfId="442" priority="34" stopIfTrue="1" operator="equal">
      <formula>1</formula>
    </cfRule>
  </conditionalFormatting>
  <conditionalFormatting sqref="J16">
    <cfRule type="cellIs" dxfId="441" priority="31" stopIfTrue="1" operator="notEqual">
      <formula>1</formula>
    </cfRule>
    <cfRule type="cellIs" dxfId="440" priority="32" stopIfTrue="1" operator="equal">
      <formula>1</formula>
    </cfRule>
  </conditionalFormatting>
  <conditionalFormatting sqref="J17">
    <cfRule type="cellIs" dxfId="439" priority="29" stopIfTrue="1" operator="notEqual">
      <formula>1</formula>
    </cfRule>
    <cfRule type="cellIs" dxfId="438" priority="30" stopIfTrue="1" operator="equal">
      <formula>1</formula>
    </cfRule>
  </conditionalFormatting>
  <conditionalFormatting sqref="I12">
    <cfRule type="cellIs" dxfId="437" priority="27" stopIfTrue="1" operator="notEqual">
      <formula>1</formula>
    </cfRule>
    <cfRule type="cellIs" dxfId="436" priority="28" stopIfTrue="1" operator="equal">
      <formula>1</formula>
    </cfRule>
  </conditionalFormatting>
  <conditionalFormatting sqref="I17">
    <cfRule type="cellIs" dxfId="435" priority="25" stopIfTrue="1" operator="notEqual">
      <formula>1</formula>
    </cfRule>
    <cfRule type="cellIs" dxfId="434" priority="26" stopIfTrue="1" operator="equal">
      <formula>1</formula>
    </cfRule>
  </conditionalFormatting>
  <conditionalFormatting sqref="W10">
    <cfRule type="expression" dxfId="433" priority="207" stopIfTrue="1">
      <formula>#REF!=0</formula>
    </cfRule>
  </conditionalFormatting>
  <conditionalFormatting sqref="W12">
    <cfRule type="expression" dxfId="432" priority="208" stopIfTrue="1">
      <formula>#REF!=0</formula>
    </cfRule>
  </conditionalFormatting>
  <conditionalFormatting sqref="W13">
    <cfRule type="expression" dxfId="431" priority="209" stopIfTrue="1">
      <formula>#REF!=0</formula>
    </cfRule>
  </conditionalFormatting>
  <conditionalFormatting sqref="W14">
    <cfRule type="expression" dxfId="430" priority="210" stopIfTrue="1">
      <formula>#REF!=0</formula>
    </cfRule>
  </conditionalFormatting>
  <conditionalFormatting sqref="W15">
    <cfRule type="expression" dxfId="429" priority="211" stopIfTrue="1">
      <formula>#REF!=0</formula>
    </cfRule>
  </conditionalFormatting>
  <conditionalFormatting sqref="W16">
    <cfRule type="expression" dxfId="428" priority="212" stopIfTrue="1">
      <formula>#REF!=0</formula>
    </cfRule>
  </conditionalFormatting>
  <conditionalFormatting sqref="W17">
    <cfRule type="expression" dxfId="427" priority="213" stopIfTrue="1">
      <formula>#REF!=0</formula>
    </cfRule>
  </conditionalFormatting>
  <pageMargins left="0.7" right="0.7" top="0.75" bottom="0.75" header="0.3" footer="0.3"/>
  <pageSetup paperSize="9" scale="46" orientation="landscape" r:id="rId1"/>
  <colBreaks count="1" manualBreakCount="1">
    <brk id="32" max="1048575" man="1"/>
  </colBreaks>
  <ignoredErrors>
    <ignoredError sqref="S10:S17"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434154" r:id="rId4" name="Button 2602">
              <controlPr defaultSize="0" print="0" autoLine="0" autoPict="0" macro="[0]!ButtonOpenAll">
                <anchor moveWithCells="1" sizeWithCells="1">
                  <from>
                    <xdr:col>2</xdr:col>
                    <xdr:colOff>2819400</xdr:colOff>
                    <xdr:row>3</xdr:row>
                    <xdr:rowOff>95250</xdr:rowOff>
                  </from>
                  <to>
                    <xdr:col>2</xdr:col>
                    <xdr:colOff>3895725</xdr:colOff>
                    <xdr:row>5</xdr:row>
                    <xdr:rowOff>85725</xdr:rowOff>
                  </to>
                </anchor>
              </controlPr>
            </control>
          </mc:Choice>
        </mc:AlternateContent>
        <mc:AlternateContent xmlns:mc="http://schemas.openxmlformats.org/markup-compatibility/2006">
          <mc:Choice Requires="x14">
            <control shapeId="1434278" r:id="rId5" name="Button 2726">
              <controlPr defaultSize="0" print="0" autoLine="0" autoPict="0" macro="[0]!ButtonD6_CloseALl">
                <anchor moveWithCells="1" sizeWithCells="1">
                  <from>
                    <xdr:col>2</xdr:col>
                    <xdr:colOff>3981450</xdr:colOff>
                    <xdr:row>3</xdr:row>
                    <xdr:rowOff>85725</xdr:rowOff>
                  </from>
                  <to>
                    <xdr:col>5</xdr:col>
                    <xdr:colOff>95250</xdr:colOff>
                    <xdr:row>5</xdr:row>
                    <xdr:rowOff>76200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88555558946501"/>
  </sheetPr>
  <dimension ref="B1:AM30"/>
  <sheetViews>
    <sheetView showGridLines="0" showRowColHeaders="0" tabSelected="1" zoomScale="115" zoomScaleNormal="115" zoomScaleSheetLayoutView="90" workbookViewId="0">
      <pane ySplit="8" topLeftCell="A9" activePane="bottomLeft" state="frozen"/>
      <selection activeCell="D1" sqref="D1"/>
      <selection pane="bottomLeft" activeCell="C6" sqref="C6:R6"/>
    </sheetView>
  </sheetViews>
  <sheetFormatPr defaultRowHeight="15" outlineLevelCol="1" x14ac:dyDescent="0.25"/>
  <cols>
    <col min="1" max="1" width="2" style="163" customWidth="1"/>
    <col min="2" max="2" width="4.5703125" style="163" customWidth="1"/>
    <col min="3" max="3" width="65.85546875" style="163" customWidth="1"/>
    <col min="4" max="4" width="2.5703125" style="163" customWidth="1" outlineLevel="1"/>
    <col min="5" max="5" width="5.28515625" style="163" customWidth="1" outlineLevel="1"/>
    <col min="6" max="6" width="2.5703125" style="163" customWidth="1" outlineLevel="1"/>
    <col min="7" max="7" width="5.7109375" style="163" customWidth="1" outlineLevel="1"/>
    <col min="8" max="8" width="4.42578125" style="163" customWidth="1"/>
    <col min="9"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8.28515625" style="163" customWidth="1"/>
    <col min="19" max="19" width="13.28515625" style="163" customWidth="1"/>
    <col min="20" max="20" width="8.28515625" style="163" hidden="1" customWidth="1"/>
    <col min="21" max="21" width="9.85546875" style="163" hidden="1" customWidth="1"/>
    <col min="22" max="22" width="10.42578125" style="163" hidden="1" customWidth="1"/>
    <col min="23" max="23" width="9"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2:39" ht="30" customHeight="1" x14ac:dyDescent="0.25">
      <c r="B1" s="185"/>
      <c r="C1" s="363" t="s">
        <v>558</v>
      </c>
      <c r="D1" s="363"/>
      <c r="E1" s="363"/>
      <c r="F1" s="363"/>
      <c r="G1" s="363"/>
      <c r="H1" s="363"/>
      <c r="I1" s="363"/>
      <c r="J1" s="363"/>
      <c r="K1" s="363"/>
      <c r="L1" s="363"/>
      <c r="M1" s="363"/>
      <c r="N1" s="363"/>
      <c r="O1" s="363"/>
      <c r="P1" s="363"/>
      <c r="Q1" s="363"/>
      <c r="R1" s="363"/>
      <c r="S1" s="363"/>
      <c r="T1" s="363"/>
      <c r="U1" s="363"/>
      <c r="V1" s="185"/>
      <c r="W1" s="185"/>
      <c r="X1" s="185"/>
    </row>
    <row r="2" spans="2:39" x14ac:dyDescent="0.25">
      <c r="B2" s="186"/>
      <c r="C2" s="367" t="s">
        <v>1688</v>
      </c>
      <c r="D2" s="367"/>
      <c r="E2" s="367"/>
      <c r="F2" s="367"/>
      <c r="G2" s="367"/>
      <c r="H2" s="367"/>
      <c r="I2" s="367"/>
      <c r="J2" s="367"/>
      <c r="K2" s="367"/>
      <c r="L2" s="367"/>
      <c r="M2" s="367"/>
      <c r="N2" s="367"/>
      <c r="O2" s="367"/>
      <c r="P2" s="367"/>
      <c r="Q2" s="367"/>
      <c r="R2" s="367"/>
      <c r="S2" s="367"/>
      <c r="T2" s="367"/>
      <c r="U2" s="367"/>
      <c r="V2" s="186"/>
      <c r="W2" s="186"/>
      <c r="X2" s="186"/>
    </row>
    <row r="3" spans="2:39" x14ac:dyDescent="0.25">
      <c r="B3" s="186"/>
      <c r="C3" s="367" t="s">
        <v>1689</v>
      </c>
      <c r="D3" s="367"/>
      <c r="E3" s="367"/>
      <c r="F3" s="367"/>
      <c r="G3" s="367"/>
      <c r="H3" s="367"/>
      <c r="I3" s="367"/>
      <c r="J3" s="367"/>
      <c r="K3" s="367"/>
      <c r="L3" s="367"/>
      <c r="M3" s="367"/>
      <c r="N3" s="367"/>
      <c r="O3" s="367"/>
      <c r="P3" s="367"/>
      <c r="Q3" s="367"/>
      <c r="R3" s="367"/>
      <c r="S3" s="367"/>
      <c r="T3" s="367"/>
      <c r="U3" s="367"/>
      <c r="V3" s="186"/>
      <c r="W3" s="186"/>
      <c r="X3" s="186"/>
    </row>
    <row r="4" spans="2:39" x14ac:dyDescent="0.25">
      <c r="B4" s="186"/>
      <c r="C4" s="162"/>
      <c r="D4" s="162"/>
      <c r="E4" s="162"/>
      <c r="F4" s="162"/>
      <c r="G4" s="162"/>
      <c r="H4" s="162"/>
      <c r="I4" s="162"/>
      <c r="J4" s="162"/>
      <c r="K4" s="162"/>
      <c r="L4" s="162"/>
      <c r="M4" s="162"/>
      <c r="N4" s="162"/>
      <c r="O4" s="162"/>
      <c r="P4" s="162"/>
      <c r="Q4" s="162"/>
      <c r="R4" s="162"/>
      <c r="S4" s="162"/>
      <c r="T4" s="162"/>
      <c r="U4" s="162"/>
      <c r="V4" s="162"/>
      <c r="W4" s="162"/>
      <c r="X4" s="162"/>
    </row>
    <row r="5" spans="2:39" s="166" customFormat="1" ht="14.25" customHeight="1" x14ac:dyDescent="0.25">
      <c r="B5" s="187"/>
      <c r="C5" s="302"/>
      <c r="D5" s="302"/>
      <c r="E5" s="302"/>
      <c r="F5" s="302"/>
      <c r="G5" s="302"/>
      <c r="H5" s="302"/>
      <c r="I5" s="302"/>
      <c r="J5" s="302"/>
      <c r="K5" s="364"/>
      <c r="L5" s="364"/>
      <c r="M5" s="364"/>
      <c r="N5" s="364"/>
      <c r="O5" s="364"/>
      <c r="P5" s="364"/>
      <c r="Q5" s="364"/>
      <c r="R5" s="364"/>
      <c r="S5" s="364"/>
      <c r="T5" s="364"/>
      <c r="U5" s="364"/>
      <c r="V5" s="364"/>
      <c r="W5" s="364"/>
      <c r="X5" s="364"/>
      <c r="Y5" s="364"/>
      <c r="Z5" s="364"/>
      <c r="AA5" s="364"/>
      <c r="AB5" s="364"/>
      <c r="AC5" s="364"/>
    </row>
    <row r="6" spans="2:39"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row>
    <row r="7" spans="2:39" s="166" customFormat="1" ht="37.5" customHeight="1" x14ac:dyDescent="0.25">
      <c r="B7" s="181"/>
      <c r="C7" s="356" t="s">
        <v>559</v>
      </c>
      <c r="D7" s="338"/>
      <c r="E7" s="359" t="s">
        <v>560</v>
      </c>
      <c r="F7" s="339"/>
      <c r="G7" s="359" t="s">
        <v>561</v>
      </c>
      <c r="H7" s="169"/>
      <c r="I7" s="361" t="s">
        <v>1695</v>
      </c>
      <c r="J7" s="362"/>
      <c r="K7" s="362"/>
      <c r="L7" s="362"/>
      <c r="M7" s="362"/>
      <c r="N7" s="362"/>
      <c r="O7" s="362"/>
      <c r="P7" s="362"/>
      <c r="Q7" s="362"/>
      <c r="R7" s="169"/>
      <c r="S7" s="360" t="s">
        <v>562</v>
      </c>
      <c r="T7" s="360"/>
      <c r="U7" s="360"/>
      <c r="V7" s="170"/>
      <c r="W7" s="170"/>
      <c r="X7" s="170"/>
      <c r="Y7" s="170"/>
      <c r="AG7" s="356" t="s">
        <v>563</v>
      </c>
      <c r="AH7" s="356"/>
      <c r="AI7" s="356"/>
      <c r="AJ7" s="356"/>
      <c r="AK7" s="356"/>
      <c r="AL7" s="356"/>
      <c r="AM7" s="356"/>
    </row>
    <row r="8" spans="2:39" s="166" customFormat="1" ht="80.25" customHeight="1" x14ac:dyDescent="0.25">
      <c r="B8" s="181"/>
      <c r="C8" s="356"/>
      <c r="D8" s="338"/>
      <c r="E8" s="359"/>
      <c r="F8" s="340"/>
      <c r="G8" s="359"/>
      <c r="H8" s="171"/>
      <c r="I8" s="172" t="s">
        <v>580</v>
      </c>
      <c r="J8" s="172" t="s">
        <v>581</v>
      </c>
      <c r="K8" s="192">
        <v>0</v>
      </c>
      <c r="L8" s="192">
        <v>0.2</v>
      </c>
      <c r="M8" s="192">
        <v>0.4</v>
      </c>
      <c r="N8" s="192">
        <v>0.6</v>
      </c>
      <c r="O8" s="192">
        <v>0.8</v>
      </c>
      <c r="P8" s="192">
        <v>1</v>
      </c>
      <c r="Q8" s="193" t="s">
        <v>564</v>
      </c>
      <c r="S8" s="174"/>
      <c r="T8" s="174" t="s">
        <v>582</v>
      </c>
      <c r="U8" s="173" t="s">
        <v>583</v>
      </c>
      <c r="V8" s="171"/>
      <c r="X8" s="171"/>
      <c r="AG8" s="356"/>
      <c r="AH8" s="356"/>
      <c r="AI8" s="356"/>
      <c r="AJ8" s="356"/>
      <c r="AK8" s="356"/>
      <c r="AL8" s="356"/>
      <c r="AM8" s="356"/>
    </row>
    <row r="9" spans="2:39" ht="42" customHeight="1" x14ac:dyDescent="0.25">
      <c r="D9" s="139"/>
      <c r="E9" s="139"/>
      <c r="F9" s="139"/>
      <c r="G9" s="139"/>
      <c r="J9" s="45"/>
      <c r="K9" s="45"/>
      <c r="L9" s="45"/>
      <c r="M9" s="45"/>
      <c r="N9" s="45"/>
      <c r="O9" s="46"/>
      <c r="P9" s="129"/>
      <c r="Q9" s="130"/>
      <c r="S9" s="47"/>
      <c r="T9" s="47"/>
      <c r="U9" s="46"/>
      <c r="V9" s="163" t="s">
        <v>584</v>
      </c>
      <c r="W9" s="163" t="s">
        <v>585</v>
      </c>
      <c r="Y9" s="131" t="s">
        <v>565</v>
      </c>
    </row>
    <row r="10" spans="2:39" ht="49.5" customHeight="1" x14ac:dyDescent="0.45">
      <c r="B10" s="301">
        <v>1</v>
      </c>
      <c r="C10" s="154" t="s">
        <v>566</v>
      </c>
      <c r="D10" s="139"/>
      <c r="E10" s="285" t="s">
        <v>567</v>
      </c>
      <c r="F10" s="139"/>
      <c r="G10" s="204"/>
      <c r="H10" s="165"/>
      <c r="I10" s="137">
        <f>SUM(K10:P10)</f>
        <v>0</v>
      </c>
      <c r="J10" s="137">
        <f>SUM(K10:P10)</f>
        <v>0</v>
      </c>
      <c r="K10" s="135"/>
      <c r="L10" s="135"/>
      <c r="M10" s="135"/>
      <c r="N10" s="135"/>
      <c r="O10" s="136"/>
      <c r="P10" s="197"/>
      <c r="Q10" s="136"/>
      <c r="S10" s="138" t="str">
        <f>IF(SUM(K10:P10)=1,((K10*0)+(L10*20)+(M10*40)+(N10*60)+(O10*80)+(P10*100)),"")</f>
        <v/>
      </c>
      <c r="T10" s="160" t="e">
        <f>1/$I$16</f>
        <v>#DIV/0!</v>
      </c>
      <c r="U10" s="140" t="e">
        <f>1/$J$16</f>
        <v>#DIV/0!</v>
      </c>
      <c r="V10" s="152" t="e">
        <f>IF(Q10=1,0,S10*T10)</f>
        <v>#VALUE!</v>
      </c>
      <c r="W10" s="48" t="e">
        <f>IF(Q10=1,0,S10*U10)</f>
        <v>#VALUE!</v>
      </c>
      <c r="Y10" s="355"/>
      <c r="Z10" s="355"/>
      <c r="AG10" s="358" t="s">
        <v>1690</v>
      </c>
      <c r="AH10" s="358"/>
      <c r="AI10" s="358"/>
      <c r="AJ10" s="358"/>
      <c r="AK10" s="358"/>
      <c r="AL10" s="358"/>
      <c r="AM10" s="358"/>
    </row>
    <row r="11" spans="2:39" ht="47.25" customHeight="1" x14ac:dyDescent="0.45">
      <c r="B11" s="301">
        <v>2</v>
      </c>
      <c r="C11" s="154" t="s">
        <v>568</v>
      </c>
      <c r="D11" s="139"/>
      <c r="E11" s="285" t="s">
        <v>569</v>
      </c>
      <c r="F11" s="139"/>
      <c r="G11" s="204"/>
      <c r="H11" s="165"/>
      <c r="I11" s="137">
        <f>SUM(K11:P11)</f>
        <v>0</v>
      </c>
      <c r="J11" s="137">
        <f>SUM(K11:P11)</f>
        <v>0</v>
      </c>
      <c r="K11" s="135"/>
      <c r="L11" s="135"/>
      <c r="M11" s="135"/>
      <c r="N11" s="135"/>
      <c r="O11" s="136"/>
      <c r="P11" s="135"/>
      <c r="Q11" s="136"/>
      <c r="S11" s="138" t="str">
        <f>IF(SUM(K11:P11)=1,((K11*0)+(L11*20)+(M11*40)+(N11*60)+(O11*80)+(P11*100)),"")</f>
        <v/>
      </c>
      <c r="T11" s="160" t="e">
        <f>1/$I$16</f>
        <v>#DIV/0!</v>
      </c>
      <c r="U11" s="140" t="e">
        <f>1/$J$16</f>
        <v>#DIV/0!</v>
      </c>
      <c r="V11" s="152" t="e">
        <f>IF(Q11=1,0,S11*T11)</f>
        <v>#VALUE!</v>
      </c>
      <c r="W11" s="48" t="e">
        <f>IF(Q11=1,0,S11*U11)</f>
        <v>#VALUE!</v>
      </c>
      <c r="Y11" s="355"/>
      <c r="Z11" s="355"/>
      <c r="AG11" s="358" t="s">
        <v>1691</v>
      </c>
      <c r="AH11" s="358"/>
      <c r="AI11" s="358"/>
      <c r="AJ11" s="358"/>
      <c r="AK11" s="358"/>
      <c r="AL11" s="358"/>
      <c r="AM11" s="358"/>
    </row>
    <row r="12" spans="2:39" ht="45.75" customHeight="1" x14ac:dyDescent="0.45">
      <c r="B12" s="301">
        <v>3</v>
      </c>
      <c r="C12" s="154" t="s">
        <v>570</v>
      </c>
      <c r="D12" s="139"/>
      <c r="E12" s="285" t="s">
        <v>571</v>
      </c>
      <c r="F12" s="139"/>
      <c r="G12" s="204"/>
      <c r="H12" s="165"/>
      <c r="I12" s="137">
        <f>SUM(K12:P12)</f>
        <v>0</v>
      </c>
      <c r="J12" s="137">
        <f>SUM(K12:P12)</f>
        <v>0</v>
      </c>
      <c r="K12" s="135"/>
      <c r="L12" s="135"/>
      <c r="M12" s="135"/>
      <c r="N12" s="135"/>
      <c r="O12" s="136"/>
      <c r="P12" s="135"/>
      <c r="Q12" s="136"/>
      <c r="S12" s="138" t="str">
        <f>IF(SUM(K12:P12)=1,((K12*0)+(L12*20)+(M12*40)+(N12*60)+(O12*80)+(P12*100)),"")</f>
        <v/>
      </c>
      <c r="T12" s="160" t="e">
        <f>1/$I$16</f>
        <v>#DIV/0!</v>
      </c>
      <c r="U12" s="140" t="e">
        <f>1/$J$16</f>
        <v>#DIV/0!</v>
      </c>
      <c r="V12" s="152" t="e">
        <f>IF(Q12=1,0,S12*T12)</f>
        <v>#VALUE!</v>
      </c>
      <c r="W12" s="48" t="e">
        <f>IF(Q12=1,0,S12*U12)</f>
        <v>#VALUE!</v>
      </c>
      <c r="Y12" s="355"/>
      <c r="Z12" s="355"/>
      <c r="AG12" s="358" t="s">
        <v>1692</v>
      </c>
      <c r="AH12" s="358"/>
      <c r="AI12" s="358"/>
      <c r="AJ12" s="358"/>
      <c r="AK12" s="358"/>
      <c r="AL12" s="358"/>
      <c r="AM12" s="358"/>
    </row>
    <row r="13" spans="2:39" ht="50.25" customHeight="1" collapsed="1" x14ac:dyDescent="0.25">
      <c r="B13" s="301" t="s">
        <v>572</v>
      </c>
      <c r="C13" s="155" t="s">
        <v>573</v>
      </c>
      <c r="D13" s="128"/>
      <c r="E13" s="285" t="s">
        <v>574</v>
      </c>
      <c r="F13" s="128"/>
      <c r="G13" s="128"/>
      <c r="H13" s="165"/>
      <c r="I13" s="165"/>
      <c r="J13" s="137">
        <f>SUM(K13:P13)</f>
        <v>0</v>
      </c>
      <c r="K13" s="135"/>
      <c r="L13" s="135"/>
      <c r="M13" s="135"/>
      <c r="N13" s="135"/>
      <c r="O13" s="136"/>
      <c r="P13" s="135"/>
      <c r="Q13" s="136"/>
      <c r="S13" s="138" t="str">
        <f>IF(SUM(K13:P13)=1,((K13*0)+(L13*20)+(M13*40)+(N13*60)+(O13*80)+(P13*100)),"")</f>
        <v/>
      </c>
      <c r="T13" s="160"/>
      <c r="U13" s="140" t="e">
        <f>1/$J$16</f>
        <v>#DIV/0!</v>
      </c>
      <c r="V13" s="152"/>
      <c r="W13" s="48" t="e">
        <f>IF(Q13=1,0,S13*U13)</f>
        <v>#VALUE!</v>
      </c>
      <c r="Y13" s="368"/>
      <c r="Z13" s="368"/>
      <c r="AG13" s="358" t="s">
        <v>1693</v>
      </c>
      <c r="AH13" s="358"/>
      <c r="AI13" s="358"/>
      <c r="AJ13" s="358"/>
      <c r="AK13" s="358"/>
      <c r="AL13" s="358"/>
      <c r="AM13" s="358"/>
    </row>
    <row r="14" spans="2:39" ht="44.25" customHeight="1" x14ac:dyDescent="0.25">
      <c r="B14" s="301" t="s">
        <v>575</v>
      </c>
      <c r="C14" s="157" t="s">
        <v>576</v>
      </c>
      <c r="D14" s="128"/>
      <c r="E14" s="285" t="s">
        <v>577</v>
      </c>
      <c r="F14" s="128"/>
      <c r="G14" s="128"/>
      <c r="H14" s="165"/>
      <c r="I14" s="165"/>
      <c r="J14" s="137">
        <f>SUM(K14:P14)</f>
        <v>0</v>
      </c>
      <c r="K14" s="135"/>
      <c r="L14" s="135"/>
      <c r="M14" s="135"/>
      <c r="N14" s="135"/>
      <c r="O14" s="136"/>
      <c r="P14" s="135"/>
      <c r="Q14" s="136"/>
      <c r="S14" s="138" t="str">
        <f>IF(SUM(K14:P14)=1,((K14*0)+(L14*20)+(M14*40)+(N14*60)+(O14*80)+(P14*100)),"")</f>
        <v/>
      </c>
      <c r="T14" s="160"/>
      <c r="U14" s="140" t="e">
        <f>1/$J$16</f>
        <v>#DIV/0!</v>
      </c>
      <c r="V14" s="152"/>
      <c r="W14" s="48" t="e">
        <f>IF(Q14=1,0,S14*U14)</f>
        <v>#VALUE!</v>
      </c>
      <c r="Y14" s="355"/>
      <c r="Z14" s="355"/>
    </row>
    <row r="15" spans="2:39" x14ac:dyDescent="0.25">
      <c r="C15" s="165"/>
    </row>
    <row r="16" spans="2:39" x14ac:dyDescent="0.25">
      <c r="C16" s="165"/>
      <c r="I16" s="163">
        <f>SUM(I10:I14)</f>
        <v>0</v>
      </c>
      <c r="J16" s="163">
        <f>SUM(J10:J14)</f>
        <v>0</v>
      </c>
      <c r="R16" s="131" t="s">
        <v>578</v>
      </c>
      <c r="S16" s="142">
        <f>SUMIF(I16,3-U18,V16)</f>
        <v>0</v>
      </c>
      <c r="V16" s="184" t="e">
        <f>SUM(V10:V14)</f>
        <v>#VALUE!</v>
      </c>
      <c r="W16" s="184" t="e">
        <f>SUM(W10:W14)</f>
        <v>#VALUE!</v>
      </c>
    </row>
    <row r="17" spans="3:32" x14ac:dyDescent="0.25">
      <c r="C17" s="165"/>
      <c r="R17" s="131" t="s">
        <v>579</v>
      </c>
      <c r="S17" s="142">
        <f>SUMIF(J16,5-U19,W16)</f>
        <v>0</v>
      </c>
      <c r="X17" s="141"/>
    </row>
    <row r="18" spans="3:32" x14ac:dyDescent="0.25">
      <c r="C18" s="165"/>
      <c r="T18" s="163" t="s">
        <v>586</v>
      </c>
      <c r="U18" s="163">
        <f>SUM(Q10,Q11,,Q12)</f>
        <v>0</v>
      </c>
      <c r="X18" s="141"/>
    </row>
    <row r="19" spans="3:32" x14ac:dyDescent="0.25">
      <c r="C19" s="165"/>
      <c r="T19" s="163" t="s">
        <v>587</v>
      </c>
      <c r="U19" s="163">
        <f>SUM(Q10:Q14)</f>
        <v>0</v>
      </c>
    </row>
    <row r="20" spans="3:32" ht="13.5" customHeight="1" x14ac:dyDescent="0.25">
      <c r="C20" s="165"/>
    </row>
    <row r="21" spans="3:32" x14ac:dyDescent="0.25">
      <c r="C21" s="165"/>
    </row>
    <row r="28" spans="3:32" ht="22.5" customHeight="1" x14ac:dyDescent="0.25">
      <c r="AA28" s="164"/>
      <c r="AB28" s="164"/>
      <c r="AC28" s="164"/>
    </row>
    <row r="30" spans="3:32" ht="15" customHeight="1" x14ac:dyDescent="0.25">
      <c r="AA30" s="164"/>
      <c r="AB30" s="164"/>
      <c r="AC30" s="164"/>
      <c r="AD30" s="164"/>
      <c r="AE30" s="164"/>
      <c r="AF30" s="164"/>
    </row>
  </sheetData>
  <sheetProtection formatCells="0" formatColumns="0" formatRows="0" insertColumns="0" insertRows="0" insertHyperlinks="0" deleteColumns="0" deleteRows="0" sort="0" autoFilter="0" pivotTables="0"/>
  <mergeCells count="20">
    <mergeCell ref="Y12:Z12"/>
    <mergeCell ref="Y13:Z13"/>
    <mergeCell ref="Y14:Z14"/>
    <mergeCell ref="E7:E8"/>
    <mergeCell ref="C7:C8"/>
    <mergeCell ref="S7:U7"/>
    <mergeCell ref="Y10:Z10"/>
    <mergeCell ref="Y11:Z11"/>
    <mergeCell ref="G7:G8"/>
    <mergeCell ref="C1:U1"/>
    <mergeCell ref="C2:U2"/>
    <mergeCell ref="C3:U3"/>
    <mergeCell ref="I7:Q7"/>
    <mergeCell ref="K5:AC5"/>
    <mergeCell ref="C6:R6"/>
    <mergeCell ref="AG7:AM8"/>
    <mergeCell ref="AG12:AM12"/>
    <mergeCell ref="AG11:AM11"/>
    <mergeCell ref="AG10:AM10"/>
    <mergeCell ref="AG13:AM13"/>
  </mergeCells>
  <conditionalFormatting sqref="J10">
    <cfRule type="cellIs" dxfId="426" priority="192" stopIfTrue="1" operator="notEqual">
      <formula>1</formula>
    </cfRule>
    <cfRule type="cellIs" dxfId="425" priority="193" stopIfTrue="1" operator="equal">
      <formula>1</formula>
    </cfRule>
  </conditionalFormatting>
  <conditionalFormatting sqref="S17">
    <cfRule type="containsBlanks" dxfId="424" priority="86" stopIfTrue="1">
      <formula>LEN(TRIM(S17))=0</formula>
    </cfRule>
    <cfRule type="cellIs" dxfId="423" priority="87" stopIfTrue="1" operator="lessThan">
      <formula>19.999</formula>
    </cfRule>
    <cfRule type="cellIs" dxfId="422" priority="88" stopIfTrue="1" operator="lessThan">
      <formula>39.999</formula>
    </cfRule>
    <cfRule type="cellIs" dxfId="421" priority="89" stopIfTrue="1" operator="lessThan">
      <formula>59.999</formula>
    </cfRule>
    <cfRule type="cellIs" dxfId="420" priority="90" stopIfTrue="1" operator="lessThan">
      <formula>79.999</formula>
    </cfRule>
    <cfRule type="cellIs" dxfId="419" priority="91" stopIfTrue="1" operator="lessThan">
      <formula>89.999</formula>
    </cfRule>
    <cfRule type="cellIs" dxfId="418" priority="92" stopIfTrue="1" operator="between">
      <formula>90</formula>
      <formula>100</formula>
    </cfRule>
  </conditionalFormatting>
  <conditionalFormatting sqref="S16">
    <cfRule type="containsBlanks" dxfId="417" priority="79" stopIfTrue="1">
      <formula>LEN(TRIM(S16))=0</formula>
    </cfRule>
    <cfRule type="cellIs" dxfId="416" priority="80" stopIfTrue="1" operator="lessThan">
      <formula>19.999</formula>
    </cfRule>
    <cfRule type="cellIs" dxfId="415" priority="81" stopIfTrue="1" operator="lessThan">
      <formula>39.999</formula>
    </cfRule>
    <cfRule type="cellIs" dxfId="414" priority="82" stopIfTrue="1" operator="lessThan">
      <formula>59.999</formula>
    </cfRule>
    <cfRule type="cellIs" dxfId="413" priority="83" stopIfTrue="1" operator="lessThan">
      <formula>79.999</formula>
    </cfRule>
    <cfRule type="cellIs" dxfId="412" priority="84" stopIfTrue="1" operator="lessThan">
      <formula>89.999</formula>
    </cfRule>
    <cfRule type="cellIs" dxfId="411" priority="85" stopIfTrue="1" operator="between">
      <formula>90</formula>
      <formula>100</formula>
    </cfRule>
  </conditionalFormatting>
  <conditionalFormatting sqref="W14">
    <cfRule type="expression" dxfId="410" priority="202" stopIfTrue="1">
      <formula>#REF!=0</formula>
    </cfRule>
  </conditionalFormatting>
  <conditionalFormatting sqref="W13">
    <cfRule type="expression" dxfId="409" priority="203" stopIfTrue="1">
      <formula>#REF!=0</formula>
    </cfRule>
  </conditionalFormatting>
  <conditionalFormatting sqref="W12">
    <cfRule type="expression" dxfId="408" priority="204" stopIfTrue="1">
      <formula>#REF!=0</formula>
    </cfRule>
  </conditionalFormatting>
  <conditionalFormatting sqref="W11">
    <cfRule type="expression" dxfId="407" priority="205" stopIfTrue="1">
      <formula>#REF!=0</formula>
    </cfRule>
  </conditionalFormatting>
  <conditionalFormatting sqref="W10">
    <cfRule type="expression" dxfId="406" priority="206" stopIfTrue="1">
      <formula>#REF!=0</formula>
    </cfRule>
  </conditionalFormatting>
  <pageMargins left="0.7" right="0.7" top="0.75" bottom="0.75" header="0.3" footer="0.3"/>
  <pageSetup paperSize="9" scale="45" orientation="landscape" r:id="rId1"/>
  <colBreaks count="1" manualBreakCount="1">
    <brk id="32" max="1048575" man="1"/>
  </colBreaks>
  <ignoredErrors>
    <ignoredError sqref="S10:S14"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41265" r:id="rId4" name="Button 2193">
              <controlPr defaultSize="0" print="0" autoLine="0" autoPict="0" macro="[0]!ButtonOpenAll">
                <anchor moveWithCells="1" sizeWithCells="1">
                  <from>
                    <xdr:col>2</xdr:col>
                    <xdr:colOff>2743200</xdr:colOff>
                    <xdr:row>3</xdr:row>
                    <xdr:rowOff>114300</xdr:rowOff>
                  </from>
                  <to>
                    <xdr:col>2</xdr:col>
                    <xdr:colOff>3819525</xdr:colOff>
                    <xdr:row>5</xdr:row>
                    <xdr:rowOff>104775</xdr:rowOff>
                  </to>
                </anchor>
              </controlPr>
            </control>
          </mc:Choice>
        </mc:AlternateContent>
        <mc:AlternateContent xmlns:mc="http://schemas.openxmlformats.org/markup-compatibility/2006">
          <mc:Choice Requires="x14">
            <control shapeId="1541355" r:id="rId5" name="Button 2283">
              <controlPr defaultSize="0" print="0" autoLine="0" autoPict="0" macro="[0]!ButtonD7_CloseAll">
                <anchor moveWithCells="1" sizeWithCells="1">
                  <from>
                    <xdr:col>2</xdr:col>
                    <xdr:colOff>3914775</xdr:colOff>
                    <xdr:row>3</xdr:row>
                    <xdr:rowOff>104775</xdr:rowOff>
                  </from>
                  <to>
                    <xdr:col>5</xdr:col>
                    <xdr:colOff>85725</xdr:colOff>
                    <xdr:row>5</xdr:row>
                    <xdr:rowOff>95250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6" tint="-0.24988555558946501"/>
  </sheetPr>
  <dimension ref="A1:V135"/>
  <sheetViews>
    <sheetView showGridLines="0" showRowColHeaders="0" topLeftCell="A16" zoomScale="85" zoomScaleNormal="85" workbookViewId="0">
      <selection activeCell="C75" sqref="C75"/>
    </sheetView>
  </sheetViews>
  <sheetFormatPr defaultColWidth="11.42578125" defaultRowHeight="12.75" x14ac:dyDescent="0.25"/>
  <cols>
    <col min="1" max="1" width="4.85546875" style="63" customWidth="1"/>
    <col min="2" max="2" width="23.28515625" style="63" customWidth="1"/>
    <col min="3" max="3" width="75" style="63" customWidth="1"/>
    <col min="4" max="4" width="14" style="63" hidden="1" customWidth="1"/>
    <col min="5" max="5" width="28.7109375" style="63" customWidth="1"/>
    <col min="6" max="6" width="20.85546875" style="63" customWidth="1"/>
    <col min="7" max="7" width="10" style="63" customWidth="1"/>
    <col min="8" max="8" width="14.42578125" style="63" customWidth="1"/>
    <col min="9" max="20" width="11.42578125" style="63" customWidth="1"/>
    <col min="21" max="21" width="14.42578125" style="63" customWidth="1"/>
    <col min="22" max="16384" width="11.42578125" style="63"/>
  </cols>
  <sheetData>
    <row r="1" spans="2:22" ht="19.5" customHeight="1" thickBot="1" x14ac:dyDescent="0.3">
      <c r="V1" s="64"/>
    </row>
    <row r="2" spans="2:22" ht="28.5" customHeight="1" thickBot="1" x14ac:dyDescent="0.3">
      <c r="B2" s="410" t="s">
        <v>588</v>
      </c>
      <c r="C2" s="411"/>
      <c r="D2" s="411"/>
      <c r="E2" s="411"/>
      <c r="F2" s="411"/>
      <c r="G2" s="412"/>
      <c r="I2" s="65"/>
      <c r="J2" s="65"/>
      <c r="K2" s="65"/>
      <c r="L2" s="65"/>
      <c r="M2" s="65"/>
      <c r="N2" s="65"/>
      <c r="O2" s="65"/>
      <c r="P2" s="65"/>
      <c r="Q2" s="65"/>
      <c r="R2" s="65"/>
      <c r="S2" s="65"/>
      <c r="T2" s="65"/>
      <c r="U2" s="43"/>
      <c r="V2" s="64"/>
    </row>
    <row r="3" spans="2:22" s="44" customFormat="1" ht="15.75" customHeight="1" thickBot="1" x14ac:dyDescent="0.3">
      <c r="B3" s="77"/>
      <c r="C3" s="77"/>
      <c r="D3" s="77"/>
      <c r="E3" s="77"/>
      <c r="F3" s="77"/>
      <c r="G3" s="77"/>
      <c r="I3" s="78"/>
      <c r="J3" s="78"/>
      <c r="K3" s="78"/>
      <c r="L3" s="78"/>
      <c r="M3" s="78"/>
      <c r="N3" s="78"/>
      <c r="O3" s="78"/>
      <c r="P3" s="78"/>
      <c r="Q3" s="78"/>
      <c r="R3" s="78"/>
      <c r="S3" s="78"/>
      <c r="T3" s="78"/>
      <c r="U3" s="49"/>
    </row>
    <row r="4" spans="2:22" ht="25.5" customHeight="1" thickBot="1" x14ac:dyDescent="0.3">
      <c r="B4" s="389" t="s">
        <v>589</v>
      </c>
      <c r="C4" s="390"/>
      <c r="D4" s="390"/>
      <c r="E4" s="390"/>
      <c r="F4" s="390"/>
      <c r="G4" s="81" t="s">
        <v>590</v>
      </c>
      <c r="V4" s="64"/>
    </row>
    <row r="5" spans="2:22" ht="18" customHeight="1" x14ac:dyDescent="0.25">
      <c r="B5" s="108" t="s">
        <v>591</v>
      </c>
      <c r="C5" s="117" t="s">
        <v>592</v>
      </c>
      <c r="D5" s="117"/>
      <c r="E5" s="117"/>
      <c r="F5" s="117"/>
      <c r="G5" s="79">
        <f>'D1'!T49</f>
        <v>0</v>
      </c>
      <c r="V5" s="64"/>
    </row>
    <row r="6" spans="2:22" ht="18" customHeight="1" thickBot="1" x14ac:dyDescent="0.3">
      <c r="B6" s="110" t="s">
        <v>593</v>
      </c>
      <c r="C6" s="118" t="s">
        <v>594</v>
      </c>
      <c r="D6" s="118"/>
      <c r="E6" s="118"/>
      <c r="F6" s="118"/>
      <c r="G6" s="80">
        <f>'D1'!T50</f>
        <v>0</v>
      </c>
      <c r="V6" s="64"/>
    </row>
    <row r="7" spans="2:22" ht="18" customHeight="1" thickBot="1" x14ac:dyDescent="0.3">
      <c r="B7" s="66"/>
      <c r="C7" s="67"/>
      <c r="D7" s="67"/>
      <c r="E7" s="68"/>
      <c r="F7" s="69"/>
      <c r="G7" s="68"/>
      <c r="V7" s="64"/>
    </row>
    <row r="8" spans="2:22" ht="28.5" customHeight="1" thickBot="1" x14ac:dyDescent="0.3">
      <c r="B8" s="389" t="s">
        <v>595</v>
      </c>
      <c r="C8" s="390"/>
      <c r="D8" s="390"/>
      <c r="E8" s="390"/>
      <c r="F8" s="390"/>
      <c r="G8" s="81" t="s">
        <v>596</v>
      </c>
      <c r="V8" s="64"/>
    </row>
    <row r="9" spans="2:22" ht="18" customHeight="1" x14ac:dyDescent="0.25">
      <c r="B9" s="108" t="s">
        <v>597</v>
      </c>
      <c r="C9" s="117" t="s">
        <v>598</v>
      </c>
      <c r="D9" s="117"/>
      <c r="E9" s="117"/>
      <c r="F9" s="117"/>
      <c r="G9" s="82">
        <f>'D2'!T24</f>
        <v>0</v>
      </c>
      <c r="V9" s="64"/>
    </row>
    <row r="10" spans="2:22" ht="21" customHeight="1" thickBot="1" x14ac:dyDescent="0.3">
      <c r="B10" s="110" t="s">
        <v>599</v>
      </c>
      <c r="C10" s="118" t="s">
        <v>600</v>
      </c>
      <c r="D10" s="118"/>
      <c r="E10" s="118"/>
      <c r="F10" s="118"/>
      <c r="G10" s="83">
        <f>'D2'!T25</f>
        <v>0</v>
      </c>
      <c r="I10" s="69"/>
      <c r="J10" s="69"/>
      <c r="K10" s="69"/>
      <c r="L10" s="69"/>
      <c r="M10" s="69"/>
      <c r="N10" s="69"/>
      <c r="O10" s="69"/>
      <c r="P10" s="69"/>
      <c r="Q10" s="69"/>
      <c r="R10" s="69"/>
      <c r="S10" s="69"/>
      <c r="T10" s="69"/>
      <c r="U10" s="52"/>
      <c r="V10" s="64"/>
    </row>
    <row r="11" spans="2:22" ht="25.5" customHeight="1" thickBot="1" x14ac:dyDescent="0.3">
      <c r="B11" s="66"/>
      <c r="C11" s="67"/>
      <c r="D11" s="67"/>
      <c r="E11" s="68"/>
      <c r="F11" s="69"/>
      <c r="G11" s="68"/>
      <c r="U11" s="52"/>
      <c r="V11" s="64"/>
    </row>
    <row r="12" spans="2:22" ht="29.25" customHeight="1" thickBot="1" x14ac:dyDescent="0.3">
      <c r="B12" s="413" t="s">
        <v>601</v>
      </c>
      <c r="C12" s="414"/>
      <c r="D12" s="414"/>
      <c r="E12" s="414"/>
      <c r="F12" s="414"/>
      <c r="G12" s="107" t="s">
        <v>602</v>
      </c>
      <c r="U12" s="52"/>
      <c r="V12" s="64"/>
    </row>
    <row r="13" spans="2:22" ht="18" customHeight="1" x14ac:dyDescent="0.25">
      <c r="B13" s="108" t="s">
        <v>603</v>
      </c>
      <c r="C13" s="119" t="s">
        <v>604</v>
      </c>
      <c r="D13" s="119"/>
      <c r="E13" s="119"/>
      <c r="F13" s="119"/>
      <c r="G13" s="109">
        <f>'D3'!S30</f>
        <v>0</v>
      </c>
      <c r="U13" s="55"/>
      <c r="V13" s="64"/>
    </row>
    <row r="14" spans="2:22" ht="18" customHeight="1" thickBot="1" x14ac:dyDescent="0.3">
      <c r="B14" s="110" t="s">
        <v>605</v>
      </c>
      <c r="C14" s="120" t="s">
        <v>606</v>
      </c>
      <c r="D14" s="120"/>
      <c r="E14" s="120"/>
      <c r="F14" s="120"/>
      <c r="G14" s="111">
        <f>'D3'!S31</f>
        <v>0</v>
      </c>
      <c r="V14" s="64"/>
    </row>
    <row r="15" spans="2:22" ht="18.75" customHeight="1" thickBot="1" x14ac:dyDescent="0.3">
      <c r="B15" s="66"/>
      <c r="C15" s="67"/>
      <c r="D15" s="67"/>
      <c r="E15" s="68"/>
      <c r="F15" s="69"/>
      <c r="G15" s="68"/>
      <c r="V15" s="64"/>
    </row>
    <row r="16" spans="2:22" ht="33" customHeight="1" thickBot="1" x14ac:dyDescent="0.3">
      <c r="B16" s="389" t="s">
        <v>607</v>
      </c>
      <c r="C16" s="390"/>
      <c r="D16" s="390"/>
      <c r="E16" s="390"/>
      <c r="F16" s="390"/>
      <c r="G16" s="81" t="s">
        <v>608</v>
      </c>
      <c r="V16" s="64"/>
    </row>
    <row r="17" spans="2:22" ht="18" customHeight="1" x14ac:dyDescent="0.25">
      <c r="B17" s="108" t="s">
        <v>609</v>
      </c>
      <c r="C17" s="117" t="s">
        <v>610</v>
      </c>
      <c r="D17" s="117"/>
      <c r="E17" s="117"/>
      <c r="F17" s="117"/>
      <c r="G17" s="79">
        <f>'D4'!T28</f>
        <v>0</v>
      </c>
      <c r="V17" s="64"/>
    </row>
    <row r="18" spans="2:22" ht="18" customHeight="1" thickBot="1" x14ac:dyDescent="0.3">
      <c r="B18" s="110" t="s">
        <v>611</v>
      </c>
      <c r="C18" s="118" t="s">
        <v>612</v>
      </c>
      <c r="D18" s="118"/>
      <c r="E18" s="118"/>
      <c r="F18" s="118"/>
      <c r="G18" s="80">
        <f>'D4'!T29</f>
        <v>0</v>
      </c>
      <c r="V18" s="64"/>
    </row>
    <row r="19" spans="2:22" ht="18" customHeight="1" thickBot="1" x14ac:dyDescent="0.3">
      <c r="B19" s="66"/>
      <c r="C19" s="67"/>
      <c r="D19" s="67"/>
      <c r="E19" s="68"/>
      <c r="F19" s="69"/>
      <c r="G19" s="68"/>
      <c r="V19" s="64"/>
    </row>
    <row r="20" spans="2:22" ht="27.75" customHeight="1" thickBot="1" x14ac:dyDescent="0.3">
      <c r="B20" s="389" t="s">
        <v>613</v>
      </c>
      <c r="C20" s="390"/>
      <c r="D20" s="390"/>
      <c r="E20" s="390"/>
      <c r="F20" s="390"/>
      <c r="G20" s="81" t="s">
        <v>614</v>
      </c>
      <c r="V20" s="64"/>
    </row>
    <row r="21" spans="2:22" ht="18" customHeight="1" x14ac:dyDescent="0.25">
      <c r="B21" s="108" t="s">
        <v>615</v>
      </c>
      <c r="C21" s="117" t="s">
        <v>616</v>
      </c>
      <c r="D21" s="117"/>
      <c r="E21" s="117"/>
      <c r="F21" s="117"/>
      <c r="G21" s="79">
        <f>'D5'!T62</f>
        <v>0</v>
      </c>
      <c r="V21" s="64"/>
    </row>
    <row r="22" spans="2:22" ht="18" customHeight="1" thickBot="1" x14ac:dyDescent="0.3">
      <c r="B22" s="110" t="s">
        <v>617</v>
      </c>
      <c r="C22" s="118" t="s">
        <v>618</v>
      </c>
      <c r="D22" s="118"/>
      <c r="E22" s="118"/>
      <c r="F22" s="118"/>
      <c r="G22" s="80">
        <f>'D5'!T63</f>
        <v>0</v>
      </c>
      <c r="V22" s="64"/>
    </row>
    <row r="23" spans="2:22" ht="18" customHeight="1" thickBot="1" x14ac:dyDescent="0.3">
      <c r="B23" s="66"/>
      <c r="C23" s="67"/>
      <c r="D23" s="67"/>
      <c r="E23" s="68"/>
      <c r="F23" s="69"/>
      <c r="G23" s="68"/>
      <c r="V23" s="64"/>
    </row>
    <row r="24" spans="2:22" ht="27.75" customHeight="1" thickBot="1" x14ac:dyDescent="0.3">
      <c r="B24" s="389" t="s">
        <v>619</v>
      </c>
      <c r="C24" s="390"/>
      <c r="D24" s="390"/>
      <c r="E24" s="390"/>
      <c r="F24" s="390"/>
      <c r="G24" s="81" t="s">
        <v>620</v>
      </c>
      <c r="V24" s="64"/>
    </row>
    <row r="25" spans="2:22" ht="18" customHeight="1" x14ac:dyDescent="0.25">
      <c r="B25" s="108" t="s">
        <v>621</v>
      </c>
      <c r="C25" s="117" t="s">
        <v>622</v>
      </c>
      <c r="D25" s="117"/>
      <c r="E25" s="117"/>
      <c r="F25" s="117"/>
      <c r="G25" s="79">
        <f>'D6'!S19</f>
        <v>0</v>
      </c>
      <c r="V25" s="64"/>
    </row>
    <row r="26" spans="2:22" ht="18" customHeight="1" thickBot="1" x14ac:dyDescent="0.3">
      <c r="B26" s="110" t="s">
        <v>623</v>
      </c>
      <c r="C26" s="118" t="s">
        <v>624</v>
      </c>
      <c r="D26" s="118"/>
      <c r="E26" s="118"/>
      <c r="F26" s="118"/>
      <c r="G26" s="80">
        <f>'D6'!S20</f>
        <v>0</v>
      </c>
      <c r="V26" s="64"/>
    </row>
    <row r="27" spans="2:22" ht="18" customHeight="1" thickBot="1" x14ac:dyDescent="0.3">
      <c r="B27" s="70"/>
      <c r="C27" s="71"/>
      <c r="D27" s="71"/>
      <c r="E27" s="72"/>
      <c r="F27" s="74"/>
      <c r="G27" s="73"/>
      <c r="V27" s="64"/>
    </row>
    <row r="28" spans="2:22" ht="26.25" customHeight="1" thickBot="1" x14ac:dyDescent="0.3">
      <c r="B28" s="389" t="s">
        <v>625</v>
      </c>
      <c r="C28" s="390"/>
      <c r="D28" s="390"/>
      <c r="E28" s="390"/>
      <c r="F28" s="390"/>
      <c r="G28" s="81" t="s">
        <v>626</v>
      </c>
      <c r="V28" s="64"/>
    </row>
    <row r="29" spans="2:22" ht="18" customHeight="1" x14ac:dyDescent="0.25">
      <c r="B29" s="108" t="s">
        <v>627</v>
      </c>
      <c r="C29" s="117" t="s">
        <v>628</v>
      </c>
      <c r="D29" s="117"/>
      <c r="E29" s="117"/>
      <c r="F29" s="117"/>
      <c r="G29" s="79">
        <f>'D7'!S16</f>
        <v>0</v>
      </c>
      <c r="V29" s="64"/>
    </row>
    <row r="30" spans="2:22" ht="24.75" customHeight="1" thickBot="1" x14ac:dyDescent="0.3">
      <c r="B30" s="110" t="s">
        <v>629</v>
      </c>
      <c r="C30" s="118" t="s">
        <v>630</v>
      </c>
      <c r="D30" s="118"/>
      <c r="E30" s="118"/>
      <c r="F30" s="118"/>
      <c r="G30" s="80">
        <f>'D7'!S17</f>
        <v>0</v>
      </c>
      <c r="H30" s="75"/>
      <c r="V30" s="64"/>
    </row>
    <row r="31" spans="2:22" ht="28.5" customHeight="1" thickBot="1" x14ac:dyDescent="0.3">
      <c r="B31" s="76"/>
      <c r="C31" s="67"/>
      <c r="D31" s="67"/>
      <c r="E31" s="68"/>
      <c r="F31" s="69"/>
      <c r="G31" s="68"/>
      <c r="H31" s="100"/>
      <c r="V31" s="64"/>
    </row>
    <row r="32" spans="2:22" ht="20.25" customHeight="1" thickBot="1" x14ac:dyDescent="0.3">
      <c r="B32" s="421" t="s">
        <v>631</v>
      </c>
      <c r="C32" s="422"/>
      <c r="D32" s="289"/>
      <c r="E32" s="423">
        <f>AVERAGE(G5,G9,G13,G17,G21,G25,G29)</f>
        <v>0</v>
      </c>
      <c r="F32" s="423"/>
      <c r="G32" s="424"/>
      <c r="H32" s="100" t="e">
        <f>_xlfn.NUMBERVALUE(#REF!)</f>
        <v>#REF!</v>
      </c>
      <c r="V32" s="64"/>
    </row>
    <row r="33" spans="2:22" ht="18" customHeight="1" x14ac:dyDescent="0.25">
      <c r="E33" s="68"/>
      <c r="F33" s="69"/>
      <c r="G33" s="68"/>
      <c r="H33" s="100" t="e">
        <f>_xlfn.NUMBERVALUE(#REF!)</f>
        <v>#REF!</v>
      </c>
      <c r="V33" s="64"/>
    </row>
    <row r="34" spans="2:22" ht="36" customHeight="1" x14ac:dyDescent="0.25">
      <c r="E34" s="394" t="s">
        <v>632</v>
      </c>
      <c r="F34" s="395"/>
      <c r="G34" s="182">
        <f>G5</f>
        <v>0</v>
      </c>
      <c r="V34" s="64"/>
    </row>
    <row r="35" spans="2:22" ht="33" customHeight="1" x14ac:dyDescent="0.25">
      <c r="E35" s="394" t="s">
        <v>633</v>
      </c>
      <c r="F35" s="395"/>
      <c r="G35" s="183">
        <f>G9</f>
        <v>0</v>
      </c>
      <c r="V35" s="64"/>
    </row>
    <row r="36" spans="2:22" ht="28.5" customHeight="1" x14ac:dyDescent="0.25">
      <c r="E36" s="394" t="s">
        <v>634</v>
      </c>
      <c r="F36" s="395"/>
      <c r="G36" s="182">
        <f>G13</f>
        <v>0</v>
      </c>
    </row>
    <row r="37" spans="2:22" ht="27" customHeight="1" x14ac:dyDescent="0.25">
      <c r="E37" s="396" t="s">
        <v>635</v>
      </c>
      <c r="F37" s="397"/>
      <c r="G37" s="182">
        <f>G17</f>
        <v>0</v>
      </c>
    </row>
    <row r="38" spans="2:22" ht="30" customHeight="1" x14ac:dyDescent="0.25">
      <c r="E38" s="394" t="s">
        <v>636</v>
      </c>
      <c r="F38" s="395"/>
      <c r="G38" s="182">
        <f>G21</f>
        <v>0</v>
      </c>
    </row>
    <row r="39" spans="2:22" ht="24.75" customHeight="1" x14ac:dyDescent="0.25">
      <c r="E39" s="394" t="s">
        <v>637</v>
      </c>
      <c r="F39" s="395"/>
      <c r="G39" s="182">
        <f>G25</f>
        <v>0</v>
      </c>
    </row>
    <row r="40" spans="2:22" ht="27.75" customHeight="1" x14ac:dyDescent="0.25">
      <c r="E40" s="394" t="s">
        <v>638</v>
      </c>
      <c r="F40" s="395"/>
      <c r="G40" s="182">
        <f>G29</f>
        <v>0</v>
      </c>
    </row>
    <row r="41" spans="2:22" ht="21" customHeight="1" x14ac:dyDescent="0.25">
      <c r="E41" s="68"/>
      <c r="F41" s="69"/>
      <c r="G41"/>
      <c r="H41"/>
    </row>
    <row r="42" spans="2:22" ht="28.5" customHeight="1" x14ac:dyDescent="0.25">
      <c r="E42" s="68"/>
      <c r="F42" s="69"/>
      <c r="G42"/>
      <c r="H42"/>
    </row>
    <row r="43" spans="2:22" ht="12" customHeight="1" thickBot="1" x14ac:dyDescent="0.3">
      <c r="I43" s="69"/>
      <c r="J43" s="69"/>
      <c r="K43" s="69"/>
      <c r="L43" s="69"/>
      <c r="M43" s="69"/>
      <c r="N43" s="69"/>
      <c r="O43" s="69"/>
      <c r="P43" s="69"/>
      <c r="Q43" s="69"/>
      <c r="R43" s="69"/>
      <c r="S43" s="69"/>
      <c r="T43" s="69"/>
    </row>
    <row r="44" spans="2:22" ht="20.25" customHeight="1" thickBot="1" x14ac:dyDescent="0.3">
      <c r="B44" s="421" t="s">
        <v>639</v>
      </c>
      <c r="C44" s="422"/>
      <c r="D44" s="289"/>
      <c r="E44" s="423">
        <f>AVERAGE(G6,G10,G14,G18,G22,G26,G30)</f>
        <v>0</v>
      </c>
      <c r="F44" s="423"/>
      <c r="G44" s="424"/>
      <c r="I44" s="69"/>
      <c r="J44" s="69"/>
      <c r="K44" s="69"/>
      <c r="L44" s="69"/>
      <c r="M44" s="69"/>
      <c r="N44" s="69"/>
      <c r="O44" s="69"/>
      <c r="P44" s="69"/>
      <c r="Q44" s="69"/>
      <c r="R44" s="69"/>
      <c r="S44" s="69"/>
      <c r="T44" s="69"/>
    </row>
    <row r="45" spans="2:22" ht="12" customHeight="1" x14ac:dyDescent="0.25">
      <c r="E45" s="68"/>
      <c r="F45" s="69"/>
      <c r="G45" s="68"/>
      <c r="I45" s="69"/>
      <c r="J45" s="69"/>
      <c r="K45" s="69"/>
      <c r="L45" s="69"/>
      <c r="M45" s="69"/>
      <c r="N45" s="69"/>
      <c r="O45" s="69"/>
      <c r="P45" s="69"/>
      <c r="Q45" s="69"/>
      <c r="R45" s="69"/>
      <c r="S45" s="69"/>
      <c r="T45" s="69"/>
    </row>
    <row r="46" spans="2:22" ht="30" customHeight="1" x14ac:dyDescent="0.25">
      <c r="E46" s="394" t="s">
        <v>640</v>
      </c>
      <c r="F46" s="395"/>
      <c r="G46" s="182">
        <f>G6</f>
        <v>0</v>
      </c>
    </row>
    <row r="47" spans="2:22" ht="30" customHeight="1" x14ac:dyDescent="0.25">
      <c r="E47" s="394" t="s">
        <v>641</v>
      </c>
      <c r="F47" s="395"/>
      <c r="G47" s="183">
        <f>G10</f>
        <v>0</v>
      </c>
    </row>
    <row r="48" spans="2:22" ht="25.5" customHeight="1" x14ac:dyDescent="0.25">
      <c r="E48" s="394" t="s">
        <v>642</v>
      </c>
      <c r="F48" s="395"/>
      <c r="G48" s="182">
        <f>G14</f>
        <v>0</v>
      </c>
    </row>
    <row r="49" spans="1:9" ht="25.5" customHeight="1" x14ac:dyDescent="0.25">
      <c r="E49" s="396" t="s">
        <v>643</v>
      </c>
      <c r="F49" s="397"/>
      <c r="G49" s="182">
        <f>G18</f>
        <v>0</v>
      </c>
    </row>
    <row r="50" spans="1:9" ht="28.5" customHeight="1" x14ac:dyDescent="0.25">
      <c r="E50" s="394" t="s">
        <v>644</v>
      </c>
      <c r="F50" s="395"/>
      <c r="G50" s="182">
        <f>G22</f>
        <v>0</v>
      </c>
    </row>
    <row r="51" spans="1:9" ht="26.25" customHeight="1" x14ac:dyDescent="0.25">
      <c r="E51" s="394" t="s">
        <v>645</v>
      </c>
      <c r="F51" s="395"/>
      <c r="G51" s="182">
        <f>G26</f>
        <v>0</v>
      </c>
    </row>
    <row r="52" spans="1:9" ht="30" customHeight="1" x14ac:dyDescent="0.25">
      <c r="E52" s="394" t="s">
        <v>646</v>
      </c>
      <c r="F52" s="395"/>
      <c r="G52" s="182">
        <f>G30</f>
        <v>0</v>
      </c>
    </row>
    <row r="53" spans="1:9" ht="15" x14ac:dyDescent="0.25">
      <c r="E53" s="68"/>
      <c r="F53" s="69"/>
      <c r="G53" s="163"/>
    </row>
    <row r="60" spans="1:9" ht="23.25" x14ac:dyDescent="0.25">
      <c r="B60" s="415" t="s">
        <v>647</v>
      </c>
      <c r="C60" s="415"/>
      <c r="D60" s="415"/>
      <c r="E60" s="415"/>
      <c r="F60" s="415"/>
      <c r="G60" s="415"/>
      <c r="H60" s="415"/>
      <c r="I60" s="415"/>
    </row>
    <row r="61" spans="1:9" ht="15" x14ac:dyDescent="0.25">
      <c r="A61" s="200"/>
      <c r="B61" s="306"/>
      <c r="C61" s="306"/>
      <c r="D61" s="306"/>
      <c r="E61" s="306"/>
      <c r="F61" s="299"/>
      <c r="G61" s="307"/>
      <c r="H61" s="307"/>
      <c r="I61" s="64"/>
    </row>
    <row r="62" spans="1:9" ht="31.5" customHeight="1" x14ac:dyDescent="0.25">
      <c r="A62" s="200"/>
      <c r="B62" s="379" t="s">
        <v>648</v>
      </c>
      <c r="C62" s="379"/>
      <c r="D62" s="379"/>
      <c r="E62" s="379"/>
      <c r="F62" s="379"/>
      <c r="G62" s="379"/>
      <c r="H62" s="379"/>
      <c r="I62" s="379"/>
    </row>
    <row r="63" spans="1:9" ht="15" x14ac:dyDescent="0.25">
      <c r="A63" s="200"/>
      <c r="B63" s="201"/>
      <c r="C63" s="201"/>
      <c r="D63" s="201"/>
      <c r="E63" s="201"/>
      <c r="F63" s="201"/>
      <c r="G63" s="200"/>
      <c r="H63" s="200"/>
    </row>
    <row r="64" spans="1:9" ht="15" x14ac:dyDescent="0.25">
      <c r="A64" s="200"/>
      <c r="B64" s="201"/>
      <c r="C64" s="201"/>
      <c r="D64" s="201"/>
      <c r="E64" s="201"/>
      <c r="F64" s="201"/>
      <c r="G64" s="200"/>
      <c r="H64" s="200"/>
    </row>
    <row r="65" spans="1:9" ht="15" x14ac:dyDescent="0.25">
      <c r="A65" s="200"/>
      <c r="B65" s="201"/>
      <c r="C65" s="201"/>
      <c r="D65" s="201"/>
      <c r="E65" s="201"/>
      <c r="F65" s="201"/>
      <c r="G65" s="200"/>
      <c r="H65" s="200"/>
    </row>
    <row r="66" spans="1:9" ht="15" x14ac:dyDescent="0.25">
      <c r="A66" s="200"/>
      <c r="B66" s="201"/>
      <c r="C66" s="201"/>
      <c r="D66" s="201"/>
      <c r="E66" s="201"/>
      <c r="F66" s="201"/>
      <c r="G66" s="200"/>
      <c r="H66" s="200"/>
    </row>
    <row r="67" spans="1:9" ht="15" x14ac:dyDescent="0.25">
      <c r="A67" s="200"/>
      <c r="B67" s="201"/>
      <c r="C67" s="201"/>
      <c r="D67" s="201"/>
      <c r="E67" s="201"/>
      <c r="F67" s="201"/>
      <c r="G67" s="200"/>
      <c r="H67" s="200"/>
    </row>
    <row r="68" spans="1:9" ht="15" x14ac:dyDescent="0.25">
      <c r="A68" s="200"/>
      <c r="B68" s="201"/>
      <c r="C68" s="201"/>
      <c r="D68" s="201"/>
      <c r="E68" s="201"/>
      <c r="F68" s="201"/>
      <c r="G68" s="200"/>
      <c r="H68" s="200"/>
    </row>
    <row r="69" spans="1:9" ht="15" x14ac:dyDescent="0.25">
      <c r="A69" s="200"/>
      <c r="B69" s="201"/>
      <c r="C69" s="201"/>
      <c r="D69" s="201"/>
      <c r="E69" s="201"/>
      <c r="F69" s="201"/>
      <c r="G69" s="200"/>
      <c r="H69" s="200"/>
    </row>
    <row r="70" spans="1:9" ht="15" x14ac:dyDescent="0.25">
      <c r="A70" s="200"/>
      <c r="B70" s="201"/>
      <c r="C70" s="201"/>
      <c r="D70" s="201"/>
      <c r="E70" s="201"/>
      <c r="F70" s="201"/>
      <c r="G70" s="200"/>
      <c r="H70" s="200"/>
    </row>
    <row r="71" spans="1:9" ht="15" x14ac:dyDescent="0.25">
      <c r="A71" s="200"/>
      <c r="B71" s="201"/>
      <c r="C71" s="201"/>
      <c r="D71" s="201"/>
      <c r="E71" s="201"/>
      <c r="F71" s="201"/>
      <c r="G71" s="200"/>
      <c r="H71" s="200"/>
    </row>
    <row r="72" spans="1:9" ht="15" x14ac:dyDescent="0.25">
      <c r="A72" s="200"/>
      <c r="B72" s="201"/>
      <c r="C72" s="201"/>
      <c r="D72" s="201"/>
      <c r="E72" s="201"/>
      <c r="F72" s="201"/>
      <c r="G72" s="200"/>
      <c r="H72" s="200"/>
    </row>
    <row r="73" spans="1:9" ht="22.5" customHeight="1" x14ac:dyDescent="0.25">
      <c r="A73" s="200"/>
      <c r="B73" s="211"/>
      <c r="C73" s="212" t="s">
        <v>649</v>
      </c>
      <c r="D73" s="287"/>
      <c r="E73" s="213"/>
      <c r="F73" s="380" t="s">
        <v>650</v>
      </c>
      <c r="G73" s="380"/>
      <c r="H73" s="214"/>
      <c r="I73" s="212" t="s">
        <v>651</v>
      </c>
    </row>
    <row r="74" spans="1:9" ht="15.75" thickBot="1" x14ac:dyDescent="0.3">
      <c r="A74" s="200"/>
      <c r="B74" s="201"/>
      <c r="C74" s="299"/>
      <c r="D74" s="299"/>
      <c r="E74" s="299"/>
      <c r="F74" s="299"/>
      <c r="G74" s="200"/>
      <c r="H74" s="200"/>
    </row>
    <row r="75" spans="1:9" ht="59.25" customHeight="1" x14ac:dyDescent="0.25">
      <c r="A75" s="200"/>
      <c r="B75" s="416" t="s">
        <v>652</v>
      </c>
      <c r="C75" s="220" t="s">
        <v>653</v>
      </c>
      <c r="D75" s="290"/>
      <c r="E75" s="391"/>
      <c r="F75" s="391"/>
      <c r="G75" s="391"/>
      <c r="H75" s="391"/>
      <c r="I75" s="293"/>
    </row>
    <row r="76" spans="1:9" ht="63.75" customHeight="1" x14ac:dyDescent="0.25">
      <c r="A76" s="200"/>
      <c r="B76" s="417"/>
      <c r="C76" s="221" t="s">
        <v>654</v>
      </c>
      <c r="D76" s="291"/>
      <c r="E76" s="384"/>
      <c r="F76" s="384"/>
      <c r="G76" s="384"/>
      <c r="H76" s="384"/>
      <c r="I76" s="294"/>
    </row>
    <row r="77" spans="1:9" ht="30" x14ac:dyDescent="0.25">
      <c r="A77" s="200"/>
      <c r="B77" s="417"/>
      <c r="C77" s="215" t="s">
        <v>655</v>
      </c>
      <c r="D77" s="292"/>
      <c r="E77" s="385"/>
      <c r="F77" s="385"/>
      <c r="G77" s="385"/>
      <c r="H77" s="385"/>
      <c r="I77" s="294"/>
    </row>
    <row r="78" spans="1:9" ht="15" x14ac:dyDescent="0.25">
      <c r="A78" s="200"/>
      <c r="B78" s="417"/>
      <c r="C78" s="222"/>
      <c r="D78" s="223"/>
      <c r="E78" s="386"/>
      <c r="F78" s="386"/>
      <c r="G78" s="386"/>
      <c r="H78" s="386"/>
      <c r="I78" s="295"/>
    </row>
    <row r="79" spans="1:9" ht="39" customHeight="1" x14ac:dyDescent="0.25">
      <c r="A79" s="200"/>
      <c r="B79" s="417"/>
      <c r="C79" s="221" t="s">
        <v>656</v>
      </c>
      <c r="D79" s="291"/>
      <c r="E79" s="384"/>
      <c r="F79" s="384"/>
      <c r="G79" s="384"/>
      <c r="H79" s="384"/>
      <c r="I79" s="294"/>
    </row>
    <row r="80" spans="1:9" ht="35.25" customHeight="1" x14ac:dyDescent="0.25">
      <c r="A80" s="200"/>
      <c r="B80" s="417"/>
      <c r="C80" s="238" t="s">
        <v>657</v>
      </c>
      <c r="D80" s="245"/>
      <c r="E80" s="245"/>
      <c r="F80" s="245"/>
      <c r="G80" s="246"/>
      <c r="H80" s="246"/>
      <c r="I80" s="295"/>
    </row>
    <row r="81" spans="1:9" ht="36" customHeight="1" x14ac:dyDescent="0.25">
      <c r="A81" s="200"/>
      <c r="B81" s="417"/>
      <c r="C81" s="243" t="s">
        <v>658</v>
      </c>
      <c r="D81" s="244" t="s">
        <v>743</v>
      </c>
      <c r="E81" s="381" t="s">
        <v>659</v>
      </c>
      <c r="F81" s="381"/>
      <c r="G81" s="381"/>
      <c r="H81" s="381"/>
      <c r="I81" s="298" t="str">
        <f>'D5'!T12</f>
        <v/>
      </c>
    </row>
    <row r="82" spans="1:9" ht="43.5" customHeight="1" x14ac:dyDescent="0.25">
      <c r="A82" s="200"/>
      <c r="B82" s="417"/>
      <c r="C82" s="243" t="s">
        <v>660</v>
      </c>
      <c r="D82" s="244" t="s">
        <v>744</v>
      </c>
      <c r="E82" s="381" t="s">
        <v>661</v>
      </c>
      <c r="F82" s="381"/>
      <c r="G82" s="381"/>
      <c r="H82" s="381"/>
      <c r="I82" s="298" t="str">
        <f>'D1'!T30</f>
        <v/>
      </c>
    </row>
    <row r="83" spans="1:9" ht="26.25" customHeight="1" x14ac:dyDescent="0.25">
      <c r="A83" s="200"/>
      <c r="B83" s="417"/>
      <c r="C83" s="222" t="s">
        <v>662</v>
      </c>
      <c r="D83" s="224"/>
      <c r="E83" s="382"/>
      <c r="F83" s="382"/>
      <c r="G83" s="382"/>
      <c r="H83" s="382"/>
      <c r="I83" s="296"/>
    </row>
    <row r="84" spans="1:9" ht="36" customHeight="1" x14ac:dyDescent="0.25">
      <c r="A84" s="200"/>
      <c r="B84" s="417"/>
      <c r="C84" s="238" t="s">
        <v>663</v>
      </c>
      <c r="D84" s="240"/>
      <c r="E84" s="383"/>
      <c r="F84" s="383"/>
      <c r="G84" s="383"/>
      <c r="H84" s="383"/>
      <c r="I84" s="296"/>
    </row>
    <row r="85" spans="1:9" ht="44.25" customHeight="1" x14ac:dyDescent="0.25">
      <c r="A85" s="200"/>
      <c r="B85" s="417"/>
      <c r="C85" s="243" t="s">
        <v>664</v>
      </c>
      <c r="D85" s="244" t="s">
        <v>745</v>
      </c>
      <c r="E85" s="381" t="s">
        <v>665</v>
      </c>
      <c r="F85" s="381"/>
      <c r="G85" s="381"/>
      <c r="H85" s="381"/>
      <c r="I85" s="298" t="str">
        <f>'D5'!T30</f>
        <v/>
      </c>
    </row>
    <row r="86" spans="1:9" ht="36.75" customHeight="1" x14ac:dyDescent="0.25">
      <c r="A86" s="200"/>
      <c r="B86" s="417"/>
      <c r="C86" s="243" t="s">
        <v>666</v>
      </c>
      <c r="D86" s="244" t="s">
        <v>746</v>
      </c>
      <c r="E86" s="381" t="s">
        <v>667</v>
      </c>
      <c r="F86" s="381"/>
      <c r="G86" s="381"/>
      <c r="H86" s="381"/>
      <c r="I86" s="298" t="str">
        <f>'D5'!T29</f>
        <v/>
      </c>
    </row>
    <row r="87" spans="1:9" ht="36.75" customHeight="1" x14ac:dyDescent="0.25">
      <c r="A87" s="200"/>
      <c r="B87" s="417"/>
      <c r="C87" s="243" t="s">
        <v>668</v>
      </c>
      <c r="D87" s="244" t="s">
        <v>747</v>
      </c>
      <c r="E87" s="381" t="s">
        <v>669</v>
      </c>
      <c r="F87" s="381"/>
      <c r="G87" s="381"/>
      <c r="H87" s="381"/>
      <c r="I87" s="298" t="str">
        <f>'D1'!T25</f>
        <v/>
      </c>
    </row>
    <row r="88" spans="1:9" ht="15" x14ac:dyDescent="0.25">
      <c r="A88" s="200"/>
      <c r="B88" s="417"/>
      <c r="C88" s="215" t="s">
        <v>670</v>
      </c>
      <c r="D88" s="207"/>
      <c r="E88" s="392"/>
      <c r="F88" s="392"/>
      <c r="G88" s="392"/>
      <c r="H88" s="392"/>
      <c r="I88" s="296"/>
    </row>
    <row r="89" spans="1:9" ht="15" x14ac:dyDescent="0.25">
      <c r="A89" s="200"/>
      <c r="B89" s="417"/>
      <c r="C89" s="222"/>
      <c r="D89" s="224"/>
      <c r="E89" s="393"/>
      <c r="F89" s="393"/>
      <c r="G89" s="393"/>
      <c r="H89" s="393"/>
      <c r="I89" s="296"/>
    </row>
    <row r="90" spans="1:9" ht="15" x14ac:dyDescent="0.25">
      <c r="A90" s="200"/>
      <c r="B90" s="417"/>
      <c r="C90" s="221" t="s">
        <v>671</v>
      </c>
      <c r="D90" s="225"/>
      <c r="E90" s="373"/>
      <c r="F90" s="373"/>
      <c r="G90" s="373"/>
      <c r="H90" s="373"/>
      <c r="I90" s="296"/>
    </row>
    <row r="91" spans="1:9" ht="25.5" customHeight="1" x14ac:dyDescent="0.25">
      <c r="A91" s="200"/>
      <c r="B91" s="418"/>
      <c r="C91" s="231" t="s">
        <v>672</v>
      </c>
      <c r="D91" s="242"/>
      <c r="E91" s="376"/>
      <c r="F91" s="376"/>
      <c r="G91" s="376"/>
      <c r="H91" s="376"/>
      <c r="I91" s="296"/>
    </row>
    <row r="92" spans="1:9" ht="38.25" customHeight="1" x14ac:dyDescent="0.25">
      <c r="A92" s="200"/>
      <c r="B92" s="419" t="s">
        <v>673</v>
      </c>
      <c r="C92" s="234" t="s">
        <v>674</v>
      </c>
      <c r="D92" s="235" t="s">
        <v>748</v>
      </c>
      <c r="E92" s="375" t="s">
        <v>675</v>
      </c>
      <c r="F92" s="375"/>
      <c r="G92" s="375"/>
      <c r="H92" s="375"/>
      <c r="I92" s="298" t="str">
        <f>'D5'!T14</f>
        <v/>
      </c>
    </row>
    <row r="93" spans="1:9" ht="36" customHeight="1" x14ac:dyDescent="0.25">
      <c r="A93" s="200"/>
      <c r="B93" s="419"/>
      <c r="C93" s="222" t="s">
        <v>676</v>
      </c>
      <c r="D93" s="241"/>
      <c r="E93" s="387"/>
      <c r="F93" s="387"/>
      <c r="G93" s="387"/>
      <c r="H93" s="387"/>
      <c r="I93" s="296"/>
    </row>
    <row r="94" spans="1:9" ht="31.5" customHeight="1" x14ac:dyDescent="0.25">
      <c r="A94" s="200"/>
      <c r="B94" s="419"/>
      <c r="C94" s="221" t="s">
        <v>677</v>
      </c>
      <c r="D94" s="226"/>
      <c r="E94" s="388"/>
      <c r="F94" s="388"/>
      <c r="G94" s="388"/>
      <c r="H94" s="388"/>
      <c r="I94" s="296"/>
    </row>
    <row r="95" spans="1:9" ht="36" customHeight="1" x14ac:dyDescent="0.25">
      <c r="A95" s="200"/>
      <c r="B95" s="419"/>
      <c r="C95" s="238" t="s">
        <v>678</v>
      </c>
      <c r="D95" s="239"/>
      <c r="E95" s="376"/>
      <c r="F95" s="376"/>
      <c r="G95" s="376"/>
      <c r="H95" s="376"/>
      <c r="I95" s="296"/>
    </row>
    <row r="96" spans="1:9" ht="38.25" customHeight="1" x14ac:dyDescent="0.25">
      <c r="A96" s="200"/>
      <c r="B96" s="419"/>
      <c r="C96" s="217" t="s">
        <v>679</v>
      </c>
      <c r="D96" s="208" t="s">
        <v>749</v>
      </c>
      <c r="E96" s="377" t="s">
        <v>680</v>
      </c>
      <c r="F96" s="377"/>
      <c r="G96" s="377"/>
      <c r="H96" s="377"/>
      <c r="I96" s="298" t="str">
        <f>'D3'!S10</f>
        <v/>
      </c>
    </row>
    <row r="97" spans="1:10" ht="32.25" customHeight="1" x14ac:dyDescent="0.25">
      <c r="A97" s="200"/>
      <c r="B97" s="419"/>
      <c r="C97" s="234"/>
      <c r="D97" s="235" t="s">
        <v>750</v>
      </c>
      <c r="E97" s="374" t="s">
        <v>681</v>
      </c>
      <c r="F97" s="374"/>
      <c r="G97" s="374"/>
      <c r="H97" s="374"/>
      <c r="I97" s="298" t="str">
        <f>'D3'!S12</f>
        <v/>
      </c>
    </row>
    <row r="98" spans="1:10" ht="30.75" customHeight="1" x14ac:dyDescent="0.25">
      <c r="A98" s="200"/>
      <c r="B98" s="419"/>
      <c r="C98" s="217" t="s">
        <v>682</v>
      </c>
      <c r="D98" s="208" t="s">
        <v>751</v>
      </c>
      <c r="E98" s="377" t="s">
        <v>683</v>
      </c>
      <c r="F98" s="377"/>
      <c r="G98" s="377"/>
      <c r="H98" s="377"/>
      <c r="I98" s="298" t="str">
        <f>'D3'!S14</f>
        <v/>
      </c>
      <c r="J98" s="64"/>
    </row>
    <row r="99" spans="1:10" ht="39.75" customHeight="1" x14ac:dyDescent="0.25">
      <c r="A99" s="200"/>
      <c r="B99" s="419"/>
      <c r="C99" s="217"/>
      <c r="D99" s="208" t="s">
        <v>752</v>
      </c>
      <c r="E99" s="378" t="s">
        <v>684</v>
      </c>
      <c r="F99" s="378"/>
      <c r="G99" s="378"/>
      <c r="H99" s="378"/>
      <c r="I99" s="298" t="str">
        <f>'D3'!S26</f>
        <v/>
      </c>
      <c r="J99" s="64"/>
    </row>
    <row r="100" spans="1:10" ht="29.25" customHeight="1" x14ac:dyDescent="0.25">
      <c r="A100" s="200"/>
      <c r="B100" s="419"/>
      <c r="C100" s="217"/>
      <c r="D100" s="208" t="s">
        <v>753</v>
      </c>
      <c r="E100" s="378" t="s">
        <v>685</v>
      </c>
      <c r="F100" s="378"/>
      <c r="G100" s="378"/>
      <c r="H100" s="378"/>
      <c r="I100" s="298" t="str">
        <f>'D3'!S27</f>
        <v/>
      </c>
      <c r="J100" s="64"/>
    </row>
    <row r="101" spans="1:10" ht="56.25" customHeight="1" x14ac:dyDescent="0.25">
      <c r="A101" s="200"/>
      <c r="B101" s="419"/>
      <c r="C101" s="217"/>
      <c r="D101" s="208" t="s">
        <v>754</v>
      </c>
      <c r="E101" s="378" t="s">
        <v>686</v>
      </c>
      <c r="F101" s="378"/>
      <c r="G101" s="378"/>
      <c r="H101" s="378"/>
      <c r="I101" s="298" t="str">
        <f>'D3'!S24</f>
        <v/>
      </c>
      <c r="J101" s="64"/>
    </row>
    <row r="102" spans="1:10" ht="33" customHeight="1" x14ac:dyDescent="0.25">
      <c r="A102" s="200"/>
      <c r="B102" s="419"/>
      <c r="C102" s="234"/>
      <c r="D102" s="235" t="s">
        <v>755</v>
      </c>
      <c r="E102" s="374" t="s">
        <v>687</v>
      </c>
      <c r="F102" s="374"/>
      <c r="G102" s="374"/>
      <c r="H102" s="374"/>
      <c r="I102" s="298" t="str">
        <f>'D3'!S23</f>
        <v/>
      </c>
      <c r="J102" s="64"/>
    </row>
    <row r="103" spans="1:10" ht="40.5" customHeight="1" x14ac:dyDescent="0.25">
      <c r="A103" s="200"/>
      <c r="B103" s="419"/>
      <c r="C103" s="234" t="s">
        <v>688</v>
      </c>
      <c r="D103" s="235" t="s">
        <v>756</v>
      </c>
      <c r="E103" s="375" t="s">
        <v>689</v>
      </c>
      <c r="F103" s="375"/>
      <c r="G103" s="375"/>
      <c r="H103" s="375"/>
      <c r="I103" s="298" t="str">
        <f>'D3'!S28</f>
        <v/>
      </c>
      <c r="J103" s="64"/>
    </row>
    <row r="104" spans="1:10" ht="45" customHeight="1" x14ac:dyDescent="0.25">
      <c r="A104" s="200"/>
      <c r="B104" s="419"/>
      <c r="C104" s="234" t="s">
        <v>690</v>
      </c>
      <c r="D104" s="235" t="s">
        <v>757</v>
      </c>
      <c r="E104" s="375" t="s">
        <v>691</v>
      </c>
      <c r="F104" s="375"/>
      <c r="G104" s="375"/>
      <c r="H104" s="375"/>
      <c r="I104" s="298" t="str">
        <f>'D3'!S12</f>
        <v/>
      </c>
      <c r="J104" s="64"/>
    </row>
    <row r="105" spans="1:10" ht="35.25" customHeight="1" x14ac:dyDescent="0.25">
      <c r="A105" s="200"/>
      <c r="B105" s="419"/>
      <c r="C105" s="234" t="s">
        <v>692</v>
      </c>
      <c r="D105" s="235" t="s">
        <v>758</v>
      </c>
      <c r="E105" s="377" t="s">
        <v>693</v>
      </c>
      <c r="F105" s="377"/>
      <c r="G105" s="377"/>
      <c r="H105" s="377"/>
      <c r="I105" s="298" t="str">
        <f>'D5'!T42</f>
        <v/>
      </c>
      <c r="J105" s="64"/>
    </row>
    <row r="106" spans="1:10" ht="35.25" customHeight="1" x14ac:dyDescent="0.25">
      <c r="A106" s="200"/>
      <c r="B106" s="419"/>
      <c r="C106" s="408" t="s">
        <v>694</v>
      </c>
      <c r="D106" s="235"/>
      <c r="E106" s="377" t="s">
        <v>695</v>
      </c>
      <c r="F106" s="377"/>
      <c r="G106" s="377"/>
      <c r="H106" s="377"/>
      <c r="I106" s="298" t="str">
        <f>'D1'!T37</f>
        <v/>
      </c>
      <c r="J106" s="64"/>
    </row>
    <row r="107" spans="1:10" ht="38.25" customHeight="1" x14ac:dyDescent="0.25">
      <c r="A107" s="200"/>
      <c r="B107" s="419"/>
      <c r="C107" s="409"/>
      <c r="D107" s="235" t="s">
        <v>759</v>
      </c>
      <c r="E107" s="374" t="s">
        <v>696</v>
      </c>
      <c r="F107" s="374"/>
      <c r="G107" s="374"/>
      <c r="H107" s="374"/>
      <c r="I107" s="298" t="str">
        <f>'D3'!S27</f>
        <v/>
      </c>
      <c r="J107" s="64"/>
    </row>
    <row r="108" spans="1:10" ht="32.25" customHeight="1" x14ac:dyDescent="0.25">
      <c r="A108" s="200"/>
      <c r="B108" s="419"/>
      <c r="C108" s="234" t="s">
        <v>697</v>
      </c>
      <c r="D108" s="235" t="s">
        <v>760</v>
      </c>
      <c r="E108" s="374" t="s">
        <v>698</v>
      </c>
      <c r="F108" s="374"/>
      <c r="G108" s="374"/>
      <c r="H108" s="374"/>
      <c r="I108" s="298" t="str">
        <f>'D2'!T11</f>
        <v/>
      </c>
    </row>
    <row r="109" spans="1:10" ht="31.5" customHeight="1" x14ac:dyDescent="0.25">
      <c r="A109" s="200"/>
      <c r="B109" s="419"/>
      <c r="C109" s="236" t="s">
        <v>699</v>
      </c>
      <c r="D109" s="237"/>
      <c r="E109" s="372"/>
      <c r="F109" s="372"/>
      <c r="G109" s="372"/>
      <c r="H109" s="372"/>
      <c r="I109" s="296"/>
    </row>
    <row r="110" spans="1:10" ht="47.25" customHeight="1" x14ac:dyDescent="0.25">
      <c r="A110" s="200"/>
      <c r="B110" s="420"/>
      <c r="C110" s="234" t="s">
        <v>700</v>
      </c>
      <c r="D110" s="235" t="s">
        <v>761</v>
      </c>
      <c r="E110" s="375" t="s">
        <v>701</v>
      </c>
      <c r="F110" s="375"/>
      <c r="G110" s="375"/>
      <c r="H110" s="375"/>
      <c r="I110" s="298" t="str">
        <f>'D2'!T10</f>
        <v/>
      </c>
    </row>
    <row r="111" spans="1:10" ht="41.25" customHeight="1" x14ac:dyDescent="0.25">
      <c r="A111" s="200"/>
      <c r="B111" s="400" t="s">
        <v>702</v>
      </c>
      <c r="C111" s="218" t="s">
        <v>703</v>
      </c>
      <c r="D111" s="219" t="s">
        <v>762</v>
      </c>
      <c r="E111" s="371" t="s">
        <v>704</v>
      </c>
      <c r="F111" s="371"/>
      <c r="G111" s="371"/>
      <c r="H111" s="371"/>
      <c r="I111" s="298" t="str">
        <f>'D1'!T12</f>
        <v/>
      </c>
    </row>
    <row r="112" spans="1:10" ht="30.75" customHeight="1" x14ac:dyDescent="0.25">
      <c r="A112" s="200"/>
      <c r="B112" s="401"/>
      <c r="C112" s="227"/>
      <c r="D112" s="228" t="s">
        <v>763</v>
      </c>
      <c r="E112" s="370" t="s">
        <v>705</v>
      </c>
      <c r="F112" s="370"/>
      <c r="G112" s="370"/>
      <c r="H112" s="370"/>
      <c r="I112" s="298" t="str">
        <f>'D1'!T13</f>
        <v/>
      </c>
    </row>
    <row r="113" spans="1:9" ht="33" customHeight="1" x14ac:dyDescent="0.25">
      <c r="A113" s="200"/>
      <c r="B113" s="401"/>
      <c r="C113" s="227" t="s">
        <v>706</v>
      </c>
      <c r="D113" s="229" t="s">
        <v>764</v>
      </c>
      <c r="E113" s="406" t="s">
        <v>707</v>
      </c>
      <c r="F113" s="406"/>
      <c r="G113" s="406"/>
      <c r="H113" s="406"/>
      <c r="I113" s="298" t="str">
        <f>'D1'!T29</f>
        <v/>
      </c>
    </row>
    <row r="114" spans="1:9" ht="30" customHeight="1" x14ac:dyDescent="0.25">
      <c r="A114" s="200"/>
      <c r="B114" s="401"/>
      <c r="C114" s="218" t="s">
        <v>708</v>
      </c>
      <c r="D114" s="219" t="s">
        <v>765</v>
      </c>
      <c r="E114" s="371" t="s">
        <v>709</v>
      </c>
      <c r="F114" s="371"/>
      <c r="G114" s="371"/>
      <c r="H114" s="371"/>
      <c r="I114" s="402" t="str">
        <f>'D5'!T16</f>
        <v/>
      </c>
    </row>
    <row r="115" spans="1:9" ht="25.5" customHeight="1" x14ac:dyDescent="0.25">
      <c r="A115" s="200"/>
      <c r="B115" s="401"/>
      <c r="C115" s="218" t="s">
        <v>710</v>
      </c>
      <c r="D115" s="209"/>
      <c r="E115" s="407"/>
      <c r="F115" s="407"/>
      <c r="G115" s="407"/>
      <c r="H115" s="407"/>
      <c r="I115" s="403"/>
    </row>
    <row r="116" spans="1:9" ht="24.75" customHeight="1" x14ac:dyDescent="0.25">
      <c r="A116" s="200"/>
      <c r="B116" s="401"/>
      <c r="C116" s="227" t="s">
        <v>711</v>
      </c>
      <c r="D116" s="288"/>
      <c r="E116" s="370"/>
      <c r="F116" s="370"/>
      <c r="G116" s="370"/>
      <c r="H116" s="370"/>
      <c r="I116" s="404"/>
    </row>
    <row r="117" spans="1:9" ht="27.75" customHeight="1" x14ac:dyDescent="0.25">
      <c r="A117" s="200"/>
      <c r="B117" s="401"/>
      <c r="C117" s="227" t="s">
        <v>712</v>
      </c>
      <c r="D117" s="229" t="s">
        <v>766</v>
      </c>
      <c r="E117" s="406" t="s">
        <v>713</v>
      </c>
      <c r="F117" s="406"/>
      <c r="G117" s="406"/>
      <c r="H117" s="406"/>
      <c r="I117" s="298" t="str">
        <f>'D5'!T52</f>
        <v/>
      </c>
    </row>
    <row r="118" spans="1:9" ht="39.75" customHeight="1" x14ac:dyDescent="0.25">
      <c r="A118" s="200"/>
      <c r="B118" s="401"/>
      <c r="C118" s="227" t="s">
        <v>714</v>
      </c>
      <c r="D118" s="229" t="s">
        <v>767</v>
      </c>
      <c r="E118" s="406" t="s">
        <v>715</v>
      </c>
      <c r="F118" s="406"/>
      <c r="G118" s="406"/>
      <c r="H118" s="406"/>
      <c r="I118" s="298" t="str">
        <f>'D1'!T24</f>
        <v/>
      </c>
    </row>
    <row r="119" spans="1:9" ht="39" customHeight="1" x14ac:dyDescent="0.25">
      <c r="A119" s="200"/>
      <c r="B119" s="401"/>
      <c r="C119" s="227" t="s">
        <v>716</v>
      </c>
      <c r="D119" s="229" t="s">
        <v>768</v>
      </c>
      <c r="E119" s="406" t="s">
        <v>717</v>
      </c>
      <c r="F119" s="406"/>
      <c r="G119" s="406"/>
      <c r="H119" s="406"/>
      <c r="I119" s="298" t="str">
        <f>'D5'!T28</f>
        <v/>
      </c>
    </row>
    <row r="120" spans="1:9" ht="37.5" customHeight="1" x14ac:dyDescent="0.25">
      <c r="A120" s="200"/>
      <c r="B120" s="401"/>
      <c r="C120" s="227" t="s">
        <v>718</v>
      </c>
      <c r="D120" s="229" t="s">
        <v>769</v>
      </c>
      <c r="E120" s="406" t="s">
        <v>719</v>
      </c>
      <c r="F120" s="406"/>
      <c r="G120" s="406"/>
      <c r="H120" s="406"/>
      <c r="I120" s="298" t="str">
        <f>'D5'!T33</f>
        <v/>
      </c>
    </row>
    <row r="121" spans="1:9" ht="45.75" customHeight="1" x14ac:dyDescent="0.25">
      <c r="A121" s="200"/>
      <c r="B121" s="401"/>
      <c r="C121" s="227" t="s">
        <v>720</v>
      </c>
      <c r="D121" s="229" t="s">
        <v>770</v>
      </c>
      <c r="E121" s="406" t="s">
        <v>721</v>
      </c>
      <c r="F121" s="406"/>
      <c r="G121" s="406"/>
      <c r="H121" s="406"/>
      <c r="I121" s="298" t="str">
        <f>'D1'!T38</f>
        <v/>
      </c>
    </row>
    <row r="122" spans="1:9" ht="48" customHeight="1" x14ac:dyDescent="0.25">
      <c r="A122" s="200"/>
      <c r="B122" s="401"/>
      <c r="C122" s="218" t="s">
        <v>722</v>
      </c>
      <c r="D122" s="219" t="s">
        <v>771</v>
      </c>
      <c r="E122" s="371" t="s">
        <v>723</v>
      </c>
      <c r="F122" s="371"/>
      <c r="G122" s="371"/>
      <c r="H122" s="371"/>
      <c r="I122" s="298" t="str">
        <f>'D1'!T38</f>
        <v/>
      </c>
    </row>
    <row r="123" spans="1:9" ht="46.5" customHeight="1" x14ac:dyDescent="0.25">
      <c r="A123" s="200"/>
      <c r="B123" s="401"/>
      <c r="C123" s="218"/>
      <c r="D123" s="210" t="s">
        <v>772</v>
      </c>
      <c r="E123" s="407" t="s">
        <v>724</v>
      </c>
      <c r="F123" s="407"/>
      <c r="G123" s="407"/>
      <c r="H123" s="407"/>
      <c r="I123" s="298" t="str">
        <f>'D5'!T20</f>
        <v/>
      </c>
    </row>
    <row r="124" spans="1:9" ht="39.75" customHeight="1" x14ac:dyDescent="0.25">
      <c r="A124" s="200"/>
      <c r="B124" s="401"/>
      <c r="C124" s="227"/>
      <c r="D124" s="228" t="s">
        <v>773</v>
      </c>
      <c r="E124" s="370" t="s">
        <v>725</v>
      </c>
      <c r="F124" s="370"/>
      <c r="G124" s="370"/>
      <c r="H124" s="370"/>
      <c r="I124" s="298" t="str">
        <f>'D5'!T22</f>
        <v/>
      </c>
    </row>
    <row r="125" spans="1:9" ht="42" customHeight="1" x14ac:dyDescent="0.25">
      <c r="A125" s="200"/>
      <c r="B125" s="401"/>
      <c r="C125" s="218" t="s">
        <v>726</v>
      </c>
      <c r="D125" s="219" t="s">
        <v>774</v>
      </c>
      <c r="E125" s="371" t="s">
        <v>727</v>
      </c>
      <c r="F125" s="371"/>
      <c r="G125" s="371"/>
      <c r="H125" s="371"/>
      <c r="I125" s="298" t="str">
        <f>'D5'!T54</f>
        <v/>
      </c>
    </row>
    <row r="126" spans="1:9" ht="45" customHeight="1" x14ac:dyDescent="0.25">
      <c r="A126" s="200"/>
      <c r="B126" s="401"/>
      <c r="C126" s="232"/>
      <c r="D126" s="233" t="s">
        <v>775</v>
      </c>
      <c r="E126" s="370" t="s">
        <v>728</v>
      </c>
      <c r="F126" s="370"/>
      <c r="G126" s="370"/>
      <c r="H126" s="370"/>
      <c r="I126" s="298" t="str">
        <f>'D5'!T56</f>
        <v/>
      </c>
    </row>
    <row r="127" spans="1:9" ht="36.75" customHeight="1" x14ac:dyDescent="0.25">
      <c r="A127" s="200"/>
      <c r="B127" s="401"/>
      <c r="C127" s="231" t="s">
        <v>729</v>
      </c>
      <c r="D127" s="230"/>
      <c r="E127" s="372"/>
      <c r="F127" s="372"/>
      <c r="G127" s="372"/>
      <c r="H127" s="372"/>
      <c r="I127" s="296"/>
    </row>
    <row r="128" spans="1:9" ht="39" customHeight="1" x14ac:dyDescent="0.25">
      <c r="A128" s="200"/>
      <c r="B128" s="401"/>
      <c r="C128" s="218" t="s">
        <v>730</v>
      </c>
      <c r="D128" s="219" t="s">
        <v>776</v>
      </c>
      <c r="E128" s="371" t="s">
        <v>731</v>
      </c>
      <c r="F128" s="371"/>
      <c r="G128" s="371"/>
      <c r="H128" s="371"/>
      <c r="I128" s="298" t="str">
        <f>'D5'!T59</f>
        <v/>
      </c>
    </row>
    <row r="129" spans="1:9" ht="39.75" customHeight="1" x14ac:dyDescent="0.25">
      <c r="A129" s="200"/>
      <c r="B129" s="401"/>
      <c r="C129" s="227"/>
      <c r="D129" s="228" t="s">
        <v>777</v>
      </c>
      <c r="E129" s="370" t="s">
        <v>732</v>
      </c>
      <c r="F129" s="370"/>
      <c r="G129" s="370"/>
      <c r="H129" s="370"/>
      <c r="I129" s="298" t="str">
        <f>'D5'!T24</f>
        <v/>
      </c>
    </row>
    <row r="130" spans="1:9" ht="38.25" customHeight="1" x14ac:dyDescent="0.25">
      <c r="A130" s="200"/>
      <c r="B130" s="398" t="s">
        <v>733</v>
      </c>
      <c r="C130" s="248" t="s">
        <v>734</v>
      </c>
      <c r="D130" s="249" t="s">
        <v>778</v>
      </c>
      <c r="E130" s="405" t="s">
        <v>735</v>
      </c>
      <c r="F130" s="405"/>
      <c r="G130" s="405"/>
      <c r="H130" s="405"/>
      <c r="I130" s="298" t="str">
        <f>'D5'!T53</f>
        <v/>
      </c>
    </row>
    <row r="131" spans="1:9" ht="43.5" customHeight="1" x14ac:dyDescent="0.25">
      <c r="A131" s="200"/>
      <c r="B131" s="398"/>
      <c r="C131" s="248" t="s">
        <v>736</v>
      </c>
      <c r="D131" s="249" t="s">
        <v>779</v>
      </c>
      <c r="E131" s="405" t="s">
        <v>737</v>
      </c>
      <c r="F131" s="405"/>
      <c r="G131" s="405"/>
      <c r="H131" s="405"/>
      <c r="I131" s="298" t="str">
        <f>'D5'!T51</f>
        <v/>
      </c>
    </row>
    <row r="132" spans="1:9" ht="48" customHeight="1" x14ac:dyDescent="0.25">
      <c r="A132" s="200"/>
      <c r="B132" s="398"/>
      <c r="C132" s="248" t="s">
        <v>738</v>
      </c>
      <c r="D132" s="250" t="s">
        <v>780</v>
      </c>
      <c r="E132" s="405" t="s">
        <v>739</v>
      </c>
      <c r="F132" s="405"/>
      <c r="G132" s="405"/>
      <c r="H132" s="405"/>
      <c r="I132" s="298" t="str">
        <f>'D1'!T33</f>
        <v/>
      </c>
    </row>
    <row r="133" spans="1:9" ht="42.75" customHeight="1" x14ac:dyDescent="0.25">
      <c r="A133" s="200"/>
      <c r="B133" s="398"/>
      <c r="C133" s="222" t="s">
        <v>740</v>
      </c>
      <c r="D133" s="224"/>
      <c r="E133" s="382"/>
      <c r="F133" s="382"/>
      <c r="G133" s="382"/>
      <c r="H133" s="382"/>
      <c r="I133" s="296"/>
    </row>
    <row r="134" spans="1:9" ht="48" customHeight="1" x14ac:dyDescent="0.25">
      <c r="A134" s="200"/>
      <c r="B134" s="398"/>
      <c r="C134" s="221" t="s">
        <v>741</v>
      </c>
      <c r="D134" s="225"/>
      <c r="E134" s="373"/>
      <c r="F134" s="373"/>
      <c r="G134" s="373"/>
      <c r="H134" s="373"/>
      <c r="I134" s="296"/>
    </row>
    <row r="135" spans="1:9" ht="33.75" customHeight="1" thickBot="1" x14ac:dyDescent="0.3">
      <c r="A135" s="200"/>
      <c r="B135" s="399"/>
      <c r="C135" s="216" t="s">
        <v>742</v>
      </c>
      <c r="D135" s="206"/>
      <c r="E135" s="369"/>
      <c r="F135" s="369"/>
      <c r="G135" s="369"/>
      <c r="H135" s="369"/>
      <c r="I135" s="297"/>
    </row>
  </sheetData>
  <sheetProtection formatCells="0" formatColumns="0" formatRows="0" insertColumns="0" insertRows="0" insertHyperlinks="0" deleteColumns="0" deleteRows="0" sort="0" autoFilter="0" pivotTables="0"/>
  <mergeCells count="91">
    <mergeCell ref="E46:F46"/>
    <mergeCell ref="E47:F47"/>
    <mergeCell ref="E48:F48"/>
    <mergeCell ref="E49:F49"/>
    <mergeCell ref="E50:F50"/>
    <mergeCell ref="C106:C107"/>
    <mergeCell ref="E106:H106"/>
    <mergeCell ref="E92:H92"/>
    <mergeCell ref="B2:G2"/>
    <mergeCell ref="B4:F4"/>
    <mergeCell ref="B8:F8"/>
    <mergeCell ref="B12:F12"/>
    <mergeCell ref="B16:F16"/>
    <mergeCell ref="B60:I60"/>
    <mergeCell ref="B75:B91"/>
    <mergeCell ref="B92:B110"/>
    <mergeCell ref="B24:F24"/>
    <mergeCell ref="B44:C44"/>
    <mergeCell ref="E44:G44"/>
    <mergeCell ref="B32:C32"/>
    <mergeCell ref="E32:G32"/>
    <mergeCell ref="B130:B135"/>
    <mergeCell ref="B111:B129"/>
    <mergeCell ref="I114:I116"/>
    <mergeCell ref="E130:H130"/>
    <mergeCell ref="E131:H131"/>
    <mergeCell ref="E120:H120"/>
    <mergeCell ref="E113:H113"/>
    <mergeCell ref="E114:H116"/>
    <mergeCell ref="E117:H117"/>
    <mergeCell ref="E118:H118"/>
    <mergeCell ref="E119:H119"/>
    <mergeCell ref="E121:H121"/>
    <mergeCell ref="E122:H122"/>
    <mergeCell ref="E123:H123"/>
    <mergeCell ref="E132:H132"/>
    <mergeCell ref="E133:H133"/>
    <mergeCell ref="E94:H94"/>
    <mergeCell ref="B20:F20"/>
    <mergeCell ref="E75:H75"/>
    <mergeCell ref="B28:F28"/>
    <mergeCell ref="E88:H89"/>
    <mergeCell ref="E90:H90"/>
    <mergeCell ref="E91:H91"/>
    <mergeCell ref="E34:F34"/>
    <mergeCell ref="E35:F35"/>
    <mergeCell ref="E36:F36"/>
    <mergeCell ref="E37:F37"/>
    <mergeCell ref="E38:F38"/>
    <mergeCell ref="E39:F39"/>
    <mergeCell ref="E51:F51"/>
    <mergeCell ref="E52:F52"/>
    <mergeCell ref="E40:F40"/>
    <mergeCell ref="E105:H105"/>
    <mergeCell ref="E102:H102"/>
    <mergeCell ref="E103:H103"/>
    <mergeCell ref="B62:I62"/>
    <mergeCell ref="F73:G73"/>
    <mergeCell ref="E82:H82"/>
    <mergeCell ref="E83:H83"/>
    <mergeCell ref="E84:H84"/>
    <mergeCell ref="E85:H85"/>
    <mergeCell ref="E76:H76"/>
    <mergeCell ref="E77:H78"/>
    <mergeCell ref="E79:H79"/>
    <mergeCell ref="E81:H81"/>
    <mergeCell ref="E86:H86"/>
    <mergeCell ref="E87:H87"/>
    <mergeCell ref="E93:H93"/>
    <mergeCell ref="E95:H95"/>
    <mergeCell ref="E96:H96"/>
    <mergeCell ref="E97:H97"/>
    <mergeCell ref="E98:H98"/>
    <mergeCell ref="E104:H104"/>
    <mergeCell ref="E99:H99"/>
    <mergeCell ref="E100:H100"/>
    <mergeCell ref="E101:H101"/>
    <mergeCell ref="E107:H107"/>
    <mergeCell ref="E108:H108"/>
    <mergeCell ref="E109:H109"/>
    <mergeCell ref="E110:H110"/>
    <mergeCell ref="E112:H112"/>
    <mergeCell ref="E111:H111"/>
    <mergeCell ref="E135:H135"/>
    <mergeCell ref="E124:H124"/>
    <mergeCell ref="E125:H125"/>
    <mergeCell ref="E126:H126"/>
    <mergeCell ref="E127:H127"/>
    <mergeCell ref="E129:H129"/>
    <mergeCell ref="E128:H128"/>
    <mergeCell ref="E134:H134"/>
  </mergeCells>
  <conditionalFormatting sqref="G17:G18 G13:G14 G9:G10 G5:G6">
    <cfRule type="cellIs" dxfId="405" priority="459" stopIfTrue="1" operator="lessThan">
      <formula>19.999</formula>
    </cfRule>
    <cfRule type="cellIs" dxfId="404" priority="460" stopIfTrue="1" operator="lessThan">
      <formula>79.999</formula>
    </cfRule>
    <cfRule type="cellIs" dxfId="403" priority="461" stopIfTrue="1" operator="between">
      <formula>90</formula>
      <formula>100</formula>
    </cfRule>
  </conditionalFormatting>
  <conditionalFormatting sqref="G17:G18 G13:G14 G9:G10 G5:G6">
    <cfRule type="containsBlanks" dxfId="402" priority="453" stopIfTrue="1">
      <formula>LEN(TRIM(G5))=0</formula>
    </cfRule>
    <cfRule type="cellIs" dxfId="401" priority="455" stopIfTrue="1" operator="lessThan">
      <formula>39.999</formula>
    </cfRule>
    <cfRule type="cellIs" dxfId="400" priority="456" stopIfTrue="1" operator="lessThan">
      <formula>59.999</formula>
    </cfRule>
    <cfRule type="cellIs" dxfId="399" priority="458" stopIfTrue="1" operator="lessThan">
      <formula>89.999</formula>
    </cfRule>
  </conditionalFormatting>
  <conditionalFormatting sqref="G21:G22">
    <cfRule type="cellIs" dxfId="398" priority="465" stopIfTrue="1" operator="lessThan">
      <formula>19.999</formula>
    </cfRule>
    <cfRule type="cellIs" dxfId="397" priority="466" stopIfTrue="1" operator="lessThan">
      <formula>79.999</formula>
    </cfRule>
    <cfRule type="cellIs" dxfId="396" priority="467" stopIfTrue="1" operator="between">
      <formula>90</formula>
      <formula>100</formula>
    </cfRule>
  </conditionalFormatting>
  <conditionalFormatting sqref="G21:G22">
    <cfRule type="containsBlanks" dxfId="395" priority="407" stopIfTrue="1">
      <formula>LEN(TRIM(G21))=0</formula>
    </cfRule>
    <cfRule type="cellIs" dxfId="394" priority="409" stopIfTrue="1" operator="lessThan">
      <formula>39.999</formula>
    </cfRule>
    <cfRule type="cellIs" dxfId="393" priority="410" stopIfTrue="1" operator="lessThan">
      <formula>59.999</formula>
    </cfRule>
    <cfRule type="cellIs" dxfId="392" priority="412" stopIfTrue="1" operator="lessThan">
      <formula>89.999</formula>
    </cfRule>
  </conditionalFormatting>
  <conditionalFormatting sqref="G25:G26">
    <cfRule type="cellIs" dxfId="391" priority="471" stopIfTrue="1" operator="lessThan">
      <formula>19.999</formula>
    </cfRule>
    <cfRule type="cellIs" dxfId="390" priority="472" stopIfTrue="1" operator="lessThan">
      <formula>79.999</formula>
    </cfRule>
    <cfRule type="cellIs" dxfId="389" priority="473" stopIfTrue="1" operator="between">
      <formula>90</formula>
      <formula>100</formula>
    </cfRule>
  </conditionalFormatting>
  <conditionalFormatting sqref="G25:G26">
    <cfRule type="containsBlanks" dxfId="388" priority="400" stopIfTrue="1">
      <formula>LEN(TRIM(G25))=0</formula>
    </cfRule>
    <cfRule type="cellIs" dxfId="387" priority="402" stopIfTrue="1" operator="lessThan">
      <formula>39.999</formula>
    </cfRule>
    <cfRule type="cellIs" dxfId="386" priority="403" stopIfTrue="1" operator="lessThan">
      <formula>59.999</formula>
    </cfRule>
    <cfRule type="cellIs" dxfId="385" priority="405" stopIfTrue="1" operator="lessThan">
      <formula>89.999</formula>
    </cfRule>
  </conditionalFormatting>
  <conditionalFormatting sqref="E32">
    <cfRule type="cellIs" dxfId="384" priority="477" stopIfTrue="1" operator="lessThan">
      <formula>19.999</formula>
    </cfRule>
    <cfRule type="cellIs" dxfId="383" priority="478" stopIfTrue="1" operator="lessThan">
      <formula>79.999</formula>
    </cfRule>
    <cfRule type="cellIs" dxfId="382" priority="479" stopIfTrue="1" operator="between">
      <formula>90</formula>
      <formula>100</formula>
    </cfRule>
  </conditionalFormatting>
  <conditionalFormatting sqref="E32:G32">
    <cfRule type="containsBlanks" dxfId="381" priority="393" stopIfTrue="1">
      <formula>LEN(TRIM(E32))=0</formula>
    </cfRule>
    <cfRule type="cellIs" dxfId="380" priority="395" stopIfTrue="1" operator="lessThan">
      <formula>39.999</formula>
    </cfRule>
    <cfRule type="cellIs" dxfId="379" priority="396" stopIfTrue="1" operator="lessThan">
      <formula>59.999</formula>
    </cfRule>
    <cfRule type="cellIs" dxfId="378" priority="398" stopIfTrue="1" operator="lessThan">
      <formula>89.999</formula>
    </cfRule>
  </conditionalFormatting>
  <conditionalFormatting sqref="G29:G30">
    <cfRule type="cellIs" dxfId="377" priority="483" stopIfTrue="1" operator="lessThan">
      <formula>19.999</formula>
    </cfRule>
    <cfRule type="cellIs" dxfId="376" priority="484" stopIfTrue="1" operator="lessThan">
      <formula>79.999</formula>
    </cfRule>
    <cfRule type="cellIs" dxfId="375" priority="485" stopIfTrue="1" operator="between">
      <formula>90</formula>
      <formula>100</formula>
    </cfRule>
  </conditionalFormatting>
  <conditionalFormatting sqref="G29:G30">
    <cfRule type="containsBlanks" dxfId="374" priority="386" stopIfTrue="1">
      <formula>LEN(TRIM(G29))=0</formula>
    </cfRule>
    <cfRule type="cellIs" dxfId="373" priority="388" stopIfTrue="1" operator="lessThan">
      <formula>39.999</formula>
    </cfRule>
    <cfRule type="cellIs" dxfId="372" priority="389" stopIfTrue="1" operator="lessThan">
      <formula>59.999</formula>
    </cfRule>
    <cfRule type="cellIs" dxfId="371" priority="391" stopIfTrue="1" operator="lessThan">
      <formula>89.999</formula>
    </cfRule>
  </conditionalFormatting>
  <conditionalFormatting sqref="G34">
    <cfRule type="cellIs" dxfId="370" priority="489" stopIfTrue="1" operator="lessThan">
      <formula>19.999</formula>
    </cfRule>
    <cfRule type="cellIs" dxfId="369" priority="490" stopIfTrue="1" operator="lessThan">
      <formula>79.999</formula>
    </cfRule>
    <cfRule type="cellIs" dxfId="368" priority="491" stopIfTrue="1" operator="between">
      <formula>90</formula>
      <formula>100</formula>
    </cfRule>
  </conditionalFormatting>
  <conditionalFormatting sqref="G34">
    <cfRule type="containsBlanks" dxfId="367" priority="379" stopIfTrue="1">
      <formula>LEN(TRIM(G34))=0</formula>
    </cfRule>
    <cfRule type="cellIs" dxfId="366" priority="381" stopIfTrue="1" operator="lessThan">
      <formula>39.999</formula>
    </cfRule>
    <cfRule type="cellIs" dxfId="365" priority="382" stopIfTrue="1" operator="lessThan">
      <formula>59.999</formula>
    </cfRule>
    <cfRule type="cellIs" dxfId="364" priority="384" stopIfTrue="1" operator="lessThan">
      <formula>89.999</formula>
    </cfRule>
  </conditionalFormatting>
  <conditionalFormatting sqref="G35">
    <cfRule type="cellIs" dxfId="363" priority="495" stopIfTrue="1" operator="lessThan">
      <formula>19.999</formula>
    </cfRule>
    <cfRule type="cellIs" dxfId="362" priority="496" stopIfTrue="1" operator="lessThan">
      <formula>79.999</formula>
    </cfRule>
    <cfRule type="cellIs" dxfId="361" priority="497" stopIfTrue="1" operator="between">
      <formula>90</formula>
      <formula>100</formula>
    </cfRule>
  </conditionalFormatting>
  <conditionalFormatting sqref="G35">
    <cfRule type="containsBlanks" dxfId="360" priority="372" stopIfTrue="1">
      <formula>LEN(TRIM(G35))=0</formula>
    </cfRule>
    <cfRule type="cellIs" dxfId="359" priority="374" stopIfTrue="1" operator="lessThan">
      <formula>39.999</formula>
    </cfRule>
    <cfRule type="cellIs" dxfId="358" priority="375" stopIfTrue="1" operator="lessThan">
      <formula>59.999</formula>
    </cfRule>
    <cfRule type="cellIs" dxfId="357" priority="377" stopIfTrue="1" operator="lessThan">
      <formula>89.999</formula>
    </cfRule>
  </conditionalFormatting>
  <conditionalFormatting sqref="G36">
    <cfRule type="cellIs" dxfId="356" priority="501" stopIfTrue="1" operator="lessThan">
      <formula>19.999</formula>
    </cfRule>
    <cfRule type="cellIs" dxfId="355" priority="502" stopIfTrue="1" operator="lessThan">
      <formula>79.999</formula>
    </cfRule>
    <cfRule type="cellIs" dxfId="354" priority="503" stopIfTrue="1" operator="between">
      <formula>90</formula>
      <formula>100</formula>
    </cfRule>
  </conditionalFormatting>
  <conditionalFormatting sqref="G36">
    <cfRule type="containsBlanks" dxfId="353" priority="365" stopIfTrue="1">
      <formula>LEN(TRIM(G36))=0</formula>
    </cfRule>
    <cfRule type="cellIs" dxfId="352" priority="367" stopIfTrue="1" operator="lessThan">
      <formula>39.999</formula>
    </cfRule>
    <cfRule type="cellIs" dxfId="351" priority="368" stopIfTrue="1" operator="lessThan">
      <formula>59.999</formula>
    </cfRule>
    <cfRule type="cellIs" dxfId="350" priority="370" stopIfTrue="1" operator="lessThan">
      <formula>89.999</formula>
    </cfRule>
  </conditionalFormatting>
  <conditionalFormatting sqref="G38">
    <cfRule type="cellIs" dxfId="349" priority="507" stopIfTrue="1" operator="lessThan">
      <formula>19.999</formula>
    </cfRule>
    <cfRule type="cellIs" dxfId="348" priority="508" stopIfTrue="1" operator="lessThan">
      <formula>79.999</formula>
    </cfRule>
    <cfRule type="cellIs" dxfId="347" priority="509" stopIfTrue="1" operator="between">
      <formula>90</formula>
      <formula>100</formula>
    </cfRule>
  </conditionalFormatting>
  <conditionalFormatting sqref="G38">
    <cfRule type="containsBlanks" dxfId="346" priority="358" stopIfTrue="1">
      <formula>LEN(TRIM(G38))=0</formula>
    </cfRule>
    <cfRule type="cellIs" dxfId="345" priority="360" stopIfTrue="1" operator="lessThan">
      <formula>39.999</formula>
    </cfRule>
    <cfRule type="cellIs" dxfId="344" priority="361" stopIfTrue="1" operator="lessThan">
      <formula>59.999</formula>
    </cfRule>
    <cfRule type="cellIs" dxfId="343" priority="363" stopIfTrue="1" operator="lessThan">
      <formula>89.999</formula>
    </cfRule>
  </conditionalFormatting>
  <conditionalFormatting sqref="G37">
    <cfRule type="cellIs" dxfId="342" priority="513" stopIfTrue="1" operator="lessThan">
      <formula>19.999</formula>
    </cfRule>
    <cfRule type="cellIs" dxfId="341" priority="514" stopIfTrue="1" operator="lessThan">
      <formula>79.999</formula>
    </cfRule>
    <cfRule type="cellIs" dxfId="340" priority="515" stopIfTrue="1" operator="between">
      <formula>90</formula>
      <formula>100</formula>
    </cfRule>
  </conditionalFormatting>
  <conditionalFormatting sqref="G37">
    <cfRule type="containsBlanks" dxfId="339" priority="351" stopIfTrue="1">
      <formula>LEN(TRIM(G37))=0</formula>
    </cfRule>
    <cfRule type="cellIs" dxfId="338" priority="353" stopIfTrue="1" operator="lessThan">
      <formula>39.999</formula>
    </cfRule>
    <cfRule type="cellIs" dxfId="337" priority="354" stopIfTrue="1" operator="lessThan">
      <formula>59.999</formula>
    </cfRule>
    <cfRule type="cellIs" dxfId="336" priority="356" stopIfTrue="1" operator="lessThan">
      <formula>89.999</formula>
    </cfRule>
  </conditionalFormatting>
  <conditionalFormatting sqref="G39">
    <cfRule type="cellIs" dxfId="335" priority="519" stopIfTrue="1" operator="lessThan">
      <formula>19.999</formula>
    </cfRule>
    <cfRule type="cellIs" dxfId="334" priority="520" stopIfTrue="1" operator="lessThan">
      <formula>79.999</formula>
    </cfRule>
    <cfRule type="cellIs" dxfId="333" priority="521" stopIfTrue="1" operator="between">
      <formula>90</formula>
      <formula>100</formula>
    </cfRule>
  </conditionalFormatting>
  <conditionalFormatting sqref="G39">
    <cfRule type="containsBlanks" dxfId="332" priority="344" stopIfTrue="1">
      <formula>LEN(TRIM(G39))=0</formula>
    </cfRule>
    <cfRule type="cellIs" dxfId="331" priority="346" stopIfTrue="1" operator="lessThan">
      <formula>39.999</formula>
    </cfRule>
    <cfRule type="cellIs" dxfId="330" priority="347" stopIfTrue="1" operator="lessThan">
      <formula>59.999</formula>
    </cfRule>
    <cfRule type="cellIs" dxfId="329" priority="349" stopIfTrue="1" operator="lessThan">
      <formula>89.999</formula>
    </cfRule>
  </conditionalFormatting>
  <conditionalFormatting sqref="G40">
    <cfRule type="cellIs" dxfId="328" priority="525" stopIfTrue="1" operator="lessThan">
      <formula>19.999</formula>
    </cfRule>
    <cfRule type="cellIs" dxfId="327" priority="526" stopIfTrue="1" operator="lessThan">
      <formula>79.999</formula>
    </cfRule>
    <cfRule type="cellIs" dxfId="326" priority="527" stopIfTrue="1" operator="between">
      <formula>90</formula>
      <formula>100</formula>
    </cfRule>
  </conditionalFormatting>
  <conditionalFormatting sqref="G40">
    <cfRule type="containsBlanks" dxfId="325" priority="337" stopIfTrue="1">
      <formula>LEN(TRIM(G40))=0</formula>
    </cfRule>
    <cfRule type="cellIs" dxfId="324" priority="339" stopIfTrue="1" operator="lessThan">
      <formula>39.999</formula>
    </cfRule>
    <cfRule type="cellIs" dxfId="323" priority="340" stopIfTrue="1" operator="lessThan">
      <formula>59.999</formula>
    </cfRule>
    <cfRule type="cellIs" dxfId="322" priority="342" stopIfTrue="1" operator="lessThan">
      <formula>89.999</formula>
    </cfRule>
  </conditionalFormatting>
  <conditionalFormatting sqref="E44">
    <cfRule type="cellIs" dxfId="321" priority="531" stopIfTrue="1" operator="lessThan">
      <formula>19.999</formula>
    </cfRule>
    <cfRule type="cellIs" dxfId="320" priority="532" stopIfTrue="1" operator="lessThan">
      <formula>79.999</formula>
    </cfRule>
    <cfRule type="cellIs" dxfId="319" priority="533" stopIfTrue="1" operator="between">
      <formula>90</formula>
      <formula>100</formula>
    </cfRule>
  </conditionalFormatting>
  <conditionalFormatting sqref="E44:G44">
    <cfRule type="containsBlanks" dxfId="318" priority="330" stopIfTrue="1">
      <formula>LEN(TRIM(E44))=0</formula>
    </cfRule>
    <cfRule type="cellIs" dxfId="317" priority="332" stopIfTrue="1" operator="lessThan">
      <formula>39.999</formula>
    </cfRule>
    <cfRule type="cellIs" dxfId="316" priority="333" stopIfTrue="1" operator="lessThan">
      <formula>59.999</formula>
    </cfRule>
    <cfRule type="cellIs" dxfId="315" priority="335" stopIfTrue="1" operator="lessThan">
      <formula>89.999</formula>
    </cfRule>
  </conditionalFormatting>
  <conditionalFormatting sqref="G46">
    <cfRule type="cellIs" dxfId="314" priority="537" stopIfTrue="1" operator="lessThan">
      <formula>19.999</formula>
    </cfRule>
    <cfRule type="cellIs" dxfId="313" priority="538" stopIfTrue="1" operator="lessThan">
      <formula>79.999</formula>
    </cfRule>
    <cfRule type="cellIs" dxfId="312" priority="539" stopIfTrue="1" operator="between">
      <formula>90</formula>
      <formula>100</formula>
    </cfRule>
  </conditionalFormatting>
  <conditionalFormatting sqref="G46">
    <cfRule type="containsBlanks" dxfId="311" priority="323" stopIfTrue="1">
      <formula>LEN(TRIM(G46))=0</formula>
    </cfRule>
    <cfRule type="cellIs" dxfId="310" priority="325" stopIfTrue="1" operator="lessThan">
      <formula>39.999</formula>
    </cfRule>
    <cfRule type="cellIs" dxfId="309" priority="326" stopIfTrue="1" operator="lessThan">
      <formula>59.999</formula>
    </cfRule>
    <cfRule type="cellIs" dxfId="308" priority="328" stopIfTrue="1" operator="lessThan">
      <formula>89.999</formula>
    </cfRule>
  </conditionalFormatting>
  <conditionalFormatting sqref="G47">
    <cfRule type="cellIs" dxfId="307" priority="543" stopIfTrue="1" operator="lessThan">
      <formula>19.999</formula>
    </cfRule>
    <cfRule type="cellIs" dxfId="306" priority="544" stopIfTrue="1" operator="lessThan">
      <formula>79.999</formula>
    </cfRule>
    <cfRule type="cellIs" dxfId="305" priority="545" stopIfTrue="1" operator="between">
      <formula>90</formula>
      <formula>100</formula>
    </cfRule>
  </conditionalFormatting>
  <conditionalFormatting sqref="G47">
    <cfRule type="containsBlanks" dxfId="304" priority="316" stopIfTrue="1">
      <formula>LEN(TRIM(G47))=0</formula>
    </cfRule>
    <cfRule type="cellIs" dxfId="303" priority="318" stopIfTrue="1" operator="lessThan">
      <formula>39.999</formula>
    </cfRule>
    <cfRule type="cellIs" dxfId="302" priority="319" stopIfTrue="1" operator="lessThan">
      <formula>59.999</formula>
    </cfRule>
    <cfRule type="cellIs" dxfId="301" priority="321" stopIfTrue="1" operator="lessThan">
      <formula>89.999</formula>
    </cfRule>
  </conditionalFormatting>
  <conditionalFormatting sqref="G48">
    <cfRule type="cellIs" dxfId="300" priority="549" stopIfTrue="1" operator="lessThan">
      <formula>19.999</formula>
    </cfRule>
    <cfRule type="cellIs" dxfId="299" priority="550" stopIfTrue="1" operator="lessThan">
      <formula>79.999</formula>
    </cfRule>
    <cfRule type="cellIs" dxfId="298" priority="551" stopIfTrue="1" operator="between">
      <formula>90</formula>
      <formula>100</formula>
    </cfRule>
  </conditionalFormatting>
  <conditionalFormatting sqref="G48">
    <cfRule type="containsBlanks" dxfId="297" priority="309" stopIfTrue="1">
      <formula>LEN(TRIM(G48))=0</formula>
    </cfRule>
    <cfRule type="cellIs" dxfId="296" priority="311" stopIfTrue="1" operator="lessThan">
      <formula>39.999</formula>
    </cfRule>
    <cfRule type="cellIs" dxfId="295" priority="312" stopIfTrue="1" operator="lessThan">
      <formula>59.999</formula>
    </cfRule>
    <cfRule type="cellIs" dxfId="294" priority="314" stopIfTrue="1" operator="lessThan">
      <formula>89.999</formula>
    </cfRule>
  </conditionalFormatting>
  <conditionalFormatting sqref="G50">
    <cfRule type="cellIs" dxfId="293" priority="555" stopIfTrue="1" operator="lessThan">
      <formula>19.999</formula>
    </cfRule>
    <cfRule type="cellIs" dxfId="292" priority="556" stopIfTrue="1" operator="lessThan">
      <formula>79.999</formula>
    </cfRule>
    <cfRule type="cellIs" dxfId="291" priority="557" stopIfTrue="1" operator="between">
      <formula>90</formula>
      <formula>100</formula>
    </cfRule>
  </conditionalFormatting>
  <conditionalFormatting sqref="G50">
    <cfRule type="containsBlanks" dxfId="290" priority="302" stopIfTrue="1">
      <formula>LEN(TRIM(G50))=0</formula>
    </cfRule>
    <cfRule type="cellIs" dxfId="289" priority="304" stopIfTrue="1" operator="lessThan">
      <formula>39.999</formula>
    </cfRule>
    <cfRule type="cellIs" dxfId="288" priority="305" stopIfTrue="1" operator="lessThan">
      <formula>59.999</formula>
    </cfRule>
    <cfRule type="cellIs" dxfId="287" priority="307" stopIfTrue="1" operator="lessThan">
      <formula>89.999</formula>
    </cfRule>
  </conditionalFormatting>
  <conditionalFormatting sqref="G49">
    <cfRule type="cellIs" dxfId="286" priority="561" stopIfTrue="1" operator="lessThan">
      <formula>19.999</formula>
    </cfRule>
    <cfRule type="cellIs" dxfId="285" priority="562" stopIfTrue="1" operator="lessThan">
      <formula>79.999</formula>
    </cfRule>
    <cfRule type="cellIs" dxfId="284" priority="563" stopIfTrue="1" operator="between">
      <formula>90</formula>
      <formula>100</formula>
    </cfRule>
  </conditionalFormatting>
  <conditionalFormatting sqref="G49">
    <cfRule type="containsBlanks" dxfId="283" priority="295" stopIfTrue="1">
      <formula>LEN(TRIM(G49))=0</formula>
    </cfRule>
    <cfRule type="cellIs" dxfId="282" priority="297" stopIfTrue="1" operator="lessThan">
      <formula>39.999</formula>
    </cfRule>
    <cfRule type="cellIs" dxfId="281" priority="298" stopIfTrue="1" operator="lessThan">
      <formula>59.999</formula>
    </cfRule>
    <cfRule type="cellIs" dxfId="280" priority="300" stopIfTrue="1" operator="lessThan">
      <formula>89.999</formula>
    </cfRule>
  </conditionalFormatting>
  <conditionalFormatting sqref="G51">
    <cfRule type="cellIs" dxfId="279" priority="567" stopIfTrue="1" operator="lessThan">
      <formula>19.999</formula>
    </cfRule>
    <cfRule type="cellIs" dxfId="278" priority="568" stopIfTrue="1" operator="lessThan">
      <formula>79.999</formula>
    </cfRule>
    <cfRule type="cellIs" dxfId="277" priority="569" stopIfTrue="1" operator="between">
      <formula>90</formula>
      <formula>100</formula>
    </cfRule>
  </conditionalFormatting>
  <conditionalFormatting sqref="G51">
    <cfRule type="containsBlanks" dxfId="276" priority="288" stopIfTrue="1">
      <formula>LEN(TRIM(G51))=0</formula>
    </cfRule>
    <cfRule type="cellIs" dxfId="275" priority="290" stopIfTrue="1" operator="lessThan">
      <formula>39.999</formula>
    </cfRule>
    <cfRule type="cellIs" dxfId="274" priority="291" stopIfTrue="1" operator="lessThan">
      <formula>59.999</formula>
    </cfRule>
    <cfRule type="cellIs" dxfId="273" priority="293" stopIfTrue="1" operator="lessThan">
      <formula>89.999</formula>
    </cfRule>
  </conditionalFormatting>
  <conditionalFormatting sqref="G52">
    <cfRule type="cellIs" dxfId="272" priority="573" stopIfTrue="1" operator="lessThan">
      <formula>19.999</formula>
    </cfRule>
    <cfRule type="cellIs" dxfId="271" priority="574" stopIfTrue="1" operator="lessThan">
      <formula>79.999</formula>
    </cfRule>
    <cfRule type="cellIs" dxfId="270" priority="575" stopIfTrue="1" operator="between">
      <formula>90</formula>
      <formula>100</formula>
    </cfRule>
  </conditionalFormatting>
  <conditionalFormatting sqref="G52">
    <cfRule type="containsBlanks" dxfId="269" priority="281" stopIfTrue="1">
      <formula>LEN(TRIM(G52))=0</formula>
    </cfRule>
    <cfRule type="cellIs" dxfId="268" priority="283" stopIfTrue="1" operator="lessThan">
      <formula>39.999</formula>
    </cfRule>
    <cfRule type="cellIs" dxfId="267" priority="284" stopIfTrue="1" operator="lessThan">
      <formula>59.999</formula>
    </cfRule>
    <cfRule type="cellIs" dxfId="266" priority="286" stopIfTrue="1" operator="lessThan">
      <formula>89.999</formula>
    </cfRule>
  </conditionalFormatting>
  <conditionalFormatting sqref="I81">
    <cfRule type="cellIs" dxfId="265" priority="274" stopIfTrue="1" operator="lessThan">
      <formula>19.999</formula>
    </cfRule>
    <cfRule type="cellIs" dxfId="264" priority="275" stopIfTrue="1" operator="lessThan">
      <formula>39.999</formula>
    </cfRule>
    <cfRule type="cellIs" dxfId="263" priority="276" stopIfTrue="1" operator="lessThan">
      <formula>59.999</formula>
    </cfRule>
    <cfRule type="cellIs" dxfId="262" priority="277" stopIfTrue="1" operator="lessThan">
      <formula>79.999</formula>
    </cfRule>
    <cfRule type="cellIs" dxfId="261" priority="278" stopIfTrue="1" operator="lessThan">
      <formula>89.999</formula>
    </cfRule>
    <cfRule type="cellIs" dxfId="260" priority="279" stopIfTrue="1" operator="between">
      <formula>90</formula>
      <formula>100</formula>
    </cfRule>
    <cfRule type="containsBlanks" dxfId="259" priority="280">
      <formula>LEN(TRIM(I81))=0</formula>
    </cfRule>
  </conditionalFormatting>
  <conditionalFormatting sqref="I82">
    <cfRule type="cellIs" dxfId="258" priority="267" stopIfTrue="1" operator="lessThan">
      <formula>19.999</formula>
    </cfRule>
    <cfRule type="cellIs" dxfId="257" priority="268" stopIfTrue="1" operator="lessThan">
      <formula>39.999</formula>
    </cfRule>
    <cfRule type="cellIs" dxfId="256" priority="269" stopIfTrue="1" operator="lessThan">
      <formula>59.999</formula>
    </cfRule>
    <cfRule type="cellIs" dxfId="255" priority="270" stopIfTrue="1" operator="lessThan">
      <formula>79.999</formula>
    </cfRule>
    <cfRule type="cellIs" dxfId="254" priority="271" stopIfTrue="1" operator="lessThan">
      <formula>89.999</formula>
    </cfRule>
    <cfRule type="cellIs" dxfId="253" priority="272" stopIfTrue="1" operator="between">
      <formula>90</formula>
      <formula>100</formula>
    </cfRule>
    <cfRule type="containsBlanks" dxfId="252" priority="273">
      <formula>LEN(TRIM(I82))=0</formula>
    </cfRule>
  </conditionalFormatting>
  <conditionalFormatting sqref="I101">
    <cfRule type="cellIs" dxfId="251" priority="1" stopIfTrue="1" operator="lessThan">
      <formula>19.999</formula>
    </cfRule>
    <cfRule type="cellIs" dxfId="250" priority="2" stopIfTrue="1" operator="lessThan">
      <formula>39.999</formula>
    </cfRule>
    <cfRule type="cellIs" dxfId="249" priority="3" stopIfTrue="1" operator="lessThan">
      <formula>59.999</formula>
    </cfRule>
    <cfRule type="cellIs" dxfId="248" priority="4" stopIfTrue="1" operator="lessThan">
      <formula>79.999</formula>
    </cfRule>
    <cfRule type="cellIs" dxfId="247" priority="5" stopIfTrue="1" operator="lessThan">
      <formula>89.999</formula>
    </cfRule>
    <cfRule type="cellIs" dxfId="246" priority="6" stopIfTrue="1" operator="between">
      <formula>90</formula>
      <formula>100</formula>
    </cfRule>
    <cfRule type="containsBlanks" dxfId="245" priority="7">
      <formula>LEN(TRIM(I101))=0</formula>
    </cfRule>
  </conditionalFormatting>
  <conditionalFormatting sqref="I85">
    <cfRule type="cellIs" dxfId="244" priority="260" stopIfTrue="1" operator="lessThan">
      <formula>19.999</formula>
    </cfRule>
    <cfRule type="cellIs" dxfId="243" priority="261" stopIfTrue="1" operator="lessThan">
      <formula>39.999</formula>
    </cfRule>
    <cfRule type="cellIs" dxfId="242" priority="262" stopIfTrue="1" operator="lessThan">
      <formula>59.999</formula>
    </cfRule>
    <cfRule type="cellIs" dxfId="241" priority="263" stopIfTrue="1" operator="lessThan">
      <formula>79.999</formula>
    </cfRule>
    <cfRule type="cellIs" dxfId="240" priority="264" stopIfTrue="1" operator="lessThan">
      <formula>89.999</formula>
    </cfRule>
    <cfRule type="cellIs" dxfId="239" priority="265" stopIfTrue="1" operator="between">
      <formula>90</formula>
      <formula>100</formula>
    </cfRule>
    <cfRule type="containsBlanks" dxfId="238" priority="266">
      <formula>LEN(TRIM(I85))=0</formula>
    </cfRule>
  </conditionalFormatting>
  <conditionalFormatting sqref="I86">
    <cfRule type="cellIs" dxfId="237" priority="253" stopIfTrue="1" operator="lessThan">
      <formula>19.999</formula>
    </cfRule>
    <cfRule type="cellIs" dxfId="236" priority="254" stopIfTrue="1" operator="lessThan">
      <formula>39.999</formula>
    </cfRule>
    <cfRule type="cellIs" dxfId="235" priority="255" stopIfTrue="1" operator="lessThan">
      <formula>59.999</formula>
    </cfRule>
    <cfRule type="cellIs" dxfId="234" priority="256" stopIfTrue="1" operator="lessThan">
      <formula>79.999</formula>
    </cfRule>
    <cfRule type="cellIs" dxfId="233" priority="257" stopIfTrue="1" operator="lessThan">
      <formula>89.999</formula>
    </cfRule>
    <cfRule type="cellIs" dxfId="232" priority="258" stopIfTrue="1" operator="between">
      <formula>90</formula>
      <formula>100</formula>
    </cfRule>
    <cfRule type="containsBlanks" dxfId="231" priority="259">
      <formula>LEN(TRIM(I86))=0</formula>
    </cfRule>
  </conditionalFormatting>
  <conditionalFormatting sqref="I87">
    <cfRule type="cellIs" dxfId="230" priority="246" stopIfTrue="1" operator="lessThan">
      <formula>19.999</formula>
    </cfRule>
    <cfRule type="cellIs" dxfId="229" priority="247" stopIfTrue="1" operator="lessThan">
      <formula>39.999</formula>
    </cfRule>
    <cfRule type="cellIs" dxfId="228" priority="248" stopIfTrue="1" operator="lessThan">
      <formula>59.999</formula>
    </cfRule>
    <cfRule type="cellIs" dxfId="227" priority="249" stopIfTrue="1" operator="lessThan">
      <formula>79.999</formula>
    </cfRule>
    <cfRule type="cellIs" dxfId="226" priority="250" stopIfTrue="1" operator="lessThan">
      <formula>89.999</formula>
    </cfRule>
    <cfRule type="cellIs" dxfId="225" priority="251" stopIfTrue="1" operator="between">
      <formula>90</formula>
      <formula>100</formula>
    </cfRule>
    <cfRule type="containsBlanks" dxfId="224" priority="252">
      <formula>LEN(TRIM(I87))=0</formula>
    </cfRule>
  </conditionalFormatting>
  <conditionalFormatting sqref="I92">
    <cfRule type="cellIs" dxfId="223" priority="239" stopIfTrue="1" operator="lessThan">
      <formula>19.999</formula>
    </cfRule>
    <cfRule type="cellIs" dxfId="222" priority="240" stopIfTrue="1" operator="lessThan">
      <formula>39.999</formula>
    </cfRule>
    <cfRule type="cellIs" dxfId="221" priority="241" stopIfTrue="1" operator="lessThan">
      <formula>59.999</formula>
    </cfRule>
    <cfRule type="cellIs" dxfId="220" priority="242" stopIfTrue="1" operator="lessThan">
      <formula>79.999</formula>
    </cfRule>
    <cfRule type="cellIs" dxfId="219" priority="243" stopIfTrue="1" operator="lessThan">
      <formula>89.999</formula>
    </cfRule>
    <cfRule type="cellIs" dxfId="218" priority="244" stopIfTrue="1" operator="between">
      <formula>90</formula>
      <formula>100</formula>
    </cfRule>
    <cfRule type="containsBlanks" dxfId="217" priority="245">
      <formula>LEN(TRIM(I92))=0</formula>
    </cfRule>
  </conditionalFormatting>
  <conditionalFormatting sqref="I96">
    <cfRule type="cellIs" dxfId="216" priority="232" stopIfTrue="1" operator="lessThan">
      <formula>19.999</formula>
    </cfRule>
    <cfRule type="cellIs" dxfId="215" priority="233" stopIfTrue="1" operator="lessThan">
      <formula>39.999</formula>
    </cfRule>
    <cfRule type="cellIs" dxfId="214" priority="234" stopIfTrue="1" operator="lessThan">
      <formula>59.999</formula>
    </cfRule>
    <cfRule type="cellIs" dxfId="213" priority="235" stopIfTrue="1" operator="lessThan">
      <formula>79.999</formula>
    </cfRule>
    <cfRule type="cellIs" dxfId="212" priority="236" stopIfTrue="1" operator="lessThan">
      <formula>89.999</formula>
    </cfRule>
    <cfRule type="cellIs" dxfId="211" priority="237" stopIfTrue="1" operator="between">
      <formula>90</formula>
      <formula>100</formula>
    </cfRule>
    <cfRule type="containsBlanks" dxfId="210" priority="238">
      <formula>LEN(TRIM(I96))=0</formula>
    </cfRule>
  </conditionalFormatting>
  <conditionalFormatting sqref="I97">
    <cfRule type="cellIs" dxfId="209" priority="225" stopIfTrue="1" operator="lessThan">
      <formula>19.999</formula>
    </cfRule>
    <cfRule type="cellIs" dxfId="208" priority="226" stopIfTrue="1" operator="lessThan">
      <formula>39.999</formula>
    </cfRule>
    <cfRule type="cellIs" dxfId="207" priority="227" stopIfTrue="1" operator="lessThan">
      <formula>59.999</formula>
    </cfRule>
    <cfRule type="cellIs" dxfId="206" priority="228" stopIfTrue="1" operator="lessThan">
      <formula>79.999</formula>
    </cfRule>
    <cfRule type="cellIs" dxfId="205" priority="229" stopIfTrue="1" operator="lessThan">
      <formula>89.999</formula>
    </cfRule>
    <cfRule type="cellIs" dxfId="204" priority="230" stopIfTrue="1" operator="between">
      <formula>90</formula>
      <formula>100</formula>
    </cfRule>
    <cfRule type="containsBlanks" dxfId="203" priority="231">
      <formula>LEN(TRIM(I97))=0</formula>
    </cfRule>
  </conditionalFormatting>
  <conditionalFormatting sqref="I99">
    <cfRule type="cellIs" dxfId="202" priority="211" stopIfTrue="1" operator="lessThan">
      <formula>19.999</formula>
    </cfRule>
    <cfRule type="cellIs" dxfId="201" priority="212" stopIfTrue="1" operator="lessThan">
      <formula>39.999</formula>
    </cfRule>
    <cfRule type="cellIs" dxfId="200" priority="213" stopIfTrue="1" operator="lessThan">
      <formula>59.999</formula>
    </cfRule>
    <cfRule type="cellIs" dxfId="199" priority="214" stopIfTrue="1" operator="lessThan">
      <formula>79.999</formula>
    </cfRule>
    <cfRule type="cellIs" dxfId="198" priority="215" stopIfTrue="1" operator="lessThan">
      <formula>89.999</formula>
    </cfRule>
    <cfRule type="cellIs" dxfId="197" priority="216" stopIfTrue="1" operator="between">
      <formula>90</formula>
      <formula>100</formula>
    </cfRule>
    <cfRule type="containsBlanks" dxfId="196" priority="217">
      <formula>LEN(TRIM(I99))=0</formula>
    </cfRule>
  </conditionalFormatting>
  <conditionalFormatting sqref="I100">
    <cfRule type="cellIs" dxfId="195" priority="204" stopIfTrue="1" operator="lessThan">
      <formula>19.999</formula>
    </cfRule>
    <cfRule type="cellIs" dxfId="194" priority="205" stopIfTrue="1" operator="lessThan">
      <formula>39.999</formula>
    </cfRule>
    <cfRule type="cellIs" dxfId="193" priority="206" stopIfTrue="1" operator="lessThan">
      <formula>59.999</formula>
    </cfRule>
    <cfRule type="cellIs" dxfId="192" priority="207" stopIfTrue="1" operator="lessThan">
      <formula>79.999</formula>
    </cfRule>
    <cfRule type="cellIs" dxfId="191" priority="208" stopIfTrue="1" operator="lessThan">
      <formula>89.999</formula>
    </cfRule>
    <cfRule type="cellIs" dxfId="190" priority="209" stopIfTrue="1" operator="between">
      <formula>90</formula>
      <formula>100</formula>
    </cfRule>
    <cfRule type="containsBlanks" dxfId="189" priority="210">
      <formula>LEN(TRIM(I100))=0</formula>
    </cfRule>
  </conditionalFormatting>
  <conditionalFormatting sqref="I102">
    <cfRule type="cellIs" dxfId="188" priority="190" stopIfTrue="1" operator="lessThan">
      <formula>19.999</formula>
    </cfRule>
    <cfRule type="cellIs" dxfId="187" priority="191" stopIfTrue="1" operator="lessThan">
      <formula>39.999</formula>
    </cfRule>
    <cfRule type="cellIs" dxfId="186" priority="192" stopIfTrue="1" operator="lessThan">
      <formula>59.999</formula>
    </cfRule>
    <cfRule type="cellIs" dxfId="185" priority="193" stopIfTrue="1" operator="lessThan">
      <formula>79.999</formula>
    </cfRule>
    <cfRule type="cellIs" dxfId="184" priority="194" stopIfTrue="1" operator="lessThan">
      <formula>89.999</formula>
    </cfRule>
    <cfRule type="cellIs" dxfId="183" priority="195" stopIfTrue="1" operator="between">
      <formula>90</formula>
      <formula>100</formula>
    </cfRule>
    <cfRule type="containsBlanks" dxfId="182" priority="196">
      <formula>LEN(TRIM(I102))=0</formula>
    </cfRule>
  </conditionalFormatting>
  <conditionalFormatting sqref="I103">
    <cfRule type="cellIs" dxfId="181" priority="183" stopIfTrue="1" operator="lessThan">
      <formula>19.999</formula>
    </cfRule>
    <cfRule type="cellIs" dxfId="180" priority="184" stopIfTrue="1" operator="lessThan">
      <formula>39.999</formula>
    </cfRule>
    <cfRule type="cellIs" dxfId="179" priority="185" stopIfTrue="1" operator="lessThan">
      <formula>59.999</formula>
    </cfRule>
    <cfRule type="cellIs" dxfId="178" priority="186" stopIfTrue="1" operator="lessThan">
      <formula>79.999</formula>
    </cfRule>
    <cfRule type="cellIs" dxfId="177" priority="187" stopIfTrue="1" operator="lessThan">
      <formula>89.999</formula>
    </cfRule>
    <cfRule type="cellIs" dxfId="176" priority="188" stopIfTrue="1" operator="between">
      <formula>90</formula>
      <formula>100</formula>
    </cfRule>
    <cfRule type="containsBlanks" dxfId="175" priority="189">
      <formula>LEN(TRIM(I103))=0</formula>
    </cfRule>
  </conditionalFormatting>
  <conditionalFormatting sqref="I104">
    <cfRule type="cellIs" dxfId="174" priority="176" stopIfTrue="1" operator="lessThan">
      <formula>19.999</formula>
    </cfRule>
    <cfRule type="cellIs" dxfId="173" priority="177" stopIfTrue="1" operator="lessThan">
      <formula>39.999</formula>
    </cfRule>
    <cfRule type="cellIs" dxfId="172" priority="178" stopIfTrue="1" operator="lessThan">
      <formula>59.999</formula>
    </cfRule>
    <cfRule type="cellIs" dxfId="171" priority="179" stopIfTrue="1" operator="lessThan">
      <formula>79.999</formula>
    </cfRule>
    <cfRule type="cellIs" dxfId="170" priority="180" stopIfTrue="1" operator="lessThan">
      <formula>89.999</formula>
    </cfRule>
    <cfRule type="cellIs" dxfId="169" priority="181" stopIfTrue="1" operator="between">
      <formula>90</formula>
      <formula>100</formula>
    </cfRule>
    <cfRule type="containsBlanks" dxfId="168" priority="182">
      <formula>LEN(TRIM(I104))=0</formula>
    </cfRule>
  </conditionalFormatting>
  <conditionalFormatting sqref="I105:I106">
    <cfRule type="cellIs" dxfId="167" priority="169" stopIfTrue="1" operator="lessThan">
      <formula>19.999</formula>
    </cfRule>
    <cfRule type="cellIs" dxfId="166" priority="170" stopIfTrue="1" operator="lessThan">
      <formula>39.999</formula>
    </cfRule>
    <cfRule type="cellIs" dxfId="165" priority="171" stopIfTrue="1" operator="lessThan">
      <formula>59.999</formula>
    </cfRule>
    <cfRule type="cellIs" dxfId="164" priority="172" stopIfTrue="1" operator="lessThan">
      <formula>79.999</formula>
    </cfRule>
    <cfRule type="cellIs" dxfId="163" priority="173" stopIfTrue="1" operator="lessThan">
      <formula>89.999</formula>
    </cfRule>
    <cfRule type="cellIs" dxfId="162" priority="174" stopIfTrue="1" operator="between">
      <formula>90</formula>
      <formula>100</formula>
    </cfRule>
    <cfRule type="containsBlanks" dxfId="161" priority="175">
      <formula>LEN(TRIM(I105))=0</formula>
    </cfRule>
  </conditionalFormatting>
  <conditionalFormatting sqref="I107">
    <cfRule type="cellIs" dxfId="160" priority="162" stopIfTrue="1" operator="lessThan">
      <formula>19.999</formula>
    </cfRule>
    <cfRule type="cellIs" dxfId="159" priority="163" stopIfTrue="1" operator="lessThan">
      <formula>39.999</formula>
    </cfRule>
    <cfRule type="cellIs" dxfId="158" priority="164" stopIfTrue="1" operator="lessThan">
      <formula>59.999</formula>
    </cfRule>
    <cfRule type="cellIs" dxfId="157" priority="165" stopIfTrue="1" operator="lessThan">
      <formula>79.999</formula>
    </cfRule>
    <cfRule type="cellIs" dxfId="156" priority="166" stopIfTrue="1" operator="lessThan">
      <formula>89.999</formula>
    </cfRule>
    <cfRule type="cellIs" dxfId="155" priority="167" stopIfTrue="1" operator="between">
      <formula>90</formula>
      <formula>100</formula>
    </cfRule>
    <cfRule type="containsBlanks" dxfId="154" priority="168">
      <formula>LEN(TRIM(I107))=0</formula>
    </cfRule>
  </conditionalFormatting>
  <conditionalFormatting sqref="I108">
    <cfRule type="cellIs" dxfId="153" priority="155" stopIfTrue="1" operator="lessThan">
      <formula>19.999</formula>
    </cfRule>
    <cfRule type="cellIs" dxfId="152" priority="156" stopIfTrue="1" operator="lessThan">
      <formula>39.999</formula>
    </cfRule>
    <cfRule type="cellIs" dxfId="151" priority="157" stopIfTrue="1" operator="lessThan">
      <formula>59.999</formula>
    </cfRule>
    <cfRule type="cellIs" dxfId="150" priority="158" stopIfTrue="1" operator="lessThan">
      <formula>79.999</formula>
    </cfRule>
    <cfRule type="cellIs" dxfId="149" priority="159" stopIfTrue="1" operator="lessThan">
      <formula>89.999</formula>
    </cfRule>
    <cfRule type="cellIs" dxfId="148" priority="160" stopIfTrue="1" operator="between">
      <formula>90</formula>
      <formula>100</formula>
    </cfRule>
    <cfRule type="containsBlanks" dxfId="147" priority="161">
      <formula>LEN(TRIM(I108))=0</formula>
    </cfRule>
  </conditionalFormatting>
  <conditionalFormatting sqref="I110">
    <cfRule type="cellIs" dxfId="146" priority="148" stopIfTrue="1" operator="lessThan">
      <formula>19.999</formula>
    </cfRule>
    <cfRule type="cellIs" dxfId="145" priority="149" stopIfTrue="1" operator="lessThan">
      <formula>39.999</formula>
    </cfRule>
    <cfRule type="cellIs" dxfId="144" priority="150" stopIfTrue="1" operator="lessThan">
      <formula>59.999</formula>
    </cfRule>
    <cfRule type="cellIs" dxfId="143" priority="151" stopIfTrue="1" operator="lessThan">
      <formula>79.999</formula>
    </cfRule>
    <cfRule type="cellIs" dxfId="142" priority="152" stopIfTrue="1" operator="lessThan">
      <formula>89.999</formula>
    </cfRule>
    <cfRule type="cellIs" dxfId="141" priority="153" stopIfTrue="1" operator="between">
      <formula>90</formula>
      <formula>100</formula>
    </cfRule>
    <cfRule type="containsBlanks" dxfId="140" priority="154">
      <formula>LEN(TRIM(I110))=0</formula>
    </cfRule>
  </conditionalFormatting>
  <conditionalFormatting sqref="I111">
    <cfRule type="cellIs" dxfId="139" priority="141" stopIfTrue="1" operator="lessThan">
      <formula>19.999</formula>
    </cfRule>
    <cfRule type="cellIs" dxfId="138" priority="142" stopIfTrue="1" operator="lessThan">
      <formula>39.999</formula>
    </cfRule>
    <cfRule type="cellIs" dxfId="137" priority="143" stopIfTrue="1" operator="lessThan">
      <formula>59.999</formula>
    </cfRule>
    <cfRule type="cellIs" dxfId="136" priority="144" stopIfTrue="1" operator="lessThan">
      <formula>79.999</formula>
    </cfRule>
    <cfRule type="cellIs" dxfId="135" priority="145" stopIfTrue="1" operator="lessThan">
      <formula>89.999</formula>
    </cfRule>
    <cfRule type="cellIs" dxfId="134" priority="146" stopIfTrue="1" operator="between">
      <formula>90</formula>
      <formula>100</formula>
    </cfRule>
    <cfRule type="containsBlanks" dxfId="133" priority="147">
      <formula>LEN(TRIM(I111))=0</formula>
    </cfRule>
  </conditionalFormatting>
  <conditionalFormatting sqref="I112">
    <cfRule type="cellIs" dxfId="132" priority="134" stopIfTrue="1" operator="lessThan">
      <formula>19.999</formula>
    </cfRule>
    <cfRule type="cellIs" dxfId="131" priority="135" stopIfTrue="1" operator="lessThan">
      <formula>39.999</formula>
    </cfRule>
    <cfRule type="cellIs" dxfId="130" priority="136" stopIfTrue="1" operator="lessThan">
      <formula>59.999</formula>
    </cfRule>
    <cfRule type="cellIs" dxfId="129" priority="137" stopIfTrue="1" operator="lessThan">
      <formula>79.999</formula>
    </cfRule>
    <cfRule type="cellIs" dxfId="128" priority="138" stopIfTrue="1" operator="lessThan">
      <formula>89.999</formula>
    </cfRule>
    <cfRule type="cellIs" dxfId="127" priority="139" stopIfTrue="1" operator="between">
      <formula>90</formula>
      <formula>100</formula>
    </cfRule>
    <cfRule type="containsBlanks" dxfId="126" priority="140">
      <formula>LEN(TRIM(I112))=0</formula>
    </cfRule>
  </conditionalFormatting>
  <conditionalFormatting sqref="I113">
    <cfRule type="cellIs" dxfId="125" priority="127" stopIfTrue="1" operator="lessThan">
      <formula>19.999</formula>
    </cfRule>
    <cfRule type="cellIs" dxfId="124" priority="128" stopIfTrue="1" operator="lessThan">
      <formula>39.999</formula>
    </cfRule>
    <cfRule type="cellIs" dxfId="123" priority="129" stopIfTrue="1" operator="lessThan">
      <formula>59.999</formula>
    </cfRule>
    <cfRule type="cellIs" dxfId="122" priority="130" stopIfTrue="1" operator="lessThan">
      <formula>79.999</formula>
    </cfRule>
    <cfRule type="cellIs" dxfId="121" priority="131" stopIfTrue="1" operator="lessThan">
      <formula>89.999</formula>
    </cfRule>
    <cfRule type="cellIs" dxfId="120" priority="132" stopIfTrue="1" operator="between">
      <formula>90</formula>
      <formula>100</formula>
    </cfRule>
    <cfRule type="containsBlanks" dxfId="119" priority="133">
      <formula>LEN(TRIM(I113))=0</formula>
    </cfRule>
  </conditionalFormatting>
  <conditionalFormatting sqref="I117">
    <cfRule type="cellIs" dxfId="118" priority="120" stopIfTrue="1" operator="lessThan">
      <formula>19.999</formula>
    </cfRule>
    <cfRule type="cellIs" dxfId="117" priority="121" stopIfTrue="1" operator="lessThan">
      <formula>39.999</formula>
    </cfRule>
    <cfRule type="cellIs" dxfId="116" priority="122" stopIfTrue="1" operator="lessThan">
      <formula>59.999</formula>
    </cfRule>
    <cfRule type="cellIs" dxfId="115" priority="123" stopIfTrue="1" operator="lessThan">
      <formula>79.999</formula>
    </cfRule>
    <cfRule type="cellIs" dxfId="114" priority="124" stopIfTrue="1" operator="lessThan">
      <formula>89.999</formula>
    </cfRule>
    <cfRule type="cellIs" dxfId="113" priority="125" stopIfTrue="1" operator="between">
      <formula>90</formula>
      <formula>100</formula>
    </cfRule>
    <cfRule type="containsBlanks" dxfId="112" priority="126">
      <formula>LEN(TRIM(I117))=0</formula>
    </cfRule>
  </conditionalFormatting>
  <conditionalFormatting sqref="I118">
    <cfRule type="cellIs" dxfId="111" priority="113" stopIfTrue="1" operator="lessThan">
      <formula>19.999</formula>
    </cfRule>
    <cfRule type="cellIs" dxfId="110" priority="114" stopIfTrue="1" operator="lessThan">
      <formula>39.999</formula>
    </cfRule>
    <cfRule type="cellIs" dxfId="109" priority="115" stopIfTrue="1" operator="lessThan">
      <formula>59.999</formula>
    </cfRule>
    <cfRule type="cellIs" dxfId="108" priority="116" stopIfTrue="1" operator="lessThan">
      <formula>79.999</formula>
    </cfRule>
    <cfRule type="cellIs" dxfId="107" priority="117" stopIfTrue="1" operator="lessThan">
      <formula>89.999</formula>
    </cfRule>
    <cfRule type="cellIs" dxfId="106" priority="118" stopIfTrue="1" operator="between">
      <formula>90</formula>
      <formula>100</formula>
    </cfRule>
    <cfRule type="containsBlanks" dxfId="105" priority="119">
      <formula>LEN(TRIM(I118))=0</formula>
    </cfRule>
  </conditionalFormatting>
  <conditionalFormatting sqref="I119">
    <cfRule type="cellIs" dxfId="104" priority="106" stopIfTrue="1" operator="lessThan">
      <formula>19.999</formula>
    </cfRule>
    <cfRule type="cellIs" dxfId="103" priority="107" stopIfTrue="1" operator="lessThan">
      <formula>39.999</formula>
    </cfRule>
    <cfRule type="cellIs" dxfId="102" priority="108" stopIfTrue="1" operator="lessThan">
      <formula>59.999</formula>
    </cfRule>
    <cfRule type="cellIs" dxfId="101" priority="109" stopIfTrue="1" operator="lessThan">
      <formula>79.999</formula>
    </cfRule>
    <cfRule type="cellIs" dxfId="100" priority="110" stopIfTrue="1" operator="lessThan">
      <formula>89.999</formula>
    </cfRule>
    <cfRule type="cellIs" dxfId="99" priority="111" stopIfTrue="1" operator="between">
      <formula>90</formula>
      <formula>100</formula>
    </cfRule>
    <cfRule type="containsBlanks" dxfId="98" priority="112">
      <formula>LEN(TRIM(I119))=0</formula>
    </cfRule>
  </conditionalFormatting>
  <conditionalFormatting sqref="I120">
    <cfRule type="cellIs" dxfId="97" priority="99" stopIfTrue="1" operator="lessThan">
      <formula>19.999</formula>
    </cfRule>
    <cfRule type="cellIs" dxfId="96" priority="100" stopIfTrue="1" operator="lessThan">
      <formula>39.999</formula>
    </cfRule>
    <cfRule type="cellIs" dxfId="95" priority="101" stopIfTrue="1" operator="lessThan">
      <formula>59.999</formula>
    </cfRule>
    <cfRule type="cellIs" dxfId="94" priority="102" stopIfTrue="1" operator="lessThan">
      <formula>79.999</formula>
    </cfRule>
    <cfRule type="cellIs" dxfId="93" priority="103" stopIfTrue="1" operator="lessThan">
      <formula>89.999</formula>
    </cfRule>
    <cfRule type="cellIs" dxfId="92" priority="104" stopIfTrue="1" operator="between">
      <formula>90</formula>
      <formula>100</formula>
    </cfRule>
    <cfRule type="containsBlanks" dxfId="91" priority="105">
      <formula>LEN(TRIM(I120))=0</formula>
    </cfRule>
  </conditionalFormatting>
  <conditionalFormatting sqref="I121">
    <cfRule type="cellIs" dxfId="90" priority="92" stopIfTrue="1" operator="lessThan">
      <formula>19.999</formula>
    </cfRule>
    <cfRule type="cellIs" dxfId="89" priority="93" stopIfTrue="1" operator="lessThan">
      <formula>39.999</formula>
    </cfRule>
    <cfRule type="cellIs" dxfId="88" priority="94" stopIfTrue="1" operator="lessThan">
      <formula>59.999</formula>
    </cfRule>
    <cfRule type="cellIs" dxfId="87" priority="95" stopIfTrue="1" operator="lessThan">
      <formula>79.999</formula>
    </cfRule>
    <cfRule type="cellIs" dxfId="86" priority="96" stopIfTrue="1" operator="lessThan">
      <formula>89.999</formula>
    </cfRule>
    <cfRule type="cellIs" dxfId="85" priority="97" stopIfTrue="1" operator="between">
      <formula>90</formula>
      <formula>100</formula>
    </cfRule>
    <cfRule type="containsBlanks" dxfId="84" priority="98">
      <formula>LEN(TRIM(I121))=0</formula>
    </cfRule>
  </conditionalFormatting>
  <conditionalFormatting sqref="I122">
    <cfRule type="cellIs" dxfId="83" priority="85" stopIfTrue="1" operator="lessThan">
      <formula>19.999</formula>
    </cfRule>
    <cfRule type="cellIs" dxfId="82" priority="86" stopIfTrue="1" operator="lessThan">
      <formula>39.999</formula>
    </cfRule>
    <cfRule type="cellIs" dxfId="81" priority="87" stopIfTrue="1" operator="lessThan">
      <formula>59.999</formula>
    </cfRule>
    <cfRule type="cellIs" dxfId="80" priority="88" stopIfTrue="1" operator="lessThan">
      <formula>79.999</formula>
    </cfRule>
    <cfRule type="cellIs" dxfId="79" priority="89" stopIfTrue="1" operator="lessThan">
      <formula>89.999</formula>
    </cfRule>
    <cfRule type="cellIs" dxfId="78" priority="90" stopIfTrue="1" operator="between">
      <formula>90</formula>
      <formula>100</formula>
    </cfRule>
    <cfRule type="containsBlanks" dxfId="77" priority="91">
      <formula>LEN(TRIM(I122))=0</formula>
    </cfRule>
  </conditionalFormatting>
  <conditionalFormatting sqref="I123">
    <cfRule type="cellIs" dxfId="76" priority="78" stopIfTrue="1" operator="lessThan">
      <formula>19.999</formula>
    </cfRule>
    <cfRule type="cellIs" dxfId="75" priority="79" stopIfTrue="1" operator="lessThan">
      <formula>39.999</formula>
    </cfRule>
    <cfRule type="cellIs" dxfId="74" priority="80" stopIfTrue="1" operator="lessThan">
      <formula>59.999</formula>
    </cfRule>
    <cfRule type="cellIs" dxfId="73" priority="81" stopIfTrue="1" operator="lessThan">
      <formula>79.999</formula>
    </cfRule>
    <cfRule type="cellIs" dxfId="72" priority="82" stopIfTrue="1" operator="lessThan">
      <formula>89.999</formula>
    </cfRule>
    <cfRule type="cellIs" dxfId="71" priority="83" stopIfTrue="1" operator="between">
      <formula>90</formula>
      <formula>100</formula>
    </cfRule>
    <cfRule type="containsBlanks" dxfId="70" priority="84">
      <formula>LEN(TRIM(I123))=0</formula>
    </cfRule>
  </conditionalFormatting>
  <conditionalFormatting sqref="I124">
    <cfRule type="cellIs" dxfId="69" priority="71" stopIfTrue="1" operator="lessThan">
      <formula>19.999</formula>
    </cfRule>
    <cfRule type="cellIs" dxfId="68" priority="72" stopIfTrue="1" operator="lessThan">
      <formula>39.999</formula>
    </cfRule>
    <cfRule type="cellIs" dxfId="67" priority="73" stopIfTrue="1" operator="lessThan">
      <formula>59.999</formula>
    </cfRule>
    <cfRule type="cellIs" dxfId="66" priority="74" stopIfTrue="1" operator="lessThan">
      <formula>79.999</formula>
    </cfRule>
    <cfRule type="cellIs" dxfId="65" priority="75" stopIfTrue="1" operator="lessThan">
      <formula>89.999</formula>
    </cfRule>
    <cfRule type="cellIs" dxfId="64" priority="76" stopIfTrue="1" operator="between">
      <formula>90</formula>
      <formula>100</formula>
    </cfRule>
    <cfRule type="containsBlanks" dxfId="63" priority="77">
      <formula>LEN(TRIM(I124))=0</formula>
    </cfRule>
  </conditionalFormatting>
  <conditionalFormatting sqref="I125">
    <cfRule type="cellIs" dxfId="62" priority="64" stopIfTrue="1" operator="lessThan">
      <formula>19.999</formula>
    </cfRule>
    <cfRule type="cellIs" dxfId="61" priority="65" stopIfTrue="1" operator="lessThan">
      <formula>39.999</formula>
    </cfRule>
    <cfRule type="cellIs" dxfId="60" priority="66" stopIfTrue="1" operator="lessThan">
      <formula>59.999</formula>
    </cfRule>
    <cfRule type="cellIs" dxfId="59" priority="67" stopIfTrue="1" operator="lessThan">
      <formula>79.999</formula>
    </cfRule>
    <cfRule type="cellIs" dxfId="58" priority="68" stopIfTrue="1" operator="lessThan">
      <formula>89.999</formula>
    </cfRule>
    <cfRule type="cellIs" dxfId="57" priority="69" stopIfTrue="1" operator="between">
      <formula>90</formula>
      <formula>100</formula>
    </cfRule>
    <cfRule type="containsBlanks" dxfId="56" priority="70">
      <formula>LEN(TRIM(I125))=0</formula>
    </cfRule>
  </conditionalFormatting>
  <conditionalFormatting sqref="I126">
    <cfRule type="cellIs" dxfId="55" priority="57" stopIfTrue="1" operator="lessThan">
      <formula>19.999</formula>
    </cfRule>
    <cfRule type="cellIs" dxfId="54" priority="58" stopIfTrue="1" operator="lessThan">
      <formula>39.999</formula>
    </cfRule>
    <cfRule type="cellIs" dxfId="53" priority="59" stopIfTrue="1" operator="lessThan">
      <formula>59.999</formula>
    </cfRule>
    <cfRule type="cellIs" dxfId="52" priority="60" stopIfTrue="1" operator="lessThan">
      <formula>79.999</formula>
    </cfRule>
    <cfRule type="cellIs" dxfId="51" priority="61" stopIfTrue="1" operator="lessThan">
      <formula>89.999</formula>
    </cfRule>
    <cfRule type="cellIs" dxfId="50" priority="62" stopIfTrue="1" operator="between">
      <formula>90</formula>
      <formula>100</formula>
    </cfRule>
    <cfRule type="containsBlanks" dxfId="49" priority="63">
      <formula>LEN(TRIM(I126))=0</formula>
    </cfRule>
  </conditionalFormatting>
  <conditionalFormatting sqref="I128">
    <cfRule type="cellIs" dxfId="48" priority="50" stopIfTrue="1" operator="lessThan">
      <formula>19.999</formula>
    </cfRule>
    <cfRule type="cellIs" dxfId="47" priority="51" stopIfTrue="1" operator="lessThan">
      <formula>39.999</formula>
    </cfRule>
    <cfRule type="cellIs" dxfId="46" priority="52" stopIfTrue="1" operator="lessThan">
      <formula>59.999</formula>
    </cfRule>
    <cfRule type="cellIs" dxfId="45" priority="53" stopIfTrue="1" operator="lessThan">
      <formula>79.999</formula>
    </cfRule>
    <cfRule type="cellIs" dxfId="44" priority="54" stopIfTrue="1" operator="lessThan">
      <formula>89.999</formula>
    </cfRule>
    <cfRule type="cellIs" dxfId="43" priority="55" stopIfTrue="1" operator="between">
      <formula>90</formula>
      <formula>100</formula>
    </cfRule>
    <cfRule type="containsBlanks" dxfId="42" priority="56">
      <formula>LEN(TRIM(I128))=0</formula>
    </cfRule>
  </conditionalFormatting>
  <conditionalFormatting sqref="I129">
    <cfRule type="cellIs" dxfId="41" priority="43" stopIfTrue="1" operator="lessThan">
      <formula>19.999</formula>
    </cfRule>
    <cfRule type="cellIs" dxfId="40" priority="44" stopIfTrue="1" operator="lessThan">
      <formula>39.999</formula>
    </cfRule>
    <cfRule type="cellIs" dxfId="39" priority="45" stopIfTrue="1" operator="lessThan">
      <formula>59.999</formula>
    </cfRule>
    <cfRule type="cellIs" dxfId="38" priority="46" stopIfTrue="1" operator="lessThan">
      <formula>79.999</formula>
    </cfRule>
    <cfRule type="cellIs" dxfId="37" priority="47" stopIfTrue="1" operator="lessThan">
      <formula>89.999</formula>
    </cfRule>
    <cfRule type="cellIs" dxfId="36" priority="48" stopIfTrue="1" operator="between">
      <formula>90</formula>
      <formula>100</formula>
    </cfRule>
    <cfRule type="containsBlanks" dxfId="35" priority="49">
      <formula>LEN(TRIM(I129))=0</formula>
    </cfRule>
  </conditionalFormatting>
  <conditionalFormatting sqref="I130">
    <cfRule type="cellIs" dxfId="34" priority="36" stopIfTrue="1" operator="lessThan">
      <formula>19.999</formula>
    </cfRule>
    <cfRule type="cellIs" dxfId="33" priority="37" stopIfTrue="1" operator="lessThan">
      <formula>39.999</formula>
    </cfRule>
    <cfRule type="cellIs" dxfId="32" priority="38" stopIfTrue="1" operator="lessThan">
      <formula>59.999</formula>
    </cfRule>
    <cfRule type="cellIs" dxfId="31" priority="39" stopIfTrue="1" operator="lessThan">
      <formula>79.999</formula>
    </cfRule>
    <cfRule type="cellIs" dxfId="30" priority="40" stopIfTrue="1" operator="lessThan">
      <formula>89.999</formula>
    </cfRule>
    <cfRule type="cellIs" dxfId="29" priority="41" stopIfTrue="1" operator="between">
      <formula>90</formula>
      <formula>100</formula>
    </cfRule>
    <cfRule type="containsBlanks" dxfId="28" priority="42">
      <formula>LEN(TRIM(I130))=0</formula>
    </cfRule>
  </conditionalFormatting>
  <conditionalFormatting sqref="I131">
    <cfRule type="cellIs" dxfId="27" priority="29" stopIfTrue="1" operator="lessThan">
      <formula>19.999</formula>
    </cfRule>
    <cfRule type="cellIs" dxfId="26" priority="30" stopIfTrue="1" operator="lessThan">
      <formula>39.999</formula>
    </cfRule>
    <cfRule type="cellIs" dxfId="25" priority="31" stopIfTrue="1" operator="lessThan">
      <formula>59.999</formula>
    </cfRule>
    <cfRule type="cellIs" dxfId="24" priority="32" stopIfTrue="1" operator="lessThan">
      <formula>79.999</formula>
    </cfRule>
    <cfRule type="cellIs" dxfId="23" priority="33" stopIfTrue="1" operator="lessThan">
      <formula>89.999</formula>
    </cfRule>
    <cfRule type="cellIs" dxfId="22" priority="34" stopIfTrue="1" operator="between">
      <formula>90</formula>
      <formula>100</formula>
    </cfRule>
    <cfRule type="containsBlanks" dxfId="21" priority="35">
      <formula>LEN(TRIM(I131))=0</formula>
    </cfRule>
  </conditionalFormatting>
  <conditionalFormatting sqref="I132">
    <cfRule type="cellIs" dxfId="20" priority="22" stopIfTrue="1" operator="lessThan">
      <formula>19.999</formula>
    </cfRule>
    <cfRule type="cellIs" dxfId="19" priority="23" stopIfTrue="1" operator="lessThan">
      <formula>39.999</formula>
    </cfRule>
    <cfRule type="cellIs" dxfId="18" priority="24" stopIfTrue="1" operator="lessThan">
      <formula>59.999</formula>
    </cfRule>
    <cfRule type="cellIs" dxfId="17" priority="25" stopIfTrue="1" operator="lessThan">
      <formula>79.999</formula>
    </cfRule>
    <cfRule type="cellIs" dxfId="16" priority="26" stopIfTrue="1" operator="lessThan">
      <formula>89.999</formula>
    </cfRule>
    <cfRule type="cellIs" dxfId="15" priority="27" stopIfTrue="1" operator="between">
      <formula>90</formula>
      <formula>100</formula>
    </cfRule>
    <cfRule type="containsBlanks" dxfId="14" priority="28">
      <formula>LEN(TRIM(I132))=0</formula>
    </cfRule>
  </conditionalFormatting>
  <conditionalFormatting sqref="I98">
    <cfRule type="cellIs" dxfId="13" priority="15" stopIfTrue="1" operator="lessThan">
      <formula>19.999</formula>
    </cfRule>
    <cfRule type="cellIs" dxfId="12" priority="16" stopIfTrue="1" operator="lessThan">
      <formula>39.999</formula>
    </cfRule>
    <cfRule type="cellIs" dxfId="11" priority="17" stopIfTrue="1" operator="lessThan">
      <formula>59.999</formula>
    </cfRule>
    <cfRule type="cellIs" dxfId="10" priority="18" stopIfTrue="1" operator="lessThan">
      <formula>79.999</formula>
    </cfRule>
    <cfRule type="cellIs" dxfId="9" priority="19" stopIfTrue="1" operator="lessThan">
      <formula>89.999</formula>
    </cfRule>
    <cfRule type="cellIs" dxfId="8" priority="20" stopIfTrue="1" operator="between">
      <formula>90</formula>
      <formula>100</formula>
    </cfRule>
    <cfRule type="containsBlanks" dxfId="7" priority="21">
      <formula>LEN(TRIM(I98))=0</formula>
    </cfRule>
  </conditionalFormatting>
  <conditionalFormatting sqref="I114">
    <cfRule type="cellIs" dxfId="6" priority="8" stopIfTrue="1" operator="lessThan">
      <formula>19.999</formula>
    </cfRule>
    <cfRule type="cellIs" dxfId="5" priority="9" stopIfTrue="1" operator="lessThan">
      <formula>39.999</formula>
    </cfRule>
    <cfRule type="cellIs" dxfId="4" priority="10" stopIfTrue="1" operator="lessThan">
      <formula>59.999</formula>
    </cfRule>
    <cfRule type="cellIs" dxfId="3" priority="11" stopIfTrue="1" operator="lessThan">
      <formula>79.999</formula>
    </cfRule>
    <cfRule type="cellIs" dxfId="2" priority="12" stopIfTrue="1" operator="lessThan">
      <formula>89.999</formula>
    </cfRule>
    <cfRule type="cellIs" dxfId="1" priority="13" stopIfTrue="1" operator="between">
      <formula>90</formula>
      <formula>100</formula>
    </cfRule>
    <cfRule type="containsBlanks" dxfId="0" priority="14">
      <formula>LEN(TRIM(I114))=0</formula>
    </cfRule>
  </conditionalFormatting>
  <pageMargins left="0.7" right="0.7" top="0.75" bottom="0.75" header="0.3" footer="0.3"/>
  <pageSetup paperSize="9" scale="43" orientation="portrait" r:id="rId1"/>
  <rowBreaks count="2" manualBreakCount="2">
    <brk id="58" max="9" man="1"/>
    <brk id="110" max="9" man="1"/>
  </rowBreaks>
  <ignoredErrors>
    <ignoredError sqref="E19:G19 E27:G27 E2:G2 G7:G8 G11:G12 G15:G16 C2 B27:C27 B19:C19"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88555558946501"/>
  </sheetPr>
  <dimension ref="B2:D140"/>
  <sheetViews>
    <sheetView showGridLines="0" showRowColHeaders="0" topLeftCell="A121" zoomScale="70" zoomScaleNormal="70" workbookViewId="0">
      <selection activeCell="B8" sqref="B8:B10"/>
    </sheetView>
  </sheetViews>
  <sheetFormatPr defaultRowHeight="15" x14ac:dyDescent="0.25"/>
  <cols>
    <col min="1" max="1" width="9.140625" style="180"/>
    <col min="2" max="2" width="79.42578125" style="180" customWidth="1"/>
    <col min="3" max="3" width="69.5703125" style="180" customWidth="1"/>
    <col min="4" max="4" width="9.140625" style="180" customWidth="1"/>
    <col min="5" max="16384" width="9.140625" style="180"/>
  </cols>
  <sheetData>
    <row r="2" spans="2:4" ht="23.25" x14ac:dyDescent="0.35">
      <c r="B2" s="425" t="s">
        <v>781</v>
      </c>
      <c r="C2" s="425"/>
      <c r="D2" s="425"/>
    </row>
    <row r="4" spans="2:4" x14ac:dyDescent="0.25">
      <c r="B4" s="427" t="s">
        <v>782</v>
      </c>
      <c r="C4" s="427"/>
      <c r="D4" s="427"/>
    </row>
    <row r="5" spans="2:4" x14ac:dyDescent="0.25">
      <c r="B5" s="309" t="s">
        <v>783</v>
      </c>
      <c r="C5" s="428" t="s">
        <v>784</v>
      </c>
      <c r="D5" s="428"/>
    </row>
    <row r="6" spans="2:4" ht="30" x14ac:dyDescent="0.25">
      <c r="B6" s="310" t="s">
        <v>785</v>
      </c>
      <c r="C6" s="429"/>
      <c r="D6" s="429"/>
    </row>
    <row r="7" spans="2:4" ht="30" x14ac:dyDescent="0.25">
      <c r="B7" s="310" t="s">
        <v>786</v>
      </c>
      <c r="C7" s="429"/>
      <c r="D7" s="429"/>
    </row>
    <row r="8" spans="2:4" ht="18" customHeight="1" x14ac:dyDescent="0.25">
      <c r="B8" s="426" t="s">
        <v>787</v>
      </c>
      <c r="C8" s="429" t="s">
        <v>788</v>
      </c>
      <c r="D8" s="429"/>
    </row>
    <row r="9" spans="2:4" x14ac:dyDescent="0.25">
      <c r="B9" s="426"/>
      <c r="C9" s="429" t="s">
        <v>789</v>
      </c>
      <c r="D9" s="429"/>
    </row>
    <row r="10" spans="2:4" ht="32.25" customHeight="1" x14ac:dyDescent="0.25">
      <c r="B10" s="426"/>
      <c r="C10" s="429" t="s">
        <v>790</v>
      </c>
      <c r="D10" s="429"/>
    </row>
    <row r="11" spans="2:4" ht="45" x14ac:dyDescent="0.25">
      <c r="B11" s="310" t="s">
        <v>791</v>
      </c>
      <c r="C11" s="429" t="s">
        <v>792</v>
      </c>
      <c r="D11" s="429"/>
    </row>
    <row r="12" spans="2:4" ht="19.5" customHeight="1" x14ac:dyDescent="0.25">
      <c r="B12" s="426" t="s">
        <v>793</v>
      </c>
      <c r="C12" s="429" t="s">
        <v>794</v>
      </c>
      <c r="D12" s="429"/>
    </row>
    <row r="13" spans="2:4" ht="30.75" customHeight="1" x14ac:dyDescent="0.25">
      <c r="B13" s="426"/>
      <c r="C13" s="429" t="s">
        <v>795</v>
      </c>
      <c r="D13" s="429"/>
    </row>
    <row r="14" spans="2:4" ht="30.75" customHeight="1" x14ac:dyDescent="0.25">
      <c r="B14" s="426"/>
      <c r="C14" s="429" t="s">
        <v>796</v>
      </c>
      <c r="D14" s="429"/>
    </row>
    <row r="15" spans="2:4" ht="30" x14ac:dyDescent="0.25">
      <c r="B15" s="310" t="s">
        <v>797</v>
      </c>
      <c r="C15" s="429" t="s">
        <v>798</v>
      </c>
      <c r="D15" s="429"/>
    </row>
    <row r="16" spans="2:4" ht="30" x14ac:dyDescent="0.25">
      <c r="B16" s="310" t="s">
        <v>799</v>
      </c>
      <c r="C16" s="429" t="s">
        <v>800</v>
      </c>
      <c r="D16" s="429"/>
    </row>
    <row r="17" spans="2:4" ht="28.5" customHeight="1" x14ac:dyDescent="0.25">
      <c r="B17" s="310"/>
      <c r="C17" s="429" t="s">
        <v>801</v>
      </c>
      <c r="D17" s="429"/>
    </row>
    <row r="18" spans="2:4" ht="29.25" customHeight="1" x14ac:dyDescent="0.25">
      <c r="B18" s="310"/>
      <c r="C18" s="429" t="s">
        <v>802</v>
      </c>
      <c r="D18" s="429"/>
    </row>
    <row r="19" spans="2:4" ht="46.5" customHeight="1" x14ac:dyDescent="0.25">
      <c r="B19" s="310"/>
      <c r="C19" s="429" t="s">
        <v>803</v>
      </c>
      <c r="D19" s="429"/>
    </row>
    <row r="20" spans="2:4" ht="28.5" customHeight="1" x14ac:dyDescent="0.25">
      <c r="B20" s="426" t="s">
        <v>804</v>
      </c>
      <c r="C20" s="429" t="s">
        <v>805</v>
      </c>
      <c r="D20" s="429"/>
    </row>
    <row r="21" spans="2:4" ht="32.25" customHeight="1" x14ac:dyDescent="0.25">
      <c r="B21" s="426"/>
      <c r="C21" s="429" t="s">
        <v>806</v>
      </c>
      <c r="D21" s="429"/>
    </row>
    <row r="22" spans="2:4" ht="45" customHeight="1" x14ac:dyDescent="0.25">
      <c r="B22" s="426" t="s">
        <v>807</v>
      </c>
      <c r="C22" s="429" t="s">
        <v>808</v>
      </c>
      <c r="D22" s="429"/>
    </row>
    <row r="23" spans="2:4" ht="30.75" customHeight="1" x14ac:dyDescent="0.25">
      <c r="B23" s="426"/>
      <c r="C23" s="429" t="s">
        <v>809</v>
      </c>
      <c r="D23" s="429"/>
    </row>
    <row r="24" spans="2:4" x14ac:dyDescent="0.25">
      <c r="B24" s="310" t="s">
        <v>810</v>
      </c>
      <c r="C24" s="429"/>
      <c r="D24" s="429"/>
    </row>
    <row r="25" spans="2:4" x14ac:dyDescent="0.25">
      <c r="B25" s="310" t="s">
        <v>811</v>
      </c>
      <c r="C25" s="429"/>
      <c r="D25" s="429"/>
    </row>
    <row r="26" spans="2:4" ht="30" x14ac:dyDescent="0.25">
      <c r="B26" s="310" t="s">
        <v>812</v>
      </c>
      <c r="C26" s="429"/>
      <c r="D26" s="429"/>
    </row>
    <row r="27" spans="2:4" ht="30.75" customHeight="1" x14ac:dyDescent="0.25">
      <c r="B27" s="426" t="s">
        <v>813</v>
      </c>
      <c r="C27" s="429" t="s">
        <v>814</v>
      </c>
      <c r="D27" s="429"/>
    </row>
    <row r="28" spans="2:4" x14ac:dyDescent="0.25">
      <c r="B28" s="426"/>
      <c r="C28" s="429" t="s">
        <v>815</v>
      </c>
      <c r="D28" s="429"/>
    </row>
    <row r="29" spans="2:4" x14ac:dyDescent="0.25">
      <c r="B29" s="426"/>
      <c r="C29" s="429" t="s">
        <v>816</v>
      </c>
      <c r="D29" s="429"/>
    </row>
    <row r="30" spans="2:4" x14ac:dyDescent="0.25">
      <c r="B30" s="426"/>
      <c r="C30" s="429" t="s">
        <v>817</v>
      </c>
      <c r="D30" s="429"/>
    </row>
    <row r="31" spans="2:4" x14ac:dyDescent="0.25">
      <c r="B31" s="426"/>
      <c r="C31" s="429" t="s">
        <v>818</v>
      </c>
      <c r="D31" s="429"/>
    </row>
    <row r="32" spans="2:4" ht="30" customHeight="1" x14ac:dyDescent="0.25">
      <c r="B32" s="426"/>
      <c r="C32" s="429" t="s">
        <v>819</v>
      </c>
      <c r="D32" s="429"/>
    </row>
    <row r="33" spans="2:4" ht="30.75" customHeight="1" x14ac:dyDescent="0.25">
      <c r="B33" s="426"/>
      <c r="C33" s="429" t="s">
        <v>820</v>
      </c>
      <c r="D33" s="429"/>
    </row>
    <row r="34" spans="2:4" ht="29.25" customHeight="1" x14ac:dyDescent="0.25">
      <c r="B34" s="426"/>
      <c r="C34" s="429" t="s">
        <v>821</v>
      </c>
      <c r="D34" s="429"/>
    </row>
    <row r="35" spans="2:4" ht="32.25" customHeight="1" x14ac:dyDescent="0.25">
      <c r="B35" s="426"/>
      <c r="C35" s="429" t="s">
        <v>822</v>
      </c>
      <c r="D35" s="429"/>
    </row>
    <row r="36" spans="2:4" x14ac:dyDescent="0.25">
      <c r="B36" s="430" t="s">
        <v>823</v>
      </c>
      <c r="C36" s="430"/>
      <c r="D36" s="430"/>
    </row>
    <row r="37" spans="2:4" x14ac:dyDescent="0.25">
      <c r="B37" s="311" t="s">
        <v>824</v>
      </c>
      <c r="C37" s="428" t="s">
        <v>825</v>
      </c>
      <c r="D37" s="428"/>
    </row>
    <row r="38" spans="2:4" ht="45" x14ac:dyDescent="0.25">
      <c r="B38" s="310" t="s">
        <v>826</v>
      </c>
      <c r="C38" s="429"/>
      <c r="D38" s="429"/>
    </row>
    <row r="39" spans="2:4" ht="30" x14ac:dyDescent="0.25">
      <c r="B39" s="310" t="s">
        <v>827</v>
      </c>
      <c r="C39" s="429"/>
      <c r="D39" s="429"/>
    </row>
    <row r="40" spans="2:4" ht="30" x14ac:dyDescent="0.25">
      <c r="B40" s="310" t="s">
        <v>828</v>
      </c>
      <c r="C40" s="429"/>
      <c r="D40" s="429"/>
    </row>
    <row r="41" spans="2:4" ht="30" x14ac:dyDescent="0.25">
      <c r="B41" s="310" t="s">
        <v>829</v>
      </c>
      <c r="C41" s="429" t="s">
        <v>830</v>
      </c>
      <c r="D41" s="429"/>
    </row>
    <row r="42" spans="2:4" ht="33" customHeight="1" x14ac:dyDescent="0.25">
      <c r="B42" s="310" t="s">
        <v>831</v>
      </c>
      <c r="C42" s="429" t="s">
        <v>832</v>
      </c>
      <c r="D42" s="429"/>
    </row>
    <row r="43" spans="2:4" ht="30" customHeight="1" x14ac:dyDescent="0.25">
      <c r="B43" s="426" t="s">
        <v>833</v>
      </c>
      <c r="C43" s="429" t="s">
        <v>834</v>
      </c>
      <c r="D43" s="429"/>
    </row>
    <row r="44" spans="2:4" ht="30.75" customHeight="1" x14ac:dyDescent="0.25">
      <c r="B44" s="426"/>
      <c r="C44" s="429" t="s">
        <v>835</v>
      </c>
      <c r="D44" s="429"/>
    </row>
    <row r="45" spans="2:4" ht="18" customHeight="1" x14ac:dyDescent="0.25">
      <c r="B45" s="426"/>
      <c r="C45" s="429" t="s">
        <v>836</v>
      </c>
      <c r="D45" s="429"/>
    </row>
    <row r="46" spans="2:4" ht="30" x14ac:dyDescent="0.25">
      <c r="B46" s="310" t="s">
        <v>837</v>
      </c>
      <c r="C46" s="429"/>
      <c r="D46" s="429"/>
    </row>
    <row r="47" spans="2:4" ht="30" x14ac:dyDescent="0.25">
      <c r="B47" s="310" t="s">
        <v>838</v>
      </c>
      <c r="C47" s="429"/>
      <c r="D47" s="429"/>
    </row>
    <row r="48" spans="2:4" x14ac:dyDescent="0.25">
      <c r="B48" s="430" t="s">
        <v>839</v>
      </c>
      <c r="C48" s="430"/>
      <c r="D48" s="430"/>
    </row>
    <row r="49" spans="2:4" x14ac:dyDescent="0.25">
      <c r="B49" s="311" t="s">
        <v>840</v>
      </c>
      <c r="C49" s="428" t="s">
        <v>841</v>
      </c>
      <c r="D49" s="428"/>
    </row>
    <row r="50" spans="2:4" x14ac:dyDescent="0.25">
      <c r="B50" s="310" t="s">
        <v>842</v>
      </c>
      <c r="C50" s="429" t="s">
        <v>843</v>
      </c>
      <c r="D50" s="429"/>
    </row>
    <row r="51" spans="2:4" ht="16.5" customHeight="1" x14ac:dyDescent="0.25">
      <c r="B51" s="426" t="s">
        <v>844</v>
      </c>
      <c r="C51" s="429" t="s">
        <v>845</v>
      </c>
      <c r="D51" s="429"/>
    </row>
    <row r="52" spans="2:4" x14ac:dyDescent="0.25">
      <c r="B52" s="426"/>
      <c r="C52" s="429" t="s">
        <v>846</v>
      </c>
      <c r="D52" s="429"/>
    </row>
    <row r="53" spans="2:4" x14ac:dyDescent="0.25">
      <c r="B53" s="426"/>
      <c r="C53" s="429" t="s">
        <v>847</v>
      </c>
      <c r="D53" s="429"/>
    </row>
    <row r="54" spans="2:4" ht="29.25" customHeight="1" x14ac:dyDescent="0.25">
      <c r="B54" s="426"/>
      <c r="C54" s="429" t="s">
        <v>848</v>
      </c>
      <c r="D54" s="429"/>
    </row>
    <row r="55" spans="2:4" x14ac:dyDescent="0.25">
      <c r="B55" s="426"/>
      <c r="C55" s="429" t="s">
        <v>849</v>
      </c>
      <c r="D55" s="429"/>
    </row>
    <row r="56" spans="2:4" ht="29.25" customHeight="1" x14ac:dyDescent="0.25">
      <c r="B56" s="426"/>
      <c r="C56" s="429" t="s">
        <v>850</v>
      </c>
      <c r="D56" s="429"/>
    </row>
    <row r="57" spans="2:4" ht="33" customHeight="1" x14ac:dyDescent="0.25">
      <c r="B57" s="426"/>
      <c r="C57" s="429" t="s">
        <v>851</v>
      </c>
      <c r="D57" s="429"/>
    </row>
    <row r="58" spans="2:4" ht="30" customHeight="1" x14ac:dyDescent="0.25">
      <c r="B58" s="426"/>
      <c r="C58" s="429" t="s">
        <v>852</v>
      </c>
      <c r="D58" s="429"/>
    </row>
    <row r="59" spans="2:4" ht="32.25" customHeight="1" x14ac:dyDescent="0.25">
      <c r="B59" s="426"/>
      <c r="C59" s="429" t="s">
        <v>853</v>
      </c>
      <c r="D59" s="429"/>
    </row>
    <row r="60" spans="2:4" ht="30" x14ac:dyDescent="0.25">
      <c r="B60" s="310" t="s">
        <v>854</v>
      </c>
      <c r="C60" s="429"/>
      <c r="D60" s="429"/>
    </row>
    <row r="61" spans="2:4" x14ac:dyDescent="0.25">
      <c r="B61" s="310" t="s">
        <v>855</v>
      </c>
      <c r="C61" s="429"/>
      <c r="D61" s="429"/>
    </row>
    <row r="62" spans="2:4" ht="45" x14ac:dyDescent="0.25">
      <c r="B62" s="310" t="s">
        <v>856</v>
      </c>
      <c r="C62" s="429"/>
      <c r="D62" s="429"/>
    </row>
    <row r="63" spans="2:4" ht="32.25" customHeight="1" x14ac:dyDescent="0.25">
      <c r="B63" s="426" t="s">
        <v>857</v>
      </c>
      <c r="C63" s="429" t="s">
        <v>858</v>
      </c>
      <c r="D63" s="429"/>
    </row>
    <row r="64" spans="2:4" x14ac:dyDescent="0.25">
      <c r="B64" s="426"/>
      <c r="C64" s="429" t="s">
        <v>859</v>
      </c>
      <c r="D64" s="429"/>
    </row>
    <row r="65" spans="2:4" ht="31.5" customHeight="1" x14ac:dyDescent="0.25">
      <c r="B65" s="426"/>
      <c r="C65" s="429" t="s">
        <v>860</v>
      </c>
      <c r="D65" s="429"/>
    </row>
    <row r="66" spans="2:4" x14ac:dyDescent="0.25">
      <c r="B66" s="430" t="s">
        <v>861</v>
      </c>
      <c r="C66" s="430"/>
      <c r="D66" s="430"/>
    </row>
    <row r="67" spans="2:4" x14ac:dyDescent="0.25">
      <c r="B67" s="311" t="s">
        <v>862</v>
      </c>
      <c r="C67" s="428" t="s">
        <v>863</v>
      </c>
      <c r="D67" s="428"/>
    </row>
    <row r="68" spans="2:4" ht="30" x14ac:dyDescent="0.25">
      <c r="B68" s="310" t="s">
        <v>864</v>
      </c>
      <c r="C68" s="429"/>
      <c r="D68" s="429"/>
    </row>
    <row r="69" spans="2:4" ht="28.5" customHeight="1" x14ac:dyDescent="0.25">
      <c r="B69" s="426" t="s">
        <v>865</v>
      </c>
      <c r="C69" s="429" t="s">
        <v>866</v>
      </c>
      <c r="D69" s="429"/>
    </row>
    <row r="70" spans="2:4" ht="30.75" customHeight="1" x14ac:dyDescent="0.25">
      <c r="B70" s="426"/>
      <c r="C70" s="429" t="s">
        <v>867</v>
      </c>
      <c r="D70" s="429"/>
    </row>
    <row r="71" spans="2:4" ht="15.75" customHeight="1" x14ac:dyDescent="0.25">
      <c r="B71" s="426"/>
      <c r="C71" s="429" t="s">
        <v>868</v>
      </c>
      <c r="D71" s="429"/>
    </row>
    <row r="72" spans="2:4" ht="30.75" customHeight="1" x14ac:dyDescent="0.25">
      <c r="B72" s="426"/>
      <c r="C72" s="429" t="s">
        <v>869</v>
      </c>
      <c r="D72" s="429"/>
    </row>
    <row r="73" spans="2:4" ht="30" customHeight="1" x14ac:dyDescent="0.25">
      <c r="B73" s="426"/>
      <c r="C73" s="429" t="s">
        <v>870</v>
      </c>
      <c r="D73" s="429"/>
    </row>
    <row r="74" spans="2:4" ht="45.75" customHeight="1" x14ac:dyDescent="0.25">
      <c r="B74" s="426"/>
      <c r="C74" s="429" t="s">
        <v>871</v>
      </c>
      <c r="D74" s="429"/>
    </row>
    <row r="75" spans="2:4" ht="48" customHeight="1" x14ac:dyDescent="0.25">
      <c r="B75" s="426"/>
      <c r="C75" s="429" t="s">
        <v>872</v>
      </c>
      <c r="D75" s="429"/>
    </row>
    <row r="76" spans="2:4" ht="30" customHeight="1" x14ac:dyDescent="0.25">
      <c r="B76" s="426" t="s">
        <v>873</v>
      </c>
      <c r="C76" s="429" t="s">
        <v>874</v>
      </c>
      <c r="D76" s="429"/>
    </row>
    <row r="77" spans="2:4" x14ac:dyDescent="0.25">
      <c r="B77" s="426"/>
      <c r="C77" s="429" t="s">
        <v>875</v>
      </c>
      <c r="D77" s="429"/>
    </row>
    <row r="78" spans="2:4" x14ac:dyDescent="0.25">
      <c r="B78" s="426"/>
      <c r="C78" s="429" t="s">
        <v>876</v>
      </c>
      <c r="D78" s="429"/>
    </row>
    <row r="79" spans="2:4" x14ac:dyDescent="0.25">
      <c r="B79" s="426"/>
      <c r="C79" s="429" t="s">
        <v>877</v>
      </c>
      <c r="D79" s="429"/>
    </row>
    <row r="80" spans="2:4" x14ac:dyDescent="0.25">
      <c r="B80" s="426"/>
      <c r="C80" s="429" t="s">
        <v>878</v>
      </c>
      <c r="D80" s="429"/>
    </row>
    <row r="81" spans="2:4" ht="32.25" customHeight="1" x14ac:dyDescent="0.25">
      <c r="B81" s="426"/>
      <c r="C81" s="429" t="s">
        <v>879</v>
      </c>
      <c r="D81" s="429"/>
    </row>
    <row r="82" spans="2:4" x14ac:dyDescent="0.25">
      <c r="B82" s="426"/>
      <c r="C82" s="429" t="s">
        <v>880</v>
      </c>
      <c r="D82" s="429"/>
    </row>
    <row r="83" spans="2:4" x14ac:dyDescent="0.25">
      <c r="B83" s="430" t="s">
        <v>881</v>
      </c>
      <c r="C83" s="430"/>
      <c r="D83" s="430"/>
    </row>
    <row r="84" spans="2:4" x14ac:dyDescent="0.25">
      <c r="B84" s="311" t="s">
        <v>882</v>
      </c>
      <c r="C84" s="428" t="s">
        <v>883</v>
      </c>
      <c r="D84" s="428"/>
    </row>
    <row r="85" spans="2:4" ht="30" x14ac:dyDescent="0.25">
      <c r="B85" s="310" t="s">
        <v>884</v>
      </c>
      <c r="C85" s="429" t="s">
        <v>885</v>
      </c>
      <c r="D85" s="429"/>
    </row>
    <row r="86" spans="2:4" ht="30" x14ac:dyDescent="0.25">
      <c r="B86" s="310" t="s">
        <v>886</v>
      </c>
      <c r="C86" s="429" t="s">
        <v>887</v>
      </c>
      <c r="D86" s="429"/>
    </row>
    <row r="87" spans="2:4" ht="33.75" customHeight="1" x14ac:dyDescent="0.25">
      <c r="B87" s="310" t="s">
        <v>888</v>
      </c>
      <c r="C87" s="429" t="s">
        <v>889</v>
      </c>
      <c r="D87" s="429"/>
    </row>
    <row r="88" spans="2:4" ht="45" x14ac:dyDescent="0.25">
      <c r="B88" s="310" t="s">
        <v>890</v>
      </c>
      <c r="C88" s="429"/>
      <c r="D88" s="429"/>
    </row>
    <row r="89" spans="2:4" x14ac:dyDescent="0.25">
      <c r="B89" s="426" t="s">
        <v>891</v>
      </c>
      <c r="C89" s="429" t="s">
        <v>892</v>
      </c>
      <c r="D89" s="429"/>
    </row>
    <row r="90" spans="2:4" x14ac:dyDescent="0.25">
      <c r="B90" s="426"/>
      <c r="C90" s="429" t="s">
        <v>893</v>
      </c>
      <c r="D90" s="429"/>
    </row>
    <row r="91" spans="2:4" ht="30.75" customHeight="1" x14ac:dyDescent="0.25">
      <c r="B91" s="426"/>
      <c r="C91" s="429" t="s">
        <v>894</v>
      </c>
      <c r="D91" s="429"/>
    </row>
    <row r="92" spans="2:4" x14ac:dyDescent="0.25">
      <c r="B92" s="426"/>
      <c r="C92" s="429" t="s">
        <v>895</v>
      </c>
      <c r="D92" s="429"/>
    </row>
    <row r="93" spans="2:4" ht="29.25" customHeight="1" x14ac:dyDescent="0.25">
      <c r="B93" s="426"/>
      <c r="C93" s="429" t="s">
        <v>896</v>
      </c>
      <c r="D93" s="429"/>
    </row>
    <row r="94" spans="2:4" x14ac:dyDescent="0.25">
      <c r="B94" s="426"/>
      <c r="C94" s="429" t="s">
        <v>897</v>
      </c>
      <c r="D94" s="429"/>
    </row>
    <row r="95" spans="2:4" ht="32.25" customHeight="1" x14ac:dyDescent="0.25">
      <c r="B95" s="426"/>
      <c r="C95" s="429" t="s">
        <v>898</v>
      </c>
      <c r="D95" s="429"/>
    </row>
    <row r="96" spans="2:4" x14ac:dyDescent="0.25">
      <c r="B96" s="426" t="s">
        <v>899</v>
      </c>
      <c r="C96" s="429"/>
      <c r="D96" s="429"/>
    </row>
    <row r="97" spans="2:4" x14ac:dyDescent="0.25">
      <c r="B97" s="426"/>
      <c r="C97" s="429"/>
      <c r="D97" s="429"/>
    </row>
    <row r="98" spans="2:4" ht="29.25" customHeight="1" x14ac:dyDescent="0.25">
      <c r="B98" s="426" t="s">
        <v>900</v>
      </c>
      <c r="C98" s="429" t="s">
        <v>901</v>
      </c>
      <c r="D98" s="429"/>
    </row>
    <row r="99" spans="2:4" ht="29.25" customHeight="1" x14ac:dyDescent="0.25">
      <c r="B99" s="426"/>
      <c r="C99" s="429" t="s">
        <v>902</v>
      </c>
      <c r="D99" s="429"/>
    </row>
    <row r="100" spans="2:4" ht="29.25" customHeight="1" x14ac:dyDescent="0.25">
      <c r="B100" s="426"/>
      <c r="C100" s="429" t="s">
        <v>903</v>
      </c>
      <c r="D100" s="429"/>
    </row>
    <row r="101" spans="2:4" ht="28.5" customHeight="1" x14ac:dyDescent="0.25">
      <c r="B101" s="426"/>
      <c r="C101" s="429" t="s">
        <v>904</v>
      </c>
      <c r="D101" s="429"/>
    </row>
    <row r="102" spans="2:4" ht="30.75" customHeight="1" x14ac:dyDescent="0.25">
      <c r="B102" s="426"/>
      <c r="C102" s="429" t="s">
        <v>905</v>
      </c>
      <c r="D102" s="429"/>
    </row>
    <row r="103" spans="2:4" ht="30" customHeight="1" x14ac:dyDescent="0.25">
      <c r="B103" s="426"/>
      <c r="C103" s="429" t="s">
        <v>906</v>
      </c>
      <c r="D103" s="429"/>
    </row>
    <row r="104" spans="2:4" ht="31.5" customHeight="1" x14ac:dyDescent="0.25">
      <c r="B104" s="426"/>
      <c r="C104" s="429" t="s">
        <v>907</v>
      </c>
      <c r="D104" s="429"/>
    </row>
    <row r="105" spans="2:4" x14ac:dyDescent="0.25">
      <c r="B105" s="426" t="s">
        <v>908</v>
      </c>
      <c r="C105" s="429" t="s">
        <v>909</v>
      </c>
      <c r="D105" s="429"/>
    </row>
    <row r="106" spans="2:4" x14ac:dyDescent="0.25">
      <c r="B106" s="426"/>
      <c r="C106" s="429" t="s">
        <v>910</v>
      </c>
      <c r="D106" s="429"/>
    </row>
    <row r="107" spans="2:4" ht="29.25" customHeight="1" x14ac:dyDescent="0.25">
      <c r="B107" s="426"/>
      <c r="C107" s="429" t="s">
        <v>911</v>
      </c>
      <c r="D107" s="429"/>
    </row>
    <row r="108" spans="2:4" ht="30.75" customHeight="1" x14ac:dyDescent="0.25">
      <c r="B108" s="426"/>
      <c r="C108" s="429" t="s">
        <v>912</v>
      </c>
      <c r="D108" s="429"/>
    </row>
    <row r="109" spans="2:4" x14ac:dyDescent="0.25">
      <c r="B109" s="426"/>
      <c r="C109" s="429" t="s">
        <v>913</v>
      </c>
      <c r="D109" s="429"/>
    </row>
    <row r="110" spans="2:4" x14ac:dyDescent="0.25">
      <c r="B110" s="426"/>
      <c r="C110" s="429" t="s">
        <v>914</v>
      </c>
      <c r="D110" s="429"/>
    </row>
    <row r="111" spans="2:4" ht="33" customHeight="1" x14ac:dyDescent="0.25">
      <c r="B111" s="426" t="s">
        <v>915</v>
      </c>
      <c r="C111" s="429" t="s">
        <v>916</v>
      </c>
      <c r="D111" s="429"/>
    </row>
    <row r="112" spans="2:4" ht="28.5" customHeight="1" x14ac:dyDescent="0.25">
      <c r="B112" s="426"/>
      <c r="C112" s="429" t="s">
        <v>917</v>
      </c>
      <c r="D112" s="429"/>
    </row>
    <row r="113" spans="2:4" ht="29.25" customHeight="1" x14ac:dyDescent="0.25">
      <c r="B113" s="426"/>
      <c r="C113" s="429" t="s">
        <v>918</v>
      </c>
      <c r="D113" s="429"/>
    </row>
    <row r="114" spans="2:4" ht="31.5" customHeight="1" x14ac:dyDescent="0.25">
      <c r="B114" s="426"/>
      <c r="C114" s="429" t="s">
        <v>919</v>
      </c>
      <c r="D114" s="429"/>
    </row>
    <row r="115" spans="2:4" x14ac:dyDescent="0.25">
      <c r="B115" s="426"/>
      <c r="C115" s="429" t="s">
        <v>920</v>
      </c>
      <c r="D115" s="429"/>
    </row>
    <row r="116" spans="2:4" ht="33" customHeight="1" x14ac:dyDescent="0.25">
      <c r="B116" s="426"/>
      <c r="C116" s="429" t="s">
        <v>921</v>
      </c>
      <c r="D116" s="429"/>
    </row>
    <row r="117" spans="2:4" ht="30" customHeight="1" x14ac:dyDescent="0.25">
      <c r="B117" s="426" t="s">
        <v>922</v>
      </c>
      <c r="C117" s="429" t="s">
        <v>923</v>
      </c>
      <c r="D117" s="429"/>
    </row>
    <row r="118" spans="2:4" ht="33.75" customHeight="1" x14ac:dyDescent="0.25">
      <c r="B118" s="426"/>
      <c r="C118" s="429" t="s">
        <v>924</v>
      </c>
      <c r="D118" s="429"/>
    </row>
    <row r="119" spans="2:4" x14ac:dyDescent="0.25">
      <c r="B119" s="426" t="s">
        <v>925</v>
      </c>
      <c r="C119" s="429" t="s">
        <v>926</v>
      </c>
      <c r="D119" s="429"/>
    </row>
    <row r="120" spans="2:4" x14ac:dyDescent="0.25">
      <c r="B120" s="426"/>
      <c r="C120" s="429" t="s">
        <v>927</v>
      </c>
      <c r="D120" s="429"/>
    </row>
    <row r="121" spans="2:4" ht="30" customHeight="1" x14ac:dyDescent="0.25">
      <c r="B121" s="426" t="s">
        <v>928</v>
      </c>
      <c r="C121" s="429" t="s">
        <v>929</v>
      </c>
      <c r="D121" s="429"/>
    </row>
    <row r="122" spans="2:4" ht="17.25" customHeight="1" x14ac:dyDescent="0.25">
      <c r="B122" s="426"/>
      <c r="C122" s="429" t="s">
        <v>930</v>
      </c>
      <c r="D122" s="429"/>
    </row>
    <row r="123" spans="2:4" x14ac:dyDescent="0.25">
      <c r="B123" s="426"/>
      <c r="C123" s="429" t="s">
        <v>931</v>
      </c>
      <c r="D123" s="429"/>
    </row>
    <row r="124" spans="2:4" x14ac:dyDescent="0.25">
      <c r="B124" s="426"/>
      <c r="C124" s="429" t="s">
        <v>932</v>
      </c>
      <c r="D124" s="429"/>
    </row>
    <row r="125" spans="2:4" x14ac:dyDescent="0.25">
      <c r="B125" s="426"/>
      <c r="C125" s="429" t="s">
        <v>933</v>
      </c>
      <c r="D125" s="429"/>
    </row>
    <row r="126" spans="2:4" ht="32.25" customHeight="1" x14ac:dyDescent="0.25">
      <c r="B126" s="426"/>
      <c r="C126" s="429" t="s">
        <v>934</v>
      </c>
      <c r="D126" s="429"/>
    </row>
    <row r="127" spans="2:4" x14ac:dyDescent="0.25">
      <c r="B127" s="430" t="s">
        <v>935</v>
      </c>
      <c r="C127" s="430"/>
      <c r="D127" s="430"/>
    </row>
    <row r="128" spans="2:4" x14ac:dyDescent="0.25">
      <c r="B128" s="311" t="s">
        <v>936</v>
      </c>
      <c r="C128" s="428" t="s">
        <v>937</v>
      </c>
      <c r="D128" s="428"/>
    </row>
    <row r="129" spans="2:4" ht="30" x14ac:dyDescent="0.25">
      <c r="B129" s="310" t="s">
        <v>938</v>
      </c>
      <c r="C129" s="429" t="s">
        <v>939</v>
      </c>
      <c r="D129" s="429"/>
    </row>
    <row r="130" spans="2:4" x14ac:dyDescent="0.25">
      <c r="B130" s="426" t="s">
        <v>940</v>
      </c>
      <c r="C130" s="429" t="s">
        <v>941</v>
      </c>
      <c r="D130" s="429"/>
    </row>
    <row r="131" spans="2:4" x14ac:dyDescent="0.25">
      <c r="B131" s="426"/>
      <c r="C131" s="429" t="s">
        <v>942</v>
      </c>
      <c r="D131" s="429"/>
    </row>
    <row r="132" spans="2:4" ht="30.75" customHeight="1" x14ac:dyDescent="0.25">
      <c r="B132" s="426"/>
      <c r="C132" s="429" t="s">
        <v>943</v>
      </c>
      <c r="D132" s="429"/>
    </row>
    <row r="133" spans="2:4" ht="33.75" customHeight="1" x14ac:dyDescent="0.25">
      <c r="B133" s="426"/>
      <c r="C133" s="429" t="s">
        <v>944</v>
      </c>
      <c r="D133" s="429"/>
    </row>
    <row r="134" spans="2:4" ht="30" x14ac:dyDescent="0.25">
      <c r="B134" s="310" t="s">
        <v>945</v>
      </c>
      <c r="C134" s="429"/>
      <c r="D134" s="429"/>
    </row>
    <row r="135" spans="2:4" x14ac:dyDescent="0.25">
      <c r="B135" s="430" t="s">
        <v>946</v>
      </c>
      <c r="C135" s="430"/>
      <c r="D135" s="430"/>
    </row>
    <row r="136" spans="2:4" x14ac:dyDescent="0.25">
      <c r="B136" s="311" t="s">
        <v>947</v>
      </c>
      <c r="C136" s="428" t="s">
        <v>948</v>
      </c>
      <c r="D136" s="428"/>
    </row>
    <row r="137" spans="2:4" ht="30" x14ac:dyDescent="0.25">
      <c r="B137" s="310" t="s">
        <v>949</v>
      </c>
      <c r="C137" s="429"/>
      <c r="D137" s="429"/>
    </row>
    <row r="138" spans="2:4" ht="30" x14ac:dyDescent="0.25">
      <c r="B138" s="310" t="s">
        <v>950</v>
      </c>
      <c r="C138" s="429"/>
      <c r="D138" s="429"/>
    </row>
    <row r="139" spans="2:4" ht="31.5" customHeight="1" x14ac:dyDescent="0.25">
      <c r="B139" s="426" t="s">
        <v>951</v>
      </c>
      <c r="C139" s="429" t="s">
        <v>952</v>
      </c>
      <c r="D139" s="429"/>
    </row>
    <row r="140" spans="2:4" ht="30.75" customHeight="1" x14ac:dyDescent="0.25">
      <c r="B140" s="426"/>
      <c r="C140" s="429" t="s">
        <v>953</v>
      </c>
      <c r="D140" s="429"/>
    </row>
  </sheetData>
  <sheetProtection formatCells="0" formatColumns="0" formatRows="0" insertColumns="0" insertRows="0" insertHyperlinks="0" deleteColumns="0" deleteRows="0" sort="0" autoFilter="0" pivotTables="0"/>
  <mergeCells count="157">
    <mergeCell ref="C124:D124"/>
    <mergeCell ref="C125:D125"/>
    <mergeCell ref="C134:D134"/>
    <mergeCell ref="B135:D135"/>
    <mergeCell ref="C136:D136"/>
    <mergeCell ref="B127:D127"/>
    <mergeCell ref="C128:D128"/>
    <mergeCell ref="C129:D129"/>
    <mergeCell ref="C126:D126"/>
    <mergeCell ref="C137:D137"/>
    <mergeCell ref="C138:D138"/>
    <mergeCell ref="C133:D133"/>
    <mergeCell ref="B139:B140"/>
    <mergeCell ref="C139:D139"/>
    <mergeCell ref="C140:D140"/>
    <mergeCell ref="B130:B133"/>
    <mergeCell ref="C130:D130"/>
    <mergeCell ref="C131:D131"/>
    <mergeCell ref="C132:D132"/>
    <mergeCell ref="B105:B110"/>
    <mergeCell ref="C105:D105"/>
    <mergeCell ref="C106:D106"/>
    <mergeCell ref="C107:D107"/>
    <mergeCell ref="C108:D108"/>
    <mergeCell ref="C109:D109"/>
    <mergeCell ref="C110:D110"/>
    <mergeCell ref="B121:B126"/>
    <mergeCell ref="C121:D121"/>
    <mergeCell ref="C122:D122"/>
    <mergeCell ref="B111:B116"/>
    <mergeCell ref="C111:D111"/>
    <mergeCell ref="C112:D112"/>
    <mergeCell ref="C113:D113"/>
    <mergeCell ref="C114:D114"/>
    <mergeCell ref="C115:D115"/>
    <mergeCell ref="C116:D116"/>
    <mergeCell ref="B117:B118"/>
    <mergeCell ref="C117:D117"/>
    <mergeCell ref="C118:D118"/>
    <mergeCell ref="B119:B120"/>
    <mergeCell ref="C119:D119"/>
    <mergeCell ref="C120:D120"/>
    <mergeCell ref="C123:D123"/>
    <mergeCell ref="B96:B97"/>
    <mergeCell ref="C96:D97"/>
    <mergeCell ref="B98:B104"/>
    <mergeCell ref="C98:D98"/>
    <mergeCell ref="C99:D99"/>
    <mergeCell ref="C100:D100"/>
    <mergeCell ref="C101:D101"/>
    <mergeCell ref="C102:D102"/>
    <mergeCell ref="C103:D103"/>
    <mergeCell ref="C104:D104"/>
    <mergeCell ref="C84:D84"/>
    <mergeCell ref="C85:D85"/>
    <mergeCell ref="C86:D86"/>
    <mergeCell ref="C87:D87"/>
    <mergeCell ref="C88:D88"/>
    <mergeCell ref="B89:B95"/>
    <mergeCell ref="C89:D89"/>
    <mergeCell ref="C90:D90"/>
    <mergeCell ref="C91:D91"/>
    <mergeCell ref="C92:D92"/>
    <mergeCell ref="C93:D93"/>
    <mergeCell ref="C94:D94"/>
    <mergeCell ref="C95:D95"/>
    <mergeCell ref="B76:B82"/>
    <mergeCell ref="C76:D76"/>
    <mergeCell ref="C77:D77"/>
    <mergeCell ref="C78:D78"/>
    <mergeCell ref="C79:D79"/>
    <mergeCell ref="C80:D80"/>
    <mergeCell ref="C81:D81"/>
    <mergeCell ref="C82:D82"/>
    <mergeCell ref="B83:D83"/>
    <mergeCell ref="C68:D68"/>
    <mergeCell ref="B69:B75"/>
    <mergeCell ref="C69:D69"/>
    <mergeCell ref="C70:D70"/>
    <mergeCell ref="C71:D71"/>
    <mergeCell ref="C72:D72"/>
    <mergeCell ref="C73:D73"/>
    <mergeCell ref="C74:D74"/>
    <mergeCell ref="C75:D75"/>
    <mergeCell ref="C60:D60"/>
    <mergeCell ref="C61:D61"/>
    <mergeCell ref="C62:D62"/>
    <mergeCell ref="B63:B65"/>
    <mergeCell ref="C63:D63"/>
    <mergeCell ref="C64:D64"/>
    <mergeCell ref="C65:D65"/>
    <mergeCell ref="B66:D66"/>
    <mergeCell ref="C67:D67"/>
    <mergeCell ref="B48:D48"/>
    <mergeCell ref="C49:D49"/>
    <mergeCell ref="C50:D50"/>
    <mergeCell ref="B51:B59"/>
    <mergeCell ref="C51:D51"/>
    <mergeCell ref="C52:D52"/>
    <mergeCell ref="C53:D53"/>
    <mergeCell ref="C54:D54"/>
    <mergeCell ref="C55:D55"/>
    <mergeCell ref="C56:D56"/>
    <mergeCell ref="C57:D57"/>
    <mergeCell ref="C58:D58"/>
    <mergeCell ref="C59:D59"/>
    <mergeCell ref="C40:D40"/>
    <mergeCell ref="C41:D41"/>
    <mergeCell ref="C42:D42"/>
    <mergeCell ref="B43:B45"/>
    <mergeCell ref="C43:D43"/>
    <mergeCell ref="C44:D44"/>
    <mergeCell ref="C45:D45"/>
    <mergeCell ref="C46:D46"/>
    <mergeCell ref="C47:D47"/>
    <mergeCell ref="C31:D31"/>
    <mergeCell ref="C32:D32"/>
    <mergeCell ref="C33:D33"/>
    <mergeCell ref="C34:D34"/>
    <mergeCell ref="C35:D35"/>
    <mergeCell ref="B36:D36"/>
    <mergeCell ref="C37:D37"/>
    <mergeCell ref="C38:D38"/>
    <mergeCell ref="C39:D39"/>
    <mergeCell ref="C22:D22"/>
    <mergeCell ref="C23:D23"/>
    <mergeCell ref="C24:D24"/>
    <mergeCell ref="C25:D25"/>
    <mergeCell ref="C26:D26"/>
    <mergeCell ref="C27:D27"/>
    <mergeCell ref="C28:D28"/>
    <mergeCell ref="C29:D29"/>
    <mergeCell ref="C30:D30"/>
    <mergeCell ref="B2:D2"/>
    <mergeCell ref="B27:B35"/>
    <mergeCell ref="B8:B10"/>
    <mergeCell ref="B12:B14"/>
    <mergeCell ref="B20:B21"/>
    <mergeCell ref="B22:B23"/>
    <mergeCell ref="B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s>
  <pageMargins left="0.7" right="0.7" top="0.75" bottom="0.75" header="0.3" footer="0.3"/>
  <pageSetup paperSize="9" scale="46" orientation="landscape" r:id="rId1"/>
  <rowBreaks count="4" manualBreakCount="4">
    <brk id="35" max="4" man="1"/>
    <brk id="65" max="4" man="1"/>
    <brk id="104" max="4" man="1"/>
    <brk id="140"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70"/>
  <sheetViews>
    <sheetView workbookViewId="0">
      <selection activeCell="I17" sqref="I17"/>
    </sheetView>
  </sheetViews>
  <sheetFormatPr defaultRowHeight="15" x14ac:dyDescent="0.25"/>
  <cols>
    <col min="1" max="1" width="5.28515625" customWidth="1"/>
    <col min="2" max="2" width="10.28515625" customWidth="1"/>
    <col min="3" max="3" width="10.5703125" customWidth="1"/>
    <col min="4" max="4" width="110.7109375" customWidth="1"/>
    <col min="10" max="10" width="42.85546875" customWidth="1"/>
    <col min="11" max="11" width="3.28515625" customWidth="1"/>
    <col min="22" max="22" width="11.5703125" customWidth="1"/>
    <col min="23" max="23" width="5.28515625" customWidth="1"/>
    <col min="24" max="24" width="11.28515625" customWidth="1"/>
    <col min="25" max="25" width="4.42578125" customWidth="1"/>
    <col min="26" max="26" width="12.42578125" customWidth="1"/>
    <col min="27" max="27" width="4.42578125" customWidth="1"/>
    <col min="28" max="28" width="12.42578125" customWidth="1"/>
  </cols>
  <sheetData>
    <row r="1" spans="2:29" x14ac:dyDescent="0.25">
      <c r="U1" s="91"/>
      <c r="V1" s="91"/>
      <c r="W1" s="91"/>
      <c r="X1" s="91"/>
      <c r="Y1" s="91"/>
      <c r="Z1" s="91"/>
      <c r="AA1" s="91"/>
      <c r="AB1" s="91"/>
      <c r="AC1" s="91"/>
    </row>
    <row r="2" spans="2:29" x14ac:dyDescent="0.25">
      <c r="B2" s="90" t="s">
        <v>1500</v>
      </c>
      <c r="C2" s="91"/>
      <c r="D2" s="91"/>
      <c r="E2" s="91"/>
      <c r="F2" s="91"/>
      <c r="G2" s="91"/>
      <c r="H2" s="91"/>
      <c r="I2" s="91"/>
      <c r="J2" s="91"/>
      <c r="K2" s="91"/>
      <c r="L2" s="91"/>
      <c r="M2" s="91"/>
      <c r="N2" s="91"/>
      <c r="O2" s="91"/>
      <c r="P2" s="91"/>
      <c r="Q2" s="91"/>
      <c r="R2" s="91"/>
      <c r="S2" s="91"/>
      <c r="T2" s="91"/>
      <c r="U2" s="91"/>
      <c r="V2" s="104"/>
      <c r="W2" s="104"/>
      <c r="X2" s="104"/>
      <c r="Y2" s="104"/>
      <c r="Z2" s="104"/>
      <c r="AA2" s="104"/>
      <c r="AB2" s="104"/>
      <c r="AC2" s="91"/>
    </row>
    <row r="3" spans="2:29" ht="15.75" x14ac:dyDescent="0.25">
      <c r="B3" s="95" t="s">
        <v>1501</v>
      </c>
      <c r="C3" s="95" t="s">
        <v>1502</v>
      </c>
      <c r="D3" s="96" t="s">
        <v>1503</v>
      </c>
      <c r="E3" s="431" t="s">
        <v>1504</v>
      </c>
      <c r="F3" s="431"/>
      <c r="G3" s="431"/>
      <c r="H3" s="431"/>
      <c r="I3" s="431"/>
      <c r="J3" s="431"/>
      <c r="K3" s="431"/>
      <c r="L3" s="431"/>
      <c r="M3" s="431"/>
      <c r="N3" s="431"/>
      <c r="O3" s="431"/>
      <c r="P3" s="431"/>
      <c r="Q3" s="431"/>
      <c r="R3" s="431"/>
      <c r="S3" s="431"/>
      <c r="T3" s="431"/>
      <c r="U3" s="91"/>
      <c r="V3" s="102" t="s">
        <v>1505</v>
      </c>
      <c r="W3" s="105"/>
      <c r="X3" s="102" t="s">
        <v>1506</v>
      </c>
      <c r="Y3" s="106"/>
      <c r="Z3" s="103" t="s">
        <v>1507</v>
      </c>
      <c r="AA3" s="106"/>
      <c r="AB3" s="103" t="s">
        <v>1508</v>
      </c>
      <c r="AC3" s="91"/>
    </row>
    <row r="4" spans="2:29" x14ac:dyDescent="0.25">
      <c r="B4" s="97" t="s">
        <v>1509</v>
      </c>
      <c r="C4" s="92" t="s">
        <v>1510</v>
      </c>
      <c r="D4" s="93" t="s">
        <v>1511</v>
      </c>
      <c r="E4" s="84" t="s">
        <v>1512</v>
      </c>
      <c r="F4" s="85"/>
      <c r="G4" s="86"/>
      <c r="H4" s="86"/>
      <c r="I4" s="86"/>
      <c r="J4" s="86"/>
      <c r="K4" s="86"/>
      <c r="L4" s="86"/>
      <c r="M4" s="86"/>
      <c r="N4" s="86"/>
      <c r="O4" s="86"/>
      <c r="P4" s="86"/>
      <c r="Q4" s="87"/>
      <c r="R4" s="88"/>
      <c r="S4" s="89"/>
      <c r="T4" s="86"/>
      <c r="U4" s="91"/>
      <c r="V4" s="102" t="s">
        <v>1513</v>
      </c>
      <c r="W4" s="104"/>
      <c r="X4" s="104"/>
      <c r="Y4" s="104"/>
      <c r="Z4" s="104"/>
      <c r="AA4" s="104"/>
      <c r="AB4" s="104"/>
      <c r="AC4" s="91"/>
    </row>
    <row r="5" spans="2:29" x14ac:dyDescent="0.25">
      <c r="B5" s="101">
        <v>0.33</v>
      </c>
      <c r="C5" s="94" t="s">
        <v>1514</v>
      </c>
      <c r="D5" s="93" t="s">
        <v>1515</v>
      </c>
      <c r="E5" s="84" t="s">
        <v>1516</v>
      </c>
      <c r="F5" s="85"/>
      <c r="G5" s="86"/>
      <c r="H5" s="86"/>
      <c r="I5" s="86"/>
      <c r="J5" s="86"/>
      <c r="K5" s="86"/>
      <c r="L5" s="86"/>
      <c r="M5" s="86"/>
      <c r="N5" s="86"/>
      <c r="O5" s="86"/>
      <c r="P5" s="86"/>
      <c r="Q5" s="86"/>
      <c r="R5" s="86"/>
      <c r="S5" s="86"/>
      <c r="T5" s="86"/>
      <c r="U5" s="91"/>
      <c r="V5" s="104"/>
      <c r="W5" s="104"/>
      <c r="X5" s="104"/>
      <c r="Y5" s="104"/>
      <c r="Z5" s="104"/>
      <c r="AA5" s="104"/>
      <c r="AB5" s="104"/>
      <c r="AC5" s="91"/>
    </row>
    <row r="6" spans="2:29" x14ac:dyDescent="0.25">
      <c r="B6" s="98">
        <v>0.66</v>
      </c>
      <c r="C6" s="94" t="s">
        <v>1517</v>
      </c>
      <c r="D6" s="93" t="s">
        <v>1518</v>
      </c>
      <c r="E6" s="84" t="s">
        <v>1519</v>
      </c>
      <c r="F6" s="85"/>
      <c r="G6" s="86"/>
      <c r="H6" s="86"/>
      <c r="I6" s="86"/>
      <c r="J6" s="86"/>
      <c r="K6" s="86"/>
      <c r="L6" s="86"/>
      <c r="M6" s="86"/>
      <c r="N6" s="86"/>
      <c r="O6" s="86"/>
      <c r="P6" s="86"/>
      <c r="Q6" s="86"/>
      <c r="R6" s="86"/>
      <c r="S6" s="86"/>
      <c r="T6" s="86"/>
      <c r="U6" s="91"/>
      <c r="V6" s="91"/>
      <c r="W6" s="91"/>
      <c r="X6" s="91"/>
      <c r="Y6" s="91"/>
      <c r="Z6" s="91"/>
      <c r="AA6" s="91"/>
      <c r="AB6" s="91"/>
      <c r="AC6" s="91"/>
    </row>
    <row r="7" spans="2:29" x14ac:dyDescent="0.25">
      <c r="B7" s="99" t="s">
        <v>1520</v>
      </c>
      <c r="C7" s="92" t="s">
        <v>1521</v>
      </c>
      <c r="D7" s="93" t="s">
        <v>1522</v>
      </c>
      <c r="E7" s="84" t="s">
        <v>1523</v>
      </c>
      <c r="F7" s="85"/>
      <c r="G7" s="86"/>
      <c r="H7" s="86"/>
      <c r="I7" s="86"/>
      <c r="J7" s="86"/>
      <c r="K7" s="86"/>
      <c r="L7" s="86"/>
      <c r="M7" s="86"/>
      <c r="N7" s="86"/>
      <c r="O7" s="86"/>
      <c r="P7" s="86"/>
      <c r="Q7" s="86"/>
      <c r="R7" s="86"/>
      <c r="S7" s="86"/>
      <c r="T7" s="86"/>
    </row>
    <row r="10" spans="2:29" x14ac:dyDescent="0.25">
      <c r="J10" s="116" t="s">
        <v>1524</v>
      </c>
      <c r="K10">
        <v>1</v>
      </c>
    </row>
    <row r="11" spans="2:29" x14ac:dyDescent="0.25">
      <c r="J11" s="116" t="s">
        <v>1525</v>
      </c>
      <c r="K11">
        <v>1</v>
      </c>
    </row>
    <row r="12" spans="2:29" x14ac:dyDescent="0.25">
      <c r="J12" s="116" t="s">
        <v>1526</v>
      </c>
      <c r="K12">
        <v>1</v>
      </c>
    </row>
    <row r="54" spans="1:4" x14ac:dyDescent="0.25">
      <c r="A54" s="91"/>
      <c r="B54" s="91"/>
      <c r="C54" s="91"/>
      <c r="D54" s="91"/>
    </row>
    <row r="55" spans="1:4" x14ac:dyDescent="0.25">
      <c r="A55" s="91"/>
      <c r="B55" s="50" t="s">
        <v>1527</v>
      </c>
      <c r="C55" s="43"/>
      <c r="D55" s="91"/>
    </row>
    <row r="56" spans="1:4" x14ac:dyDescent="0.25">
      <c r="A56" s="91"/>
      <c r="B56" s="51" t="s">
        <v>1528</v>
      </c>
      <c r="C56" s="52" t="s">
        <v>1529</v>
      </c>
      <c r="D56" s="91"/>
    </row>
    <row r="57" spans="1:4" x14ac:dyDescent="0.25">
      <c r="A57" s="91"/>
      <c r="B57" s="53" t="s">
        <v>1530</v>
      </c>
      <c r="C57" s="52" t="s">
        <v>1531</v>
      </c>
      <c r="D57" s="91"/>
    </row>
    <row r="58" spans="1:4" x14ac:dyDescent="0.25">
      <c r="A58" s="91"/>
      <c r="B58" s="51" t="s">
        <v>1532</v>
      </c>
      <c r="C58" s="52" t="s">
        <v>1533</v>
      </c>
      <c r="D58" s="91"/>
    </row>
    <row r="59" spans="1:4" x14ac:dyDescent="0.25">
      <c r="A59" s="91"/>
      <c r="B59" s="51" t="s">
        <v>1534</v>
      </c>
      <c r="C59" s="52" t="s">
        <v>1535</v>
      </c>
      <c r="D59" s="91"/>
    </row>
    <row r="60" spans="1:4" ht="15.75" thickBot="1" x14ac:dyDescent="0.3">
      <c r="A60" s="91"/>
      <c r="B60" s="54" t="s">
        <v>1536</v>
      </c>
      <c r="C60" s="55"/>
      <c r="D60" s="91"/>
    </row>
    <row r="61" spans="1:4" ht="15.75" thickBot="1" x14ac:dyDescent="0.3">
      <c r="A61" s="91"/>
      <c r="B61" s="56" t="s">
        <v>1537</v>
      </c>
      <c r="C61" s="57" t="s">
        <v>1538</v>
      </c>
      <c r="D61" s="91"/>
    </row>
    <row r="62" spans="1:4" ht="15.75" thickBot="1" x14ac:dyDescent="0.3">
      <c r="A62" s="91"/>
      <c r="B62" s="58" t="s">
        <v>1539</v>
      </c>
      <c r="C62" s="57"/>
      <c r="D62" s="91"/>
    </row>
    <row r="63" spans="1:4" ht="15.75" thickBot="1" x14ac:dyDescent="0.3">
      <c r="A63" s="91"/>
      <c r="B63" s="59" t="s">
        <v>1540</v>
      </c>
      <c r="C63" s="52" t="s">
        <v>1541</v>
      </c>
      <c r="D63" s="91"/>
    </row>
    <row r="64" spans="1:4" ht="15.75" thickBot="1" x14ac:dyDescent="0.3">
      <c r="A64" s="91"/>
      <c r="B64" s="60" t="s">
        <v>1542</v>
      </c>
      <c r="C64" s="57" t="s">
        <v>1543</v>
      </c>
      <c r="D64" s="91"/>
    </row>
    <row r="65" spans="1:4" ht="15.75" thickBot="1" x14ac:dyDescent="0.3">
      <c r="A65" s="91"/>
      <c r="B65" s="61" t="s">
        <v>1544</v>
      </c>
      <c r="C65" s="57"/>
      <c r="D65" s="91"/>
    </row>
    <row r="66" spans="1:4" ht="15.75" thickBot="1" x14ac:dyDescent="0.3">
      <c r="A66" s="91"/>
      <c r="B66" s="62" t="s">
        <v>1545</v>
      </c>
      <c r="C66" s="52" t="s">
        <v>1546</v>
      </c>
      <c r="D66" s="91"/>
    </row>
    <row r="67" spans="1:4" x14ac:dyDescent="0.25">
      <c r="A67" s="91"/>
      <c r="B67" s="91"/>
      <c r="C67" s="91"/>
      <c r="D67" s="91"/>
    </row>
    <row r="68" spans="1:4" x14ac:dyDescent="0.25">
      <c r="A68" s="91"/>
      <c r="B68" s="91"/>
      <c r="C68" s="91"/>
      <c r="D68" s="91"/>
    </row>
    <row r="69" spans="1:4" x14ac:dyDescent="0.25">
      <c r="A69" s="91"/>
      <c r="B69" s="91"/>
      <c r="C69" s="91"/>
      <c r="D69" s="91"/>
    </row>
    <row r="70" spans="1:4" x14ac:dyDescent="0.25">
      <c r="A70" s="91"/>
      <c r="B70" s="91"/>
      <c r="C70" s="91"/>
      <c r="D70" s="91"/>
    </row>
  </sheetData>
  <mergeCells count="1">
    <mergeCell ref="E3:T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0234076967686"/>
  </sheetPr>
  <dimension ref="C2:K56"/>
  <sheetViews>
    <sheetView showGridLines="0" showRowColHeaders="0" zoomScale="70" zoomScaleNormal="70" workbookViewId="0">
      <selection activeCell="C7" sqref="C7:D10"/>
    </sheetView>
  </sheetViews>
  <sheetFormatPr defaultRowHeight="15" x14ac:dyDescent="0.25"/>
  <cols>
    <col min="1" max="1" width="9.140625" style="163"/>
    <col min="2" max="2" width="7.28515625" style="163" customWidth="1"/>
    <col min="3" max="3" width="10.85546875" style="163" customWidth="1"/>
    <col min="4" max="4" width="11" style="163" customWidth="1"/>
    <col min="5" max="5" width="3.42578125" style="163" customWidth="1"/>
    <col min="6" max="7" width="41.7109375" style="163" customWidth="1"/>
    <col min="8" max="8" width="63.7109375" style="163" customWidth="1"/>
    <col min="9" max="9" width="77" style="163" customWidth="1"/>
    <col min="10" max="16384" width="9.140625" style="163"/>
  </cols>
  <sheetData>
    <row r="2" spans="3:11" ht="33" customHeight="1" x14ac:dyDescent="0.3">
      <c r="C2" s="441" t="s">
        <v>954</v>
      </c>
      <c r="D2" s="441"/>
      <c r="E2" s="304"/>
      <c r="F2" s="445" t="s">
        <v>955</v>
      </c>
      <c r="G2" s="446"/>
      <c r="H2" s="446"/>
      <c r="I2" s="446"/>
    </row>
    <row r="3" spans="3:11" ht="28.5" customHeight="1" x14ac:dyDescent="0.25">
      <c r="C3" s="441"/>
      <c r="D3" s="441"/>
      <c r="E3" s="304"/>
      <c r="F3" s="443" t="s">
        <v>956</v>
      </c>
      <c r="G3" s="444"/>
      <c r="H3" s="444"/>
      <c r="I3" s="444"/>
    </row>
    <row r="4" spans="3:11" ht="15.75" thickBot="1" x14ac:dyDescent="0.3">
      <c r="F4" s="275"/>
      <c r="G4" s="275"/>
      <c r="H4" s="275"/>
    </row>
    <row r="5" spans="3:11" ht="25.5" customHeight="1" x14ac:dyDescent="0.25">
      <c r="C5" s="442" t="s">
        <v>957</v>
      </c>
      <c r="D5" s="442"/>
      <c r="E5" s="180"/>
      <c r="F5" s="274" t="s">
        <v>958</v>
      </c>
      <c r="G5" s="274" t="s">
        <v>959</v>
      </c>
      <c r="H5" s="274" t="s">
        <v>960</v>
      </c>
      <c r="I5" s="273" t="s">
        <v>961</v>
      </c>
    </row>
    <row r="6" spans="3:11" ht="23.25" customHeight="1" thickBot="1" x14ac:dyDescent="0.3">
      <c r="C6" s="272"/>
      <c r="D6" s="272"/>
      <c r="E6" s="180"/>
      <c r="F6" s="447" t="s">
        <v>962</v>
      </c>
      <c r="G6" s="447"/>
      <c r="H6" s="447"/>
      <c r="I6" s="447"/>
      <c r="J6" s="180"/>
    </row>
    <row r="7" spans="3:11" s="258" customFormat="1" ht="12" customHeight="1" x14ac:dyDescent="0.25">
      <c r="C7" s="435" t="s">
        <v>963</v>
      </c>
      <c r="D7" s="435"/>
      <c r="F7" s="271"/>
      <c r="G7" s="268"/>
      <c r="H7" s="268"/>
      <c r="I7" s="268"/>
      <c r="J7" s="259"/>
    </row>
    <row r="8" spans="3:11" ht="37.5" customHeight="1" x14ac:dyDescent="0.25">
      <c r="C8" s="435"/>
      <c r="D8" s="435"/>
      <c r="E8" s="180"/>
      <c r="F8" s="437" t="s">
        <v>964</v>
      </c>
      <c r="G8" s="256" t="s">
        <v>965</v>
      </c>
      <c r="H8" s="255" t="s">
        <v>966</v>
      </c>
      <c r="I8" s="255" t="s">
        <v>967</v>
      </c>
      <c r="J8" s="180"/>
    </row>
    <row r="9" spans="3:11" ht="50.25" customHeight="1" x14ac:dyDescent="0.25">
      <c r="C9" s="435"/>
      <c r="D9" s="435"/>
      <c r="E9" s="180"/>
      <c r="F9" s="437"/>
      <c r="G9" s="256" t="s">
        <v>968</v>
      </c>
      <c r="H9" s="255" t="s">
        <v>969</v>
      </c>
      <c r="I9" s="255" t="s">
        <v>970</v>
      </c>
    </row>
    <row r="10" spans="3:11" ht="38.25" customHeight="1" thickBot="1" x14ac:dyDescent="0.3">
      <c r="C10" s="435"/>
      <c r="D10" s="435"/>
      <c r="F10" s="438"/>
      <c r="G10" s="270"/>
      <c r="H10" s="257" t="s">
        <v>971</v>
      </c>
      <c r="I10" s="263"/>
      <c r="J10" s="180"/>
      <c r="K10" s="180"/>
    </row>
    <row r="11" spans="3:11" ht="12" customHeight="1" x14ac:dyDescent="0.25">
      <c r="C11" s="434" t="s">
        <v>972</v>
      </c>
      <c r="D11" s="434"/>
      <c r="E11" s="180"/>
      <c r="F11" s="266"/>
      <c r="G11" s="266"/>
      <c r="H11" s="261"/>
      <c r="I11" s="262"/>
      <c r="J11" s="180"/>
      <c r="K11" s="180"/>
    </row>
    <row r="12" spans="3:11" ht="64.5" customHeight="1" x14ac:dyDescent="0.25">
      <c r="C12" s="435"/>
      <c r="D12" s="435"/>
      <c r="E12" s="180"/>
      <c r="F12" s="437" t="s">
        <v>973</v>
      </c>
      <c r="G12" s="432" t="s">
        <v>974</v>
      </c>
      <c r="H12" s="253" t="s">
        <v>975</v>
      </c>
      <c r="I12" s="253" t="s">
        <v>976</v>
      </c>
      <c r="J12" s="180"/>
    </row>
    <row r="13" spans="3:11" ht="41.25" customHeight="1" x14ac:dyDescent="0.25">
      <c r="C13" s="435"/>
      <c r="D13" s="435"/>
      <c r="E13" s="180"/>
      <c r="F13" s="437"/>
      <c r="G13" s="432"/>
      <c r="H13" s="253" t="s">
        <v>977</v>
      </c>
      <c r="I13" s="253" t="s">
        <v>978</v>
      </c>
      <c r="J13" s="180"/>
    </row>
    <row r="14" spans="3:11" ht="39.75" customHeight="1" thickBot="1" x14ac:dyDescent="0.3">
      <c r="C14" s="436"/>
      <c r="D14" s="436"/>
      <c r="E14" s="180"/>
      <c r="F14" s="438"/>
      <c r="G14" s="267"/>
      <c r="H14" s="253" t="s">
        <v>979</v>
      </c>
      <c r="I14" s="253" t="s">
        <v>980</v>
      </c>
      <c r="J14" s="180"/>
    </row>
    <row r="15" spans="3:11" ht="9.75" customHeight="1" x14ac:dyDescent="0.25">
      <c r="C15" s="434" t="s">
        <v>981</v>
      </c>
      <c r="D15" s="434"/>
      <c r="E15" s="180"/>
      <c r="F15" s="256"/>
      <c r="G15" s="253"/>
      <c r="H15" s="265"/>
      <c r="I15" s="265"/>
      <c r="J15" s="180"/>
    </row>
    <row r="16" spans="3:11" ht="54" customHeight="1" x14ac:dyDescent="0.25">
      <c r="C16" s="435"/>
      <c r="D16" s="435"/>
      <c r="F16" s="437" t="s">
        <v>982</v>
      </c>
      <c r="G16" s="432" t="s">
        <v>983</v>
      </c>
      <c r="H16" s="255" t="s">
        <v>984</v>
      </c>
      <c r="I16" s="255" t="s">
        <v>985</v>
      </c>
      <c r="J16" s="180"/>
    </row>
    <row r="17" spans="3:10" ht="71.25" customHeight="1" x14ac:dyDescent="0.25">
      <c r="C17" s="435"/>
      <c r="D17" s="435"/>
      <c r="F17" s="437"/>
      <c r="G17" s="432"/>
      <c r="H17" s="255" t="s">
        <v>986</v>
      </c>
      <c r="I17" s="255"/>
      <c r="J17" s="180"/>
    </row>
    <row r="18" spans="3:10" ht="67.5" customHeight="1" thickBot="1" x14ac:dyDescent="0.3">
      <c r="C18" s="436"/>
      <c r="D18" s="436"/>
      <c r="F18" s="437"/>
      <c r="G18" s="255"/>
      <c r="H18" s="255" t="s">
        <v>987</v>
      </c>
      <c r="I18" s="255"/>
      <c r="J18" s="180"/>
    </row>
    <row r="19" spans="3:10" ht="27.75" customHeight="1" thickBot="1" x14ac:dyDescent="0.3">
      <c r="C19" s="440"/>
      <c r="D19" s="440"/>
      <c r="E19" s="180"/>
      <c r="F19" s="439" t="s">
        <v>988</v>
      </c>
      <c r="G19" s="439"/>
      <c r="H19" s="439"/>
      <c r="I19" s="439"/>
    </row>
    <row r="20" spans="3:10" s="258" customFormat="1" ht="9" customHeight="1" x14ac:dyDescent="0.25">
      <c r="C20" s="269"/>
      <c r="D20" s="269"/>
      <c r="E20" s="259"/>
      <c r="F20" s="260"/>
      <c r="G20" s="260"/>
      <c r="H20" s="268"/>
      <c r="I20" s="260"/>
    </row>
    <row r="21" spans="3:10" ht="37.5" customHeight="1" x14ac:dyDescent="0.25">
      <c r="C21" s="435" t="s">
        <v>989</v>
      </c>
      <c r="D21" s="435"/>
      <c r="E21" s="180"/>
      <c r="F21" s="437" t="s">
        <v>990</v>
      </c>
      <c r="G21" s="255" t="s">
        <v>991</v>
      </c>
      <c r="H21" s="255" t="s">
        <v>992</v>
      </c>
      <c r="I21" s="255" t="s">
        <v>993</v>
      </c>
      <c r="J21" s="180"/>
    </row>
    <row r="22" spans="3:10" ht="25.5" customHeight="1" x14ac:dyDescent="0.25">
      <c r="C22" s="435"/>
      <c r="D22" s="435"/>
      <c r="E22" s="180"/>
      <c r="F22" s="437"/>
      <c r="G22" s="432" t="s">
        <v>994</v>
      </c>
      <c r="H22" s="432" t="s">
        <v>995</v>
      </c>
      <c r="I22" s="255" t="s">
        <v>996</v>
      </c>
    </row>
    <row r="23" spans="3:10" ht="42" customHeight="1" thickBot="1" x14ac:dyDescent="0.3">
      <c r="C23" s="436"/>
      <c r="D23" s="436"/>
      <c r="F23" s="438"/>
      <c r="G23" s="433"/>
      <c r="H23" s="433"/>
      <c r="I23" s="257" t="s">
        <v>997</v>
      </c>
      <c r="J23" s="180"/>
    </row>
    <row r="24" spans="3:10" s="259" customFormat="1" ht="8.25" customHeight="1" x14ac:dyDescent="0.25">
      <c r="C24" s="264"/>
      <c r="D24" s="264"/>
      <c r="F24" s="256"/>
      <c r="G24" s="255"/>
      <c r="H24" s="255"/>
      <c r="I24" s="255"/>
    </row>
    <row r="25" spans="3:10" ht="65.25" customHeight="1" x14ac:dyDescent="0.25">
      <c r="C25" s="435" t="s">
        <v>998</v>
      </c>
      <c r="D25" s="435"/>
      <c r="E25" s="180"/>
      <c r="F25" s="437" t="s">
        <v>999</v>
      </c>
      <c r="G25" s="253" t="s">
        <v>1000</v>
      </c>
      <c r="H25" s="253" t="s">
        <v>1001</v>
      </c>
      <c r="I25" s="253" t="s">
        <v>1002</v>
      </c>
      <c r="J25" s="180"/>
    </row>
    <row r="26" spans="3:10" ht="45" customHeight="1" x14ac:dyDescent="0.25">
      <c r="C26" s="435"/>
      <c r="D26" s="435"/>
      <c r="F26" s="437"/>
      <c r="G26" s="253" t="s">
        <v>1003</v>
      </c>
      <c r="H26" s="253" t="s">
        <v>1004</v>
      </c>
      <c r="I26" s="253" t="s">
        <v>1005</v>
      </c>
      <c r="J26" s="180"/>
    </row>
    <row r="27" spans="3:10" ht="52.5" customHeight="1" thickBot="1" x14ac:dyDescent="0.3">
      <c r="C27" s="436"/>
      <c r="D27" s="436"/>
      <c r="F27" s="437"/>
      <c r="G27" s="253" t="s">
        <v>1006</v>
      </c>
      <c r="H27" s="253"/>
      <c r="I27" s="267" t="s">
        <v>1007</v>
      </c>
      <c r="J27" s="180"/>
    </row>
    <row r="28" spans="3:10" s="258" customFormat="1" ht="12.75" customHeight="1" x14ac:dyDescent="0.25">
      <c r="C28" s="264"/>
      <c r="D28" s="264"/>
      <c r="F28" s="266"/>
      <c r="G28" s="265"/>
      <c r="H28" s="265"/>
      <c r="I28" s="253"/>
      <c r="J28" s="259"/>
    </row>
    <row r="29" spans="3:10" ht="39.75" customHeight="1" x14ac:dyDescent="0.25">
      <c r="C29" s="435" t="s">
        <v>1008</v>
      </c>
      <c r="D29" s="435"/>
      <c r="F29" s="437" t="s">
        <v>1009</v>
      </c>
      <c r="G29" s="432" t="s">
        <v>1010</v>
      </c>
      <c r="H29" s="255" t="s">
        <v>1011</v>
      </c>
      <c r="I29" s="255" t="s">
        <v>1012</v>
      </c>
    </row>
    <row r="30" spans="3:10" ht="64.5" customHeight="1" x14ac:dyDescent="0.25">
      <c r="C30" s="435"/>
      <c r="D30" s="435"/>
      <c r="F30" s="437"/>
      <c r="G30" s="432"/>
      <c r="H30" s="432" t="s">
        <v>1013</v>
      </c>
      <c r="I30" s="255" t="s">
        <v>1014</v>
      </c>
    </row>
    <row r="31" spans="3:10" ht="23.25" customHeight="1" thickBot="1" x14ac:dyDescent="0.3">
      <c r="C31" s="436"/>
      <c r="D31" s="436"/>
      <c r="F31" s="438"/>
      <c r="G31" s="433"/>
      <c r="H31" s="433"/>
      <c r="I31" s="255" t="s">
        <v>1015</v>
      </c>
      <c r="J31" s="180"/>
    </row>
    <row r="32" spans="3:10" ht="8.25" customHeight="1" x14ac:dyDescent="0.25">
      <c r="C32" s="264"/>
      <c r="D32" s="264"/>
      <c r="F32" s="256"/>
      <c r="G32" s="255"/>
      <c r="H32" s="255"/>
      <c r="I32" s="261"/>
      <c r="J32" s="180"/>
    </row>
    <row r="33" spans="3:10" ht="52.5" customHeight="1" x14ac:dyDescent="0.25">
      <c r="C33" s="435" t="s">
        <v>1016</v>
      </c>
      <c r="D33" s="435"/>
      <c r="F33" s="437" t="s">
        <v>1017</v>
      </c>
      <c r="G33" s="255" t="s">
        <v>1018</v>
      </c>
      <c r="H33" s="255" t="s">
        <v>1019</v>
      </c>
      <c r="I33" s="255" t="s">
        <v>1020</v>
      </c>
    </row>
    <row r="34" spans="3:10" ht="50.25" customHeight="1" x14ac:dyDescent="0.25">
      <c r="C34" s="435"/>
      <c r="D34" s="435"/>
      <c r="F34" s="437"/>
      <c r="G34" s="255" t="s">
        <v>1021</v>
      </c>
      <c r="H34" s="255" t="s">
        <v>1022</v>
      </c>
      <c r="I34" s="432" t="s">
        <v>1023</v>
      </c>
      <c r="J34" s="180"/>
    </row>
    <row r="35" spans="3:10" ht="33.75" customHeight="1" x14ac:dyDescent="0.25">
      <c r="C35" s="435"/>
      <c r="D35" s="435"/>
      <c r="F35" s="437"/>
      <c r="G35" s="432" t="s">
        <v>1024</v>
      </c>
      <c r="H35" s="255" t="s">
        <v>1025</v>
      </c>
      <c r="I35" s="432"/>
      <c r="J35" s="180"/>
    </row>
    <row r="36" spans="3:10" ht="25.5" customHeight="1" thickBot="1" x14ac:dyDescent="0.3">
      <c r="C36" s="436"/>
      <c r="D36" s="436"/>
      <c r="F36" s="438"/>
      <c r="G36" s="433"/>
      <c r="H36" s="257" t="s">
        <v>1026</v>
      </c>
      <c r="I36" s="433"/>
      <c r="J36" s="180"/>
    </row>
    <row r="37" spans="3:10" s="258" customFormat="1" ht="10.5" customHeight="1" x14ac:dyDescent="0.25">
      <c r="C37" s="434" t="s">
        <v>1027</v>
      </c>
      <c r="D37" s="434"/>
      <c r="F37" s="256"/>
      <c r="G37" s="255"/>
      <c r="H37" s="255"/>
      <c r="I37" s="255"/>
      <c r="J37" s="259"/>
    </row>
    <row r="38" spans="3:10" ht="37.5" customHeight="1" x14ac:dyDescent="0.25">
      <c r="C38" s="435"/>
      <c r="D38" s="435"/>
      <c r="F38" s="437" t="s">
        <v>1028</v>
      </c>
      <c r="G38" s="255" t="s">
        <v>1029</v>
      </c>
      <c r="H38" s="255" t="s">
        <v>1030</v>
      </c>
      <c r="I38" s="255" t="s">
        <v>1031</v>
      </c>
      <c r="J38" s="180"/>
    </row>
    <row r="39" spans="3:10" ht="37.5" customHeight="1" x14ac:dyDescent="0.25">
      <c r="C39" s="435"/>
      <c r="D39" s="435"/>
      <c r="F39" s="437"/>
      <c r="G39" s="255" t="s">
        <v>1032</v>
      </c>
      <c r="H39" s="255" t="s">
        <v>1033</v>
      </c>
      <c r="I39" s="255" t="s">
        <v>1034</v>
      </c>
      <c r="J39" s="180"/>
    </row>
    <row r="40" spans="3:10" ht="43.5" customHeight="1" thickBot="1" x14ac:dyDescent="0.3">
      <c r="C40" s="436"/>
      <c r="D40" s="436"/>
      <c r="F40" s="438"/>
      <c r="G40" s="257" t="s">
        <v>1035</v>
      </c>
      <c r="H40" s="263"/>
      <c r="I40" s="255"/>
      <c r="J40" s="180"/>
    </row>
    <row r="41" spans="3:10" s="258" customFormat="1" ht="12" customHeight="1" x14ac:dyDescent="0.25">
      <c r="C41" s="434" t="s">
        <v>1036</v>
      </c>
      <c r="D41" s="434"/>
      <c r="F41" s="448" t="s">
        <v>1037</v>
      </c>
      <c r="G41" s="255"/>
      <c r="H41" s="262"/>
      <c r="I41" s="261"/>
      <c r="J41" s="259"/>
    </row>
    <row r="42" spans="3:10" ht="52.5" customHeight="1" x14ac:dyDescent="0.25">
      <c r="C42" s="435"/>
      <c r="D42" s="435"/>
      <c r="F42" s="449"/>
      <c r="G42" s="255" t="s">
        <v>1038</v>
      </c>
      <c r="H42" s="255" t="s">
        <v>1039</v>
      </c>
      <c r="I42" s="255" t="s">
        <v>1040</v>
      </c>
      <c r="J42" s="180"/>
    </row>
    <row r="43" spans="3:10" ht="36" customHeight="1" x14ac:dyDescent="0.25">
      <c r="C43" s="435"/>
      <c r="D43" s="435"/>
      <c r="F43" s="449"/>
      <c r="G43" s="255" t="s">
        <v>1041</v>
      </c>
      <c r="H43" s="255" t="s">
        <v>1042</v>
      </c>
      <c r="I43" s="255" t="s">
        <v>1043</v>
      </c>
      <c r="J43" s="180"/>
    </row>
    <row r="44" spans="3:10" ht="39.75" customHeight="1" thickBot="1" x14ac:dyDescent="0.3">
      <c r="C44" s="436"/>
      <c r="D44" s="436"/>
      <c r="F44" s="450"/>
      <c r="G44" s="257"/>
      <c r="H44" s="257" t="s">
        <v>1044</v>
      </c>
      <c r="I44" s="257" t="s">
        <v>1045</v>
      </c>
      <c r="J44" s="180"/>
    </row>
    <row r="45" spans="3:10" ht="24" customHeight="1" thickBot="1" x14ac:dyDescent="0.3">
      <c r="C45" s="451"/>
      <c r="D45" s="451"/>
      <c r="F45" s="439" t="s">
        <v>1046</v>
      </c>
      <c r="G45" s="439"/>
      <c r="H45" s="439"/>
      <c r="I45" s="439"/>
      <c r="J45" s="180"/>
    </row>
    <row r="46" spans="3:10" s="258" customFormat="1" ht="7.5" customHeight="1" x14ac:dyDescent="0.25">
      <c r="C46" s="434" t="s">
        <v>1047</v>
      </c>
      <c r="D46" s="434"/>
      <c r="F46" s="260"/>
      <c r="G46" s="260"/>
      <c r="H46" s="260"/>
      <c r="I46" s="260"/>
      <c r="J46" s="259"/>
    </row>
    <row r="47" spans="3:10" ht="54.75" customHeight="1" x14ac:dyDescent="0.25">
      <c r="C47" s="435"/>
      <c r="D47" s="435"/>
      <c r="F47" s="437" t="s">
        <v>1048</v>
      </c>
      <c r="G47" s="255" t="s">
        <v>1049</v>
      </c>
      <c r="H47" s="255" t="s">
        <v>1050</v>
      </c>
      <c r="I47" s="255" t="s">
        <v>1051</v>
      </c>
      <c r="J47" s="180"/>
    </row>
    <row r="48" spans="3:10" ht="39.75" customHeight="1" thickBot="1" x14ac:dyDescent="0.3">
      <c r="C48" s="436"/>
      <c r="D48" s="436"/>
      <c r="F48" s="438"/>
      <c r="G48" s="257" t="s">
        <v>1052</v>
      </c>
      <c r="H48" s="257" t="s">
        <v>1053</v>
      </c>
      <c r="I48" s="257" t="s">
        <v>1054</v>
      </c>
      <c r="J48" s="180"/>
    </row>
    <row r="49" spans="3:10" ht="9.75" customHeight="1" x14ac:dyDescent="0.25">
      <c r="C49" s="434" t="s">
        <v>1055</v>
      </c>
      <c r="D49" s="434"/>
      <c r="F49" s="256"/>
      <c r="G49" s="255"/>
      <c r="H49" s="255"/>
      <c r="I49" s="255"/>
      <c r="J49" s="180"/>
    </row>
    <row r="50" spans="3:10" ht="36" customHeight="1" x14ac:dyDescent="0.25">
      <c r="C50" s="435"/>
      <c r="D50" s="435"/>
      <c r="F50" s="437" t="s">
        <v>1056</v>
      </c>
      <c r="G50" s="255" t="s">
        <v>1057</v>
      </c>
      <c r="H50" s="255" t="s">
        <v>1058</v>
      </c>
      <c r="I50" s="255" t="s">
        <v>1059</v>
      </c>
    </row>
    <row r="51" spans="3:10" ht="51" customHeight="1" x14ac:dyDescent="0.25">
      <c r="C51" s="435"/>
      <c r="D51" s="435"/>
      <c r="F51" s="437"/>
      <c r="G51" s="255" t="s">
        <v>1060</v>
      </c>
      <c r="H51" s="255" t="s">
        <v>1061</v>
      </c>
      <c r="I51" s="255" t="s">
        <v>1062</v>
      </c>
      <c r="J51" s="180"/>
    </row>
    <row r="52" spans="3:10" ht="54.75" customHeight="1" thickBot="1" x14ac:dyDescent="0.3">
      <c r="C52" s="436"/>
      <c r="D52" s="436"/>
      <c r="F52" s="438"/>
      <c r="G52" s="257"/>
      <c r="H52" s="257" t="s">
        <v>1063</v>
      </c>
      <c r="I52" s="257" t="s">
        <v>1064</v>
      </c>
    </row>
    <row r="53" spans="3:10" ht="9.75" customHeight="1" x14ac:dyDescent="0.25">
      <c r="C53" s="434" t="s">
        <v>1065</v>
      </c>
      <c r="D53" s="434"/>
      <c r="F53" s="256"/>
      <c r="G53" s="255"/>
      <c r="H53" s="255"/>
      <c r="I53" s="255"/>
    </row>
    <row r="54" spans="3:10" ht="48.75" customHeight="1" x14ac:dyDescent="0.25">
      <c r="C54" s="435"/>
      <c r="D54" s="435"/>
      <c r="E54" s="180"/>
      <c r="F54" s="437" t="s">
        <v>1066</v>
      </c>
      <c r="G54" s="255" t="s">
        <v>1067</v>
      </c>
      <c r="H54" s="255" t="s">
        <v>1068</v>
      </c>
      <c r="I54" s="255" t="s">
        <v>1069</v>
      </c>
    </row>
    <row r="55" spans="3:10" ht="39" customHeight="1" thickBot="1" x14ac:dyDescent="0.3">
      <c r="C55" s="436"/>
      <c r="D55" s="436"/>
      <c r="F55" s="437"/>
      <c r="G55" s="255"/>
      <c r="H55" s="254" t="s">
        <v>1070</v>
      </c>
      <c r="I55" s="253" t="s">
        <v>1071</v>
      </c>
      <c r="J55" s="180"/>
    </row>
    <row r="56" spans="3:10" x14ac:dyDescent="0.25">
      <c r="F56" s="252"/>
      <c r="G56" s="252"/>
      <c r="H56" s="252"/>
      <c r="I56" s="252"/>
    </row>
  </sheetData>
  <sheetProtection formatCells="0" formatColumns="0" formatRows="0" insertColumns="0" insertRows="0" insertHyperlinks="0" deleteColumns="0" deleteRows="0" sort="0" autoFilter="0" pivotTables="0"/>
  <mergeCells count="41">
    <mergeCell ref="F54:F55"/>
    <mergeCell ref="F33:F36"/>
    <mergeCell ref="C53:D55"/>
    <mergeCell ref="C41:D44"/>
    <mergeCell ref="F41:F44"/>
    <mergeCell ref="F45:I45"/>
    <mergeCell ref="C33:D36"/>
    <mergeCell ref="I34:I36"/>
    <mergeCell ref="F47:F48"/>
    <mergeCell ref="C45:D45"/>
    <mergeCell ref="G35:G36"/>
    <mergeCell ref="C2:D3"/>
    <mergeCell ref="C5:D5"/>
    <mergeCell ref="F3:I3"/>
    <mergeCell ref="F2:I2"/>
    <mergeCell ref="F6:I6"/>
    <mergeCell ref="F8:F10"/>
    <mergeCell ref="C11:D14"/>
    <mergeCell ref="F16:F18"/>
    <mergeCell ref="F38:F40"/>
    <mergeCell ref="C29:D31"/>
    <mergeCell ref="C37:D40"/>
    <mergeCell ref="C25:D27"/>
    <mergeCell ref="F21:F23"/>
    <mergeCell ref="C21:D23"/>
    <mergeCell ref="C15:D18"/>
    <mergeCell ref="C7:D10"/>
    <mergeCell ref="G12:G13"/>
    <mergeCell ref="F25:F27"/>
    <mergeCell ref="C19:D19"/>
    <mergeCell ref="G22:G23"/>
    <mergeCell ref="F29:F31"/>
    <mergeCell ref="F12:F14"/>
    <mergeCell ref="H30:H31"/>
    <mergeCell ref="C46:D48"/>
    <mergeCell ref="C49:D52"/>
    <mergeCell ref="G16:G17"/>
    <mergeCell ref="G29:G31"/>
    <mergeCell ref="F50:F52"/>
    <mergeCell ref="F19:I19"/>
    <mergeCell ref="H22:H23"/>
  </mergeCells>
  <pageMargins left="0.7" right="0.7" top="0.75" bottom="0.75" header="0.3" footer="0.3"/>
  <pageSetup paperSize="9" scale="46" orientation="landscape" r:id="rId1"/>
  <rowBreaks count="1" manualBreakCount="1">
    <brk id="3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L141"/>
  <sheetViews>
    <sheetView zoomScale="115" zoomScaleNormal="115" workbookViewId="0">
      <selection activeCell="F3" sqref="F3"/>
    </sheetView>
  </sheetViews>
  <sheetFormatPr defaultColWidth="11.42578125" defaultRowHeight="15" x14ac:dyDescent="0.25"/>
  <cols>
    <col min="1" max="1" width="5" style="25" customWidth="1"/>
    <col min="2" max="2" width="45.7109375" style="25" customWidth="1"/>
    <col min="3" max="3" width="6" style="25" customWidth="1"/>
    <col min="4" max="4" width="62.28515625" style="25" customWidth="1"/>
    <col min="5" max="5" width="7.28515625" style="21" customWidth="1"/>
    <col min="6" max="6" width="111.42578125" style="21" customWidth="1"/>
    <col min="7" max="7" width="5.28515625" style="25" customWidth="1"/>
    <col min="8" max="16384" width="11.42578125" style="25"/>
  </cols>
  <sheetData>
    <row r="1" spans="1:12" ht="11.25" customHeight="1" x14ac:dyDescent="0.25">
      <c r="B1" s="26" t="s">
        <v>1164</v>
      </c>
      <c r="C1" s="21"/>
      <c r="D1" s="26" t="s">
        <v>1165</v>
      </c>
      <c r="F1" s="26" t="s">
        <v>1166</v>
      </c>
      <c r="G1" s="122" t="s">
        <v>1167</v>
      </c>
      <c r="H1" s="39"/>
      <c r="I1" s="39"/>
      <c r="J1" s="39"/>
      <c r="K1" s="39"/>
      <c r="L1" s="39"/>
    </row>
    <row r="2" spans="1:12" ht="11.25" customHeight="1" x14ac:dyDescent="0.25">
      <c r="A2" s="21" t="s">
        <v>1168</v>
      </c>
      <c r="B2" s="21" t="s">
        <v>1169</v>
      </c>
      <c r="C2" s="21" t="s">
        <v>1170</v>
      </c>
      <c r="D2" s="21" t="s">
        <v>1171</v>
      </c>
      <c r="E2" s="21" t="s">
        <v>1172</v>
      </c>
      <c r="F2" s="21" t="s">
        <v>1173</v>
      </c>
      <c r="G2" s="123">
        <v>1</v>
      </c>
    </row>
    <row r="3" spans="1:12" ht="11.25" customHeight="1" x14ac:dyDescent="0.25">
      <c r="A3" s="21"/>
      <c r="B3" s="21"/>
      <c r="C3" s="21"/>
      <c r="D3" s="21"/>
      <c r="E3" s="21" t="s">
        <v>1174</v>
      </c>
      <c r="F3" s="21" t="s">
        <v>1175</v>
      </c>
      <c r="G3" s="123">
        <v>1</v>
      </c>
    </row>
    <row r="4" spans="1:12" ht="11.25" customHeight="1" x14ac:dyDescent="0.25">
      <c r="A4" s="21"/>
      <c r="B4" s="21"/>
      <c r="D4" s="27"/>
      <c r="E4" s="21" t="s">
        <v>1176</v>
      </c>
      <c r="F4" s="21" t="s">
        <v>1177</v>
      </c>
      <c r="G4" s="123">
        <v>1</v>
      </c>
    </row>
    <row r="5" spans="1:12" ht="11.25" customHeight="1" x14ac:dyDescent="0.25">
      <c r="A5" s="21"/>
      <c r="B5" s="21"/>
      <c r="D5" s="27"/>
      <c r="E5" s="21" t="s">
        <v>1178</v>
      </c>
      <c r="F5" s="21" t="s">
        <v>1179</v>
      </c>
      <c r="G5" s="123">
        <v>1</v>
      </c>
    </row>
    <row r="6" spans="1:12" ht="11.25" customHeight="1" x14ac:dyDescent="0.25">
      <c r="A6" s="21"/>
      <c r="B6" s="21"/>
      <c r="D6" s="27"/>
      <c r="E6" s="21" t="s">
        <v>1180</v>
      </c>
      <c r="F6" s="22" t="s">
        <v>1181</v>
      </c>
      <c r="G6" s="123">
        <v>1</v>
      </c>
    </row>
    <row r="7" spans="1:12" ht="11.25" customHeight="1" x14ac:dyDescent="0.25">
      <c r="A7" s="21"/>
      <c r="B7" s="21"/>
      <c r="D7" s="27"/>
      <c r="E7" s="21" t="s">
        <v>1182</v>
      </c>
      <c r="F7" s="21" t="s">
        <v>1183</v>
      </c>
      <c r="G7" s="123">
        <v>1</v>
      </c>
    </row>
    <row r="8" spans="1:12" ht="11.25" customHeight="1" x14ac:dyDescent="0.25">
      <c r="A8" s="21"/>
      <c r="B8" s="21"/>
      <c r="G8" s="123"/>
    </row>
    <row r="9" spans="1:12" ht="11.25" customHeight="1" x14ac:dyDescent="0.25">
      <c r="A9" s="21"/>
      <c r="B9" s="21"/>
      <c r="C9" s="21" t="s">
        <v>1184</v>
      </c>
      <c r="D9" s="21" t="s">
        <v>1185</v>
      </c>
      <c r="E9" s="21" t="s">
        <v>1186</v>
      </c>
      <c r="F9" s="22" t="s">
        <v>1187</v>
      </c>
      <c r="G9" s="123">
        <v>1</v>
      </c>
    </row>
    <row r="10" spans="1:12" ht="11.25" customHeight="1" x14ac:dyDescent="0.25">
      <c r="A10" s="21"/>
      <c r="B10" s="21"/>
      <c r="C10" s="21"/>
      <c r="E10" s="21" t="s">
        <v>1188</v>
      </c>
      <c r="F10" s="22" t="s">
        <v>1189</v>
      </c>
      <c r="G10" s="123">
        <v>1</v>
      </c>
    </row>
    <row r="11" spans="1:12" ht="11.25" customHeight="1" x14ac:dyDescent="0.25">
      <c r="A11" s="21"/>
      <c r="B11" s="21"/>
      <c r="C11" s="21"/>
      <c r="D11" s="21"/>
      <c r="E11" s="21" t="s">
        <v>1190</v>
      </c>
      <c r="F11" s="113" t="s">
        <v>1191</v>
      </c>
      <c r="G11" s="123">
        <v>1</v>
      </c>
    </row>
    <row r="12" spans="1:12" ht="11.25" customHeight="1" x14ac:dyDescent="0.25">
      <c r="A12" s="21"/>
      <c r="B12" s="21"/>
      <c r="C12" s="21"/>
      <c r="D12" s="21"/>
      <c r="E12" s="21" t="s">
        <v>1192</v>
      </c>
      <c r="F12" s="21" t="s">
        <v>1193</v>
      </c>
      <c r="G12" s="123">
        <v>1</v>
      </c>
    </row>
    <row r="13" spans="1:12" ht="11.25" customHeight="1" x14ac:dyDescent="0.25">
      <c r="A13" s="21"/>
      <c r="B13" s="21"/>
      <c r="C13" s="21"/>
      <c r="D13" s="21"/>
      <c r="E13" s="21" t="s">
        <v>1194</v>
      </c>
      <c r="F13" s="21" t="s">
        <v>1195</v>
      </c>
      <c r="G13" s="123">
        <v>1</v>
      </c>
    </row>
    <row r="14" spans="1:12" ht="11.25" customHeight="1" x14ac:dyDescent="0.25">
      <c r="A14" s="21"/>
      <c r="B14" s="21"/>
      <c r="C14" s="21"/>
      <c r="D14" s="21"/>
      <c r="E14" s="21" t="s">
        <v>1196</v>
      </c>
      <c r="F14" s="22" t="s">
        <v>1197</v>
      </c>
      <c r="G14" s="123">
        <v>1</v>
      </c>
    </row>
    <row r="15" spans="1:12" ht="11.25" customHeight="1" x14ac:dyDescent="0.25">
      <c r="A15" s="21"/>
      <c r="B15" s="21"/>
      <c r="C15" s="21"/>
      <c r="D15" s="21"/>
      <c r="E15" s="21" t="s">
        <v>1198</v>
      </c>
      <c r="F15" s="114" t="s">
        <v>1199</v>
      </c>
      <c r="G15" s="123">
        <v>1</v>
      </c>
    </row>
    <row r="16" spans="1:12" ht="11.25" customHeight="1" x14ac:dyDescent="0.25">
      <c r="A16" s="21"/>
      <c r="B16" s="21"/>
      <c r="C16" s="21"/>
      <c r="D16" s="21"/>
      <c r="E16" s="21" t="s">
        <v>1200</v>
      </c>
      <c r="F16" s="22" t="s">
        <v>1201</v>
      </c>
      <c r="G16" s="123">
        <v>1</v>
      </c>
    </row>
    <row r="17" spans="1:7" ht="11.25" customHeight="1" x14ac:dyDescent="0.25">
      <c r="A17" s="23"/>
      <c r="B17" s="27"/>
      <c r="C17" s="21"/>
      <c r="D17" s="27"/>
      <c r="E17" s="21" t="s">
        <v>1202</v>
      </c>
      <c r="F17" s="22" t="s">
        <v>1203</v>
      </c>
      <c r="G17" s="123">
        <v>1</v>
      </c>
    </row>
    <row r="18" spans="1:7" ht="11.25" customHeight="1" x14ac:dyDescent="0.25">
      <c r="A18" s="23"/>
      <c r="B18" s="27"/>
      <c r="C18" s="27"/>
      <c r="E18" s="21" t="s">
        <v>1204</v>
      </c>
      <c r="F18" s="22" t="s">
        <v>1205</v>
      </c>
      <c r="G18" s="123">
        <v>1</v>
      </c>
    </row>
    <row r="19" spans="1:7" ht="11.25" customHeight="1" x14ac:dyDescent="0.25">
      <c r="A19" s="23"/>
      <c r="B19" s="27"/>
      <c r="C19" s="27"/>
      <c r="D19" s="27"/>
      <c r="E19" s="27"/>
      <c r="F19" s="27"/>
      <c r="G19" s="123"/>
    </row>
    <row r="20" spans="1:7" ht="11.25" customHeight="1" x14ac:dyDescent="0.25">
      <c r="A20" s="21"/>
      <c r="C20" s="21" t="s">
        <v>1206</v>
      </c>
      <c r="D20" s="21" t="s">
        <v>1207</v>
      </c>
      <c r="E20" s="21" t="s">
        <v>1208</v>
      </c>
      <c r="F20" s="21" t="s">
        <v>1209</v>
      </c>
      <c r="G20" s="123">
        <v>1</v>
      </c>
    </row>
    <row r="21" spans="1:7" ht="11.25" customHeight="1" x14ac:dyDescent="0.25">
      <c r="A21" s="21"/>
      <c r="C21" s="21"/>
      <c r="D21" s="21"/>
      <c r="E21" s="21" t="s">
        <v>1210</v>
      </c>
      <c r="F21" s="21" t="s">
        <v>1211</v>
      </c>
      <c r="G21" s="123">
        <v>1</v>
      </c>
    </row>
    <row r="22" spans="1:7" ht="11.25" customHeight="1" x14ac:dyDescent="0.25">
      <c r="A22" s="21"/>
      <c r="C22" s="27"/>
      <c r="E22" s="21" t="s">
        <v>1212</v>
      </c>
      <c r="F22" s="22" t="s">
        <v>1213</v>
      </c>
      <c r="G22" s="123">
        <v>1</v>
      </c>
    </row>
    <row r="23" spans="1:7" ht="11.25" customHeight="1" x14ac:dyDescent="0.25">
      <c r="A23" s="21"/>
      <c r="C23" s="27"/>
      <c r="E23" s="21" t="s">
        <v>1214</v>
      </c>
      <c r="F23" s="27" t="s">
        <v>1215</v>
      </c>
      <c r="G23" s="123">
        <v>1</v>
      </c>
    </row>
    <row r="24" spans="1:7" ht="11.25" customHeight="1" x14ac:dyDescent="0.25">
      <c r="A24" s="21"/>
      <c r="C24" s="21"/>
      <c r="D24" s="21"/>
      <c r="E24" s="21" t="s">
        <v>1216</v>
      </c>
      <c r="F24" s="22" t="s">
        <v>1217</v>
      </c>
      <c r="G24" s="123">
        <v>1</v>
      </c>
    </row>
    <row r="25" spans="1:7" ht="11.25" customHeight="1" x14ac:dyDescent="0.25">
      <c r="A25" s="21"/>
      <c r="C25" s="21"/>
      <c r="D25" s="21"/>
      <c r="E25" s="21" t="s">
        <v>1218</v>
      </c>
      <c r="F25" s="27" t="s">
        <v>1219</v>
      </c>
      <c r="G25" s="123">
        <v>1</v>
      </c>
    </row>
    <row r="26" spans="1:7" ht="11.25" customHeight="1" x14ac:dyDescent="0.25">
      <c r="A26" s="21"/>
      <c r="C26" s="21"/>
      <c r="D26" s="21"/>
      <c r="E26" s="27"/>
      <c r="F26" s="25"/>
      <c r="G26" s="123"/>
    </row>
    <row r="27" spans="1:7" ht="11.25" customHeight="1" x14ac:dyDescent="0.25">
      <c r="A27" s="21" t="s">
        <v>1220</v>
      </c>
      <c r="B27" s="21" t="s">
        <v>1221</v>
      </c>
      <c r="C27" s="21" t="s">
        <v>1222</v>
      </c>
      <c r="D27" s="21" t="s">
        <v>1223</v>
      </c>
      <c r="E27" s="21" t="s">
        <v>1224</v>
      </c>
      <c r="F27" s="21" t="s">
        <v>1225</v>
      </c>
      <c r="G27" s="123">
        <v>1</v>
      </c>
    </row>
    <row r="28" spans="1:7" ht="11.25" customHeight="1" x14ac:dyDescent="0.25">
      <c r="A28" s="21"/>
      <c r="B28" s="21"/>
      <c r="C28" s="21"/>
      <c r="D28" s="21"/>
      <c r="E28" s="21" t="s">
        <v>1226</v>
      </c>
      <c r="F28" s="22" t="s">
        <v>1227</v>
      </c>
      <c r="G28" s="123">
        <v>1</v>
      </c>
    </row>
    <row r="29" spans="1:7" ht="11.25" customHeight="1" x14ac:dyDescent="0.25">
      <c r="A29" s="21"/>
      <c r="B29" s="21"/>
      <c r="C29" s="21"/>
      <c r="D29" s="21"/>
      <c r="E29" s="21" t="s">
        <v>1228</v>
      </c>
      <c r="F29" s="22" t="s">
        <v>1229</v>
      </c>
      <c r="G29" s="123">
        <v>1</v>
      </c>
    </row>
    <row r="30" spans="1:7" ht="11.25" customHeight="1" x14ac:dyDescent="0.25">
      <c r="A30" s="21"/>
      <c r="C30" s="21"/>
      <c r="D30" s="21"/>
      <c r="E30" s="21" t="s">
        <v>1230</v>
      </c>
      <c r="F30" s="22" t="s">
        <v>1231</v>
      </c>
      <c r="G30" s="123">
        <v>1</v>
      </c>
    </row>
    <row r="31" spans="1:7" ht="11.25" customHeight="1" x14ac:dyDescent="0.25">
      <c r="A31" s="21"/>
      <c r="C31" s="21"/>
      <c r="D31" s="21"/>
      <c r="E31" s="21" t="s">
        <v>1232</v>
      </c>
      <c r="F31" s="21" t="s">
        <v>1233</v>
      </c>
      <c r="G31" s="123">
        <v>1</v>
      </c>
    </row>
    <row r="32" spans="1:7" ht="11.25" customHeight="1" x14ac:dyDescent="0.25">
      <c r="A32" s="21"/>
      <c r="C32" s="21"/>
      <c r="D32" s="21"/>
      <c r="E32" s="21" t="s">
        <v>1234</v>
      </c>
      <c r="F32" s="21" t="s">
        <v>1235</v>
      </c>
      <c r="G32" s="123">
        <v>1</v>
      </c>
    </row>
    <row r="33" spans="1:7" ht="11.25" customHeight="1" x14ac:dyDescent="0.25">
      <c r="A33" s="21"/>
      <c r="B33" s="21"/>
      <c r="E33" s="21" t="s">
        <v>1236</v>
      </c>
      <c r="F33" s="22" t="s">
        <v>1237</v>
      </c>
      <c r="G33" s="123">
        <v>1</v>
      </c>
    </row>
    <row r="34" spans="1:7" ht="11.25" customHeight="1" x14ac:dyDescent="0.25">
      <c r="A34" s="21"/>
      <c r="B34" s="21"/>
      <c r="E34" s="21" t="s">
        <v>1238</v>
      </c>
      <c r="F34" s="22" t="s">
        <v>1239</v>
      </c>
      <c r="G34" s="123">
        <v>1</v>
      </c>
    </row>
    <row r="35" spans="1:7" ht="11.25" customHeight="1" x14ac:dyDescent="0.25">
      <c r="A35" s="21"/>
      <c r="B35" s="21"/>
      <c r="C35" s="21"/>
      <c r="G35" s="123"/>
    </row>
    <row r="36" spans="1:7" ht="11.25" customHeight="1" x14ac:dyDescent="0.25">
      <c r="A36" s="21"/>
      <c r="B36" s="21"/>
      <c r="C36" s="21" t="s">
        <v>1240</v>
      </c>
      <c r="D36" s="21" t="s">
        <v>1241</v>
      </c>
      <c r="E36" s="21" t="s">
        <v>1242</v>
      </c>
      <c r="F36" s="21" t="s">
        <v>1243</v>
      </c>
      <c r="G36" s="123">
        <v>1</v>
      </c>
    </row>
    <row r="37" spans="1:7" ht="11.25" customHeight="1" x14ac:dyDescent="0.25">
      <c r="A37" s="21"/>
      <c r="B37" s="21"/>
      <c r="C37" s="21"/>
      <c r="D37" s="21"/>
      <c r="E37" s="21" t="s">
        <v>1244</v>
      </c>
      <c r="F37" s="27" t="s">
        <v>1245</v>
      </c>
      <c r="G37" s="123">
        <v>1</v>
      </c>
    </row>
    <row r="38" spans="1:7" ht="11.25" customHeight="1" x14ac:dyDescent="0.25">
      <c r="A38" s="21"/>
      <c r="B38" s="21"/>
      <c r="D38" s="19"/>
      <c r="E38" s="21" t="s">
        <v>1246</v>
      </c>
      <c r="F38" s="21" t="s">
        <v>1247</v>
      </c>
      <c r="G38" s="123">
        <v>1</v>
      </c>
    </row>
    <row r="39" spans="1:7" ht="11.25" customHeight="1" x14ac:dyDescent="0.25">
      <c r="A39" s="21"/>
      <c r="B39" s="21"/>
      <c r="D39" s="19"/>
      <c r="E39" s="21" t="s">
        <v>1248</v>
      </c>
      <c r="F39" s="21" t="s">
        <v>1249</v>
      </c>
      <c r="G39" s="123">
        <v>1</v>
      </c>
    </row>
    <row r="40" spans="1:7" ht="11.25" customHeight="1" x14ac:dyDescent="0.25">
      <c r="A40" s="21"/>
      <c r="B40" s="21"/>
      <c r="D40" s="19"/>
      <c r="G40" s="123"/>
    </row>
    <row r="41" spans="1:7" ht="11.25" customHeight="1" x14ac:dyDescent="0.25">
      <c r="A41" s="21" t="s">
        <v>1250</v>
      </c>
      <c r="B41" s="21" t="s">
        <v>1251</v>
      </c>
      <c r="C41" s="21" t="s">
        <v>1252</v>
      </c>
      <c r="D41" s="21" t="s">
        <v>1253</v>
      </c>
      <c r="E41" s="21" t="s">
        <v>1254</v>
      </c>
      <c r="F41" s="21" t="s">
        <v>1255</v>
      </c>
      <c r="G41" s="123">
        <v>1</v>
      </c>
    </row>
    <row r="42" spans="1:7" ht="11.25" customHeight="1" x14ac:dyDescent="0.25">
      <c r="A42" s="21"/>
      <c r="B42" s="21"/>
      <c r="E42" s="21" t="s">
        <v>1256</v>
      </c>
      <c r="F42" s="21" t="s">
        <v>1257</v>
      </c>
      <c r="G42" s="123">
        <v>1</v>
      </c>
    </row>
    <row r="43" spans="1:7" ht="11.25" customHeight="1" x14ac:dyDescent="0.25">
      <c r="G43" s="123"/>
    </row>
    <row r="44" spans="1:7" ht="11.25" customHeight="1" x14ac:dyDescent="0.25">
      <c r="C44" s="21" t="s">
        <v>1258</v>
      </c>
      <c r="D44" s="21" t="s">
        <v>1259</v>
      </c>
      <c r="E44" s="21" t="s">
        <v>1260</v>
      </c>
      <c r="F44" s="19" t="s">
        <v>1261</v>
      </c>
      <c r="G44" s="123">
        <v>1</v>
      </c>
    </row>
    <row r="45" spans="1:7" ht="11.25" customHeight="1" x14ac:dyDescent="0.25">
      <c r="E45" s="21" t="s">
        <v>1262</v>
      </c>
      <c r="F45" s="21" t="s">
        <v>1263</v>
      </c>
      <c r="G45" s="123">
        <v>1</v>
      </c>
    </row>
    <row r="46" spans="1:7" ht="11.25" customHeight="1" x14ac:dyDescent="0.25">
      <c r="G46" s="123"/>
    </row>
    <row r="47" spans="1:7" ht="11.25" customHeight="1" x14ac:dyDescent="0.25">
      <c r="A47" s="21"/>
      <c r="C47" s="21" t="s">
        <v>1264</v>
      </c>
      <c r="D47" s="22" t="s">
        <v>1265</v>
      </c>
      <c r="E47" s="27" t="s">
        <v>1266</v>
      </c>
      <c r="F47" s="22" t="s">
        <v>1267</v>
      </c>
      <c r="G47" s="123">
        <v>1</v>
      </c>
    </row>
    <row r="48" spans="1:7" ht="11.25" customHeight="1" x14ac:dyDescent="0.25">
      <c r="D48" s="27"/>
      <c r="E48" s="27" t="s">
        <v>1268</v>
      </c>
      <c r="F48" s="22" t="s">
        <v>1269</v>
      </c>
      <c r="G48" s="123">
        <v>1</v>
      </c>
    </row>
    <row r="49" spans="3:7" ht="11.25" customHeight="1" x14ac:dyDescent="0.25">
      <c r="D49" s="27"/>
      <c r="E49" s="27" t="s">
        <v>1270</v>
      </c>
      <c r="F49" s="22" t="s">
        <v>1271</v>
      </c>
      <c r="G49" s="123">
        <v>1</v>
      </c>
    </row>
    <row r="50" spans="3:7" ht="11.25" customHeight="1" x14ac:dyDescent="0.25">
      <c r="D50" s="27"/>
      <c r="E50" s="27" t="s">
        <v>1272</v>
      </c>
      <c r="F50" s="22" t="s">
        <v>1273</v>
      </c>
      <c r="G50" s="123">
        <v>1</v>
      </c>
    </row>
    <row r="51" spans="3:7" ht="11.25" customHeight="1" x14ac:dyDescent="0.25">
      <c r="C51" s="27"/>
      <c r="D51" s="27"/>
      <c r="E51" s="27" t="s">
        <v>1274</v>
      </c>
      <c r="F51" s="22" t="s">
        <v>1275</v>
      </c>
      <c r="G51" s="123">
        <v>1</v>
      </c>
    </row>
    <row r="52" spans="3:7" ht="11.25" customHeight="1" x14ac:dyDescent="0.25">
      <c r="C52" s="27"/>
      <c r="D52" s="27"/>
      <c r="E52" s="27" t="s">
        <v>1276</v>
      </c>
      <c r="F52" s="22" t="s">
        <v>1277</v>
      </c>
      <c r="G52" s="123">
        <v>1</v>
      </c>
    </row>
    <row r="53" spans="3:7" ht="11.25" customHeight="1" x14ac:dyDescent="0.25">
      <c r="C53" s="27"/>
      <c r="D53" s="27"/>
      <c r="E53" s="27" t="s">
        <v>1278</v>
      </c>
      <c r="F53" s="22" t="s">
        <v>1279</v>
      </c>
      <c r="G53" s="123">
        <v>1</v>
      </c>
    </row>
    <row r="54" spans="3:7" ht="11.25" customHeight="1" x14ac:dyDescent="0.25">
      <c r="C54" s="27"/>
      <c r="D54" s="27"/>
      <c r="E54" s="27" t="s">
        <v>1280</v>
      </c>
      <c r="F54" s="22" t="s">
        <v>1281</v>
      </c>
      <c r="G54" s="123">
        <v>1</v>
      </c>
    </row>
    <row r="55" spans="3:7" ht="11.25" customHeight="1" x14ac:dyDescent="0.25">
      <c r="C55" s="27"/>
      <c r="D55" s="27"/>
      <c r="E55" s="27" t="s">
        <v>1282</v>
      </c>
      <c r="F55" s="22" t="s">
        <v>1283</v>
      </c>
      <c r="G55" s="123">
        <v>1</v>
      </c>
    </row>
    <row r="56" spans="3:7" ht="11.25" customHeight="1" x14ac:dyDescent="0.25">
      <c r="C56" s="27"/>
      <c r="D56" s="27"/>
      <c r="E56" s="27" t="s">
        <v>1284</v>
      </c>
      <c r="F56" s="22" t="s">
        <v>1285</v>
      </c>
      <c r="G56" s="123">
        <v>1</v>
      </c>
    </row>
    <row r="57" spans="3:7" ht="11.25" customHeight="1" x14ac:dyDescent="0.25">
      <c r="C57" s="27"/>
      <c r="E57" s="25"/>
      <c r="F57" s="25"/>
    </row>
    <row r="58" spans="3:7" ht="11.25" customHeight="1" x14ac:dyDescent="0.25">
      <c r="C58" s="27"/>
      <c r="E58" s="25"/>
      <c r="F58" s="25"/>
    </row>
    <row r="59" spans="3:7" ht="11.25" customHeight="1" x14ac:dyDescent="0.25">
      <c r="C59" s="27"/>
      <c r="E59" s="25"/>
      <c r="F59" s="25"/>
    </row>
    <row r="60" spans="3:7" ht="11.25" customHeight="1" x14ac:dyDescent="0.25">
      <c r="C60" s="27"/>
      <c r="E60" s="25"/>
      <c r="F60" s="25"/>
    </row>
    <row r="61" spans="3:7" ht="11.25" customHeight="1" x14ac:dyDescent="0.25"/>
    <row r="62" spans="3:7" ht="11.25" customHeight="1" x14ac:dyDescent="0.25"/>
    <row r="63" spans="3:7" ht="11.25" customHeight="1" x14ac:dyDescent="0.25"/>
    <row r="64" spans="3:7" ht="11.25" customHeight="1" x14ac:dyDescent="0.25"/>
    <row r="65" spans="5:6" ht="11.25" customHeight="1" x14ac:dyDescent="0.25"/>
    <row r="66" spans="5:6" ht="11.25" customHeight="1" x14ac:dyDescent="0.25"/>
    <row r="67" spans="5:6" ht="11.25" customHeight="1" x14ac:dyDescent="0.25"/>
    <row r="68" spans="5:6" ht="11.25" customHeight="1" x14ac:dyDescent="0.25"/>
    <row r="69" spans="5:6" ht="11.25" customHeight="1" x14ac:dyDescent="0.25"/>
    <row r="70" spans="5:6" ht="11.25" customHeight="1" x14ac:dyDescent="0.25"/>
    <row r="71" spans="5:6" ht="11.25" customHeight="1" x14ac:dyDescent="0.25"/>
    <row r="72" spans="5:6" ht="11.25" customHeight="1" x14ac:dyDescent="0.25">
      <c r="E72" s="25"/>
      <c r="F72" s="25"/>
    </row>
    <row r="73" spans="5:6" ht="11.25" customHeight="1" x14ac:dyDescent="0.25">
      <c r="E73" s="25"/>
      <c r="F73" s="25"/>
    </row>
    <row r="74" spans="5:6" ht="11.25" customHeight="1" x14ac:dyDescent="0.25">
      <c r="E74" s="25"/>
      <c r="F74" s="25"/>
    </row>
    <row r="75" spans="5:6" ht="11.25" customHeight="1" x14ac:dyDescent="0.25">
      <c r="E75" s="25"/>
      <c r="F75" s="25"/>
    </row>
    <row r="76" spans="5:6" ht="11.25" customHeight="1" x14ac:dyDescent="0.25">
      <c r="E76" s="25"/>
      <c r="F76" s="25"/>
    </row>
    <row r="77" spans="5:6" ht="11.25" customHeight="1" x14ac:dyDescent="0.25">
      <c r="E77" s="25"/>
      <c r="F77" s="25"/>
    </row>
    <row r="78" spans="5:6" ht="11.25" customHeight="1" x14ac:dyDescent="0.25">
      <c r="E78" s="25"/>
      <c r="F78" s="25"/>
    </row>
    <row r="79" spans="5:6" ht="11.25" customHeight="1" x14ac:dyDescent="0.25">
      <c r="E79" s="25"/>
      <c r="F79" s="25"/>
    </row>
    <row r="80" spans="5:6" ht="11.25" customHeight="1" x14ac:dyDescent="0.25">
      <c r="E80" s="25"/>
      <c r="F80" s="25"/>
    </row>
    <row r="81" spans="5:6" ht="11.25" customHeight="1" x14ac:dyDescent="0.25">
      <c r="E81" s="25"/>
      <c r="F81" s="25"/>
    </row>
    <row r="82" spans="5:6" ht="11.25" customHeight="1" x14ac:dyDescent="0.25">
      <c r="E82" s="25"/>
      <c r="F82" s="25"/>
    </row>
    <row r="83" spans="5:6" ht="11.25" customHeight="1" x14ac:dyDescent="0.25">
      <c r="E83" s="25"/>
      <c r="F83" s="25"/>
    </row>
    <row r="84" spans="5:6" ht="11.25" customHeight="1" x14ac:dyDescent="0.25">
      <c r="E84" s="25"/>
      <c r="F84" s="25"/>
    </row>
    <row r="85" spans="5:6" ht="11.25" customHeight="1" x14ac:dyDescent="0.25">
      <c r="E85" s="25"/>
      <c r="F85" s="25"/>
    </row>
    <row r="86" spans="5:6" ht="11.25" customHeight="1" x14ac:dyDescent="0.25">
      <c r="E86" s="25"/>
      <c r="F86" s="25"/>
    </row>
    <row r="87" spans="5:6" ht="11.25" customHeight="1" x14ac:dyDescent="0.25">
      <c r="E87" s="25"/>
      <c r="F87" s="25"/>
    </row>
    <row r="88" spans="5:6" ht="11.25" customHeight="1" x14ac:dyDescent="0.25">
      <c r="E88" s="25"/>
      <c r="F88" s="25"/>
    </row>
    <row r="89" spans="5:6" ht="11.25" customHeight="1" x14ac:dyDescent="0.25">
      <c r="E89" s="25"/>
      <c r="F89" s="25"/>
    </row>
    <row r="90" spans="5:6" ht="11.25" customHeight="1" x14ac:dyDescent="0.25">
      <c r="E90" s="25"/>
      <c r="F90" s="25"/>
    </row>
    <row r="91" spans="5:6" ht="11.25" customHeight="1" x14ac:dyDescent="0.25">
      <c r="E91" s="25"/>
      <c r="F91" s="25"/>
    </row>
    <row r="92" spans="5:6" ht="11.25" customHeight="1" x14ac:dyDescent="0.25">
      <c r="E92" s="25"/>
      <c r="F92" s="25"/>
    </row>
    <row r="93" spans="5:6" ht="11.25" customHeight="1" x14ac:dyDescent="0.25">
      <c r="E93" s="25"/>
      <c r="F93" s="25"/>
    </row>
    <row r="94" spans="5:6" ht="11.25" customHeight="1" x14ac:dyDescent="0.25">
      <c r="E94" s="25"/>
      <c r="F94" s="25"/>
    </row>
    <row r="95" spans="5:6" ht="11.25" customHeight="1" x14ac:dyDescent="0.25">
      <c r="E95" s="25"/>
      <c r="F95" s="25"/>
    </row>
    <row r="96" spans="5:6" ht="11.25" customHeight="1" x14ac:dyDescent="0.25">
      <c r="E96" s="25"/>
      <c r="F96" s="25"/>
    </row>
    <row r="97" spans="5:6" ht="11.25" customHeight="1" x14ac:dyDescent="0.25">
      <c r="E97" s="25"/>
      <c r="F97" s="25"/>
    </row>
    <row r="98" spans="5:6" ht="11.25" customHeight="1" x14ac:dyDescent="0.25">
      <c r="E98" s="25"/>
      <c r="F98" s="25"/>
    </row>
    <row r="99" spans="5:6" ht="11.25" customHeight="1" x14ac:dyDescent="0.25">
      <c r="E99" s="25"/>
      <c r="F99" s="25"/>
    </row>
    <row r="100" spans="5:6" ht="11.25" customHeight="1" x14ac:dyDescent="0.25">
      <c r="E100" s="25"/>
      <c r="F100" s="25"/>
    </row>
    <row r="101" spans="5:6" ht="12" customHeight="1" x14ac:dyDescent="0.25">
      <c r="E101" s="25"/>
      <c r="F101" s="25"/>
    </row>
    <row r="102" spans="5:6" ht="12" customHeight="1" x14ac:dyDescent="0.25">
      <c r="E102" s="25"/>
      <c r="F102" s="25"/>
    </row>
    <row r="103" spans="5:6" ht="12" customHeight="1" x14ac:dyDescent="0.25">
      <c r="E103" s="25"/>
      <c r="F103" s="25"/>
    </row>
    <row r="104" spans="5:6" ht="12" customHeight="1" x14ac:dyDescent="0.25">
      <c r="E104" s="25"/>
      <c r="F104" s="25"/>
    </row>
    <row r="105" spans="5:6" ht="12" customHeight="1" x14ac:dyDescent="0.25">
      <c r="E105" s="25"/>
      <c r="F105" s="25"/>
    </row>
    <row r="106" spans="5:6" ht="12" customHeight="1" x14ac:dyDescent="0.25">
      <c r="E106" s="25"/>
      <c r="F106" s="25"/>
    </row>
    <row r="107" spans="5:6" ht="12" customHeight="1" x14ac:dyDescent="0.25">
      <c r="E107" s="25"/>
      <c r="F107" s="25"/>
    </row>
    <row r="108" spans="5:6" ht="12" customHeight="1" x14ac:dyDescent="0.25">
      <c r="E108" s="25"/>
      <c r="F108" s="25"/>
    </row>
    <row r="109" spans="5:6" ht="12" customHeight="1" x14ac:dyDescent="0.25">
      <c r="E109" s="25"/>
      <c r="F109" s="25"/>
    </row>
    <row r="110" spans="5:6" ht="12" customHeight="1" x14ac:dyDescent="0.25">
      <c r="E110" s="25"/>
      <c r="F110" s="25"/>
    </row>
    <row r="111" spans="5:6" ht="12" customHeight="1" x14ac:dyDescent="0.25">
      <c r="E111" s="25"/>
      <c r="F111" s="25"/>
    </row>
    <row r="112" spans="5:6" ht="12" customHeight="1" x14ac:dyDescent="0.25">
      <c r="E112" s="25"/>
      <c r="F112" s="25"/>
    </row>
    <row r="113" spans="5:6" ht="12" customHeight="1" x14ac:dyDescent="0.25">
      <c r="E113" s="25"/>
      <c r="F113" s="25"/>
    </row>
    <row r="114" spans="5:6" ht="12" customHeight="1" x14ac:dyDescent="0.25">
      <c r="E114" s="25"/>
      <c r="F114" s="25"/>
    </row>
    <row r="115" spans="5:6" ht="12" customHeight="1" x14ac:dyDescent="0.25">
      <c r="E115" s="25"/>
      <c r="F115" s="25"/>
    </row>
    <row r="116" spans="5:6" ht="12" customHeight="1" x14ac:dyDescent="0.25">
      <c r="E116" s="25"/>
      <c r="F116" s="25"/>
    </row>
    <row r="117" spans="5:6" ht="12" customHeight="1" x14ac:dyDescent="0.25">
      <c r="E117" s="25"/>
      <c r="F117" s="25"/>
    </row>
    <row r="118" spans="5:6" ht="12" customHeight="1" x14ac:dyDescent="0.25">
      <c r="E118" s="25"/>
      <c r="F118" s="25"/>
    </row>
    <row r="119" spans="5:6" ht="12" customHeight="1" x14ac:dyDescent="0.25">
      <c r="E119" s="25"/>
      <c r="F119" s="25"/>
    </row>
    <row r="120" spans="5:6" ht="12" customHeight="1" x14ac:dyDescent="0.25">
      <c r="E120" s="25"/>
      <c r="F120" s="25"/>
    </row>
    <row r="121" spans="5:6" ht="12" customHeight="1" x14ac:dyDescent="0.25">
      <c r="E121" s="25"/>
      <c r="F121" s="25"/>
    </row>
    <row r="122" spans="5:6" ht="12" customHeight="1" x14ac:dyDescent="0.25">
      <c r="E122" s="25"/>
      <c r="F122" s="25"/>
    </row>
    <row r="123" spans="5:6" ht="12" customHeight="1" x14ac:dyDescent="0.25">
      <c r="E123" s="25"/>
      <c r="F123" s="25"/>
    </row>
    <row r="124" spans="5:6" ht="12" customHeight="1" x14ac:dyDescent="0.25">
      <c r="E124" s="25"/>
      <c r="F124" s="25"/>
    </row>
    <row r="125" spans="5:6" ht="12" customHeight="1" x14ac:dyDescent="0.25">
      <c r="E125" s="25"/>
      <c r="F125" s="25"/>
    </row>
    <row r="126" spans="5:6" ht="12" customHeight="1" x14ac:dyDescent="0.25">
      <c r="E126" s="25"/>
      <c r="F126" s="25"/>
    </row>
    <row r="127" spans="5:6" ht="12" customHeight="1" x14ac:dyDescent="0.25">
      <c r="E127" s="25"/>
      <c r="F127" s="25"/>
    </row>
    <row r="128" spans="5:6" ht="12" customHeight="1" x14ac:dyDescent="0.25">
      <c r="E128" s="25"/>
      <c r="F128" s="25"/>
    </row>
    <row r="129" spans="5:6" ht="12" customHeight="1" x14ac:dyDescent="0.25">
      <c r="E129" s="25"/>
      <c r="F129" s="25"/>
    </row>
    <row r="130" spans="5:6" ht="12" customHeight="1" x14ac:dyDescent="0.25">
      <c r="E130" s="25"/>
      <c r="F130" s="25"/>
    </row>
    <row r="131" spans="5:6" ht="12" customHeight="1" x14ac:dyDescent="0.25">
      <c r="E131" s="25"/>
      <c r="F131" s="25"/>
    </row>
    <row r="132" spans="5:6" ht="12" customHeight="1" x14ac:dyDescent="0.25">
      <c r="E132" s="25"/>
      <c r="F132" s="25"/>
    </row>
    <row r="133" spans="5:6" ht="12" customHeight="1" x14ac:dyDescent="0.25">
      <c r="E133" s="25"/>
      <c r="F133" s="25"/>
    </row>
    <row r="134" spans="5:6" ht="12" customHeight="1" x14ac:dyDescent="0.25">
      <c r="E134" s="25"/>
      <c r="F134" s="25"/>
    </row>
    <row r="135" spans="5:6" ht="12" customHeight="1" x14ac:dyDescent="0.25">
      <c r="E135" s="25"/>
      <c r="F135" s="25"/>
    </row>
    <row r="136" spans="5:6" ht="12" customHeight="1" x14ac:dyDescent="0.25">
      <c r="E136" s="25"/>
      <c r="F136" s="25"/>
    </row>
    <row r="137" spans="5:6" ht="12" customHeight="1" x14ac:dyDescent="0.25">
      <c r="E137" s="25"/>
      <c r="F137" s="25"/>
    </row>
    <row r="138" spans="5:6" ht="12" customHeight="1" x14ac:dyDescent="0.25">
      <c r="E138" s="25"/>
      <c r="F138" s="25"/>
    </row>
    <row r="139" spans="5:6" ht="12" customHeight="1" x14ac:dyDescent="0.25">
      <c r="E139" s="25"/>
      <c r="F139" s="25"/>
    </row>
    <row r="140" spans="5:6" ht="12" customHeight="1" x14ac:dyDescent="0.25">
      <c r="E140" s="25"/>
      <c r="F140" s="25"/>
    </row>
    <row r="141" spans="5:6" ht="12" customHeight="1" x14ac:dyDescent="0.25">
      <c r="E141" s="25"/>
      <c r="F141" s="2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O83"/>
  <sheetViews>
    <sheetView zoomScale="115" zoomScaleNormal="115" workbookViewId="0">
      <pane xSplit="31485" topLeftCell="J1"/>
      <selection activeCell="D14" sqref="D14"/>
      <selection pane="topRight" activeCell="J33" sqref="J33"/>
    </sheetView>
  </sheetViews>
  <sheetFormatPr defaultColWidth="11.42578125" defaultRowHeight="12.75" x14ac:dyDescent="0.25"/>
  <cols>
    <col min="1" max="1" width="4.5703125" style="14" customWidth="1"/>
    <col min="2" max="2" width="32.7109375" style="14" customWidth="1"/>
    <col min="3" max="3" width="6.85546875" style="14" customWidth="1"/>
    <col min="4" max="4" width="56.140625" style="14" customWidth="1"/>
    <col min="5" max="5" width="6.28515625" style="14" customWidth="1"/>
    <col min="6" max="6" width="109" style="14" customWidth="1"/>
    <col min="7" max="7" width="5" style="14" customWidth="1"/>
    <col min="8" max="8" width="19" style="14" customWidth="1"/>
    <col min="9" max="16384" width="11.42578125" style="14"/>
  </cols>
  <sheetData>
    <row r="1" spans="1:15" ht="12" customHeight="1" x14ac:dyDescent="0.25">
      <c r="B1" s="16" t="s">
        <v>1286</v>
      </c>
      <c r="D1" s="16" t="s">
        <v>1287</v>
      </c>
      <c r="F1" s="16" t="s">
        <v>1288</v>
      </c>
      <c r="G1" s="122" t="s">
        <v>1289</v>
      </c>
      <c r="H1" s="39"/>
      <c r="I1" s="39"/>
      <c r="J1" s="39"/>
      <c r="K1" s="39"/>
      <c r="L1" s="39"/>
      <c r="M1" s="40"/>
      <c r="N1" s="40"/>
      <c r="O1" s="40"/>
    </row>
    <row r="2" spans="1:15" ht="11.25" customHeight="1" x14ac:dyDescent="0.25">
      <c r="A2" s="14" t="s">
        <v>1290</v>
      </c>
      <c r="B2" s="14" t="s">
        <v>1291</v>
      </c>
      <c r="C2" s="14" t="s">
        <v>1292</v>
      </c>
      <c r="D2" s="14" t="s">
        <v>1293</v>
      </c>
      <c r="E2" s="14" t="s">
        <v>1294</v>
      </c>
      <c r="F2" s="28" t="s">
        <v>1295</v>
      </c>
      <c r="G2" s="123">
        <v>1</v>
      </c>
    </row>
    <row r="3" spans="1:15" ht="11.25" customHeight="1" x14ac:dyDescent="0.25">
      <c r="E3" s="14" t="s">
        <v>1296</v>
      </c>
      <c r="F3" s="14" t="s">
        <v>1297</v>
      </c>
      <c r="G3" s="123">
        <v>1</v>
      </c>
    </row>
    <row r="4" spans="1:15" ht="11.25" customHeight="1" x14ac:dyDescent="0.25">
      <c r="E4" s="14" t="s">
        <v>1298</v>
      </c>
      <c r="F4" s="115" t="s">
        <v>1299</v>
      </c>
      <c r="G4" s="123">
        <v>1</v>
      </c>
    </row>
    <row r="5" spans="1:15" ht="11.25" customHeight="1" x14ac:dyDescent="0.25">
      <c r="E5" s="14" t="s">
        <v>1300</v>
      </c>
      <c r="F5" s="20" t="s">
        <v>1301</v>
      </c>
      <c r="G5" s="123">
        <v>1</v>
      </c>
    </row>
    <row r="6" spans="1:15" ht="11.25" customHeight="1" x14ac:dyDescent="0.25">
      <c r="B6" s="15"/>
      <c r="C6" s="15"/>
      <c r="D6" s="15"/>
      <c r="E6" s="15"/>
      <c r="F6" s="15"/>
      <c r="G6" s="123"/>
    </row>
    <row r="7" spans="1:15" ht="11.25" customHeight="1" x14ac:dyDescent="0.25">
      <c r="C7" s="14" t="s">
        <v>1302</v>
      </c>
      <c r="D7" s="30" t="s">
        <v>1303</v>
      </c>
      <c r="E7" s="15" t="s">
        <v>1304</v>
      </c>
      <c r="F7" s="15" t="s">
        <v>1305</v>
      </c>
      <c r="G7" s="123">
        <v>1</v>
      </c>
    </row>
    <row r="8" spans="1:15" ht="11.25" customHeight="1" x14ac:dyDescent="0.25">
      <c r="D8" s="15"/>
      <c r="E8" s="15" t="s">
        <v>1306</v>
      </c>
      <c r="F8" s="15" t="s">
        <v>1307</v>
      </c>
      <c r="G8" s="123">
        <v>1</v>
      </c>
    </row>
    <row r="9" spans="1:15" ht="11.25" customHeight="1" x14ac:dyDescent="0.25">
      <c r="D9" s="15"/>
      <c r="E9" s="15" t="s">
        <v>1308</v>
      </c>
      <c r="F9" s="15" t="s">
        <v>1309</v>
      </c>
      <c r="G9" s="123">
        <v>1</v>
      </c>
    </row>
    <row r="10" spans="1:15" ht="11.25" customHeight="1" x14ac:dyDescent="0.25">
      <c r="D10" s="15"/>
      <c r="E10" s="15" t="s">
        <v>1310</v>
      </c>
      <c r="F10" s="15" t="s">
        <v>1311</v>
      </c>
      <c r="G10" s="123">
        <v>1</v>
      </c>
    </row>
    <row r="11" spans="1:15" ht="11.25" customHeight="1" x14ac:dyDescent="0.25">
      <c r="G11" s="123"/>
    </row>
    <row r="12" spans="1:15" ht="11.25" customHeight="1" x14ac:dyDescent="0.25">
      <c r="A12" s="14" t="s">
        <v>1312</v>
      </c>
      <c r="B12" s="15" t="s">
        <v>1313</v>
      </c>
      <c r="C12" s="15" t="s">
        <v>1314</v>
      </c>
      <c r="D12" s="14" t="s">
        <v>1315</v>
      </c>
      <c r="E12" s="14" t="s">
        <v>1316</v>
      </c>
      <c r="F12" s="14" t="s">
        <v>1317</v>
      </c>
      <c r="G12" s="123">
        <v>1</v>
      </c>
    </row>
    <row r="13" spans="1:15" ht="11.25" customHeight="1" x14ac:dyDescent="0.25">
      <c r="B13" s="15"/>
      <c r="E13" s="14" t="s">
        <v>1318</v>
      </c>
      <c r="F13" s="14" t="s">
        <v>1319</v>
      </c>
      <c r="G13" s="123">
        <v>1</v>
      </c>
    </row>
    <row r="14" spans="1:15" ht="11.25" customHeight="1" x14ac:dyDescent="0.25">
      <c r="E14" s="14" t="s">
        <v>1320</v>
      </c>
      <c r="F14" s="15" t="s">
        <v>1321</v>
      </c>
      <c r="G14" s="123">
        <v>1</v>
      </c>
    </row>
    <row r="15" spans="1:15" ht="11.25" customHeight="1" x14ac:dyDescent="0.25">
      <c r="E15" s="14" t="s">
        <v>1322</v>
      </c>
      <c r="F15" s="15" t="s">
        <v>1323</v>
      </c>
      <c r="G15" s="123">
        <v>1</v>
      </c>
    </row>
    <row r="16" spans="1:15" ht="11.25" customHeight="1" x14ac:dyDescent="0.25">
      <c r="D16" s="15"/>
      <c r="E16" s="14" t="s">
        <v>1324</v>
      </c>
      <c r="F16" s="15" t="s">
        <v>1325</v>
      </c>
      <c r="G16" s="123">
        <v>1</v>
      </c>
    </row>
    <row r="17" spans="1:7" ht="11.25" customHeight="1" x14ac:dyDescent="0.25">
      <c r="D17" s="15"/>
      <c r="E17" s="14" t="s">
        <v>1326</v>
      </c>
      <c r="F17" s="15" t="s">
        <v>1327</v>
      </c>
      <c r="G17" s="123">
        <v>1</v>
      </c>
    </row>
    <row r="18" spans="1:7" ht="11.25" customHeight="1" x14ac:dyDescent="0.25">
      <c r="E18" s="14" t="s">
        <v>1328</v>
      </c>
      <c r="F18" s="20" t="s">
        <v>1329</v>
      </c>
      <c r="G18" s="123">
        <v>1</v>
      </c>
    </row>
    <row r="19" spans="1:7" ht="11.25" customHeight="1" x14ac:dyDescent="0.25">
      <c r="E19" s="14" t="s">
        <v>1330</v>
      </c>
      <c r="F19" s="20" t="s">
        <v>1331</v>
      </c>
      <c r="G19" s="123">
        <v>1</v>
      </c>
    </row>
    <row r="20" spans="1:7" ht="11.25" customHeight="1" x14ac:dyDescent="0.25">
      <c r="G20" s="123"/>
    </row>
    <row r="21" spans="1:7" ht="11.25" customHeight="1" x14ac:dyDescent="0.25">
      <c r="A21" s="14" t="s">
        <v>1332</v>
      </c>
      <c r="B21" s="14" t="s">
        <v>1333</v>
      </c>
      <c r="C21" s="14" t="s">
        <v>1334</v>
      </c>
      <c r="D21" s="14" t="s">
        <v>1335</v>
      </c>
      <c r="E21" s="15" t="s">
        <v>1336</v>
      </c>
      <c r="F21" s="14" t="s">
        <v>1337</v>
      </c>
      <c r="G21" s="123">
        <v>1</v>
      </c>
    </row>
    <row r="22" spans="1:7" ht="11.25" customHeight="1" x14ac:dyDescent="0.25">
      <c r="D22" s="28"/>
      <c r="E22" s="15" t="s">
        <v>1338</v>
      </c>
      <c r="F22" s="20" t="s">
        <v>1339</v>
      </c>
      <c r="G22" s="123">
        <v>1</v>
      </c>
    </row>
    <row r="23" spans="1:7" ht="11.25" customHeight="1" x14ac:dyDescent="0.25">
      <c r="C23" s="15"/>
      <c r="D23" s="15"/>
      <c r="E23" s="15" t="s">
        <v>1340</v>
      </c>
      <c r="F23" s="15" t="s">
        <v>1341</v>
      </c>
      <c r="G23" s="123">
        <v>1</v>
      </c>
    </row>
    <row r="24" spans="1:7" ht="11.25" customHeight="1" x14ac:dyDescent="0.25">
      <c r="B24" s="16"/>
      <c r="C24" s="15"/>
      <c r="D24" s="15"/>
      <c r="E24" s="15"/>
      <c r="F24" s="15"/>
      <c r="G24" s="123"/>
    </row>
    <row r="25" spans="1:7" ht="11.25" customHeight="1" x14ac:dyDescent="0.25">
      <c r="A25" s="14" t="s">
        <v>1342</v>
      </c>
      <c r="B25" s="15" t="s">
        <v>1343</v>
      </c>
      <c r="C25" s="14" t="s">
        <v>1344</v>
      </c>
      <c r="D25" s="14" t="s">
        <v>1345</v>
      </c>
      <c r="E25" s="14" t="s">
        <v>1346</v>
      </c>
      <c r="F25" s="14" t="s">
        <v>1347</v>
      </c>
      <c r="G25" s="123">
        <v>1</v>
      </c>
    </row>
    <row r="26" spans="1:7" ht="11.25" customHeight="1" x14ac:dyDescent="0.25">
      <c r="D26" s="28"/>
      <c r="E26" s="14" t="s">
        <v>1348</v>
      </c>
      <c r="F26" s="14" t="s">
        <v>1349</v>
      </c>
      <c r="G26" s="123">
        <v>1</v>
      </c>
    </row>
    <row r="27" spans="1:7" ht="11.25" customHeight="1" x14ac:dyDescent="0.25">
      <c r="E27" s="14" t="s">
        <v>1350</v>
      </c>
      <c r="F27" s="15" t="s">
        <v>1351</v>
      </c>
      <c r="G27" s="123">
        <v>1</v>
      </c>
    </row>
    <row r="28" spans="1:7" ht="11.25" customHeight="1" x14ac:dyDescent="0.25">
      <c r="E28" s="14" t="s">
        <v>1352</v>
      </c>
      <c r="F28" s="14" t="s">
        <v>1353</v>
      </c>
      <c r="G28" s="123">
        <v>1</v>
      </c>
    </row>
    <row r="29" spans="1:7" ht="11.25" customHeight="1" x14ac:dyDescent="0.25">
      <c r="G29" s="123"/>
    </row>
    <row r="30" spans="1:7" ht="11.25" customHeight="1" x14ac:dyDescent="0.25">
      <c r="C30" s="14" t="s">
        <v>1354</v>
      </c>
      <c r="D30" s="14" t="s">
        <v>1355</v>
      </c>
      <c r="E30" s="14" t="s">
        <v>1356</v>
      </c>
      <c r="F30" s="14" t="s">
        <v>1357</v>
      </c>
      <c r="G30" s="123">
        <v>1</v>
      </c>
    </row>
    <row r="31" spans="1:7" ht="11.25" customHeight="1" x14ac:dyDescent="0.25">
      <c r="E31" s="14" t="s">
        <v>1358</v>
      </c>
      <c r="F31" s="14" t="s">
        <v>1359</v>
      </c>
      <c r="G31" s="123">
        <v>1</v>
      </c>
    </row>
    <row r="32" spans="1:7" ht="11.25" customHeight="1" x14ac:dyDescent="0.25">
      <c r="E32" s="14" t="s">
        <v>1360</v>
      </c>
      <c r="F32" s="14" t="s">
        <v>1361</v>
      </c>
      <c r="G32" s="123">
        <v>1</v>
      </c>
    </row>
    <row r="33" spans="1:7" ht="11.25" customHeight="1" x14ac:dyDescent="0.25">
      <c r="G33" s="123"/>
    </row>
    <row r="34" spans="1:7" ht="11.25" customHeight="1" x14ac:dyDescent="0.25">
      <c r="A34" s="14" t="s">
        <v>1362</v>
      </c>
      <c r="B34" s="15" t="s">
        <v>1363</v>
      </c>
      <c r="C34" s="14" t="s">
        <v>1364</v>
      </c>
      <c r="D34" s="14" t="s">
        <v>1365</v>
      </c>
      <c r="E34" s="15" t="s">
        <v>1366</v>
      </c>
      <c r="F34" s="20" t="s">
        <v>1367</v>
      </c>
      <c r="G34" s="123">
        <v>1</v>
      </c>
    </row>
    <row r="35" spans="1:7" ht="11.25" customHeight="1" x14ac:dyDescent="0.25">
      <c r="B35" s="15"/>
      <c r="E35" s="15" t="s">
        <v>1368</v>
      </c>
      <c r="F35" s="20" t="s">
        <v>1369</v>
      </c>
      <c r="G35" s="123">
        <v>1</v>
      </c>
    </row>
    <row r="36" spans="1:7" ht="11.25" customHeight="1" x14ac:dyDescent="0.25">
      <c r="B36" s="15"/>
      <c r="E36" s="15" t="s">
        <v>1370</v>
      </c>
      <c r="F36" s="28" t="s">
        <v>1371</v>
      </c>
      <c r="G36" s="123">
        <v>1</v>
      </c>
    </row>
    <row r="37" spans="1:7" ht="11.25" customHeight="1" x14ac:dyDescent="0.25">
      <c r="B37" s="15"/>
      <c r="E37" s="15" t="s">
        <v>1372</v>
      </c>
      <c r="F37" s="20" t="s">
        <v>1373</v>
      </c>
      <c r="G37" s="123">
        <v>1</v>
      </c>
    </row>
    <row r="38" spans="1:7" ht="11.25" customHeight="1" x14ac:dyDescent="0.25">
      <c r="B38" s="15"/>
      <c r="E38" s="15"/>
      <c r="F38" s="15"/>
      <c r="G38" s="123"/>
    </row>
    <row r="39" spans="1:7" ht="11.25" customHeight="1" x14ac:dyDescent="0.25">
      <c r="B39" s="15"/>
      <c r="C39" s="14" t="s">
        <v>1374</v>
      </c>
      <c r="D39" s="15" t="s">
        <v>1375</v>
      </c>
      <c r="E39" s="15" t="s">
        <v>1376</v>
      </c>
      <c r="F39" s="15" t="s">
        <v>1377</v>
      </c>
      <c r="G39" s="123">
        <v>1</v>
      </c>
    </row>
    <row r="40" spans="1:7" ht="11.25" customHeight="1" x14ac:dyDescent="0.25">
      <c r="D40" s="15"/>
      <c r="E40" s="15" t="s">
        <v>1378</v>
      </c>
      <c r="F40" s="30" t="s">
        <v>1379</v>
      </c>
      <c r="G40" s="123">
        <v>1</v>
      </c>
    </row>
    <row r="41" spans="1:7" ht="11.25" customHeight="1" x14ac:dyDescent="0.25">
      <c r="E41" s="15" t="s">
        <v>1380</v>
      </c>
      <c r="F41" s="30" t="s">
        <v>1381</v>
      </c>
      <c r="G41" s="123">
        <v>1</v>
      </c>
    </row>
    <row r="42" spans="1:7" ht="11.25" customHeight="1" x14ac:dyDescent="0.25">
      <c r="D42" s="15"/>
      <c r="E42" s="15" t="s">
        <v>1382</v>
      </c>
      <c r="F42" s="30" t="s">
        <v>1383</v>
      </c>
      <c r="G42" s="123">
        <v>1</v>
      </c>
    </row>
    <row r="43" spans="1:7" ht="11.25" customHeight="1" x14ac:dyDescent="0.25">
      <c r="E43" s="15"/>
      <c r="F43" s="30"/>
      <c r="G43" s="123"/>
    </row>
    <row r="44" spans="1:7" ht="11.25" customHeight="1" x14ac:dyDescent="0.25">
      <c r="C44" s="14" t="s">
        <v>1384</v>
      </c>
      <c r="D44" s="14" t="s">
        <v>1385</v>
      </c>
      <c r="E44" s="15" t="s">
        <v>1386</v>
      </c>
      <c r="F44" s="28" t="s">
        <v>1387</v>
      </c>
      <c r="G44" s="123">
        <v>1</v>
      </c>
    </row>
    <row r="45" spans="1:7" ht="11.25" customHeight="1" x14ac:dyDescent="0.25">
      <c r="B45" s="16"/>
      <c r="E45" s="15" t="s">
        <v>1388</v>
      </c>
      <c r="F45" s="30" t="s">
        <v>1389</v>
      </c>
      <c r="G45" s="123">
        <v>1</v>
      </c>
    </row>
    <row r="46" spans="1:7" ht="11.25" customHeight="1" x14ac:dyDescent="0.25">
      <c r="B46" s="16"/>
      <c r="E46" s="15" t="s">
        <v>1390</v>
      </c>
      <c r="F46" s="30" t="s">
        <v>1391</v>
      </c>
      <c r="G46" s="123">
        <v>1</v>
      </c>
    </row>
    <row r="47" spans="1:7" ht="10.5" customHeight="1" x14ac:dyDescent="0.25">
      <c r="B47" s="16"/>
      <c r="E47" s="15" t="s">
        <v>1392</v>
      </c>
      <c r="F47" s="30" t="s">
        <v>1393</v>
      </c>
      <c r="G47" s="123">
        <v>1</v>
      </c>
    </row>
    <row r="48" spans="1:7" ht="11.25" customHeight="1" x14ac:dyDescent="0.25">
      <c r="B48" s="16"/>
      <c r="E48" s="15"/>
      <c r="F48" s="28"/>
      <c r="G48" s="123"/>
    </row>
    <row r="49" spans="1:7" ht="11.25" customHeight="1" x14ac:dyDescent="0.25">
      <c r="C49" s="14" t="s">
        <v>1394</v>
      </c>
      <c r="D49" s="14" t="s">
        <v>1395</v>
      </c>
      <c r="E49" s="14" t="s">
        <v>1396</v>
      </c>
      <c r="F49" s="28" t="s">
        <v>1397</v>
      </c>
      <c r="G49" s="123">
        <v>1</v>
      </c>
    </row>
    <row r="50" spans="1:7" ht="11.25" customHeight="1" x14ac:dyDescent="0.25">
      <c r="E50" s="14" t="s">
        <v>1398</v>
      </c>
      <c r="F50" s="28" t="s">
        <v>1399</v>
      </c>
      <c r="G50" s="123">
        <v>1</v>
      </c>
    </row>
    <row r="51" spans="1:7" ht="11.25" customHeight="1" x14ac:dyDescent="0.25">
      <c r="E51" s="14" t="s">
        <v>1400</v>
      </c>
      <c r="F51" s="30" t="s">
        <v>1401</v>
      </c>
      <c r="G51" s="123">
        <v>1</v>
      </c>
    </row>
    <row r="52" spans="1:7" ht="11.25" customHeight="1" x14ac:dyDescent="0.25">
      <c r="F52" s="28"/>
      <c r="G52" s="123"/>
    </row>
    <row r="53" spans="1:7" ht="11.25" customHeight="1" x14ac:dyDescent="0.25">
      <c r="C53" s="15" t="s">
        <v>1402</v>
      </c>
      <c r="D53" s="20" t="s">
        <v>1403</v>
      </c>
      <c r="E53" s="15" t="s">
        <v>1404</v>
      </c>
      <c r="F53" s="28" t="s">
        <v>1405</v>
      </c>
      <c r="G53" s="123">
        <v>1</v>
      </c>
    </row>
    <row r="54" spans="1:7" ht="11.25" customHeight="1" x14ac:dyDescent="0.25">
      <c r="E54" s="15" t="s">
        <v>1406</v>
      </c>
      <c r="F54" s="28" t="s">
        <v>1407</v>
      </c>
      <c r="G54" s="123">
        <v>1</v>
      </c>
    </row>
    <row r="55" spans="1:7" ht="11.25" customHeight="1" x14ac:dyDescent="0.25">
      <c r="E55" s="15" t="s">
        <v>1408</v>
      </c>
      <c r="F55" s="20" t="s">
        <v>1409</v>
      </c>
      <c r="G55" s="123">
        <v>1</v>
      </c>
    </row>
    <row r="56" spans="1:7" ht="11.25" customHeight="1" x14ac:dyDescent="0.25">
      <c r="E56" s="15"/>
      <c r="F56" s="28"/>
      <c r="G56" s="123"/>
    </row>
    <row r="57" spans="1:7" ht="11.25" customHeight="1" x14ac:dyDescent="0.25">
      <c r="C57" s="14" t="s">
        <v>1410</v>
      </c>
      <c r="D57" s="14" t="s">
        <v>1411</v>
      </c>
      <c r="E57" s="15" t="s">
        <v>1412</v>
      </c>
      <c r="F57" s="30" t="s">
        <v>1413</v>
      </c>
      <c r="G57" s="123">
        <v>1</v>
      </c>
    </row>
    <row r="58" spans="1:7" ht="11.25" customHeight="1" x14ac:dyDescent="0.25">
      <c r="E58" s="15" t="s">
        <v>1414</v>
      </c>
      <c r="F58" s="30" t="s">
        <v>1415</v>
      </c>
      <c r="G58" s="123">
        <v>1</v>
      </c>
    </row>
    <row r="59" spans="1:7" ht="11.25" customHeight="1" x14ac:dyDescent="0.25">
      <c r="D59" s="15"/>
      <c r="E59" s="15" t="s">
        <v>1416</v>
      </c>
      <c r="F59" s="28" t="s">
        <v>1417</v>
      </c>
      <c r="G59" s="123">
        <v>1</v>
      </c>
    </row>
    <row r="60" spans="1:7" ht="11.25" customHeight="1" x14ac:dyDescent="0.25">
      <c r="D60" s="15"/>
      <c r="E60" s="15" t="s">
        <v>1418</v>
      </c>
      <c r="F60" s="30" t="s">
        <v>1419</v>
      </c>
      <c r="G60" s="123">
        <v>1</v>
      </c>
    </row>
    <row r="61" spans="1:7" ht="11.25" customHeight="1" x14ac:dyDescent="0.25">
      <c r="G61" s="123"/>
    </row>
    <row r="62" spans="1:7" ht="11.25" customHeight="1" x14ac:dyDescent="0.25">
      <c r="A62" s="14" t="s">
        <v>1420</v>
      </c>
      <c r="B62" s="14" t="s">
        <v>1421</v>
      </c>
      <c r="C62" s="15" t="s">
        <v>1422</v>
      </c>
      <c r="D62" s="20" t="s">
        <v>1423</v>
      </c>
      <c r="E62" s="15" t="s">
        <v>1424</v>
      </c>
      <c r="F62" s="20" t="s">
        <v>1425</v>
      </c>
      <c r="G62" s="123">
        <v>1</v>
      </c>
    </row>
    <row r="63" spans="1:7" ht="11.25" customHeight="1" x14ac:dyDescent="0.25">
      <c r="E63" s="15" t="s">
        <v>1426</v>
      </c>
      <c r="F63" s="30" t="s">
        <v>1427</v>
      </c>
      <c r="G63" s="123">
        <v>1</v>
      </c>
    </row>
    <row r="64" spans="1:7" ht="11.25" customHeight="1" x14ac:dyDescent="0.25">
      <c r="F64" s="28"/>
      <c r="G64" s="123"/>
    </row>
    <row r="65" spans="2:7" ht="11.25" customHeight="1" x14ac:dyDescent="0.25">
      <c r="C65" s="14" t="s">
        <v>1428</v>
      </c>
      <c r="D65" s="14" t="s">
        <v>1429</v>
      </c>
      <c r="E65" s="14" t="s">
        <v>1430</v>
      </c>
      <c r="F65" s="28" t="s">
        <v>1431</v>
      </c>
      <c r="G65" s="123">
        <v>1</v>
      </c>
    </row>
    <row r="66" spans="2:7" ht="11.25" customHeight="1" x14ac:dyDescent="0.25">
      <c r="E66" s="14" t="s">
        <v>1432</v>
      </c>
      <c r="F66" s="28" t="s">
        <v>1433</v>
      </c>
      <c r="G66" s="123">
        <v>1</v>
      </c>
    </row>
    <row r="67" spans="2:7" ht="11.25" customHeight="1" x14ac:dyDescent="0.25">
      <c r="E67" s="14" t="s">
        <v>1434</v>
      </c>
      <c r="F67" s="28" t="s">
        <v>1435</v>
      </c>
      <c r="G67" s="123">
        <v>1</v>
      </c>
    </row>
    <row r="68" spans="2:7" ht="11.25" customHeight="1" x14ac:dyDescent="0.25">
      <c r="E68" s="14" t="s">
        <v>1436</v>
      </c>
      <c r="F68" s="28" t="s">
        <v>1437</v>
      </c>
      <c r="G68" s="123">
        <v>1</v>
      </c>
    </row>
    <row r="69" spans="2:7" ht="11.25" customHeight="1" x14ac:dyDescent="0.25">
      <c r="F69" s="28"/>
      <c r="G69" s="123"/>
    </row>
    <row r="70" spans="2:7" ht="11.25" customHeight="1" x14ac:dyDescent="0.25">
      <c r="C70" s="14" t="s">
        <v>1438</v>
      </c>
      <c r="D70" s="14" t="s">
        <v>1439</v>
      </c>
      <c r="E70" s="15" t="s">
        <v>1440</v>
      </c>
      <c r="F70" s="20" t="s">
        <v>1441</v>
      </c>
      <c r="G70" s="123">
        <v>1</v>
      </c>
    </row>
    <row r="71" spans="2:7" ht="11.25" customHeight="1" x14ac:dyDescent="0.25">
      <c r="E71" s="15" t="s">
        <v>1442</v>
      </c>
      <c r="F71" s="20" t="s">
        <v>1443</v>
      </c>
      <c r="G71" s="123">
        <v>1</v>
      </c>
    </row>
    <row r="72" spans="2:7" ht="11.25" customHeight="1" x14ac:dyDescent="0.25">
      <c r="E72" s="15" t="s">
        <v>1444</v>
      </c>
      <c r="F72" s="20" t="s">
        <v>1445</v>
      </c>
      <c r="G72" s="123">
        <v>1</v>
      </c>
    </row>
    <row r="73" spans="2:7" ht="11.25" customHeight="1" x14ac:dyDescent="0.25">
      <c r="E73" s="15" t="s">
        <v>1446</v>
      </c>
      <c r="F73" s="20" t="s">
        <v>1447</v>
      </c>
      <c r="G73" s="123">
        <v>1</v>
      </c>
    </row>
    <row r="74" spans="2:7" ht="11.25" customHeight="1" x14ac:dyDescent="0.25">
      <c r="E74" s="15" t="s">
        <v>1448</v>
      </c>
      <c r="F74" s="20" t="s">
        <v>1449</v>
      </c>
      <c r="G74" s="123">
        <v>1</v>
      </c>
    </row>
    <row r="75" spans="2:7" ht="11.25" customHeight="1" x14ac:dyDescent="0.25">
      <c r="B75" s="15"/>
      <c r="C75" s="15"/>
      <c r="D75" s="15"/>
      <c r="E75" s="15" t="s">
        <v>1450</v>
      </c>
      <c r="F75" s="20" t="s">
        <v>1451</v>
      </c>
      <c r="G75" s="123">
        <v>1</v>
      </c>
    </row>
    <row r="76" spans="2:7" ht="11.25" customHeight="1" x14ac:dyDescent="0.25">
      <c r="C76" s="15"/>
      <c r="F76" s="28"/>
      <c r="G76" s="123"/>
    </row>
    <row r="77" spans="2:7" ht="11.25" customHeight="1" x14ac:dyDescent="0.25">
      <c r="C77" s="14" t="s">
        <v>1452</v>
      </c>
      <c r="D77" s="14" t="s">
        <v>1453</v>
      </c>
      <c r="E77" s="14" t="s">
        <v>1454</v>
      </c>
      <c r="F77" s="14" t="s">
        <v>1455</v>
      </c>
      <c r="G77" s="123">
        <v>1</v>
      </c>
    </row>
    <row r="78" spans="2:7" ht="11.25" customHeight="1" x14ac:dyDescent="0.25">
      <c r="E78" s="14" t="s">
        <v>1456</v>
      </c>
      <c r="F78" s="14" t="s">
        <v>1457</v>
      </c>
      <c r="G78" s="123">
        <v>1</v>
      </c>
    </row>
    <row r="79" spans="2:7" ht="11.25" customHeight="1" x14ac:dyDescent="0.25">
      <c r="F79" s="28"/>
    </row>
    <row r="80" spans="2:7" ht="11.25" customHeight="1" x14ac:dyDescent="0.25">
      <c r="D80" s="28"/>
    </row>
    <row r="81" ht="11.25" customHeight="1" x14ac:dyDescent="0.25"/>
    <row r="82" ht="11.25" customHeight="1" x14ac:dyDescent="0.25"/>
    <row r="83" ht="11.25" customHeight="1"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64"/>
  <sheetViews>
    <sheetView workbookViewId="0">
      <selection activeCell="D22" sqref="D22"/>
    </sheetView>
  </sheetViews>
  <sheetFormatPr defaultColWidth="11.42578125" defaultRowHeight="15" x14ac:dyDescent="0.25"/>
  <cols>
    <col min="1" max="1" width="4.85546875" style="17" customWidth="1"/>
    <col min="2" max="2" width="40" style="17" customWidth="1"/>
    <col min="3" max="3" width="5.5703125" style="17" customWidth="1"/>
    <col min="4" max="4" width="43.5703125" style="17" customWidth="1"/>
    <col min="5" max="5" width="4.7109375" style="14" customWidth="1"/>
    <col min="6" max="6" width="114.7109375" style="14" customWidth="1"/>
    <col min="7" max="7" width="3.85546875" style="14" customWidth="1"/>
    <col min="8" max="8" width="18.7109375" style="14" customWidth="1"/>
    <col min="9" max="16384" width="11.42578125" style="17"/>
  </cols>
  <sheetData>
    <row r="1" spans="1:13" ht="12" customHeight="1" x14ac:dyDescent="0.25">
      <c r="B1" s="16" t="s">
        <v>1458</v>
      </c>
      <c r="D1" s="16" t="s">
        <v>1459</v>
      </c>
      <c r="E1" s="16" t="s">
        <v>1460</v>
      </c>
      <c r="G1" s="122" t="s">
        <v>1461</v>
      </c>
      <c r="H1" s="39"/>
      <c r="I1" s="39"/>
      <c r="J1" s="39"/>
      <c r="K1" s="39"/>
      <c r="L1" s="39"/>
      <c r="M1" s="41"/>
    </row>
    <row r="2" spans="1:13" ht="12.75" customHeight="1" x14ac:dyDescent="0.25">
      <c r="A2" s="14" t="s">
        <v>1462</v>
      </c>
      <c r="B2" s="14" t="s">
        <v>1463</v>
      </c>
      <c r="C2" s="15" t="s">
        <v>1464</v>
      </c>
      <c r="D2" s="14" t="s">
        <v>1465</v>
      </c>
      <c r="E2" s="14" t="s">
        <v>1466</v>
      </c>
      <c r="F2" s="14" t="s">
        <v>1467</v>
      </c>
      <c r="G2" s="123">
        <v>1</v>
      </c>
    </row>
    <row r="3" spans="1:13" ht="12.75" customHeight="1" x14ac:dyDescent="0.25">
      <c r="D3" s="121"/>
      <c r="E3" s="14" t="s">
        <v>1468</v>
      </c>
      <c r="F3" s="14" t="s">
        <v>1469</v>
      </c>
      <c r="G3" s="123">
        <v>1</v>
      </c>
    </row>
    <row r="4" spans="1:13" ht="12.75" customHeight="1" x14ac:dyDescent="0.25">
      <c r="B4" s="14"/>
      <c r="D4" s="121"/>
      <c r="E4" s="14" t="s">
        <v>1470</v>
      </c>
      <c r="F4" s="14" t="s">
        <v>1471</v>
      </c>
      <c r="G4" s="123">
        <v>1</v>
      </c>
    </row>
    <row r="5" spans="1:13" ht="12.75" customHeight="1" x14ac:dyDescent="0.25">
      <c r="B5" s="14"/>
      <c r="G5" s="123"/>
    </row>
    <row r="6" spans="1:13" ht="12.75" customHeight="1" x14ac:dyDescent="0.25">
      <c r="B6" s="14"/>
      <c r="C6" s="14" t="s">
        <v>1472</v>
      </c>
      <c r="D6" s="14" t="s">
        <v>1473</v>
      </c>
      <c r="E6" s="14" t="s">
        <v>1474</v>
      </c>
      <c r="F6" s="14" t="s">
        <v>1475</v>
      </c>
      <c r="G6" s="123">
        <v>1</v>
      </c>
    </row>
    <row r="7" spans="1:13" ht="12.75" customHeight="1" x14ac:dyDescent="0.25">
      <c r="B7" s="14"/>
      <c r="D7" s="121"/>
      <c r="E7" s="14" t="s">
        <v>1476</v>
      </c>
      <c r="F7" s="14" t="s">
        <v>1477</v>
      </c>
      <c r="G7" s="123">
        <v>1</v>
      </c>
    </row>
    <row r="8" spans="1:13" ht="12.75" customHeight="1" x14ac:dyDescent="0.25">
      <c r="E8" s="14" t="s">
        <v>1478</v>
      </c>
      <c r="F8" s="14" t="s">
        <v>1479</v>
      </c>
      <c r="G8" s="123">
        <v>1</v>
      </c>
    </row>
    <row r="9" spans="1:13" ht="12.75" customHeight="1" x14ac:dyDescent="0.25">
      <c r="A9" s="14"/>
      <c r="D9" s="14"/>
      <c r="E9" s="14" t="s">
        <v>1480</v>
      </c>
      <c r="F9" s="14" t="s">
        <v>1481</v>
      </c>
      <c r="G9" s="123">
        <v>1</v>
      </c>
    </row>
    <row r="10" spans="1:13" ht="12.75" customHeight="1" x14ac:dyDescent="0.25">
      <c r="D10" s="14"/>
      <c r="G10" s="123"/>
    </row>
    <row r="11" spans="1:13" ht="12.75" customHeight="1" x14ac:dyDescent="0.25">
      <c r="C11" s="14" t="s">
        <v>1482</v>
      </c>
      <c r="D11" s="14" t="s">
        <v>1483</v>
      </c>
      <c r="E11" s="14" t="s">
        <v>1484</v>
      </c>
      <c r="F11" s="14" t="s">
        <v>1485</v>
      </c>
      <c r="G11" s="123">
        <v>1</v>
      </c>
    </row>
    <row r="12" spans="1:13" ht="12.75" customHeight="1" x14ac:dyDescent="0.25">
      <c r="E12" s="14" t="s">
        <v>1486</v>
      </c>
      <c r="F12" s="14" t="s">
        <v>1487</v>
      </c>
      <c r="G12" s="123">
        <v>1</v>
      </c>
    </row>
    <row r="13" spans="1:13" ht="12.75" customHeight="1" x14ac:dyDescent="0.25">
      <c r="C13" s="14"/>
      <c r="D13" s="14"/>
      <c r="E13" s="17"/>
      <c r="F13" s="17"/>
      <c r="G13" s="123"/>
    </row>
    <row r="14" spans="1:13" ht="12.75" customHeight="1" x14ac:dyDescent="0.25">
      <c r="A14" s="14" t="s">
        <v>1488</v>
      </c>
      <c r="B14" s="14" t="s">
        <v>1489</v>
      </c>
      <c r="C14" s="14" t="s">
        <v>1490</v>
      </c>
      <c r="D14" s="14" t="s">
        <v>1491</v>
      </c>
      <c r="E14" s="14" t="s">
        <v>1492</v>
      </c>
      <c r="F14" s="14" t="s">
        <v>1493</v>
      </c>
      <c r="G14" s="123">
        <v>1</v>
      </c>
    </row>
    <row r="15" spans="1:13" ht="12.75" customHeight="1" x14ac:dyDescent="0.25">
      <c r="A15" s="14"/>
      <c r="B15" s="14"/>
      <c r="C15" s="14"/>
      <c r="D15" s="14"/>
      <c r="E15" s="14" t="s">
        <v>1494</v>
      </c>
      <c r="F15" s="14" t="s">
        <v>1495</v>
      </c>
      <c r="G15" s="123">
        <v>1</v>
      </c>
    </row>
    <row r="16" spans="1:13" ht="12.75" customHeight="1" x14ac:dyDescent="0.25">
      <c r="A16" s="14"/>
      <c r="B16" s="14"/>
      <c r="C16" s="14"/>
      <c r="D16" s="14"/>
      <c r="E16" s="14" t="s">
        <v>1496</v>
      </c>
      <c r="F16" s="14" t="s">
        <v>1497</v>
      </c>
      <c r="G16" s="123">
        <v>1</v>
      </c>
    </row>
    <row r="17" spans="1:7" ht="12.75" customHeight="1" x14ac:dyDescent="0.25">
      <c r="A17" s="14"/>
      <c r="B17" s="14"/>
      <c r="C17" s="14"/>
      <c r="D17" s="14"/>
      <c r="E17" s="14" t="s">
        <v>1498</v>
      </c>
      <c r="F17" s="14" t="s">
        <v>1499</v>
      </c>
      <c r="G17" s="123">
        <v>1</v>
      </c>
    </row>
    <row r="20" spans="1:7" x14ac:dyDescent="0.25">
      <c r="C20" s="14"/>
      <c r="D20" s="14"/>
    </row>
    <row r="27" spans="1:7" x14ac:dyDescent="0.25">
      <c r="C27" s="14"/>
      <c r="D27" s="14"/>
    </row>
    <row r="35" spans="3:4" x14ac:dyDescent="0.25">
      <c r="C35" s="14"/>
      <c r="D35" s="14"/>
    </row>
    <row r="48" spans="3:4" x14ac:dyDescent="0.25">
      <c r="D48" s="14"/>
    </row>
    <row r="58" spans="4:4" x14ac:dyDescent="0.25">
      <c r="D58" s="14"/>
    </row>
    <row r="64" spans="4:4" x14ac:dyDescent="0.25">
      <c r="D64" s="1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tint="-0.24988555558946501"/>
  </sheetPr>
  <dimension ref="B1:E18"/>
  <sheetViews>
    <sheetView showGridLines="0" zoomScale="70" zoomScaleNormal="70" workbookViewId="0">
      <selection activeCell="B5" sqref="B5:C5"/>
    </sheetView>
  </sheetViews>
  <sheetFormatPr defaultColWidth="11.42578125" defaultRowHeight="15" x14ac:dyDescent="0.25"/>
  <cols>
    <col min="1" max="1" width="4.140625" style="35" customWidth="1"/>
    <col min="2" max="2" width="11.42578125" style="35" customWidth="1"/>
    <col min="3" max="3" width="116.28515625" style="35" customWidth="1"/>
    <col min="4" max="16384" width="11.42578125" style="35"/>
  </cols>
  <sheetData>
    <row r="1" spans="2:5" ht="119.25" customHeight="1" x14ac:dyDescent="0.25">
      <c r="B1" s="9"/>
      <c r="C1" s="9"/>
    </row>
    <row r="2" spans="2:5" ht="63.75" customHeight="1" x14ac:dyDescent="0.25">
      <c r="B2" s="452" t="s">
        <v>0</v>
      </c>
      <c r="C2" s="452"/>
      <c r="D2" s="10"/>
      <c r="E2" s="10"/>
    </row>
    <row r="3" spans="2:5" ht="22.5" customHeight="1" x14ac:dyDescent="0.25">
      <c r="B3" s="8"/>
      <c r="C3" s="8"/>
    </row>
    <row r="4" spans="2:5" ht="15.75" customHeight="1" x14ac:dyDescent="0.25">
      <c r="B4" s="7" t="s">
        <v>1</v>
      </c>
      <c r="C4" s="7"/>
    </row>
    <row r="5" spans="2:5" ht="84.75" customHeight="1" x14ac:dyDescent="0.25">
      <c r="B5" s="11" t="s">
        <v>2</v>
      </c>
      <c r="C5" s="11"/>
      <c r="D5" s="36"/>
    </row>
    <row r="6" spans="2:5" ht="62.25" customHeight="1" x14ac:dyDescent="0.25">
      <c r="B6" s="11" t="s">
        <v>3</v>
      </c>
      <c r="C6" s="11"/>
      <c r="D6" s="36"/>
    </row>
    <row r="7" spans="2:5" ht="58.5" customHeight="1" x14ac:dyDescent="0.25">
      <c r="B7" s="11" t="s">
        <v>4</v>
      </c>
      <c r="C7" s="11"/>
      <c r="D7" s="36"/>
    </row>
    <row r="8" spans="2:5" ht="15.75" customHeight="1" x14ac:dyDescent="0.25">
      <c r="B8" s="7" t="s">
        <v>5</v>
      </c>
      <c r="C8" s="7"/>
    </row>
    <row r="9" spans="2:5" ht="33" customHeight="1" x14ac:dyDescent="0.25">
      <c r="B9" s="6" t="s">
        <v>6</v>
      </c>
      <c r="C9" s="6"/>
    </row>
    <row r="10" spans="2:5" ht="13.5" customHeight="1" x14ac:dyDescent="0.25">
      <c r="B10" s="5"/>
      <c r="C10" s="5"/>
    </row>
    <row r="11" spans="2:5" ht="20.25" customHeight="1" x14ac:dyDescent="0.25">
      <c r="B11" s="6" t="s">
        <v>7</v>
      </c>
      <c r="C11" s="6"/>
    </row>
    <row r="12" spans="2:5" ht="15.75" customHeight="1" x14ac:dyDescent="0.25"/>
    <row r="13" spans="2:5" s="42" customFormat="1" ht="22.5" customHeight="1" x14ac:dyDescent="0.25">
      <c r="B13" s="12" t="s">
        <v>8</v>
      </c>
      <c r="C13" s="11"/>
    </row>
    <row r="14" spans="2:5" s="42" customFormat="1" ht="12" customHeight="1" x14ac:dyDescent="0.25">
      <c r="B14" s="13"/>
      <c r="C14" s="13"/>
    </row>
    <row r="15" spans="2:5" ht="12.75" customHeight="1" x14ac:dyDescent="0.25">
      <c r="B15" s="13"/>
      <c r="C15" s="13"/>
    </row>
    <row r="16" spans="2:5" ht="12.75" customHeight="1" x14ac:dyDescent="0.25">
      <c r="B16" s="13"/>
      <c r="C16" s="13"/>
    </row>
    <row r="17" spans="2:3" ht="12.75" customHeight="1" x14ac:dyDescent="0.25">
      <c r="B17" s="13"/>
      <c r="C17" s="13"/>
    </row>
    <row r="18" spans="2:3" ht="12.75" customHeight="1" x14ac:dyDescent="0.25">
      <c r="B18" s="13"/>
      <c r="C18" s="13"/>
    </row>
  </sheetData>
  <sheetProtection formatCells="0" formatColumns="0" formatRows="0" insertColumns="0" insertRows="0" insertHyperlinks="0" deleteColumns="0" deleteRows="0" sort="0" autoFilter="0" pivotTables="0"/>
  <mergeCells count="18">
    <mergeCell ref="D2:E2"/>
    <mergeCell ref="B17:C17"/>
    <mergeCell ref="B1:C1"/>
    <mergeCell ref="B2:C2"/>
    <mergeCell ref="B3:C3"/>
    <mergeCell ref="B4:C4"/>
    <mergeCell ref="B5:C5"/>
    <mergeCell ref="B11:C11"/>
    <mergeCell ref="B6:C6"/>
    <mergeCell ref="B7:C7"/>
    <mergeCell ref="B8:C8"/>
    <mergeCell ref="B9:C9"/>
    <mergeCell ref="B10:C10"/>
    <mergeCell ref="B18:C18"/>
    <mergeCell ref="B13:C13"/>
    <mergeCell ref="B14:C14"/>
    <mergeCell ref="B15:C15"/>
    <mergeCell ref="B16:C16"/>
  </mergeCells>
  <pageMargins left="0.7" right="0.7" top="0.75" bottom="0.75"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tint="-0.24988555558946501"/>
  </sheetPr>
  <dimension ref="A3:Z64"/>
  <sheetViews>
    <sheetView showGridLines="0" showRowColHeaders="0" zoomScale="55" zoomScaleNormal="55" zoomScaleSheetLayoutView="90" workbookViewId="0">
      <selection activeCell="I13" sqref="I13"/>
    </sheetView>
  </sheetViews>
  <sheetFormatPr defaultColWidth="11.42578125" defaultRowHeight="12.75" x14ac:dyDescent="0.2"/>
  <cols>
    <col min="1" max="2" width="3.85546875" style="34" customWidth="1"/>
    <col min="3" max="3" width="8.140625" style="34" customWidth="1"/>
    <col min="4" max="4" width="19.140625" style="38" customWidth="1"/>
    <col min="5" max="5" width="91.140625" style="34" customWidth="1"/>
    <col min="6" max="6" width="17" style="34" customWidth="1"/>
    <col min="7" max="7" width="17.5703125" style="34" customWidth="1"/>
    <col min="8" max="9" width="18.28515625" style="34" customWidth="1"/>
    <col min="10" max="10" width="3.42578125" style="34" customWidth="1"/>
    <col min="11" max="16384" width="11.42578125" style="34"/>
  </cols>
  <sheetData>
    <row r="3" spans="1:26" ht="22.5" customHeight="1" x14ac:dyDescent="0.2">
      <c r="C3" s="348" t="s">
        <v>9</v>
      </c>
      <c r="D3" s="348"/>
      <c r="E3" s="348"/>
      <c r="F3" s="348"/>
      <c r="G3" s="348"/>
      <c r="H3" s="178"/>
      <c r="I3" s="178"/>
    </row>
    <row r="4" spans="1:26" ht="59.25" customHeight="1" x14ac:dyDescent="0.2">
      <c r="C4" s="6" t="s">
        <v>10</v>
      </c>
      <c r="D4" s="6"/>
      <c r="E4" s="6"/>
      <c r="F4" s="6"/>
      <c r="G4" s="6"/>
      <c r="H4" s="36"/>
      <c r="I4" s="36"/>
    </row>
    <row r="5" spans="1:26" ht="55.5" customHeight="1" x14ac:dyDescent="0.2">
      <c r="C5" s="6" t="s">
        <v>11</v>
      </c>
      <c r="D5" s="6"/>
      <c r="E5" s="6"/>
      <c r="F5" s="6"/>
      <c r="G5" s="6"/>
      <c r="H5" s="36"/>
      <c r="I5" s="36"/>
    </row>
    <row r="6" spans="1:26" ht="20.25" customHeight="1" x14ac:dyDescent="0.2">
      <c r="C6" s="354"/>
      <c r="D6" s="5"/>
      <c r="E6" s="5"/>
      <c r="F6" s="198"/>
      <c r="G6" s="198"/>
      <c r="H6" s="36"/>
      <c r="I6" s="36"/>
    </row>
    <row r="7" spans="1:26" ht="252.75" customHeight="1" x14ac:dyDescent="0.2">
      <c r="C7" s="349"/>
      <c r="D7" s="349"/>
      <c r="E7" s="349"/>
      <c r="F7" s="349"/>
      <c r="G7" s="179"/>
    </row>
    <row r="8" spans="1:26" ht="15" customHeight="1" x14ac:dyDescent="0.2">
      <c r="C8" s="349"/>
      <c r="D8" s="349"/>
      <c r="E8" s="349"/>
      <c r="F8" s="349"/>
      <c r="G8" s="179"/>
    </row>
    <row r="9" spans="1:26" ht="117" customHeight="1" x14ac:dyDescent="0.2">
      <c r="C9" s="350"/>
      <c r="D9" s="350"/>
      <c r="E9" s="350"/>
      <c r="F9" s="350"/>
      <c r="G9" s="179"/>
    </row>
    <row r="10" spans="1:26" ht="9.9499999999999993" customHeight="1" x14ac:dyDescent="0.2">
      <c r="A10" s="344"/>
      <c r="C10" s="342"/>
      <c r="D10" s="342"/>
      <c r="E10" s="342"/>
      <c r="F10" s="342"/>
      <c r="G10" s="179"/>
    </row>
    <row r="11" spans="1:26" s="32" customFormat="1" ht="41.25" customHeight="1" x14ac:dyDescent="0.25">
      <c r="C11" s="351" t="s">
        <v>12</v>
      </c>
      <c r="D11" s="351"/>
      <c r="E11" s="336" t="s">
        <v>13</v>
      </c>
      <c r="F11" s="352" t="s">
        <v>14</v>
      </c>
      <c r="G11" s="353"/>
    </row>
    <row r="12" spans="1:26" s="32" customFormat="1" ht="97.5" customHeight="1" x14ac:dyDescent="0.25">
      <c r="C12" s="4" t="s">
        <v>15</v>
      </c>
      <c r="D12" s="318" t="s">
        <v>16</v>
      </c>
      <c r="E12" s="317" t="s">
        <v>17</v>
      </c>
      <c r="F12" s="327">
        <v>13</v>
      </c>
      <c r="G12" s="323">
        <v>38</v>
      </c>
    </row>
    <row r="13" spans="1:26" s="32" customFormat="1" ht="101.25" customHeight="1" x14ac:dyDescent="0.25">
      <c r="C13" s="4"/>
      <c r="D13" s="312" t="s">
        <v>18</v>
      </c>
      <c r="E13" s="335" t="s">
        <v>19</v>
      </c>
      <c r="F13" s="325">
        <v>8</v>
      </c>
      <c r="G13" s="324">
        <v>13</v>
      </c>
    </row>
    <row r="14" spans="1:26" s="32" customFormat="1" ht="99.95" customHeight="1" x14ac:dyDescent="0.25">
      <c r="C14" s="4"/>
      <c r="D14" s="334" t="s">
        <v>20</v>
      </c>
      <c r="E14" s="343" t="s">
        <v>21</v>
      </c>
      <c r="F14" s="326">
        <v>6</v>
      </c>
      <c r="G14" s="333">
        <v>19</v>
      </c>
      <c r="I14" s="37"/>
      <c r="J14" s="37"/>
      <c r="K14" s="37"/>
      <c r="L14" s="37"/>
      <c r="M14" s="37"/>
      <c r="N14" s="37"/>
      <c r="O14" s="37"/>
      <c r="P14" s="37"/>
      <c r="Q14" s="37"/>
      <c r="R14" s="37"/>
      <c r="S14" s="37"/>
      <c r="T14" s="37"/>
      <c r="U14" s="37"/>
      <c r="V14" s="37"/>
      <c r="W14" s="37"/>
      <c r="X14" s="37"/>
      <c r="Y14" s="37"/>
      <c r="Z14" s="37"/>
    </row>
    <row r="15" spans="1:26" s="32" customFormat="1" ht="86.25" customHeight="1" x14ac:dyDescent="0.25">
      <c r="C15" s="3" t="s">
        <v>22</v>
      </c>
      <c r="D15" s="330" t="s">
        <v>23</v>
      </c>
      <c r="E15" s="331" t="s">
        <v>24</v>
      </c>
      <c r="F15" s="332">
        <v>3</v>
      </c>
      <c r="G15" s="328">
        <v>17</v>
      </c>
      <c r="I15" s="37"/>
      <c r="J15" s="37"/>
      <c r="K15" s="37"/>
      <c r="L15" s="37"/>
      <c r="M15" s="37"/>
      <c r="N15" s="37"/>
      <c r="O15" s="37"/>
      <c r="P15" s="37"/>
      <c r="Q15" s="37"/>
      <c r="R15" s="37"/>
      <c r="S15" s="37"/>
      <c r="T15" s="37"/>
      <c r="U15" s="37"/>
      <c r="V15" s="37"/>
      <c r="W15" s="37"/>
      <c r="X15" s="37"/>
      <c r="Y15" s="37"/>
      <c r="Z15" s="37"/>
    </row>
    <row r="16" spans="1:26" s="32" customFormat="1" ht="159.94999999999999" customHeight="1" x14ac:dyDescent="0.25">
      <c r="C16" s="2"/>
      <c r="D16" s="313" t="s">
        <v>25</v>
      </c>
      <c r="E16" s="314" t="s">
        <v>26</v>
      </c>
      <c r="F16" s="332">
        <v>12</v>
      </c>
      <c r="G16" s="328">
        <v>51</v>
      </c>
      <c r="I16" s="37"/>
      <c r="J16" s="37"/>
      <c r="K16" s="37"/>
      <c r="L16" s="37"/>
      <c r="M16" s="37"/>
      <c r="N16" s="37"/>
      <c r="O16" s="37"/>
      <c r="P16" s="37"/>
      <c r="Q16" s="37"/>
      <c r="R16" s="37"/>
      <c r="S16" s="37"/>
      <c r="T16" s="37"/>
      <c r="U16" s="37"/>
      <c r="V16" s="37"/>
      <c r="W16" s="37"/>
      <c r="X16" s="37"/>
      <c r="Y16" s="37"/>
      <c r="Z16" s="37"/>
    </row>
    <row r="17" spans="3:26" s="32" customFormat="1" ht="68.25" customHeight="1" x14ac:dyDescent="0.25">
      <c r="C17" s="1" t="s">
        <v>27</v>
      </c>
      <c r="D17" s="320" t="s">
        <v>28</v>
      </c>
      <c r="E17" s="319" t="s">
        <v>29</v>
      </c>
      <c r="F17" s="329">
        <v>3</v>
      </c>
      <c r="G17" s="321">
        <v>8</v>
      </c>
      <c r="I17" s="37"/>
      <c r="J17" s="37"/>
      <c r="K17" s="37"/>
      <c r="L17" s="37"/>
      <c r="M17" s="37"/>
      <c r="N17" s="37"/>
      <c r="O17" s="37"/>
      <c r="P17" s="37"/>
      <c r="Q17" s="37"/>
      <c r="R17" s="37"/>
      <c r="S17" s="37"/>
      <c r="T17" s="37"/>
      <c r="U17" s="37"/>
      <c r="V17" s="37"/>
      <c r="W17" s="37"/>
      <c r="X17" s="37"/>
      <c r="Y17" s="37"/>
      <c r="Z17" s="37"/>
    </row>
    <row r="18" spans="3:26" s="32" customFormat="1" ht="76.5" customHeight="1" x14ac:dyDescent="0.25">
      <c r="C18" s="347"/>
      <c r="D18" s="320" t="s">
        <v>30</v>
      </c>
      <c r="E18" s="319" t="s">
        <v>31</v>
      </c>
      <c r="F18" s="315">
        <v>3</v>
      </c>
      <c r="G18" s="321">
        <v>5</v>
      </c>
    </row>
    <row r="19" spans="3:26" s="32" customFormat="1" ht="54.75" customHeight="1" x14ac:dyDescent="0.25">
      <c r="C19" s="124"/>
      <c r="D19" s="125"/>
      <c r="E19" s="126"/>
      <c r="F19" s="316">
        <f>SUM(F12:F18)</f>
        <v>48</v>
      </c>
      <c r="G19" s="322">
        <f>SUM(G12:G18)</f>
        <v>151</v>
      </c>
    </row>
    <row r="20" spans="3:26" ht="14.25" customHeight="1" x14ac:dyDescent="0.2">
      <c r="C20" s="127"/>
      <c r="D20" s="127"/>
    </row>
    <row r="21" spans="3:26" ht="14.25" customHeight="1" x14ac:dyDescent="0.2">
      <c r="C21" s="177"/>
      <c r="D21" s="177"/>
      <c r="E21" s="177"/>
      <c r="F21" s="177"/>
      <c r="G21" s="177"/>
    </row>
    <row r="22" spans="3:26" ht="14.25" customHeight="1" x14ac:dyDescent="0.2">
      <c r="H22" s="177"/>
      <c r="I22" s="177"/>
    </row>
    <row r="23" spans="3:26" ht="14.25" customHeight="1" x14ac:dyDescent="0.2"/>
    <row r="24" spans="3:26" ht="14.25" customHeight="1" x14ac:dyDescent="0.2"/>
    <row r="38" spans="4:4" x14ac:dyDescent="0.2">
      <c r="D38" s="34"/>
    </row>
    <row r="39" spans="4:4" x14ac:dyDescent="0.2">
      <c r="D39" s="34"/>
    </row>
    <row r="40" spans="4:4" x14ac:dyDescent="0.2">
      <c r="D40" s="34"/>
    </row>
    <row r="41" spans="4:4" x14ac:dyDescent="0.2">
      <c r="D41" s="34"/>
    </row>
    <row r="42" spans="4:4" x14ac:dyDescent="0.2">
      <c r="D42" s="34"/>
    </row>
    <row r="43" spans="4:4" x14ac:dyDescent="0.2">
      <c r="D43" s="34"/>
    </row>
    <row r="44" spans="4:4" x14ac:dyDescent="0.2">
      <c r="D44" s="34"/>
    </row>
    <row r="45" spans="4:4" x14ac:dyDescent="0.2">
      <c r="D45" s="34"/>
    </row>
    <row r="46" spans="4:4" x14ac:dyDescent="0.2">
      <c r="D46" s="34"/>
    </row>
    <row r="47" spans="4:4" x14ac:dyDescent="0.2">
      <c r="D47" s="34"/>
    </row>
    <row r="48" spans="4:4" x14ac:dyDescent="0.2">
      <c r="D48" s="34"/>
    </row>
    <row r="49" spans="4:4" x14ac:dyDescent="0.2">
      <c r="D49" s="34"/>
    </row>
    <row r="50" spans="4:4" x14ac:dyDescent="0.2">
      <c r="D50" s="34"/>
    </row>
    <row r="51" spans="4:4" x14ac:dyDescent="0.2">
      <c r="D51" s="34"/>
    </row>
    <row r="52" spans="4:4" x14ac:dyDescent="0.2">
      <c r="D52" s="34"/>
    </row>
    <row r="53" spans="4:4" x14ac:dyDescent="0.2">
      <c r="D53" s="34"/>
    </row>
    <row r="54" spans="4:4" x14ac:dyDescent="0.2">
      <c r="D54" s="34"/>
    </row>
    <row r="55" spans="4:4" x14ac:dyDescent="0.2">
      <c r="D55" s="34"/>
    </row>
    <row r="56" spans="4:4" x14ac:dyDescent="0.2">
      <c r="D56" s="34"/>
    </row>
    <row r="57" spans="4:4" x14ac:dyDescent="0.2">
      <c r="D57" s="34"/>
    </row>
    <row r="58" spans="4:4" x14ac:dyDescent="0.2">
      <c r="D58" s="34"/>
    </row>
    <row r="59" spans="4:4" x14ac:dyDescent="0.2">
      <c r="D59" s="34"/>
    </row>
    <row r="60" spans="4:4" x14ac:dyDescent="0.2">
      <c r="D60" s="34"/>
    </row>
    <row r="61" spans="4:4" x14ac:dyDescent="0.2">
      <c r="D61" s="34"/>
    </row>
    <row r="62" spans="4:4" x14ac:dyDescent="0.2">
      <c r="D62" s="34"/>
    </row>
    <row r="63" spans="4:4" x14ac:dyDescent="0.2">
      <c r="D63" s="34"/>
    </row>
    <row r="64" spans="4:4" x14ac:dyDescent="0.2">
      <c r="D64" s="34"/>
    </row>
  </sheetData>
  <sheetProtection formatCells="0" formatColumns="0" formatRows="0" insertColumns="0" insertRows="0" insertHyperlinks="0" deleteColumns="0" deleteRows="0" sort="0" autoFilter="0" pivotTables="0"/>
  <mergeCells count="10">
    <mergeCell ref="C12:C14"/>
    <mergeCell ref="C15:C16"/>
    <mergeCell ref="C17:C18"/>
    <mergeCell ref="C3:G3"/>
    <mergeCell ref="C4:G4"/>
    <mergeCell ref="C5:G5"/>
    <mergeCell ref="C7:F9"/>
    <mergeCell ref="C11:D11"/>
    <mergeCell ref="F11:G11"/>
    <mergeCell ref="C6:E6"/>
  </mergeCells>
  <pageMargins left="0.7" right="0.7" top="0.75" bottom="0.75" header="0.3" footer="0.3"/>
  <pageSetup paperSize="9" scale="48" orientation="portrait" horizontalDpi="300" verticalDpi="300" r:id="rId1"/>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24988555558946501"/>
  </sheetPr>
  <dimension ref="B1:AO63"/>
  <sheetViews>
    <sheetView showGridLines="0" showRowColHeaders="0" zoomScale="145" zoomScaleNormal="145" zoomScaleSheetLayoutView="90" workbookViewId="0">
      <pane ySplit="8" topLeftCell="A33" activePane="bottomLeft" state="frozen"/>
      <selection pane="bottomLeft" activeCell="C6" sqref="C6:R6"/>
    </sheetView>
  </sheetViews>
  <sheetFormatPr defaultRowHeight="15" outlineLevelCol="1" x14ac:dyDescent="0.25"/>
  <cols>
    <col min="1" max="1" width="2" style="163" customWidth="1"/>
    <col min="2" max="2" width="6.7109375" style="163" customWidth="1"/>
    <col min="3" max="3" width="65.85546875" style="163" customWidth="1"/>
    <col min="4" max="4" width="2.85546875" style="139" customWidth="1" outlineLevel="1"/>
    <col min="5" max="5" width="7.28515625" style="163" customWidth="1" outlineLevel="1"/>
    <col min="6" max="6" width="3.140625" style="163" customWidth="1" outlineLevel="1" collapsed="1"/>
    <col min="7" max="7" width="5.7109375" style="163" customWidth="1" outlineLevel="1"/>
    <col min="8" max="8" width="2.5703125" style="163" customWidth="1"/>
    <col min="9"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6.140625" style="163" customWidth="1"/>
    <col min="20" max="20" width="13.28515625" style="163" customWidth="1"/>
    <col min="21" max="21" width="8.28515625" style="163" hidden="1" customWidth="1"/>
    <col min="22" max="22" width="9.140625" style="163" hidden="1" customWidth="1"/>
    <col min="23" max="23" width="10.42578125" style="163" hidden="1" customWidth="1"/>
    <col min="24" max="24" width="9.5703125" style="163" hidden="1" customWidth="1"/>
    <col min="25" max="25" width="6.28515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31" width="9.140625" style="163"/>
    <col min="32" max="32" width="13.28515625" style="163" customWidth="1"/>
    <col min="33" max="16384" width="9.140625" style="163"/>
  </cols>
  <sheetData>
    <row r="1" spans="2:39" ht="28.5" customHeight="1" x14ac:dyDescent="0.25">
      <c r="B1" s="363" t="s">
        <v>32</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row>
    <row r="2" spans="2:39" x14ac:dyDescent="0.25">
      <c r="B2" s="186"/>
      <c r="C2" s="186" t="s">
        <v>1547</v>
      </c>
      <c r="D2" s="186"/>
      <c r="E2" s="186"/>
      <c r="F2" s="186"/>
      <c r="G2" s="186"/>
      <c r="H2" s="186"/>
      <c r="I2" s="186"/>
      <c r="J2" s="186"/>
      <c r="K2" s="186"/>
      <c r="L2" s="186"/>
      <c r="M2" s="186"/>
      <c r="N2" s="186"/>
      <c r="O2" s="186"/>
      <c r="P2" s="186"/>
      <c r="Q2" s="186"/>
      <c r="R2" s="186"/>
      <c r="S2" s="186"/>
      <c r="T2" s="186"/>
      <c r="U2" s="186"/>
      <c r="V2" s="186"/>
      <c r="W2" s="186"/>
      <c r="X2" s="186"/>
      <c r="Y2" s="186"/>
    </row>
    <row r="3" spans="2:39" x14ac:dyDescent="0.25">
      <c r="B3" s="186"/>
      <c r="C3" s="186" t="s">
        <v>1548</v>
      </c>
      <c r="D3" s="186"/>
      <c r="E3" s="186"/>
      <c r="F3" s="186"/>
      <c r="G3" s="186"/>
      <c r="H3" s="186"/>
      <c r="I3" s="186"/>
      <c r="J3" s="186"/>
      <c r="K3" s="186"/>
      <c r="L3" s="186"/>
      <c r="M3" s="186"/>
      <c r="N3" s="186"/>
      <c r="O3" s="186"/>
      <c r="P3" s="186"/>
      <c r="Q3" s="186"/>
      <c r="R3" s="186"/>
      <c r="S3" s="186"/>
      <c r="T3"/>
      <c r="U3"/>
      <c r="V3"/>
      <c r="W3"/>
      <c r="X3"/>
      <c r="Y3"/>
    </row>
    <row r="4" spans="2:39" x14ac:dyDescent="0.25">
      <c r="B4" s="161"/>
      <c r="C4" s="162"/>
      <c r="D4" s="162"/>
      <c r="E4" s="162"/>
      <c r="F4" s="162"/>
      <c r="G4" s="162"/>
      <c r="H4" s="162"/>
      <c r="I4" s="162"/>
      <c r="J4" s="162"/>
      <c r="K4" s="162"/>
      <c r="L4" s="162"/>
      <c r="M4" s="162"/>
      <c r="N4" s="162"/>
      <c r="O4" s="162"/>
      <c r="P4" s="162"/>
      <c r="Q4" s="162"/>
      <c r="R4" s="162"/>
      <c r="S4" s="162"/>
      <c r="T4"/>
      <c r="U4"/>
      <c r="V4"/>
      <c r="W4"/>
      <c r="X4"/>
      <c r="Y4"/>
    </row>
    <row r="5" spans="2:39" s="166" customFormat="1" ht="14.25" customHeight="1" x14ac:dyDescent="0.25">
      <c r="B5" s="187"/>
      <c r="C5" s="346"/>
      <c r="D5" s="187"/>
      <c r="E5" s="187"/>
      <c r="F5" s="187"/>
      <c r="G5" s="187"/>
      <c r="H5" s="187"/>
      <c r="I5" s="187"/>
      <c r="J5" s="187"/>
      <c r="K5" s="187"/>
      <c r="L5" s="364"/>
      <c r="M5" s="364"/>
      <c r="N5" s="364"/>
      <c r="O5" s="364"/>
      <c r="P5" s="364"/>
      <c r="Q5" s="364"/>
      <c r="R5" s="364"/>
      <c r="S5" s="364"/>
      <c r="T5" s="364"/>
      <c r="U5" s="364"/>
      <c r="V5" s="364"/>
      <c r="W5" s="364"/>
      <c r="X5" s="364"/>
      <c r="Y5" s="364"/>
      <c r="Z5" s="364"/>
      <c r="AA5" s="364"/>
      <c r="AB5" s="364"/>
      <c r="AC5" s="364"/>
      <c r="AD5" s="364"/>
    </row>
    <row r="6" spans="2:39"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c r="Y6" s="167"/>
    </row>
    <row r="7" spans="2:39" s="166" customFormat="1" ht="37.5" customHeight="1" x14ac:dyDescent="0.25">
      <c r="B7" s="181"/>
      <c r="C7" s="356" t="s">
        <v>33</v>
      </c>
      <c r="D7" s="337"/>
      <c r="E7" s="359" t="s">
        <v>34</v>
      </c>
      <c r="F7" s="339"/>
      <c r="G7" s="359" t="s">
        <v>35</v>
      </c>
      <c r="I7" s="169"/>
      <c r="J7" s="361" t="s">
        <v>1694</v>
      </c>
      <c r="K7" s="362"/>
      <c r="L7" s="362"/>
      <c r="M7" s="362"/>
      <c r="N7" s="362"/>
      <c r="O7" s="362"/>
      <c r="P7" s="362"/>
      <c r="Q7" s="362"/>
      <c r="R7" s="362"/>
      <c r="S7" s="169"/>
      <c r="T7" s="360" t="s">
        <v>36</v>
      </c>
      <c r="U7" s="360"/>
      <c r="V7" s="360"/>
      <c r="W7" s="170"/>
      <c r="X7" s="170"/>
      <c r="Y7" s="170"/>
      <c r="Z7" s="170"/>
      <c r="AG7" s="356" t="s">
        <v>37</v>
      </c>
      <c r="AH7" s="356"/>
      <c r="AI7" s="356"/>
      <c r="AJ7" s="356"/>
      <c r="AK7" s="356"/>
      <c r="AL7" s="356"/>
      <c r="AM7" s="356"/>
    </row>
    <row r="8" spans="2:39" s="166" customFormat="1" ht="80.25" customHeight="1" x14ac:dyDescent="0.25">
      <c r="B8" s="181"/>
      <c r="C8" s="356"/>
      <c r="D8" s="337"/>
      <c r="E8" s="359"/>
      <c r="F8" s="340"/>
      <c r="G8" s="359"/>
      <c r="J8" s="172" t="s">
        <v>150</v>
      </c>
      <c r="K8" s="172" t="s">
        <v>151</v>
      </c>
      <c r="L8" s="192">
        <v>0</v>
      </c>
      <c r="M8" s="192">
        <v>0.2</v>
      </c>
      <c r="N8" s="192">
        <v>0.4</v>
      </c>
      <c r="O8" s="192">
        <v>0.6</v>
      </c>
      <c r="P8" s="192">
        <v>0.8</v>
      </c>
      <c r="Q8" s="192">
        <v>1</v>
      </c>
      <c r="R8" s="193" t="s">
        <v>38</v>
      </c>
      <c r="T8" s="174"/>
      <c r="U8" s="174" t="s">
        <v>152</v>
      </c>
      <c r="V8" s="173" t="s">
        <v>153</v>
      </c>
      <c r="W8" s="171"/>
      <c r="Y8" s="171"/>
      <c r="AG8" s="356"/>
      <c r="AH8" s="356"/>
      <c r="AI8" s="356"/>
      <c r="AJ8" s="356"/>
      <c r="AK8" s="356"/>
      <c r="AL8" s="356"/>
      <c r="AM8" s="356"/>
    </row>
    <row r="9" spans="2:39" ht="42" customHeight="1" x14ac:dyDescent="0.25">
      <c r="H9" s="139"/>
      <c r="K9" s="45"/>
      <c r="L9" s="45"/>
      <c r="M9" s="45"/>
      <c r="N9" s="45"/>
      <c r="O9" s="45"/>
      <c r="P9" s="46"/>
      <c r="Q9" s="129"/>
      <c r="R9" s="130"/>
      <c r="T9" s="47"/>
      <c r="U9" s="47"/>
      <c r="V9" s="46"/>
      <c r="W9" s="163" t="s">
        <v>154</v>
      </c>
      <c r="X9" s="163" t="s">
        <v>155</v>
      </c>
      <c r="Z9" s="131" t="s">
        <v>39</v>
      </c>
    </row>
    <row r="10" spans="2:39" ht="49.5" customHeight="1" x14ac:dyDescent="0.25">
      <c r="B10" s="301">
        <v>1</v>
      </c>
      <c r="C10" s="153" t="s">
        <v>40</v>
      </c>
      <c r="D10" s="188"/>
      <c r="E10" s="277" t="s">
        <v>41</v>
      </c>
      <c r="F10" s="281"/>
      <c r="G10" s="281"/>
      <c r="H10" s="139"/>
      <c r="I10" s="165">
        <f>SUM(K10:K47)</f>
        <v>0</v>
      </c>
      <c r="J10" s="137">
        <f>SUM(L10:Q10)</f>
        <v>0</v>
      </c>
      <c r="K10" s="137">
        <f t="shared" ref="K10" si="0">SUM(L10:Q10)</f>
        <v>0</v>
      </c>
      <c r="L10" s="135"/>
      <c r="M10" s="135"/>
      <c r="N10" s="135"/>
      <c r="O10" s="135"/>
      <c r="P10" s="136"/>
      <c r="Q10" s="197"/>
      <c r="R10" s="136"/>
      <c r="T10" s="138" t="str">
        <f t="shared" ref="T10" si="1">IF(SUM(L10:Q10)=1,((L10*0)+(M10*20)+(N10*40)+(O10*60)+(P10*80)+(Q10*100)),"")</f>
        <v/>
      </c>
      <c r="U10" s="160" t="e">
        <f>1/$J$48</f>
        <v>#DIV/0!</v>
      </c>
      <c r="V10" s="140" t="e">
        <f t="shared" ref="V10" si="2">1/$K$48</f>
        <v>#DIV/0!</v>
      </c>
      <c r="W10" s="152" t="e">
        <f>IF(R10=1,0,T10*U10)</f>
        <v>#VALUE!</v>
      </c>
      <c r="X10" s="48" t="e">
        <f t="shared" ref="X10" si="3">IF(R10=1,0,T10*V10)</f>
        <v>#VALUE!</v>
      </c>
      <c r="Z10" s="355"/>
      <c r="AA10" s="355"/>
    </row>
    <row r="11" spans="2:39" ht="50.25" customHeight="1" x14ac:dyDescent="0.25">
      <c r="B11" s="301">
        <v>2</v>
      </c>
      <c r="C11" s="153" t="s">
        <v>42</v>
      </c>
      <c r="D11" s="188"/>
      <c r="E11" s="277" t="s">
        <v>43</v>
      </c>
      <c r="F11" s="281"/>
      <c r="G11" s="281"/>
      <c r="H11" s="139"/>
      <c r="I11" s="165"/>
      <c r="J11" s="137">
        <f>SUM(L11:Q11)</f>
        <v>0</v>
      </c>
      <c r="K11" s="137">
        <f t="shared" ref="K11" si="4">SUM(L11:Q11)</f>
        <v>0</v>
      </c>
      <c r="L11" s="135"/>
      <c r="M11" s="135"/>
      <c r="N11" s="135"/>
      <c r="O11" s="135"/>
      <c r="P11" s="136"/>
      <c r="Q11" s="135"/>
      <c r="R11" s="136"/>
      <c r="T11" s="138" t="str">
        <f t="shared" ref="T11" si="5">IF(SUM(L11:Q11)=1,((L11*0)+(M11*20)+(N11*40)+(O11*60)+(P11*80)+(Q11*100)),"")</f>
        <v/>
      </c>
      <c r="U11" s="160" t="e">
        <f>1/$J$48</f>
        <v>#DIV/0!</v>
      </c>
      <c r="V11" s="140" t="e">
        <f t="shared" ref="V11" si="6">1/$K$48</f>
        <v>#DIV/0!</v>
      </c>
      <c r="W11" s="152" t="e">
        <f>IF(R11=1,0,T11*U11)</f>
        <v>#VALUE!</v>
      </c>
      <c r="X11" s="48" t="e">
        <f t="shared" ref="X11" si="7">IF(R11=1,0,T11*V11)</f>
        <v>#VALUE!</v>
      </c>
      <c r="Z11" s="355"/>
      <c r="AA11" s="355"/>
    </row>
    <row r="12" spans="2:39" ht="51.75" customHeight="1" x14ac:dyDescent="0.25">
      <c r="B12" s="301">
        <v>3</v>
      </c>
      <c r="C12" s="153" t="s">
        <v>44</v>
      </c>
      <c r="D12" s="188"/>
      <c r="E12" s="277" t="s">
        <v>45</v>
      </c>
      <c r="F12" s="281"/>
      <c r="G12" s="278" t="s">
        <v>46</v>
      </c>
      <c r="H12" s="132"/>
      <c r="I12" s="165"/>
      <c r="J12" s="137">
        <f>SUM(L12:Q12)</f>
        <v>0</v>
      </c>
      <c r="K12" s="137">
        <f t="shared" ref="K12:K47" si="8">SUM(L12:Q12)</f>
        <v>0</v>
      </c>
      <c r="L12" s="135"/>
      <c r="M12" s="135"/>
      <c r="N12" s="135"/>
      <c r="O12" s="135"/>
      <c r="P12" s="136"/>
      <c r="Q12" s="135"/>
      <c r="R12" s="136"/>
      <c r="T12" s="138" t="str">
        <f t="shared" ref="T12:T47" si="9">IF(SUM(L12:Q12)=1,((L12*0)+(M12*20)+(N12*40)+(O12*60)+(P12*80)+(Q12*100)),"")</f>
        <v/>
      </c>
      <c r="U12" s="160" t="e">
        <f>1/$J$48</f>
        <v>#DIV/0!</v>
      </c>
      <c r="V12" s="140" t="e">
        <f t="shared" ref="V12:V47" si="10">1/$K$48</f>
        <v>#DIV/0!</v>
      </c>
      <c r="W12" s="152" t="e">
        <f>IF(R12=1,0,T12*U12)</f>
        <v>#VALUE!</v>
      </c>
      <c r="X12" s="48" t="e">
        <f t="shared" ref="X12:X47" si="11">IF(R12=1,0,T12*V12)</f>
        <v>#VALUE!</v>
      </c>
      <c r="Z12" s="355"/>
      <c r="AA12" s="355"/>
      <c r="AG12" s="357" t="s">
        <v>1549</v>
      </c>
      <c r="AH12" s="357"/>
      <c r="AI12" s="357"/>
      <c r="AJ12" s="357"/>
      <c r="AK12" s="357"/>
      <c r="AL12" s="357"/>
    </row>
    <row r="13" spans="2:39" ht="52.5" customHeight="1" x14ac:dyDescent="0.25">
      <c r="B13" s="301" t="s">
        <v>47</v>
      </c>
      <c r="C13" s="155" t="s">
        <v>48</v>
      </c>
      <c r="D13" s="189"/>
      <c r="E13" s="277" t="s">
        <v>49</v>
      </c>
      <c r="F13" s="279"/>
      <c r="G13" s="278" t="s">
        <v>50</v>
      </c>
      <c r="H13" s="139"/>
      <c r="I13" s="165"/>
      <c r="J13" s="165"/>
      <c r="K13" s="137">
        <f t="shared" si="8"/>
        <v>0</v>
      </c>
      <c r="L13" s="135"/>
      <c r="M13" s="135"/>
      <c r="N13" s="135"/>
      <c r="O13" s="135"/>
      <c r="P13" s="136"/>
      <c r="Q13" s="135"/>
      <c r="R13" s="136"/>
      <c r="T13" s="138" t="str">
        <f t="shared" si="9"/>
        <v/>
      </c>
      <c r="U13" s="160"/>
      <c r="V13" s="140" t="e">
        <f t="shared" si="10"/>
        <v>#DIV/0!</v>
      </c>
      <c r="W13" s="152"/>
      <c r="X13" s="48" t="e">
        <f t="shared" si="11"/>
        <v>#VALUE!</v>
      </c>
      <c r="Z13" s="355"/>
      <c r="AA13" s="355"/>
    </row>
    <row r="14" spans="2:39" ht="54" customHeight="1" x14ac:dyDescent="0.25">
      <c r="B14" s="301" t="s">
        <v>51</v>
      </c>
      <c r="C14" s="156" t="s">
        <v>52</v>
      </c>
      <c r="D14" s="189"/>
      <c r="E14" s="277" t="s">
        <v>53</v>
      </c>
      <c r="F14" s="279"/>
      <c r="G14" s="278"/>
      <c r="H14" s="128"/>
      <c r="I14" s="165"/>
      <c r="J14" s="165"/>
      <c r="K14" s="137">
        <f t="shared" si="8"/>
        <v>0</v>
      </c>
      <c r="L14" s="135"/>
      <c r="M14" s="135"/>
      <c r="N14" s="135"/>
      <c r="O14" s="135"/>
      <c r="P14" s="136"/>
      <c r="Q14" s="135"/>
      <c r="R14" s="136"/>
      <c r="T14" s="138" t="str">
        <f t="shared" si="9"/>
        <v/>
      </c>
      <c r="U14" s="160"/>
      <c r="V14" s="140" t="e">
        <f t="shared" si="10"/>
        <v>#DIV/0!</v>
      </c>
      <c r="W14" s="152"/>
      <c r="X14" s="48" t="e">
        <f t="shared" si="11"/>
        <v>#VALUE!</v>
      </c>
      <c r="Z14" s="355"/>
      <c r="AA14" s="355"/>
      <c r="AG14" s="357" t="s">
        <v>1550</v>
      </c>
      <c r="AH14" s="357"/>
      <c r="AI14" s="357"/>
      <c r="AJ14" s="357"/>
      <c r="AK14" s="357"/>
      <c r="AL14" s="357"/>
    </row>
    <row r="15" spans="2:39" ht="62.25" customHeight="1" x14ac:dyDescent="0.25">
      <c r="B15" s="301" t="s">
        <v>54</v>
      </c>
      <c r="C15" s="157" t="s">
        <v>55</v>
      </c>
      <c r="D15" s="189"/>
      <c r="E15" s="277" t="s">
        <v>56</v>
      </c>
      <c r="F15" s="279"/>
      <c r="G15" s="279"/>
      <c r="H15" s="128"/>
      <c r="I15" s="165"/>
      <c r="J15" s="165"/>
      <c r="K15" s="137">
        <f t="shared" si="8"/>
        <v>0</v>
      </c>
      <c r="L15" s="135"/>
      <c r="M15" s="135"/>
      <c r="N15" s="135"/>
      <c r="O15" s="135"/>
      <c r="P15" s="136"/>
      <c r="Q15" s="135"/>
      <c r="R15" s="136"/>
      <c r="T15" s="138" t="str">
        <f t="shared" si="9"/>
        <v/>
      </c>
      <c r="U15" s="160"/>
      <c r="V15" s="140" t="e">
        <f t="shared" si="10"/>
        <v>#DIV/0!</v>
      </c>
      <c r="W15" s="152"/>
      <c r="X15" s="48" t="e">
        <f t="shared" si="11"/>
        <v>#VALUE!</v>
      </c>
      <c r="Z15" s="355"/>
      <c r="AA15" s="355"/>
      <c r="AG15" s="358" t="s">
        <v>1551</v>
      </c>
      <c r="AH15" s="358"/>
      <c r="AI15" s="358"/>
      <c r="AJ15" s="358"/>
      <c r="AK15" s="358"/>
      <c r="AL15" s="358"/>
      <c r="AM15" s="358"/>
    </row>
    <row r="16" spans="2:39" ht="61.5" customHeight="1" x14ac:dyDescent="0.25">
      <c r="B16" s="301">
        <v>4</v>
      </c>
      <c r="C16" s="154" t="s">
        <v>57</v>
      </c>
      <c r="D16" s="189"/>
      <c r="E16" s="277" t="s">
        <v>58</v>
      </c>
      <c r="F16" s="279"/>
      <c r="G16" s="279"/>
      <c r="H16" s="128"/>
      <c r="I16" s="165"/>
      <c r="J16" s="137">
        <f>SUM(L16:Q16)</f>
        <v>0</v>
      </c>
      <c r="K16" s="137">
        <f t="shared" si="8"/>
        <v>0</v>
      </c>
      <c r="L16" s="135"/>
      <c r="M16" s="135"/>
      <c r="N16" s="135"/>
      <c r="O16" s="135"/>
      <c r="P16" s="136"/>
      <c r="Q16" s="135"/>
      <c r="R16" s="136"/>
      <c r="T16" s="138" t="str">
        <f t="shared" si="9"/>
        <v/>
      </c>
      <c r="U16" s="160" t="e">
        <f>1/$J$48</f>
        <v>#DIV/0!</v>
      </c>
      <c r="V16" s="140" t="e">
        <f t="shared" si="10"/>
        <v>#DIV/0!</v>
      </c>
      <c r="W16" s="152" t="e">
        <f>IF(R16=1,0,T16*U16)</f>
        <v>#VALUE!</v>
      </c>
      <c r="X16" s="48" t="e">
        <f t="shared" si="11"/>
        <v>#VALUE!</v>
      </c>
      <c r="Z16" s="355"/>
      <c r="AA16" s="355"/>
      <c r="AG16" s="345"/>
      <c r="AH16" s="345"/>
      <c r="AI16" s="345"/>
      <c r="AJ16" s="345"/>
      <c r="AK16" s="345"/>
      <c r="AL16" s="345"/>
      <c r="AM16" s="345"/>
    </row>
    <row r="17" spans="2:39" ht="55.5" customHeight="1" x14ac:dyDescent="0.25">
      <c r="B17" s="301" t="s">
        <v>59</v>
      </c>
      <c r="C17" s="158" t="s">
        <v>60</v>
      </c>
      <c r="D17" s="189"/>
      <c r="E17" s="277" t="s">
        <v>61</v>
      </c>
      <c r="F17" s="279"/>
      <c r="G17" s="279"/>
      <c r="H17" s="128"/>
      <c r="I17" s="165"/>
      <c r="J17" s="165"/>
      <c r="K17" s="137">
        <f t="shared" si="8"/>
        <v>0</v>
      </c>
      <c r="L17" s="135"/>
      <c r="M17" s="135"/>
      <c r="N17" s="135"/>
      <c r="O17" s="135"/>
      <c r="P17" s="136"/>
      <c r="Q17" s="135"/>
      <c r="R17" s="136"/>
      <c r="T17" s="138" t="str">
        <f t="shared" si="9"/>
        <v/>
      </c>
      <c r="U17" s="160"/>
      <c r="V17" s="140" t="e">
        <f t="shared" si="10"/>
        <v>#DIV/0!</v>
      </c>
      <c r="W17" s="152"/>
      <c r="X17" s="48" t="e">
        <f t="shared" si="11"/>
        <v>#VALUE!</v>
      </c>
      <c r="Z17" s="355"/>
      <c r="AA17" s="355"/>
      <c r="AG17" s="345"/>
      <c r="AH17" s="345"/>
      <c r="AI17" s="345"/>
      <c r="AJ17" s="345"/>
      <c r="AK17" s="345"/>
      <c r="AL17" s="345"/>
      <c r="AM17" s="345"/>
    </row>
    <row r="18" spans="2:39" ht="61.5" customHeight="1" x14ac:dyDescent="0.25">
      <c r="B18" s="301">
        <v>5</v>
      </c>
      <c r="C18" s="153" t="s">
        <v>62</v>
      </c>
      <c r="D18" s="188"/>
      <c r="E18" s="277" t="s">
        <v>63</v>
      </c>
      <c r="F18" s="281"/>
      <c r="G18" s="281"/>
      <c r="H18" s="139"/>
      <c r="I18" s="165"/>
      <c r="J18" s="137">
        <f>SUM(L18:Q18)</f>
        <v>0</v>
      </c>
      <c r="K18" s="137">
        <f t="shared" si="8"/>
        <v>0</v>
      </c>
      <c r="L18" s="135"/>
      <c r="M18" s="135"/>
      <c r="N18" s="135"/>
      <c r="O18" s="135"/>
      <c r="P18" s="136"/>
      <c r="Q18" s="135"/>
      <c r="R18" s="136"/>
      <c r="T18" s="138" t="str">
        <f t="shared" si="9"/>
        <v/>
      </c>
      <c r="U18" s="160" t="e">
        <f>1/$J$48</f>
        <v>#DIV/0!</v>
      </c>
      <c r="V18" s="140" t="e">
        <f t="shared" si="10"/>
        <v>#DIV/0!</v>
      </c>
      <c r="W18" s="152" t="e">
        <f>IF(R18=1,0,T18*U18)</f>
        <v>#VALUE!</v>
      </c>
      <c r="X18" s="48" t="e">
        <f t="shared" si="11"/>
        <v>#VALUE!</v>
      </c>
      <c r="Z18" s="355"/>
      <c r="AA18" s="355"/>
      <c r="AG18" s="357" t="s">
        <v>1552</v>
      </c>
      <c r="AH18" s="357"/>
      <c r="AI18" s="357"/>
      <c r="AJ18" s="357"/>
      <c r="AK18" s="357"/>
      <c r="AL18" s="357"/>
      <c r="AM18" s="357"/>
    </row>
    <row r="19" spans="2:39" ht="58.5" customHeight="1" x14ac:dyDescent="0.25">
      <c r="B19" s="301" t="s">
        <v>64</v>
      </c>
      <c r="C19" s="300" t="s">
        <v>65</v>
      </c>
      <c r="D19" s="189"/>
      <c r="E19" s="277" t="s">
        <v>66</v>
      </c>
      <c r="F19" s="279"/>
      <c r="G19" s="279"/>
      <c r="H19" s="139"/>
      <c r="I19" s="165"/>
      <c r="J19" s="165"/>
      <c r="K19" s="137">
        <f t="shared" si="8"/>
        <v>0</v>
      </c>
      <c r="L19" s="135"/>
      <c r="M19" s="135"/>
      <c r="N19" s="135"/>
      <c r="O19" s="135"/>
      <c r="P19" s="136"/>
      <c r="Q19" s="135"/>
      <c r="R19" s="136"/>
      <c r="T19" s="138" t="str">
        <f t="shared" si="9"/>
        <v/>
      </c>
      <c r="U19" s="160"/>
      <c r="V19" s="140" t="e">
        <f t="shared" si="10"/>
        <v>#DIV/0!</v>
      </c>
      <c r="W19" s="152"/>
      <c r="X19" s="48" t="e">
        <f t="shared" si="11"/>
        <v>#VALUE!</v>
      </c>
      <c r="Z19" s="355"/>
      <c r="AA19" s="355"/>
      <c r="AG19" s="357" t="s">
        <v>1553</v>
      </c>
      <c r="AH19" s="357"/>
      <c r="AI19" s="357"/>
      <c r="AJ19" s="357"/>
      <c r="AK19" s="357"/>
      <c r="AL19" s="357"/>
      <c r="AM19" s="357"/>
    </row>
    <row r="20" spans="2:39" ht="53.25" customHeight="1" x14ac:dyDescent="0.25">
      <c r="B20" s="301" t="s">
        <v>67</v>
      </c>
      <c r="C20" s="156" t="s">
        <v>68</v>
      </c>
      <c r="D20" s="189"/>
      <c r="E20" s="279" t="s">
        <v>69</v>
      </c>
      <c r="F20" s="279"/>
      <c r="G20" s="279"/>
      <c r="I20" s="165"/>
      <c r="J20" s="165"/>
      <c r="K20" s="137">
        <f t="shared" si="8"/>
        <v>0</v>
      </c>
      <c r="L20" s="135"/>
      <c r="M20" s="135"/>
      <c r="N20" s="135"/>
      <c r="O20" s="135"/>
      <c r="P20" s="136"/>
      <c r="Q20" s="135"/>
      <c r="R20" s="136"/>
      <c r="T20" s="138" t="str">
        <f t="shared" si="9"/>
        <v/>
      </c>
      <c r="U20" s="160"/>
      <c r="V20" s="140" t="e">
        <f t="shared" si="10"/>
        <v>#DIV/0!</v>
      </c>
      <c r="W20" s="152"/>
      <c r="X20" s="48" t="e">
        <f t="shared" si="11"/>
        <v>#VALUE!</v>
      </c>
      <c r="Z20" s="355"/>
      <c r="AA20" s="355"/>
      <c r="AG20" s="357" t="s">
        <v>1554</v>
      </c>
      <c r="AH20" s="357"/>
      <c r="AI20" s="357"/>
      <c r="AJ20" s="357"/>
      <c r="AK20" s="357"/>
      <c r="AL20" s="357"/>
      <c r="AM20" s="357"/>
    </row>
    <row r="21" spans="2:39" ht="51" customHeight="1" x14ac:dyDescent="0.25">
      <c r="B21" s="301" t="s">
        <v>70</v>
      </c>
      <c r="C21" s="157" t="s">
        <v>71</v>
      </c>
      <c r="D21" s="189"/>
      <c r="E21" s="279" t="s">
        <v>72</v>
      </c>
      <c r="F21" s="279"/>
      <c r="G21" s="279"/>
      <c r="I21" s="165"/>
      <c r="J21" s="165"/>
      <c r="K21" s="137">
        <f t="shared" si="8"/>
        <v>0</v>
      </c>
      <c r="L21" s="135"/>
      <c r="M21" s="135"/>
      <c r="N21" s="135"/>
      <c r="O21" s="135"/>
      <c r="P21" s="136"/>
      <c r="Q21" s="135"/>
      <c r="R21" s="136"/>
      <c r="T21" s="138" t="str">
        <f t="shared" si="9"/>
        <v/>
      </c>
      <c r="U21" s="160"/>
      <c r="V21" s="140" t="e">
        <f t="shared" si="10"/>
        <v>#DIV/0!</v>
      </c>
      <c r="W21" s="152"/>
      <c r="X21" s="48" t="e">
        <f t="shared" si="11"/>
        <v>#VALUE!</v>
      </c>
      <c r="Z21" s="355"/>
      <c r="AA21" s="355"/>
      <c r="AG21" s="357" t="s">
        <v>1555</v>
      </c>
      <c r="AH21" s="357"/>
      <c r="AI21" s="357"/>
      <c r="AJ21" s="357"/>
      <c r="AK21" s="357"/>
      <c r="AL21" s="357"/>
      <c r="AM21" s="357"/>
    </row>
    <row r="22" spans="2:39" ht="47.25" customHeight="1" x14ac:dyDescent="0.25">
      <c r="B22" s="301">
        <v>6</v>
      </c>
      <c r="C22" s="154" t="s">
        <v>73</v>
      </c>
      <c r="D22" s="189"/>
      <c r="E22" s="277" t="s">
        <v>74</v>
      </c>
      <c r="F22" s="279"/>
      <c r="G22" s="279"/>
      <c r="H22" s="128"/>
      <c r="I22" s="165"/>
      <c r="J22" s="137">
        <f>SUM(L22:Q22)</f>
        <v>0</v>
      </c>
      <c r="K22" s="137">
        <f t="shared" si="8"/>
        <v>0</v>
      </c>
      <c r="L22" s="135"/>
      <c r="M22" s="135"/>
      <c r="N22" s="135"/>
      <c r="O22" s="135"/>
      <c r="P22" s="136"/>
      <c r="Q22" s="135"/>
      <c r="R22" s="136"/>
      <c r="T22" s="138" t="str">
        <f t="shared" si="9"/>
        <v/>
      </c>
      <c r="U22" s="160" t="e">
        <f>1/$J$48</f>
        <v>#DIV/0!</v>
      </c>
      <c r="V22" s="140" t="e">
        <f t="shared" si="10"/>
        <v>#DIV/0!</v>
      </c>
      <c r="W22" s="152" t="e">
        <f>IF(R22=1,0,T22*U22)</f>
        <v>#VALUE!</v>
      </c>
      <c r="X22" s="48" t="e">
        <f t="shared" si="11"/>
        <v>#VALUE!</v>
      </c>
      <c r="Z22" s="355"/>
      <c r="AA22" s="355"/>
      <c r="AG22" s="345"/>
      <c r="AH22" s="345"/>
      <c r="AI22" s="345"/>
      <c r="AJ22" s="345"/>
      <c r="AK22" s="345"/>
      <c r="AL22" s="345"/>
      <c r="AM22" s="345"/>
    </row>
    <row r="23" spans="2:39" ht="46.5" customHeight="1" x14ac:dyDescent="0.25">
      <c r="B23" s="301" t="s">
        <v>75</v>
      </c>
      <c r="C23" s="158" t="s">
        <v>76</v>
      </c>
      <c r="D23" s="189"/>
      <c r="E23" s="277" t="s">
        <v>77</v>
      </c>
      <c r="F23" s="279"/>
      <c r="G23" s="279"/>
      <c r="H23" s="132"/>
      <c r="I23" s="165"/>
      <c r="J23" s="165"/>
      <c r="K23" s="137">
        <f t="shared" si="8"/>
        <v>0</v>
      </c>
      <c r="L23" s="135"/>
      <c r="M23" s="135"/>
      <c r="N23" s="135"/>
      <c r="O23" s="135"/>
      <c r="P23" s="136"/>
      <c r="Q23" s="135"/>
      <c r="R23" s="136"/>
      <c r="T23" s="138" t="str">
        <f t="shared" si="9"/>
        <v/>
      </c>
      <c r="U23" s="160"/>
      <c r="V23" s="140" t="e">
        <f t="shared" si="10"/>
        <v>#DIV/0!</v>
      </c>
      <c r="W23" s="152"/>
      <c r="X23" s="48" t="e">
        <f t="shared" si="11"/>
        <v>#VALUE!</v>
      </c>
      <c r="Z23" s="355"/>
      <c r="AA23" s="355"/>
      <c r="AG23" s="357" t="s">
        <v>1556</v>
      </c>
      <c r="AH23" s="357"/>
      <c r="AI23" s="357"/>
      <c r="AJ23" s="357"/>
      <c r="AK23" s="357"/>
      <c r="AL23" s="357"/>
      <c r="AM23" s="357"/>
    </row>
    <row r="24" spans="2:39" ht="59.25" customHeight="1" x14ac:dyDescent="0.25">
      <c r="B24" s="301">
        <v>7</v>
      </c>
      <c r="C24" s="154" t="s">
        <v>78</v>
      </c>
      <c r="D24" s="189"/>
      <c r="E24" s="279" t="s">
        <v>79</v>
      </c>
      <c r="F24" s="279"/>
      <c r="G24" s="278" t="s">
        <v>80</v>
      </c>
      <c r="H24" s="128"/>
      <c r="I24" s="165"/>
      <c r="J24" s="137">
        <f>SUM(L24:Q24)</f>
        <v>0</v>
      </c>
      <c r="K24" s="137">
        <f t="shared" si="8"/>
        <v>0</v>
      </c>
      <c r="L24" s="135"/>
      <c r="M24" s="135"/>
      <c r="N24" s="135"/>
      <c r="O24" s="135"/>
      <c r="P24" s="136"/>
      <c r="Q24" s="135"/>
      <c r="R24" s="136"/>
      <c r="T24" s="138" t="str">
        <f t="shared" si="9"/>
        <v/>
      </c>
      <c r="U24" s="160" t="e">
        <f>1/$J$48</f>
        <v>#DIV/0!</v>
      </c>
      <c r="V24" s="140" t="e">
        <f t="shared" si="10"/>
        <v>#DIV/0!</v>
      </c>
      <c r="W24" s="199" t="e">
        <f>IF(R24=1,0,T24*U24)</f>
        <v>#VALUE!</v>
      </c>
      <c r="X24" s="48" t="e">
        <f t="shared" si="11"/>
        <v>#VALUE!</v>
      </c>
      <c r="Z24" s="355"/>
      <c r="AA24" s="355"/>
      <c r="AG24" s="357" t="s">
        <v>1557</v>
      </c>
      <c r="AH24" s="357"/>
      <c r="AI24" s="357"/>
      <c r="AJ24" s="357"/>
      <c r="AK24" s="357"/>
      <c r="AL24" s="357"/>
      <c r="AM24" s="357"/>
    </row>
    <row r="25" spans="2:39" ht="64.5" customHeight="1" x14ac:dyDescent="0.25">
      <c r="B25" s="301" t="s">
        <v>81</v>
      </c>
      <c r="C25" s="155" t="s">
        <v>82</v>
      </c>
      <c r="D25" s="189"/>
      <c r="E25" s="279" t="s">
        <v>83</v>
      </c>
      <c r="F25" s="279"/>
      <c r="G25" s="278" t="s">
        <v>84</v>
      </c>
      <c r="H25" s="128"/>
      <c r="I25" s="165"/>
      <c r="J25" s="165"/>
      <c r="K25" s="137">
        <f t="shared" si="8"/>
        <v>0</v>
      </c>
      <c r="L25" s="135"/>
      <c r="M25" s="135"/>
      <c r="N25" s="135"/>
      <c r="O25" s="135"/>
      <c r="P25" s="136"/>
      <c r="Q25" s="135"/>
      <c r="R25" s="136"/>
      <c r="T25" s="138" t="str">
        <f t="shared" si="9"/>
        <v/>
      </c>
      <c r="U25" s="160"/>
      <c r="V25" s="140" t="e">
        <f t="shared" si="10"/>
        <v>#DIV/0!</v>
      </c>
      <c r="W25" s="152"/>
      <c r="X25" s="48" t="e">
        <f t="shared" si="11"/>
        <v>#VALUE!</v>
      </c>
      <c r="Z25" s="355"/>
      <c r="AA25" s="355"/>
      <c r="AG25" s="357" t="s">
        <v>1558</v>
      </c>
      <c r="AH25" s="357"/>
      <c r="AI25" s="357"/>
      <c r="AJ25" s="357"/>
      <c r="AK25" s="357"/>
      <c r="AL25" s="357"/>
      <c r="AM25" s="357"/>
    </row>
    <row r="26" spans="2:39" ht="50.25" customHeight="1" x14ac:dyDescent="0.25">
      <c r="B26" s="301" t="s">
        <v>85</v>
      </c>
      <c r="C26" s="156" t="s">
        <v>86</v>
      </c>
      <c r="D26" s="189"/>
      <c r="E26" s="279" t="s">
        <v>87</v>
      </c>
      <c r="F26" s="279"/>
      <c r="G26" s="279"/>
      <c r="H26" s="128"/>
      <c r="I26" s="165"/>
      <c r="J26" s="165"/>
      <c r="K26" s="137">
        <f t="shared" si="8"/>
        <v>0</v>
      </c>
      <c r="L26" s="135"/>
      <c r="M26" s="135"/>
      <c r="N26" s="135"/>
      <c r="O26" s="135"/>
      <c r="P26" s="136"/>
      <c r="Q26" s="135"/>
      <c r="R26" s="136"/>
      <c r="T26" s="138" t="str">
        <f t="shared" si="9"/>
        <v/>
      </c>
      <c r="U26" s="160"/>
      <c r="V26" s="140" t="e">
        <f t="shared" si="10"/>
        <v>#DIV/0!</v>
      </c>
      <c r="W26" s="152"/>
      <c r="X26" s="48" t="e">
        <f t="shared" si="11"/>
        <v>#VALUE!</v>
      </c>
      <c r="Z26" s="355"/>
      <c r="AA26" s="355"/>
      <c r="AG26" s="357" t="s">
        <v>1559</v>
      </c>
      <c r="AH26" s="357"/>
      <c r="AI26" s="357"/>
      <c r="AJ26" s="357"/>
      <c r="AK26" s="357"/>
      <c r="AL26" s="357"/>
      <c r="AM26" s="357"/>
    </row>
    <row r="27" spans="2:39" ht="59.25" customHeight="1" x14ac:dyDescent="0.25">
      <c r="B27" s="301" t="s">
        <v>88</v>
      </c>
      <c r="C27" s="156" t="s">
        <v>89</v>
      </c>
      <c r="D27" s="189"/>
      <c r="E27" s="279" t="s">
        <v>90</v>
      </c>
      <c r="F27" s="279"/>
      <c r="G27" s="279"/>
      <c r="H27" s="128"/>
      <c r="I27" s="165"/>
      <c r="J27" s="165"/>
      <c r="K27" s="137">
        <f t="shared" si="8"/>
        <v>0</v>
      </c>
      <c r="L27" s="135"/>
      <c r="M27" s="135"/>
      <c r="N27" s="135"/>
      <c r="O27" s="135"/>
      <c r="P27" s="136"/>
      <c r="Q27" s="135"/>
      <c r="R27" s="136"/>
      <c r="T27" s="138" t="str">
        <f t="shared" si="9"/>
        <v/>
      </c>
      <c r="U27" s="160"/>
      <c r="V27" s="140" t="e">
        <f t="shared" si="10"/>
        <v>#DIV/0!</v>
      </c>
      <c r="W27" s="152"/>
      <c r="X27" s="48" t="e">
        <f t="shared" si="11"/>
        <v>#VALUE!</v>
      </c>
      <c r="Z27" s="355"/>
      <c r="AA27" s="355"/>
      <c r="AG27" s="357" t="s">
        <v>1560</v>
      </c>
      <c r="AH27" s="357"/>
      <c r="AI27" s="357"/>
      <c r="AJ27" s="357"/>
      <c r="AK27" s="357"/>
      <c r="AL27" s="357"/>
      <c r="AM27" s="357"/>
    </row>
    <row r="28" spans="2:39" ht="59.25" customHeight="1" x14ac:dyDescent="0.25">
      <c r="B28" s="301" t="s">
        <v>91</v>
      </c>
      <c r="C28" s="157" t="s">
        <v>92</v>
      </c>
      <c r="D28" s="189"/>
      <c r="E28" s="279" t="s">
        <v>93</v>
      </c>
      <c r="F28" s="279"/>
      <c r="G28" s="279"/>
      <c r="H28" s="128"/>
      <c r="I28" s="165"/>
      <c r="J28" s="165"/>
      <c r="K28" s="137">
        <f t="shared" si="8"/>
        <v>0</v>
      </c>
      <c r="L28" s="135"/>
      <c r="M28" s="135"/>
      <c r="N28" s="135"/>
      <c r="O28" s="135"/>
      <c r="P28" s="136"/>
      <c r="Q28" s="135"/>
      <c r="R28" s="136"/>
      <c r="T28" s="138" t="str">
        <f t="shared" si="9"/>
        <v/>
      </c>
      <c r="U28" s="160"/>
      <c r="V28" s="140" t="e">
        <f t="shared" si="10"/>
        <v>#DIV/0!</v>
      </c>
      <c r="W28" s="152"/>
      <c r="X28" s="48" t="e">
        <f t="shared" si="11"/>
        <v>#VALUE!</v>
      </c>
      <c r="Z28" s="355"/>
      <c r="AA28" s="355"/>
      <c r="AG28" s="358" t="s">
        <v>1561</v>
      </c>
      <c r="AH28" s="358"/>
      <c r="AI28" s="358"/>
      <c r="AJ28" s="358"/>
      <c r="AK28" s="358"/>
      <c r="AL28" s="358"/>
      <c r="AM28" s="358"/>
    </row>
    <row r="29" spans="2:39" ht="49.5" customHeight="1" x14ac:dyDescent="0.25">
      <c r="B29" s="301">
        <v>8</v>
      </c>
      <c r="C29" s="154" t="s">
        <v>94</v>
      </c>
      <c r="D29" s="189"/>
      <c r="E29" s="279" t="s">
        <v>95</v>
      </c>
      <c r="F29" s="279"/>
      <c r="G29" s="278" t="s">
        <v>96</v>
      </c>
      <c r="H29" s="128"/>
      <c r="I29" s="165"/>
      <c r="J29" s="137">
        <f>SUM(L29:Q29)</f>
        <v>0</v>
      </c>
      <c r="K29" s="137">
        <f t="shared" si="8"/>
        <v>0</v>
      </c>
      <c r="L29" s="135"/>
      <c r="M29" s="135"/>
      <c r="N29" s="135"/>
      <c r="O29" s="135"/>
      <c r="P29" s="136"/>
      <c r="Q29" s="135"/>
      <c r="R29" s="136"/>
      <c r="T29" s="138" t="str">
        <f t="shared" si="9"/>
        <v/>
      </c>
      <c r="U29" s="160" t="e">
        <f>1/$J$48</f>
        <v>#DIV/0!</v>
      </c>
      <c r="V29" s="140" t="e">
        <f t="shared" si="10"/>
        <v>#DIV/0!</v>
      </c>
      <c r="W29" s="199" t="e">
        <f>IF(R29=1,0,T29*U29)</f>
        <v>#VALUE!</v>
      </c>
      <c r="X29" s="48" t="e">
        <f t="shared" si="11"/>
        <v>#VALUE!</v>
      </c>
      <c r="Z29" s="355"/>
      <c r="AA29" s="355"/>
      <c r="AG29" s="357" t="s">
        <v>1562</v>
      </c>
      <c r="AH29" s="357"/>
      <c r="AI29" s="357"/>
      <c r="AJ29" s="357"/>
      <c r="AK29" s="357"/>
      <c r="AL29" s="357"/>
      <c r="AM29" s="357"/>
    </row>
    <row r="30" spans="2:39" ht="52.5" customHeight="1" x14ac:dyDescent="0.25">
      <c r="B30" s="301" t="s">
        <v>97</v>
      </c>
      <c r="C30" s="155" t="s">
        <v>98</v>
      </c>
      <c r="D30" s="189"/>
      <c r="E30" s="277" t="s">
        <v>99</v>
      </c>
      <c r="F30" s="279"/>
      <c r="G30" s="278" t="s">
        <v>100</v>
      </c>
      <c r="H30" s="128"/>
      <c r="I30" s="165"/>
      <c r="J30" s="165"/>
      <c r="K30" s="137">
        <f t="shared" si="8"/>
        <v>0</v>
      </c>
      <c r="L30" s="135"/>
      <c r="M30" s="135"/>
      <c r="N30" s="135"/>
      <c r="O30" s="135"/>
      <c r="P30" s="136"/>
      <c r="Q30" s="135"/>
      <c r="R30" s="136"/>
      <c r="T30" s="138" t="str">
        <f t="shared" si="9"/>
        <v/>
      </c>
      <c r="U30" s="160"/>
      <c r="V30" s="140" t="e">
        <f t="shared" si="10"/>
        <v>#DIV/0!</v>
      </c>
      <c r="W30" s="152"/>
      <c r="X30" s="48" t="e">
        <f t="shared" si="11"/>
        <v>#VALUE!</v>
      </c>
      <c r="Z30" s="355"/>
      <c r="AA30" s="355"/>
      <c r="AG30" s="357" t="s">
        <v>1563</v>
      </c>
      <c r="AH30" s="357"/>
      <c r="AI30" s="357"/>
      <c r="AJ30" s="357"/>
      <c r="AK30" s="357"/>
      <c r="AL30" s="357"/>
      <c r="AM30" s="357"/>
    </row>
    <row r="31" spans="2:39" ht="51.75" customHeight="1" x14ac:dyDescent="0.25">
      <c r="B31" s="301" t="s">
        <v>101</v>
      </c>
      <c r="C31" s="157" t="s">
        <v>102</v>
      </c>
      <c r="D31" s="189"/>
      <c r="E31" s="279" t="s">
        <v>103</v>
      </c>
      <c r="F31" s="279"/>
      <c r="G31" s="279"/>
      <c r="H31" s="128"/>
      <c r="I31" s="165"/>
      <c r="J31" s="165"/>
      <c r="K31" s="137">
        <f t="shared" si="8"/>
        <v>0</v>
      </c>
      <c r="L31" s="135"/>
      <c r="M31" s="135"/>
      <c r="N31" s="135"/>
      <c r="O31" s="135"/>
      <c r="P31" s="136"/>
      <c r="Q31" s="135"/>
      <c r="R31" s="136"/>
      <c r="T31" s="138" t="str">
        <f t="shared" si="9"/>
        <v/>
      </c>
      <c r="U31" s="160"/>
      <c r="V31" s="140" t="e">
        <f t="shared" si="10"/>
        <v>#DIV/0!</v>
      </c>
      <c r="W31" s="152"/>
      <c r="X31" s="48" t="e">
        <f t="shared" si="11"/>
        <v>#VALUE!</v>
      </c>
      <c r="Z31" s="355"/>
      <c r="AA31" s="355"/>
      <c r="AG31" s="357" t="s">
        <v>1564</v>
      </c>
      <c r="AH31" s="357"/>
      <c r="AI31" s="357"/>
      <c r="AJ31" s="357"/>
      <c r="AK31" s="357"/>
      <c r="AL31" s="357"/>
      <c r="AM31" s="357"/>
    </row>
    <row r="32" spans="2:39" ht="49.5" customHeight="1" x14ac:dyDescent="0.25">
      <c r="B32" s="301">
        <v>9</v>
      </c>
      <c r="C32" s="154" t="s">
        <v>104</v>
      </c>
      <c r="D32" s="189"/>
      <c r="E32" s="279" t="s">
        <v>105</v>
      </c>
      <c r="F32" s="279"/>
      <c r="G32" s="279"/>
      <c r="H32" s="133"/>
      <c r="I32" s="165"/>
      <c r="J32" s="137">
        <f>SUM(L32:Q32)</f>
        <v>0</v>
      </c>
      <c r="K32" s="137">
        <f t="shared" si="8"/>
        <v>0</v>
      </c>
      <c r="L32" s="135"/>
      <c r="M32" s="135"/>
      <c r="N32" s="135"/>
      <c r="O32" s="135"/>
      <c r="P32" s="136"/>
      <c r="Q32" s="135"/>
      <c r="R32" s="136"/>
      <c r="T32" s="138" t="str">
        <f t="shared" si="9"/>
        <v/>
      </c>
      <c r="U32" s="160" t="e">
        <f>1/$J$48</f>
        <v>#DIV/0!</v>
      </c>
      <c r="V32" s="140" t="e">
        <f t="shared" si="10"/>
        <v>#DIV/0!</v>
      </c>
      <c r="W32" s="199" t="e">
        <f>IF(R32=1,0,T32*U32)</f>
        <v>#VALUE!</v>
      </c>
      <c r="X32" s="48" t="e">
        <f t="shared" si="11"/>
        <v>#VALUE!</v>
      </c>
      <c r="Z32" s="355"/>
      <c r="AA32" s="355"/>
      <c r="AG32" s="345"/>
      <c r="AH32" s="345"/>
      <c r="AI32" s="345"/>
      <c r="AJ32" s="345"/>
      <c r="AK32" s="345"/>
      <c r="AL32" s="345"/>
      <c r="AM32" s="345"/>
    </row>
    <row r="33" spans="2:41" ht="62.25" customHeight="1" x14ac:dyDescent="0.25">
      <c r="B33" s="301" t="s">
        <v>106</v>
      </c>
      <c r="C33" s="155" t="s">
        <v>107</v>
      </c>
      <c r="D33" s="189"/>
      <c r="E33" s="279" t="s">
        <v>108</v>
      </c>
      <c r="F33" s="279"/>
      <c r="G33" s="278" t="s">
        <v>109</v>
      </c>
      <c r="H33" s="128"/>
      <c r="I33" s="165"/>
      <c r="J33" s="165"/>
      <c r="K33" s="137">
        <f t="shared" si="8"/>
        <v>0</v>
      </c>
      <c r="L33" s="135"/>
      <c r="M33" s="135"/>
      <c r="N33" s="135"/>
      <c r="O33" s="135"/>
      <c r="P33" s="136"/>
      <c r="Q33" s="135"/>
      <c r="R33" s="136"/>
      <c r="T33" s="138" t="str">
        <f t="shared" si="9"/>
        <v/>
      </c>
      <c r="U33" s="160"/>
      <c r="V33" s="140" t="e">
        <f t="shared" si="10"/>
        <v>#DIV/0!</v>
      </c>
      <c r="W33" s="152"/>
      <c r="X33" s="48" t="e">
        <f t="shared" si="11"/>
        <v>#VALUE!</v>
      </c>
      <c r="Z33" s="355"/>
      <c r="AA33" s="355"/>
      <c r="AG33" s="357" t="s">
        <v>1565</v>
      </c>
      <c r="AH33" s="357"/>
      <c r="AI33" s="357"/>
      <c r="AJ33" s="357"/>
      <c r="AK33" s="357"/>
      <c r="AL33" s="357"/>
      <c r="AM33" s="357"/>
    </row>
    <row r="34" spans="2:41" ht="50.25" customHeight="1" x14ac:dyDescent="0.25">
      <c r="B34" s="301" t="s">
        <v>110</v>
      </c>
      <c r="C34" s="157" t="s">
        <v>111</v>
      </c>
      <c r="D34" s="189"/>
      <c r="E34" s="279" t="s">
        <v>112</v>
      </c>
      <c r="F34" s="279"/>
      <c r="G34" s="279"/>
      <c r="H34" s="128"/>
      <c r="I34" s="165"/>
      <c r="J34" s="165"/>
      <c r="K34" s="137">
        <f t="shared" si="8"/>
        <v>0</v>
      </c>
      <c r="L34" s="135"/>
      <c r="M34" s="135"/>
      <c r="N34" s="135"/>
      <c r="O34" s="135"/>
      <c r="P34" s="136"/>
      <c r="Q34" s="135"/>
      <c r="R34" s="136"/>
      <c r="T34" s="138" t="str">
        <f t="shared" si="9"/>
        <v/>
      </c>
      <c r="U34" s="160"/>
      <c r="V34" s="140" t="e">
        <f t="shared" si="10"/>
        <v>#DIV/0!</v>
      </c>
      <c r="W34" s="152"/>
      <c r="X34" s="48" t="e">
        <f t="shared" si="11"/>
        <v>#VALUE!</v>
      </c>
      <c r="Z34" s="355"/>
      <c r="AA34" s="355"/>
      <c r="AG34" s="357" t="s">
        <v>1566</v>
      </c>
      <c r="AH34" s="357"/>
      <c r="AI34" s="357"/>
      <c r="AJ34" s="357"/>
      <c r="AK34" s="357"/>
      <c r="AL34" s="357"/>
      <c r="AM34" s="357"/>
    </row>
    <row r="35" spans="2:41" ht="60.75" customHeight="1" x14ac:dyDescent="0.25">
      <c r="B35" s="301">
        <v>10</v>
      </c>
      <c r="C35" s="154" t="s">
        <v>113</v>
      </c>
      <c r="D35" s="189"/>
      <c r="E35" s="279" t="s">
        <v>114</v>
      </c>
      <c r="F35" s="279"/>
      <c r="G35" s="279"/>
      <c r="H35" s="128"/>
      <c r="I35" s="165"/>
      <c r="J35" s="137">
        <f>SUM(L35:Q35)</f>
        <v>0</v>
      </c>
      <c r="K35" s="137">
        <f t="shared" si="8"/>
        <v>0</v>
      </c>
      <c r="L35" s="135"/>
      <c r="M35" s="135"/>
      <c r="N35" s="135"/>
      <c r="O35" s="135"/>
      <c r="P35" s="136"/>
      <c r="Q35" s="135"/>
      <c r="R35" s="136"/>
      <c r="T35" s="138" t="str">
        <f t="shared" si="9"/>
        <v/>
      </c>
      <c r="U35" s="160" t="e">
        <f>1/$J$48</f>
        <v>#DIV/0!</v>
      </c>
      <c r="V35" s="140" t="e">
        <f t="shared" si="10"/>
        <v>#DIV/0!</v>
      </c>
      <c r="W35" s="199" t="e">
        <f>IF(R35=1,0,T35*U35)</f>
        <v>#VALUE!</v>
      </c>
      <c r="X35" s="48" t="e">
        <f t="shared" si="11"/>
        <v>#VALUE!</v>
      </c>
      <c r="Z35" s="355"/>
      <c r="AA35" s="355"/>
      <c r="AG35" s="357" t="s">
        <v>1567</v>
      </c>
      <c r="AH35" s="357"/>
      <c r="AI35" s="357"/>
      <c r="AJ35" s="357"/>
      <c r="AK35" s="357"/>
      <c r="AL35" s="357"/>
      <c r="AM35" s="357"/>
    </row>
    <row r="36" spans="2:41" ht="48" customHeight="1" x14ac:dyDescent="0.25">
      <c r="B36" s="301">
        <v>11</v>
      </c>
      <c r="C36" s="154" t="s">
        <v>115</v>
      </c>
      <c r="D36" s="189"/>
      <c r="E36" s="279"/>
      <c r="F36" s="279"/>
      <c r="G36" s="279"/>
      <c r="H36" s="128"/>
      <c r="I36" s="165"/>
      <c r="J36" s="137">
        <f>SUM(L36:Q36)</f>
        <v>0</v>
      </c>
      <c r="K36" s="137">
        <f t="shared" si="8"/>
        <v>0</v>
      </c>
      <c r="L36" s="135"/>
      <c r="M36" s="135"/>
      <c r="N36" s="135"/>
      <c r="O36" s="135"/>
      <c r="P36" s="136"/>
      <c r="Q36" s="135"/>
      <c r="R36" s="136"/>
      <c r="T36" s="138" t="str">
        <f t="shared" si="9"/>
        <v/>
      </c>
      <c r="U36" s="160" t="e">
        <f>1/$J$48</f>
        <v>#DIV/0!</v>
      </c>
      <c r="V36" s="140" t="e">
        <f t="shared" si="10"/>
        <v>#DIV/0!</v>
      </c>
      <c r="W36" s="199" t="e">
        <f>IF(R36=1,0,T36*U36)</f>
        <v>#VALUE!</v>
      </c>
      <c r="X36" s="48" t="e">
        <f t="shared" si="11"/>
        <v>#VALUE!</v>
      </c>
      <c r="Z36" s="355"/>
      <c r="AA36" s="355"/>
      <c r="AG36" s="357" t="s">
        <v>1568</v>
      </c>
      <c r="AH36" s="357"/>
      <c r="AI36" s="357"/>
      <c r="AJ36" s="357"/>
      <c r="AK36" s="357"/>
      <c r="AL36" s="357"/>
      <c r="AM36" s="357"/>
    </row>
    <row r="37" spans="2:41" ht="50.25" customHeight="1" x14ac:dyDescent="0.25">
      <c r="B37" s="301">
        <v>12</v>
      </c>
      <c r="C37" s="154" t="s">
        <v>116</v>
      </c>
      <c r="D37" s="189"/>
      <c r="E37" s="279"/>
      <c r="F37" s="279"/>
      <c r="G37" s="279" t="s">
        <v>117</v>
      </c>
      <c r="H37" s="128"/>
      <c r="I37" s="165"/>
      <c r="J37" s="137">
        <f>SUM(L37:Q37)</f>
        <v>0</v>
      </c>
      <c r="K37" s="137">
        <f t="shared" si="8"/>
        <v>0</v>
      </c>
      <c r="L37" s="135"/>
      <c r="M37" s="135"/>
      <c r="N37" s="135"/>
      <c r="O37" s="135"/>
      <c r="P37" s="136"/>
      <c r="Q37" s="135"/>
      <c r="R37" s="136"/>
      <c r="T37" s="138" t="str">
        <f t="shared" si="9"/>
        <v/>
      </c>
      <c r="U37" s="160" t="e">
        <f>1/$J$48</f>
        <v>#DIV/0!</v>
      </c>
      <c r="V37" s="140" t="e">
        <f t="shared" si="10"/>
        <v>#DIV/0!</v>
      </c>
      <c r="W37" s="199" t="e">
        <f>IF(R37=1,0,T37*U37)</f>
        <v>#VALUE!</v>
      </c>
      <c r="X37" s="48" t="e">
        <f t="shared" si="11"/>
        <v>#VALUE!</v>
      </c>
      <c r="Z37" s="355"/>
      <c r="AA37" s="355"/>
      <c r="AG37" s="365" t="s">
        <v>1569</v>
      </c>
      <c r="AH37" s="365"/>
      <c r="AI37" s="365"/>
      <c r="AJ37" s="365"/>
      <c r="AK37" s="365"/>
      <c r="AL37" s="365"/>
      <c r="AM37" s="365"/>
      <c r="AO37" s="251"/>
    </row>
    <row r="38" spans="2:41" ht="60" customHeight="1" x14ac:dyDescent="0.25">
      <c r="B38" s="301">
        <v>13</v>
      </c>
      <c r="C38" s="154" t="s">
        <v>118</v>
      </c>
      <c r="D38" s="189"/>
      <c r="E38" s="279" t="s">
        <v>119</v>
      </c>
      <c r="F38" s="279"/>
      <c r="G38" s="278" t="s">
        <v>120</v>
      </c>
      <c r="H38" s="128"/>
      <c r="I38" s="165"/>
      <c r="J38" s="137">
        <f>SUM(L38:Q38)</f>
        <v>0</v>
      </c>
      <c r="K38" s="137">
        <f t="shared" si="8"/>
        <v>0</v>
      </c>
      <c r="L38" s="135"/>
      <c r="M38" s="135"/>
      <c r="N38" s="135"/>
      <c r="O38" s="135"/>
      <c r="P38" s="136"/>
      <c r="Q38" s="135"/>
      <c r="R38" s="136"/>
      <c r="T38" s="138" t="str">
        <f t="shared" si="9"/>
        <v/>
      </c>
      <c r="U38" s="160" t="e">
        <f>1/$J$48</f>
        <v>#DIV/0!</v>
      </c>
      <c r="V38" s="140" t="e">
        <f t="shared" si="10"/>
        <v>#DIV/0!</v>
      </c>
      <c r="W38" s="199" t="e">
        <f>IF(R38=1,0,T38*U38)</f>
        <v>#VALUE!</v>
      </c>
      <c r="X38" s="48" t="e">
        <f t="shared" si="11"/>
        <v>#VALUE!</v>
      </c>
      <c r="Z38" s="355"/>
      <c r="AA38" s="355"/>
      <c r="AG38" s="358" t="s">
        <v>1570</v>
      </c>
      <c r="AH38" s="358"/>
      <c r="AI38" s="358"/>
      <c r="AJ38" s="358"/>
      <c r="AK38" s="358"/>
      <c r="AL38" s="358"/>
      <c r="AM38" s="358"/>
    </row>
    <row r="39" spans="2:41" ht="45" customHeight="1" x14ac:dyDescent="0.25">
      <c r="B39" s="301" t="s">
        <v>121</v>
      </c>
      <c r="C39" s="155" t="s">
        <v>122</v>
      </c>
      <c r="D39" s="189"/>
      <c r="E39" s="279" t="s">
        <v>123</v>
      </c>
      <c r="F39" s="279"/>
      <c r="G39" s="279"/>
      <c r="H39" s="128"/>
      <c r="I39" s="165"/>
      <c r="J39" s="165"/>
      <c r="K39" s="137">
        <f t="shared" si="8"/>
        <v>0</v>
      </c>
      <c r="L39" s="135"/>
      <c r="M39" s="135"/>
      <c r="N39" s="135"/>
      <c r="O39" s="135"/>
      <c r="P39" s="136"/>
      <c r="Q39" s="135"/>
      <c r="R39" s="136"/>
      <c r="T39" s="138" t="str">
        <f t="shared" si="9"/>
        <v/>
      </c>
      <c r="U39" s="160"/>
      <c r="V39" s="140" t="e">
        <f t="shared" si="10"/>
        <v>#DIV/0!</v>
      </c>
      <c r="W39" s="152"/>
      <c r="X39" s="48" t="e">
        <f t="shared" si="11"/>
        <v>#VALUE!</v>
      </c>
      <c r="Z39" s="355"/>
      <c r="AA39" s="355"/>
      <c r="AG39" s="357" t="s">
        <v>1571</v>
      </c>
      <c r="AH39" s="357"/>
      <c r="AI39" s="357"/>
      <c r="AJ39" s="357"/>
      <c r="AK39" s="357"/>
      <c r="AL39" s="357"/>
      <c r="AM39" s="357"/>
    </row>
    <row r="40" spans="2:41" ht="51.75" customHeight="1" x14ac:dyDescent="0.25">
      <c r="B40" s="301" t="s">
        <v>124</v>
      </c>
      <c r="C40" s="156" t="s">
        <v>125</v>
      </c>
      <c r="D40" s="189"/>
      <c r="E40" s="279" t="s">
        <v>126</v>
      </c>
      <c r="F40" s="279"/>
      <c r="G40" s="279"/>
      <c r="H40" s="139"/>
      <c r="I40" s="165"/>
      <c r="J40" s="165"/>
      <c r="K40" s="137">
        <f t="shared" si="8"/>
        <v>0</v>
      </c>
      <c r="L40" s="135"/>
      <c r="M40" s="135"/>
      <c r="N40" s="135"/>
      <c r="O40" s="135"/>
      <c r="P40" s="136"/>
      <c r="Q40" s="135"/>
      <c r="R40" s="136"/>
      <c r="T40" s="138" t="str">
        <f t="shared" si="9"/>
        <v/>
      </c>
      <c r="U40" s="160"/>
      <c r="V40" s="140" t="e">
        <f t="shared" si="10"/>
        <v>#DIV/0!</v>
      </c>
      <c r="W40" s="152"/>
      <c r="X40" s="48" t="e">
        <f t="shared" si="11"/>
        <v>#VALUE!</v>
      </c>
      <c r="Z40" s="355"/>
      <c r="AA40" s="355"/>
      <c r="AG40" s="357" t="s">
        <v>1572</v>
      </c>
      <c r="AH40" s="357"/>
      <c r="AI40" s="357"/>
      <c r="AJ40" s="357"/>
      <c r="AK40" s="357"/>
      <c r="AL40" s="357"/>
      <c r="AM40" s="357"/>
    </row>
    <row r="41" spans="2:41" ht="51" customHeight="1" x14ac:dyDescent="0.25">
      <c r="B41" s="301" t="s">
        <v>127</v>
      </c>
      <c r="C41" s="156" t="s">
        <v>128</v>
      </c>
      <c r="D41" s="189"/>
      <c r="E41" s="279" t="s">
        <v>129</v>
      </c>
      <c r="F41" s="279"/>
      <c r="G41" s="279"/>
      <c r="H41" s="128"/>
      <c r="I41" s="165"/>
      <c r="J41" s="165"/>
      <c r="K41" s="137">
        <f t="shared" si="8"/>
        <v>0</v>
      </c>
      <c r="L41" s="135"/>
      <c r="M41" s="135"/>
      <c r="N41" s="135"/>
      <c r="O41" s="135"/>
      <c r="P41" s="136"/>
      <c r="Q41" s="135"/>
      <c r="R41" s="136"/>
      <c r="T41" s="138" t="str">
        <f t="shared" si="9"/>
        <v/>
      </c>
      <c r="U41" s="160"/>
      <c r="V41" s="140" t="e">
        <f t="shared" si="10"/>
        <v>#DIV/0!</v>
      </c>
      <c r="W41" s="152"/>
      <c r="X41" s="48" t="e">
        <f t="shared" si="11"/>
        <v>#VALUE!</v>
      </c>
      <c r="Z41" s="355"/>
      <c r="AA41" s="355"/>
      <c r="AG41" s="357" t="s">
        <v>1573</v>
      </c>
      <c r="AH41" s="357"/>
      <c r="AI41" s="357"/>
      <c r="AJ41" s="357"/>
      <c r="AK41" s="357"/>
      <c r="AL41" s="357"/>
      <c r="AM41" s="357"/>
    </row>
    <row r="42" spans="2:41" ht="46.5" customHeight="1" x14ac:dyDescent="0.25">
      <c r="B42" s="301" t="s">
        <v>130</v>
      </c>
      <c r="C42" s="156" t="s">
        <v>131</v>
      </c>
      <c r="D42" s="189"/>
      <c r="E42" s="279" t="s">
        <v>132</v>
      </c>
      <c r="F42" s="279"/>
      <c r="G42" s="279"/>
      <c r="H42" s="128"/>
      <c r="I42" s="165"/>
      <c r="J42" s="165"/>
      <c r="K42" s="137">
        <f t="shared" si="8"/>
        <v>0</v>
      </c>
      <c r="L42" s="135"/>
      <c r="M42" s="135"/>
      <c r="N42" s="135"/>
      <c r="O42" s="135"/>
      <c r="P42" s="136"/>
      <c r="Q42" s="135"/>
      <c r="R42" s="136"/>
      <c r="T42" s="138" t="str">
        <f t="shared" si="9"/>
        <v/>
      </c>
      <c r="U42" s="160"/>
      <c r="V42" s="140" t="e">
        <f t="shared" si="10"/>
        <v>#DIV/0!</v>
      </c>
      <c r="W42" s="152"/>
      <c r="X42" s="48" t="e">
        <f t="shared" si="11"/>
        <v>#VALUE!</v>
      </c>
      <c r="Z42" s="355"/>
      <c r="AA42" s="355"/>
      <c r="AG42" s="357" t="s">
        <v>1574</v>
      </c>
      <c r="AH42" s="357"/>
      <c r="AI42" s="357"/>
      <c r="AJ42" s="357"/>
      <c r="AK42" s="357"/>
      <c r="AL42" s="357"/>
      <c r="AM42" s="357"/>
    </row>
    <row r="43" spans="2:41" ht="50.25" customHeight="1" x14ac:dyDescent="0.25">
      <c r="B43" s="301" t="s">
        <v>133</v>
      </c>
      <c r="C43" s="156" t="s">
        <v>134</v>
      </c>
      <c r="D43" s="189"/>
      <c r="E43" s="279" t="s">
        <v>135</v>
      </c>
      <c r="F43" s="279"/>
      <c r="G43" s="279"/>
      <c r="H43" s="128"/>
      <c r="I43" s="165"/>
      <c r="J43" s="165"/>
      <c r="K43" s="137">
        <f t="shared" si="8"/>
        <v>0</v>
      </c>
      <c r="L43" s="135"/>
      <c r="M43" s="135"/>
      <c r="N43" s="135"/>
      <c r="O43" s="135"/>
      <c r="P43" s="136"/>
      <c r="Q43" s="135"/>
      <c r="R43" s="136"/>
      <c r="T43" s="138" t="str">
        <f t="shared" si="9"/>
        <v/>
      </c>
      <c r="U43" s="160"/>
      <c r="V43" s="140" t="e">
        <f t="shared" si="10"/>
        <v>#DIV/0!</v>
      </c>
      <c r="W43" s="152"/>
      <c r="X43" s="48" t="e">
        <f t="shared" si="11"/>
        <v>#VALUE!</v>
      </c>
      <c r="Z43" s="355"/>
      <c r="AA43" s="355"/>
      <c r="AG43" s="357" t="s">
        <v>1575</v>
      </c>
      <c r="AH43" s="357"/>
      <c r="AI43" s="357"/>
      <c r="AJ43" s="357"/>
      <c r="AK43" s="357"/>
      <c r="AL43" s="357"/>
      <c r="AM43" s="357"/>
    </row>
    <row r="44" spans="2:41" ht="51" customHeight="1" x14ac:dyDescent="0.25">
      <c r="B44" s="301" t="s">
        <v>136</v>
      </c>
      <c r="C44" s="156" t="s">
        <v>137</v>
      </c>
      <c r="D44" s="189"/>
      <c r="E44" s="279" t="s">
        <v>138</v>
      </c>
      <c r="F44" s="279"/>
      <c r="G44" s="279"/>
      <c r="H44" s="134"/>
      <c r="I44" s="165"/>
      <c r="J44" s="165"/>
      <c r="K44" s="137">
        <f t="shared" si="8"/>
        <v>0</v>
      </c>
      <c r="L44" s="135"/>
      <c r="M44" s="135"/>
      <c r="N44" s="135"/>
      <c r="O44" s="135"/>
      <c r="P44" s="136"/>
      <c r="Q44" s="135"/>
      <c r="R44" s="136"/>
      <c r="T44" s="138" t="str">
        <f t="shared" si="9"/>
        <v/>
      </c>
      <c r="U44" s="160"/>
      <c r="V44" s="140" t="e">
        <f t="shared" si="10"/>
        <v>#DIV/0!</v>
      </c>
      <c r="W44" s="152"/>
      <c r="X44" s="48" t="e">
        <f t="shared" si="11"/>
        <v>#VALUE!</v>
      </c>
      <c r="Z44" s="355"/>
      <c r="AA44" s="355"/>
      <c r="AG44" s="357" t="s">
        <v>1576</v>
      </c>
      <c r="AH44" s="357"/>
      <c r="AI44" s="357"/>
      <c r="AJ44" s="357"/>
      <c r="AK44" s="357"/>
      <c r="AL44" s="357"/>
      <c r="AM44" s="357"/>
    </row>
    <row r="45" spans="2:41" ht="52.5" customHeight="1" x14ac:dyDescent="0.25">
      <c r="B45" s="301" t="s">
        <v>139</v>
      </c>
      <c r="C45" s="156" t="s">
        <v>140</v>
      </c>
      <c r="D45" s="189"/>
      <c r="E45" s="279" t="s">
        <v>141</v>
      </c>
      <c r="F45" s="279"/>
      <c r="G45" s="279"/>
      <c r="H45" s="133"/>
      <c r="I45" s="165"/>
      <c r="J45" s="165"/>
      <c r="K45" s="137">
        <f t="shared" si="8"/>
        <v>0</v>
      </c>
      <c r="L45" s="135"/>
      <c r="M45" s="135"/>
      <c r="N45" s="135"/>
      <c r="O45" s="135"/>
      <c r="P45" s="136"/>
      <c r="Q45" s="135"/>
      <c r="R45" s="136"/>
      <c r="T45" s="138" t="str">
        <f t="shared" si="9"/>
        <v/>
      </c>
      <c r="U45" s="160"/>
      <c r="V45" s="140" t="e">
        <f t="shared" si="10"/>
        <v>#DIV/0!</v>
      </c>
      <c r="W45" s="152"/>
      <c r="X45" s="48" t="e">
        <f t="shared" si="11"/>
        <v>#VALUE!</v>
      </c>
      <c r="Z45" s="355"/>
      <c r="AA45" s="355"/>
      <c r="AG45" s="357" t="s">
        <v>1577</v>
      </c>
      <c r="AH45" s="357"/>
      <c r="AI45" s="357"/>
      <c r="AJ45" s="357"/>
      <c r="AK45" s="357"/>
      <c r="AL45" s="357"/>
      <c r="AM45" s="357"/>
    </row>
    <row r="46" spans="2:41" ht="50.25" customHeight="1" x14ac:dyDescent="0.25">
      <c r="B46" s="301" t="s">
        <v>142</v>
      </c>
      <c r="C46" s="156" t="s">
        <v>143</v>
      </c>
      <c r="D46" s="189"/>
      <c r="E46" s="279" t="s">
        <v>144</v>
      </c>
      <c r="F46" s="279"/>
      <c r="G46" s="279"/>
      <c r="H46" s="139"/>
      <c r="I46" s="165"/>
      <c r="J46" s="165"/>
      <c r="K46" s="137">
        <f t="shared" si="8"/>
        <v>0</v>
      </c>
      <c r="L46" s="135"/>
      <c r="M46" s="135"/>
      <c r="N46" s="135"/>
      <c r="O46" s="135"/>
      <c r="P46" s="136"/>
      <c r="Q46" s="135"/>
      <c r="R46" s="136"/>
      <c r="T46" s="138" t="str">
        <f t="shared" si="9"/>
        <v/>
      </c>
      <c r="U46" s="160"/>
      <c r="V46" s="140" t="e">
        <f t="shared" si="10"/>
        <v>#DIV/0!</v>
      </c>
      <c r="W46" s="152"/>
      <c r="X46" s="48" t="e">
        <f t="shared" si="11"/>
        <v>#VALUE!</v>
      </c>
      <c r="Z46" s="355"/>
      <c r="AA46" s="355"/>
      <c r="AG46" s="357" t="s">
        <v>1578</v>
      </c>
      <c r="AH46" s="357"/>
      <c r="AI46" s="357"/>
      <c r="AJ46" s="357"/>
      <c r="AK46" s="357"/>
      <c r="AL46" s="357"/>
      <c r="AM46" s="357"/>
    </row>
    <row r="47" spans="2:41" ht="56.25" customHeight="1" x14ac:dyDescent="0.25">
      <c r="B47" s="301" t="s">
        <v>145</v>
      </c>
      <c r="C47" s="157" t="s">
        <v>146</v>
      </c>
      <c r="D47" s="189"/>
      <c r="E47" s="279" t="s">
        <v>147</v>
      </c>
      <c r="F47" s="279"/>
      <c r="G47" s="279"/>
      <c r="H47" s="139"/>
      <c r="I47" s="165"/>
      <c r="J47" s="165"/>
      <c r="K47" s="137">
        <f t="shared" si="8"/>
        <v>0</v>
      </c>
      <c r="L47" s="135"/>
      <c r="M47" s="135"/>
      <c r="N47" s="135"/>
      <c r="O47" s="135"/>
      <c r="P47" s="136"/>
      <c r="Q47" s="135"/>
      <c r="R47" s="136"/>
      <c r="T47" s="138" t="str">
        <f t="shared" si="9"/>
        <v/>
      </c>
      <c r="U47" s="160"/>
      <c r="V47" s="140" t="e">
        <f t="shared" si="10"/>
        <v>#DIV/0!</v>
      </c>
      <c r="W47" s="152"/>
      <c r="X47" s="48" t="e">
        <f t="shared" si="11"/>
        <v>#VALUE!</v>
      </c>
      <c r="Z47" s="355"/>
      <c r="AA47" s="355"/>
      <c r="AG47" s="357" t="s">
        <v>1579</v>
      </c>
      <c r="AH47" s="357"/>
      <c r="AI47" s="357"/>
      <c r="AJ47" s="357"/>
      <c r="AK47" s="357"/>
      <c r="AL47" s="357"/>
      <c r="AM47" s="357"/>
    </row>
    <row r="48" spans="2:41" x14ac:dyDescent="0.25">
      <c r="C48" s="165"/>
      <c r="D48" s="191"/>
      <c r="E48" s="165"/>
      <c r="F48" s="165"/>
      <c r="G48" s="165"/>
      <c r="J48" s="163">
        <f>SUM(J10:J47)</f>
        <v>0</v>
      </c>
      <c r="K48" s="163">
        <f>SUM(K10:K47)</f>
        <v>0</v>
      </c>
      <c r="W48" s="184" t="e">
        <f>SUM(W10:W47)</f>
        <v>#VALUE!</v>
      </c>
      <c r="X48" s="184" t="e">
        <f>SUM(X10:X47)</f>
        <v>#VALUE!</v>
      </c>
      <c r="Z48" s="180"/>
      <c r="AA48" s="180"/>
    </row>
    <row r="49" spans="3:33" x14ac:dyDescent="0.25">
      <c r="C49" s="165"/>
      <c r="D49" s="191"/>
      <c r="E49" s="165"/>
      <c r="F49" s="165"/>
      <c r="G49" s="165"/>
      <c r="S49" s="131" t="s">
        <v>148</v>
      </c>
      <c r="T49" s="142">
        <f>SUMIF(J48,13-X51,W48)</f>
        <v>0</v>
      </c>
      <c r="Z49" s="180"/>
      <c r="AA49" s="180"/>
    </row>
    <row r="50" spans="3:33" x14ac:dyDescent="0.25">
      <c r="C50" s="165"/>
      <c r="D50" s="191"/>
      <c r="E50" s="165"/>
      <c r="F50" s="165"/>
      <c r="G50" s="165"/>
      <c r="S50" s="131" t="s">
        <v>149</v>
      </c>
      <c r="T50" s="142">
        <f>SUMIF(K48,38-X52,X48)</f>
        <v>0</v>
      </c>
      <c r="Y50" s="141"/>
    </row>
    <row r="51" spans="3:33" x14ac:dyDescent="0.25">
      <c r="C51" s="165"/>
      <c r="D51" s="191"/>
      <c r="E51" s="165"/>
      <c r="F51" s="165"/>
      <c r="G51" s="165"/>
      <c r="W51" s="163" t="s">
        <v>156</v>
      </c>
      <c r="X51" s="163">
        <f>SUM(R10:R12,R16,R18,R22,R24,R29,R32,'D5'!R12,'D5'!R14,R35:R38,'D5'!R54)</f>
        <v>0</v>
      </c>
      <c r="Y51" s="141"/>
    </row>
    <row r="52" spans="3:33" x14ac:dyDescent="0.25">
      <c r="C52" s="165"/>
      <c r="D52" s="191"/>
      <c r="E52" s="165"/>
      <c r="F52" s="165"/>
      <c r="G52" s="165"/>
      <c r="W52" s="163" t="s">
        <v>157</v>
      </c>
      <c r="X52" s="163">
        <f>SUM('D5'!R53:R53,R10:R47)</f>
        <v>0</v>
      </c>
    </row>
    <row r="53" spans="3:33" ht="13.5" customHeight="1" x14ac:dyDescent="0.25">
      <c r="C53" s="165"/>
      <c r="D53" s="191"/>
      <c r="E53" s="165"/>
      <c r="F53" s="165"/>
      <c r="G53" s="165"/>
    </row>
    <row r="54" spans="3:33" x14ac:dyDescent="0.25">
      <c r="C54" s="165"/>
      <c r="D54" s="191"/>
      <c r="E54" s="165"/>
      <c r="F54" s="165"/>
      <c r="G54" s="165"/>
    </row>
    <row r="61" spans="3:33" ht="22.5" customHeight="1" x14ac:dyDescent="0.25">
      <c r="AB61" s="164"/>
      <c r="AC61" s="164"/>
      <c r="AD61" s="164"/>
    </row>
    <row r="63" spans="3:33" ht="15" customHeight="1" x14ac:dyDescent="0.25">
      <c r="AB63" s="164"/>
      <c r="AC63" s="164"/>
      <c r="AD63" s="164"/>
      <c r="AE63" s="164"/>
      <c r="AF63" s="164"/>
      <c r="AG63" s="164"/>
    </row>
  </sheetData>
  <sheetProtection formatCells="0" formatColumns="0" formatRows="0" insertColumns="0" insertRows="0" insertHyperlinks="0" deleteColumns="0" deleteRows="0" sort="0" autoFilter="0" pivotTables="0"/>
  <mergeCells count="78">
    <mergeCell ref="C6:R6"/>
    <mergeCell ref="B1:AA1"/>
    <mergeCell ref="AG20:AM20"/>
    <mergeCell ref="AG21:AM21"/>
    <mergeCell ref="L5:AD5"/>
    <mergeCell ref="AG45:AM45"/>
    <mergeCell ref="AG31:AM31"/>
    <mergeCell ref="AG33:AM33"/>
    <mergeCell ref="AG34:AM34"/>
    <mergeCell ref="AG37:AM37"/>
    <mergeCell ref="AG14:AL14"/>
    <mergeCell ref="AG38:AM38"/>
    <mergeCell ref="AG35:AM35"/>
    <mergeCell ref="AG36:AM36"/>
    <mergeCell ref="AG25:AM25"/>
    <mergeCell ref="AG26:AM26"/>
    <mergeCell ref="AG27:AM27"/>
    <mergeCell ref="AG47:AM47"/>
    <mergeCell ref="AG39:AM39"/>
    <mergeCell ref="AG40:AM40"/>
    <mergeCell ref="AG41:AM41"/>
    <mergeCell ref="AG42:AM42"/>
    <mergeCell ref="AG43:AM43"/>
    <mergeCell ref="AG44:AM44"/>
    <mergeCell ref="AG46:AM46"/>
    <mergeCell ref="AG28:AM28"/>
    <mergeCell ref="AG29:AM29"/>
    <mergeCell ref="AG30:AM30"/>
    <mergeCell ref="Z18:AA18"/>
    <mergeCell ref="AG23:AM23"/>
    <mergeCell ref="AG24:AM24"/>
    <mergeCell ref="AG19:AM19"/>
    <mergeCell ref="AG18:AM18"/>
    <mergeCell ref="Z16:AA16"/>
    <mergeCell ref="Z17:AA17"/>
    <mergeCell ref="G7:G8"/>
    <mergeCell ref="C7:C8"/>
    <mergeCell ref="T7:V7"/>
    <mergeCell ref="E7:E8"/>
    <mergeCell ref="J7:R7"/>
    <mergeCell ref="AG7:AM8"/>
    <mergeCell ref="AG12:AL12"/>
    <mergeCell ref="Z13:AA13"/>
    <mergeCell ref="Z14:AA14"/>
    <mergeCell ref="Z15:AA15"/>
    <mergeCell ref="Z10:AA10"/>
    <mergeCell ref="Z11:AA11"/>
    <mergeCell ref="Z12:AA12"/>
    <mergeCell ref="AG15:AM15"/>
    <mergeCell ref="Z31:AA31"/>
    <mergeCell ref="Z19:AA19"/>
    <mergeCell ref="Z22:AA22"/>
    <mergeCell ref="Z23:AA23"/>
    <mergeCell ref="Z24:AA24"/>
    <mergeCell ref="Z25:AA25"/>
    <mergeCell ref="Z20:AA20"/>
    <mergeCell ref="Z21:AA21"/>
    <mergeCell ref="Z26:AA26"/>
    <mergeCell ref="Z27:AA27"/>
    <mergeCell ref="Z28:AA28"/>
    <mergeCell ref="Z29:AA29"/>
    <mergeCell ref="Z30:AA30"/>
    <mergeCell ref="Z32:AA32"/>
    <mergeCell ref="Z33:AA33"/>
    <mergeCell ref="Z34:AA34"/>
    <mergeCell ref="Z42:AA42"/>
    <mergeCell ref="Z43:AA43"/>
    <mergeCell ref="Z35:AA35"/>
    <mergeCell ref="Z36:AA36"/>
    <mergeCell ref="Z47:AA47"/>
    <mergeCell ref="Z37:AA37"/>
    <mergeCell ref="Z38:AA38"/>
    <mergeCell ref="Z39:AA39"/>
    <mergeCell ref="Z40:AA40"/>
    <mergeCell ref="Z46:AA46"/>
    <mergeCell ref="Z41:AA41"/>
    <mergeCell ref="Z45:AA45"/>
    <mergeCell ref="Z44:AA44"/>
  </mergeCells>
  <conditionalFormatting sqref="K10:K47">
    <cfRule type="cellIs" dxfId="743" priority="1151" stopIfTrue="1" operator="notEqual">
      <formula>1</formula>
    </cfRule>
    <cfRule type="cellIs" dxfId="742" priority="1152" stopIfTrue="1" operator="equal">
      <formula>1</formula>
    </cfRule>
  </conditionalFormatting>
  <conditionalFormatting sqref="Q40">
    <cfRule type="expression" dxfId="741" priority="877" stopIfTrue="1">
      <formula>$P$10</formula>
    </cfRule>
  </conditionalFormatting>
  <conditionalFormatting sqref="T49">
    <cfRule type="containsBlanks" dxfId="740" priority="649" stopIfTrue="1">
      <formula>LEN(TRIM(T49))=0</formula>
    </cfRule>
    <cfRule type="cellIs" dxfId="739" priority="650" stopIfTrue="1" operator="lessThan">
      <formula>19.999</formula>
    </cfRule>
    <cfRule type="cellIs" dxfId="738" priority="651" stopIfTrue="1" operator="lessThan">
      <formula>39.999</formula>
    </cfRule>
    <cfRule type="cellIs" dxfId="737" priority="652" stopIfTrue="1" operator="lessThan">
      <formula>59.999</formula>
    </cfRule>
    <cfRule type="cellIs" dxfId="736" priority="653" stopIfTrue="1" operator="lessThan">
      <formula>79.999</formula>
    </cfRule>
    <cfRule type="cellIs" dxfId="735" priority="654" stopIfTrue="1" operator="lessThan">
      <formula>89.999</formula>
    </cfRule>
    <cfRule type="cellIs" dxfId="734" priority="655" stopIfTrue="1" operator="between">
      <formula>90</formula>
      <formula>100</formula>
    </cfRule>
  </conditionalFormatting>
  <conditionalFormatting sqref="J10">
    <cfRule type="cellIs" dxfId="733" priority="452" stopIfTrue="1" operator="notEqual">
      <formula>1</formula>
    </cfRule>
    <cfRule type="cellIs" dxfId="732" priority="453" stopIfTrue="1" operator="equal">
      <formula>1</formula>
    </cfRule>
  </conditionalFormatting>
  <conditionalFormatting sqref="T10:T47">
    <cfRule type="cellIs" dxfId="731" priority="424" stopIfTrue="1" operator="lessThan">
      <formula>19.999</formula>
    </cfRule>
    <cfRule type="cellIs" dxfId="730" priority="425" stopIfTrue="1" operator="lessThan">
      <formula>39.999</formula>
    </cfRule>
    <cfRule type="cellIs" dxfId="729" priority="426" stopIfTrue="1" operator="lessThan">
      <formula>59.999</formula>
    </cfRule>
    <cfRule type="cellIs" dxfId="728" priority="427" stopIfTrue="1" operator="lessThan">
      <formula>79.999</formula>
    </cfRule>
    <cfRule type="cellIs" dxfId="727" priority="428" stopIfTrue="1" operator="lessThan">
      <formula>89.999</formula>
    </cfRule>
    <cfRule type="cellIs" dxfId="726" priority="429" stopIfTrue="1" operator="between">
      <formula>90</formula>
      <formula>100</formula>
    </cfRule>
    <cfRule type="containsBlanks" dxfId="725" priority="430">
      <formula>LEN(TRIM(T10))=0</formula>
    </cfRule>
  </conditionalFormatting>
  <conditionalFormatting sqref="J11">
    <cfRule type="cellIs" dxfId="724" priority="51" stopIfTrue="1" operator="notEqual">
      <formula>1</formula>
    </cfRule>
    <cfRule type="cellIs" dxfId="723" priority="52" stopIfTrue="1" operator="equal">
      <formula>1</formula>
    </cfRule>
  </conditionalFormatting>
  <conditionalFormatting sqref="J12">
    <cfRule type="cellIs" dxfId="722" priority="49" stopIfTrue="1" operator="notEqual">
      <formula>1</formula>
    </cfRule>
    <cfRule type="cellIs" dxfId="721" priority="50" stopIfTrue="1" operator="equal">
      <formula>1</formula>
    </cfRule>
  </conditionalFormatting>
  <conditionalFormatting sqref="J16">
    <cfRule type="cellIs" dxfId="720" priority="47" stopIfTrue="1" operator="notEqual">
      <formula>1</formula>
    </cfRule>
    <cfRule type="cellIs" dxfId="719" priority="48" stopIfTrue="1" operator="equal">
      <formula>1</formula>
    </cfRule>
  </conditionalFormatting>
  <conditionalFormatting sqref="J18">
    <cfRule type="cellIs" dxfId="718" priority="45" stopIfTrue="1" operator="notEqual">
      <formula>1</formula>
    </cfRule>
    <cfRule type="cellIs" dxfId="717" priority="46" stopIfTrue="1" operator="equal">
      <formula>1</formula>
    </cfRule>
  </conditionalFormatting>
  <conditionalFormatting sqref="J22">
    <cfRule type="cellIs" dxfId="716" priority="43" stopIfTrue="1" operator="notEqual">
      <formula>1</formula>
    </cfRule>
    <cfRule type="cellIs" dxfId="715" priority="44" stopIfTrue="1" operator="equal">
      <formula>1</formula>
    </cfRule>
  </conditionalFormatting>
  <conditionalFormatting sqref="J24">
    <cfRule type="cellIs" dxfId="714" priority="41" stopIfTrue="1" operator="notEqual">
      <formula>1</formula>
    </cfRule>
    <cfRule type="cellIs" dxfId="713" priority="42" stopIfTrue="1" operator="equal">
      <formula>1</formula>
    </cfRule>
  </conditionalFormatting>
  <conditionalFormatting sqref="J29">
    <cfRule type="cellIs" dxfId="712" priority="39" stopIfTrue="1" operator="notEqual">
      <formula>1</formula>
    </cfRule>
    <cfRule type="cellIs" dxfId="711" priority="40" stopIfTrue="1" operator="equal">
      <formula>1</formula>
    </cfRule>
  </conditionalFormatting>
  <conditionalFormatting sqref="J32">
    <cfRule type="cellIs" dxfId="710" priority="37" stopIfTrue="1" operator="notEqual">
      <formula>1</formula>
    </cfRule>
    <cfRule type="cellIs" dxfId="709" priority="38" stopIfTrue="1" operator="equal">
      <formula>1</formula>
    </cfRule>
  </conditionalFormatting>
  <conditionalFormatting sqref="J35">
    <cfRule type="cellIs" dxfId="708" priority="31" stopIfTrue="1" operator="notEqual">
      <formula>1</formula>
    </cfRule>
    <cfRule type="cellIs" dxfId="707" priority="32" stopIfTrue="1" operator="equal">
      <formula>1</formula>
    </cfRule>
  </conditionalFormatting>
  <conditionalFormatting sqref="J36">
    <cfRule type="cellIs" dxfId="706" priority="29" stopIfTrue="1" operator="notEqual">
      <formula>1</formula>
    </cfRule>
    <cfRule type="cellIs" dxfId="705" priority="30" stopIfTrue="1" operator="equal">
      <formula>1</formula>
    </cfRule>
  </conditionalFormatting>
  <conditionalFormatting sqref="J37">
    <cfRule type="cellIs" dxfId="704" priority="27" stopIfTrue="1" operator="notEqual">
      <formula>1</formula>
    </cfRule>
    <cfRule type="cellIs" dxfId="703" priority="28" stopIfTrue="1" operator="equal">
      <formula>1</formula>
    </cfRule>
  </conditionalFormatting>
  <conditionalFormatting sqref="J38">
    <cfRule type="cellIs" dxfId="702" priority="25" stopIfTrue="1" operator="notEqual">
      <formula>1</formula>
    </cfRule>
    <cfRule type="cellIs" dxfId="701" priority="26" stopIfTrue="1" operator="equal">
      <formula>1</formula>
    </cfRule>
  </conditionalFormatting>
  <conditionalFormatting sqref="X10:X47">
    <cfRule type="expression" dxfId="700" priority="1188" stopIfTrue="1">
      <formula>#REF!=0</formula>
    </cfRule>
  </conditionalFormatting>
  <pageMargins left="0.7" right="0.7" top="0.75" bottom="0.75" header="0.3" footer="0.3"/>
  <pageSetup paperSize="9" scale="41" orientation="landscape" r:id="rId1"/>
  <colBreaks count="1" manualBreakCount="1">
    <brk id="32" max="1048575" man="1"/>
  </colBreaks>
  <ignoredErrors>
    <ignoredError sqref="T10:T3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62260" r:id="rId4" name="Button 9876">
              <controlPr defaultSize="0" print="0" autoLine="0" autoPict="0" macro="[0]!ButtonOpenAll">
                <anchor moveWithCells="1" sizeWithCells="1">
                  <from>
                    <xdr:col>2</xdr:col>
                    <xdr:colOff>2819400</xdr:colOff>
                    <xdr:row>3</xdr:row>
                    <xdr:rowOff>114300</xdr:rowOff>
                  </from>
                  <to>
                    <xdr:col>2</xdr:col>
                    <xdr:colOff>3895725</xdr:colOff>
                    <xdr:row>5</xdr:row>
                    <xdr:rowOff>104775</xdr:rowOff>
                  </to>
                </anchor>
              </controlPr>
            </control>
          </mc:Choice>
        </mc:AlternateContent>
        <mc:AlternateContent xmlns:mc="http://schemas.openxmlformats.org/markup-compatibility/2006">
          <mc:Choice Requires="x14">
            <control shapeId="1620178" r:id="rId5" name="Button 10450">
              <controlPr defaultSize="0" print="0" autoLine="0" autoPict="0" macro="[0]!ButtonD1_CloseAll">
                <anchor moveWithCells="1" sizeWithCells="1">
                  <from>
                    <xdr:col>2</xdr:col>
                    <xdr:colOff>4057650</xdr:colOff>
                    <xdr:row>3</xdr:row>
                    <xdr:rowOff>104775</xdr:rowOff>
                  </from>
                  <to>
                    <xdr:col>5</xdr:col>
                    <xdr:colOff>76200</xdr:colOff>
                    <xdr:row>5</xdr:row>
                    <xdr:rowOff>95250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24988555558946501"/>
  </sheetPr>
  <dimension ref="B1:AN38"/>
  <sheetViews>
    <sheetView showGridLines="0" showRowColHeaders="0" zoomScale="115" zoomScaleNormal="115" zoomScaleSheetLayoutView="90" workbookViewId="0">
      <pane ySplit="8" topLeftCell="A10" activePane="bottomLeft" state="frozen"/>
      <selection pane="bottomLeft" activeCell="C6" sqref="C6:S6"/>
    </sheetView>
  </sheetViews>
  <sheetFormatPr defaultRowHeight="15" outlineLevelCol="1" x14ac:dyDescent="0.25"/>
  <cols>
    <col min="1" max="1" width="2" style="163" customWidth="1"/>
    <col min="2" max="2" width="4.5703125" style="163" customWidth="1"/>
    <col min="3" max="3" width="65.85546875" style="163" customWidth="1"/>
    <col min="4" max="4" width="2" style="163" customWidth="1" outlineLevel="1"/>
    <col min="5" max="5" width="5.5703125" style="163" customWidth="1" outlineLevel="1"/>
    <col min="6" max="6" width="2.7109375" style="163" customWidth="1" outlineLevel="1"/>
    <col min="7" max="7" width="6.140625" style="163" customWidth="1" outlineLevel="1"/>
    <col min="8" max="8" width="2.5703125" style="163" customWidth="1"/>
    <col min="9"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5.7109375" style="163" customWidth="1"/>
    <col min="20" max="20" width="13.28515625" style="163" customWidth="1"/>
    <col min="21" max="21" width="8.28515625" style="163" hidden="1" customWidth="1"/>
    <col min="22" max="22" width="11.140625" style="163" hidden="1" customWidth="1"/>
    <col min="23" max="23" width="10.42578125" style="163" hidden="1" customWidth="1"/>
    <col min="24" max="24" width="9" style="163" hidden="1" customWidth="1"/>
    <col min="25" max="25" width="7.140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32" width="9.140625" style="163"/>
    <col min="33" max="33" width="4.28515625" style="163" customWidth="1"/>
    <col min="34" max="16384" width="9.140625" style="163"/>
  </cols>
  <sheetData>
    <row r="1" spans="2:40" ht="27" customHeight="1" x14ac:dyDescent="0.25">
      <c r="B1" s="363" t="s">
        <v>158</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row>
    <row r="2" spans="2:40" x14ac:dyDescent="0.25">
      <c r="B2" s="186"/>
      <c r="C2" s="367" t="s">
        <v>1580</v>
      </c>
      <c r="D2" s="367"/>
      <c r="E2" s="367"/>
      <c r="F2" s="367"/>
      <c r="G2" s="367"/>
      <c r="H2" s="367"/>
      <c r="I2" s="367"/>
      <c r="J2" s="367"/>
      <c r="K2" s="367"/>
      <c r="L2" s="367"/>
      <c r="M2" s="367"/>
      <c r="N2" s="367"/>
      <c r="O2" s="367"/>
      <c r="P2" s="367"/>
      <c r="Q2" s="367"/>
      <c r="R2" s="367"/>
      <c r="S2" s="367"/>
      <c r="T2" s="367"/>
      <c r="U2" s="186"/>
      <c r="V2" s="186"/>
      <c r="W2" s="186"/>
      <c r="X2" s="186"/>
      <c r="Y2" s="186"/>
    </row>
    <row r="3" spans="2:40" x14ac:dyDescent="0.25">
      <c r="B3" s="186"/>
      <c r="C3" s="367" t="s">
        <v>1581</v>
      </c>
      <c r="D3" s="367"/>
      <c r="E3" s="367"/>
      <c r="F3" s="367"/>
      <c r="G3" s="367"/>
      <c r="H3" s="367"/>
      <c r="I3" s="367"/>
      <c r="J3" s="367"/>
      <c r="K3" s="367"/>
      <c r="L3" s="367"/>
      <c r="M3" s="367"/>
      <c r="N3" s="367"/>
      <c r="O3" s="367"/>
      <c r="P3" s="367"/>
      <c r="Q3" s="367"/>
      <c r="R3" s="367"/>
      <c r="S3" s="367"/>
      <c r="T3" s="367"/>
      <c r="U3" s="186"/>
      <c r="V3" s="186"/>
      <c r="W3" s="186"/>
      <c r="X3" s="186"/>
      <c r="Y3" s="186"/>
    </row>
    <row r="4" spans="2:40" x14ac:dyDescent="0.25">
      <c r="B4" s="161"/>
      <c r="C4" s="162"/>
      <c r="D4" s="162"/>
      <c r="E4" s="162"/>
      <c r="F4" s="162"/>
      <c r="G4" s="162"/>
      <c r="H4" s="162"/>
      <c r="I4" s="162"/>
      <c r="J4" s="162"/>
      <c r="K4" s="162"/>
      <c r="L4" s="162"/>
      <c r="M4" s="162"/>
      <c r="N4" s="162"/>
      <c r="O4" s="162"/>
      <c r="P4" s="162"/>
      <c r="Q4" s="162"/>
      <c r="R4" s="162"/>
      <c r="S4" s="162"/>
      <c r="T4" s="162"/>
      <c r="U4" s="162"/>
      <c r="V4" s="162"/>
      <c r="W4" s="162"/>
      <c r="X4" s="162"/>
      <c r="Y4" s="162"/>
    </row>
    <row r="5" spans="2:40" s="166" customFormat="1" ht="14.25" customHeight="1" x14ac:dyDescent="0.25">
      <c r="B5" s="187"/>
      <c r="C5" s="302"/>
      <c r="D5" s="302"/>
      <c r="E5" s="302"/>
      <c r="F5" s="302"/>
      <c r="G5" s="302"/>
      <c r="H5" s="302"/>
      <c r="I5" s="302"/>
      <c r="J5" s="305" t="s">
        <v>200</v>
      </c>
      <c r="K5" s="305"/>
      <c r="L5" s="366"/>
      <c r="M5" s="366"/>
      <c r="N5" s="366"/>
      <c r="O5" s="366"/>
      <c r="P5" s="366"/>
      <c r="Q5" s="366"/>
      <c r="R5" s="366"/>
      <c r="S5" s="366"/>
      <c r="T5" s="366"/>
      <c r="U5" s="366"/>
      <c r="V5" s="366"/>
      <c r="W5" s="366"/>
      <c r="X5" s="366"/>
      <c r="Y5" s="366"/>
      <c r="Z5" s="366"/>
      <c r="AA5" s="366"/>
      <c r="AB5" s="366"/>
      <c r="AC5" s="366"/>
      <c r="AD5" s="366"/>
    </row>
    <row r="6" spans="2:40" s="166" customFormat="1" x14ac:dyDescent="0.25">
      <c r="B6" s="167"/>
      <c r="C6" s="453"/>
      <c r="D6" s="453"/>
      <c r="E6" s="453"/>
      <c r="F6" s="453"/>
      <c r="G6" s="453"/>
      <c r="H6" s="453"/>
      <c r="I6" s="453"/>
      <c r="J6" s="453"/>
      <c r="K6" s="453"/>
      <c r="L6" s="453"/>
      <c r="M6" s="453"/>
      <c r="N6" s="453"/>
      <c r="O6" s="453"/>
      <c r="P6" s="453"/>
      <c r="Q6" s="453"/>
      <c r="R6" s="453"/>
      <c r="S6" s="453"/>
      <c r="T6" s="167"/>
      <c r="U6" s="167"/>
      <c r="V6" s="167"/>
      <c r="W6" s="167"/>
      <c r="X6" s="167"/>
      <c r="Y6" s="167"/>
    </row>
    <row r="7" spans="2:40" s="166" customFormat="1" ht="37.5" customHeight="1" x14ac:dyDescent="0.25">
      <c r="B7" s="181"/>
      <c r="C7" s="356" t="s">
        <v>159</v>
      </c>
      <c r="D7" s="337"/>
      <c r="E7" s="359" t="s">
        <v>160</v>
      </c>
      <c r="F7" s="339"/>
      <c r="G7" s="359" t="s">
        <v>161</v>
      </c>
      <c r="H7" s="168"/>
      <c r="I7" s="169"/>
      <c r="J7" s="361" t="s">
        <v>1695</v>
      </c>
      <c r="K7" s="362"/>
      <c r="L7" s="362"/>
      <c r="M7" s="362"/>
      <c r="N7" s="362"/>
      <c r="O7" s="362"/>
      <c r="P7" s="362"/>
      <c r="Q7" s="362"/>
      <c r="R7" s="362"/>
      <c r="S7" s="169"/>
      <c r="T7" s="360" t="s">
        <v>162</v>
      </c>
      <c r="U7" s="360"/>
      <c r="V7" s="360"/>
      <c r="W7" s="170"/>
      <c r="X7" s="170"/>
      <c r="Y7" s="170"/>
      <c r="Z7" s="170"/>
      <c r="AH7" s="356" t="s">
        <v>163</v>
      </c>
      <c r="AI7" s="356"/>
      <c r="AJ7" s="356"/>
      <c r="AK7" s="356"/>
      <c r="AL7" s="356"/>
      <c r="AM7" s="356"/>
      <c r="AN7" s="356"/>
    </row>
    <row r="8" spans="2:40" s="166" customFormat="1" ht="72.75" customHeight="1" x14ac:dyDescent="0.25">
      <c r="B8" s="181"/>
      <c r="C8" s="356"/>
      <c r="D8" s="337"/>
      <c r="E8" s="359"/>
      <c r="F8" s="340"/>
      <c r="G8" s="359"/>
      <c r="H8" s="168"/>
      <c r="J8" s="172" t="s">
        <v>201</v>
      </c>
      <c r="K8" s="172" t="s">
        <v>202</v>
      </c>
      <c r="L8" s="192">
        <v>0</v>
      </c>
      <c r="M8" s="192">
        <v>0.2</v>
      </c>
      <c r="N8" s="192">
        <v>0.4</v>
      </c>
      <c r="O8" s="192">
        <v>0.6</v>
      </c>
      <c r="P8" s="192">
        <v>0.8</v>
      </c>
      <c r="Q8" s="192">
        <v>1</v>
      </c>
      <c r="R8" s="193" t="s">
        <v>164</v>
      </c>
      <c r="T8" s="174"/>
      <c r="U8" s="174" t="s">
        <v>203</v>
      </c>
      <c r="V8" s="173" t="s">
        <v>204</v>
      </c>
      <c r="W8" s="171"/>
      <c r="Y8" s="171"/>
      <c r="AH8" s="356"/>
      <c r="AI8" s="356"/>
      <c r="AJ8" s="356"/>
      <c r="AK8" s="356"/>
      <c r="AL8" s="356"/>
      <c r="AM8" s="356"/>
      <c r="AN8" s="356"/>
    </row>
    <row r="9" spans="2:40" ht="36" customHeight="1" x14ac:dyDescent="0.25">
      <c r="H9" s="139"/>
      <c r="K9" s="45"/>
      <c r="L9" s="45"/>
      <c r="M9" s="45"/>
      <c r="N9" s="45"/>
      <c r="O9" s="45"/>
      <c r="P9" s="46"/>
      <c r="Q9" s="129"/>
      <c r="R9" s="130"/>
      <c r="T9" s="47"/>
      <c r="U9" s="47"/>
      <c r="V9" s="46"/>
      <c r="W9" s="163" t="s">
        <v>205</v>
      </c>
      <c r="X9" s="163" t="s">
        <v>206</v>
      </c>
      <c r="Z9" s="131" t="s">
        <v>165</v>
      </c>
    </row>
    <row r="10" spans="2:40" ht="49.5" customHeight="1" x14ac:dyDescent="0.25">
      <c r="B10" s="301">
        <v>1</v>
      </c>
      <c r="C10" s="154" t="s">
        <v>166</v>
      </c>
      <c r="D10" s="189"/>
      <c r="E10" s="279" t="s">
        <v>167</v>
      </c>
      <c r="F10" s="276"/>
      <c r="G10" s="279" t="s">
        <v>168</v>
      </c>
      <c r="H10" s="139"/>
      <c r="I10" s="165">
        <f>SUM(K10:K22)</f>
        <v>0</v>
      </c>
      <c r="J10" s="137">
        <f>SUM(L10:Q10)</f>
        <v>0</v>
      </c>
      <c r="K10" s="137">
        <f>SUM(L10:Q10)</f>
        <v>0</v>
      </c>
      <c r="L10" s="135"/>
      <c r="M10" s="135"/>
      <c r="N10" s="135"/>
      <c r="O10" s="135"/>
      <c r="P10" s="136"/>
      <c r="Q10" s="197"/>
      <c r="R10" s="136"/>
      <c r="T10" s="138" t="str">
        <f>IF(SUM(L10:Q10)=1,((L10*0)+(M10*20)+(N10*40)+(O10*60)+(P10*80)+(Q10*100)),"")</f>
        <v/>
      </c>
      <c r="U10" s="160" t="e">
        <f>1/$J$27</f>
        <v>#DIV/0!</v>
      </c>
      <c r="V10" s="140" t="e">
        <f t="shared" ref="V10" si="0">1/$K$27</f>
        <v>#DIV/0!</v>
      </c>
      <c r="W10" s="152" t="e">
        <f>IF(R10=1,0,T10*U10)</f>
        <v>#VALUE!</v>
      </c>
      <c r="X10" s="48" t="e">
        <f>IF(R10=1,0,T10*V10)</f>
        <v>#VALUE!</v>
      </c>
      <c r="Z10" s="355"/>
      <c r="AA10" s="355"/>
      <c r="AH10" s="358" t="s">
        <v>1582</v>
      </c>
      <c r="AI10" s="358"/>
      <c r="AJ10" s="358"/>
      <c r="AK10" s="358"/>
      <c r="AL10" s="358"/>
      <c r="AM10" s="358"/>
      <c r="AN10" s="358"/>
    </row>
    <row r="11" spans="2:40" ht="45.75" customHeight="1" x14ac:dyDescent="0.25">
      <c r="B11" s="301">
        <v>2</v>
      </c>
      <c r="C11" s="154" t="s">
        <v>169</v>
      </c>
      <c r="D11" s="189"/>
      <c r="E11" s="279" t="s">
        <v>170</v>
      </c>
      <c r="F11" s="279"/>
      <c r="G11" s="278" t="s">
        <v>171</v>
      </c>
      <c r="I11" s="165"/>
      <c r="J11" s="137">
        <f>SUM(L11:Q11)</f>
        <v>0</v>
      </c>
      <c r="K11" s="137">
        <f>SUM(L11:Q11)</f>
        <v>0</v>
      </c>
      <c r="L11" s="135"/>
      <c r="M11" s="135"/>
      <c r="N11" s="135"/>
      <c r="O11" s="135"/>
      <c r="P11" s="136"/>
      <c r="Q11" s="135"/>
      <c r="R11" s="136"/>
      <c r="T11" s="138" t="str">
        <f>IF(SUM(L11:Q11)=1,((L11*0)+(M11*20)+(N11*40)+(O11*60)+(P11*80)+(Q11*100)),"")</f>
        <v/>
      </c>
      <c r="U11" s="160" t="e">
        <f>1/$J$27</f>
        <v>#DIV/0!</v>
      </c>
      <c r="V11" s="140" t="e">
        <f t="shared" ref="V11" si="1">1/$K$27</f>
        <v>#DIV/0!</v>
      </c>
      <c r="W11" s="152" t="e">
        <f>IF(R11=1,0,T11*U11)</f>
        <v>#VALUE!</v>
      </c>
      <c r="X11" s="48" t="e">
        <f>IF(R11=1,0,T11*V11)</f>
        <v>#VALUE!</v>
      </c>
      <c r="Z11" s="355"/>
      <c r="AA11" s="355"/>
      <c r="AH11" s="358" t="s">
        <v>1583</v>
      </c>
      <c r="AI11" s="358"/>
      <c r="AJ11" s="358"/>
      <c r="AK11" s="358"/>
      <c r="AL11" s="358"/>
      <c r="AM11" s="358"/>
      <c r="AN11" s="358"/>
    </row>
    <row r="12" spans="2:40" ht="51" customHeight="1" x14ac:dyDescent="0.25">
      <c r="B12" s="301">
        <v>3</v>
      </c>
      <c r="C12" s="154" t="s">
        <v>172</v>
      </c>
      <c r="D12" s="189"/>
      <c r="E12" s="277" t="s">
        <v>173</v>
      </c>
      <c r="F12" s="279"/>
      <c r="G12" s="279"/>
      <c r="H12" s="128"/>
      <c r="I12" s="165"/>
      <c r="J12" s="137">
        <f>SUM(L12:Q12)</f>
        <v>0</v>
      </c>
      <c r="K12" s="137">
        <f>SUM(L12:Q12)</f>
        <v>0</v>
      </c>
      <c r="L12" s="135"/>
      <c r="M12" s="135"/>
      <c r="N12" s="135"/>
      <c r="O12" s="135"/>
      <c r="P12" s="136"/>
      <c r="Q12" s="135"/>
      <c r="R12" s="136"/>
      <c r="T12" s="138" t="str">
        <f>IF(SUM(L12:Q12)=1,((L12*0)+(M12*20)+(N12*40)+(O12*60)+(P12*80)+(Q12*100)),"")</f>
        <v/>
      </c>
      <c r="U12" s="160" t="e">
        <f>1/$J$27</f>
        <v>#DIV/0!</v>
      </c>
      <c r="V12" s="140" t="e">
        <f t="shared" ref="V12:V22" si="2">1/$K$27</f>
        <v>#DIV/0!</v>
      </c>
      <c r="W12" s="152" t="e">
        <f>IF(R12=1,0,T12*U12)</f>
        <v>#VALUE!</v>
      </c>
      <c r="X12" s="48" t="e">
        <f>IF(R12=1,0,T12*V12)</f>
        <v>#VALUE!</v>
      </c>
      <c r="Z12" s="355"/>
      <c r="AA12" s="355"/>
      <c r="AH12" s="358" t="s">
        <v>1584</v>
      </c>
      <c r="AI12" s="358"/>
      <c r="AJ12" s="358"/>
      <c r="AK12" s="358"/>
      <c r="AL12" s="358"/>
      <c r="AM12" s="358"/>
      <c r="AN12" s="358"/>
    </row>
    <row r="13" spans="2:40" ht="50.25" customHeight="1" x14ac:dyDescent="0.25">
      <c r="B13" s="301">
        <v>4</v>
      </c>
      <c r="C13" s="154" t="s">
        <v>174</v>
      </c>
      <c r="D13" s="189"/>
      <c r="E13" s="279" t="s">
        <v>175</v>
      </c>
      <c r="F13" s="276"/>
      <c r="G13" s="280"/>
      <c r="H13" s="139"/>
      <c r="I13" s="165"/>
      <c r="J13" s="137">
        <f>SUM(L13:Q13)</f>
        <v>0</v>
      </c>
      <c r="K13" s="137">
        <f t="shared" ref="K13" si="3">SUM(L13:Q13)</f>
        <v>0</v>
      </c>
      <c r="L13" s="135"/>
      <c r="M13" s="135"/>
      <c r="N13" s="135"/>
      <c r="O13" s="135"/>
      <c r="P13" s="136"/>
      <c r="Q13" s="135"/>
      <c r="R13" s="136"/>
      <c r="T13" s="138" t="str">
        <f t="shared" ref="T13" si="4">IF(SUM(L13:Q13)=1,((L13*0)+(M13*20)+(N13*40)+(O13*60)+(P13*80)+(Q13*100)),"")</f>
        <v/>
      </c>
      <c r="U13" s="160" t="e">
        <f>1/$J$27</f>
        <v>#DIV/0!</v>
      </c>
      <c r="V13" s="140" t="e">
        <f t="shared" si="2"/>
        <v>#DIV/0!</v>
      </c>
      <c r="W13" s="152" t="e">
        <f>IF(R13=1,0,T13*U13)</f>
        <v>#VALUE!</v>
      </c>
      <c r="X13" s="48" t="e">
        <f t="shared" ref="X13" si="5">IF(R13=1,0,T13*V13)</f>
        <v>#VALUE!</v>
      </c>
      <c r="Z13" s="368"/>
      <c r="AA13" s="368"/>
      <c r="AH13" s="358" t="s">
        <v>1585</v>
      </c>
      <c r="AI13" s="358"/>
      <c r="AJ13" s="358"/>
      <c r="AK13" s="358"/>
      <c r="AL13" s="358"/>
      <c r="AM13" s="358"/>
      <c r="AN13" s="358"/>
    </row>
    <row r="14" spans="2:40" ht="51.75" customHeight="1" x14ac:dyDescent="0.25">
      <c r="B14" s="301" t="s">
        <v>176</v>
      </c>
      <c r="C14" s="158" t="s">
        <v>177</v>
      </c>
      <c r="D14" s="189"/>
      <c r="E14" s="279" t="s">
        <v>178</v>
      </c>
      <c r="F14" s="276"/>
      <c r="G14" s="280"/>
      <c r="H14" s="132"/>
      <c r="I14" s="165"/>
      <c r="J14" s="165"/>
      <c r="K14" s="137">
        <f t="shared" ref="K14" si="6">SUM(L14:Q14)</f>
        <v>0</v>
      </c>
      <c r="L14" s="135"/>
      <c r="M14" s="135"/>
      <c r="N14" s="135"/>
      <c r="O14" s="135"/>
      <c r="P14" s="136"/>
      <c r="Q14" s="135"/>
      <c r="R14" s="136"/>
      <c r="T14" s="138" t="str">
        <f t="shared" ref="T14" si="7">IF(SUM(L14:Q14)=1,((L14*0)+(M14*20)+(N14*40)+(O14*60)+(P14*80)+(Q14*100)),"")</f>
        <v/>
      </c>
      <c r="U14" s="160"/>
      <c r="V14" s="140" t="e">
        <f t="shared" si="2"/>
        <v>#DIV/0!</v>
      </c>
      <c r="W14" s="152"/>
      <c r="X14" s="48" t="e">
        <f t="shared" ref="X14" si="8">IF(R14=1,0,T14*V14)</f>
        <v>#VALUE!</v>
      </c>
      <c r="Z14" s="355"/>
      <c r="AA14" s="355"/>
      <c r="AH14" s="345"/>
      <c r="AI14" s="345"/>
      <c r="AJ14" s="345"/>
      <c r="AK14" s="345"/>
      <c r="AL14" s="345"/>
      <c r="AM14" s="345"/>
      <c r="AN14" s="345"/>
    </row>
    <row r="15" spans="2:40" ht="47.25" customHeight="1" x14ac:dyDescent="0.25">
      <c r="B15" s="301">
        <v>5</v>
      </c>
      <c r="C15" s="154" t="s">
        <v>179</v>
      </c>
      <c r="D15" s="189"/>
      <c r="E15" s="279"/>
      <c r="F15" s="276"/>
      <c r="G15" s="280"/>
      <c r="H15" s="139"/>
      <c r="I15" s="165"/>
      <c r="J15" s="137">
        <f>SUM(L15:Q15)</f>
        <v>0</v>
      </c>
      <c r="K15" s="137">
        <f t="shared" ref="K15:K22" si="9">SUM(L15:Q15)</f>
        <v>0</v>
      </c>
      <c r="L15" s="135"/>
      <c r="M15" s="135"/>
      <c r="N15" s="135"/>
      <c r="O15" s="135"/>
      <c r="P15" s="136"/>
      <c r="Q15" s="135"/>
      <c r="R15" s="136"/>
      <c r="T15" s="138" t="str">
        <f t="shared" ref="T15:T22" si="10">IF(SUM(L15:Q15)=1,((L15*0)+(M15*20)+(N15*40)+(O15*60)+(P15*80)+(Q15*100)),"")</f>
        <v/>
      </c>
      <c r="U15" s="160" t="e">
        <f>1/$J$27</f>
        <v>#DIV/0!</v>
      </c>
      <c r="V15" s="140" t="e">
        <f t="shared" si="2"/>
        <v>#DIV/0!</v>
      </c>
      <c r="W15" s="152" t="e">
        <f>IF(R15=1,0,T15*U15)</f>
        <v>#VALUE!</v>
      </c>
      <c r="X15" s="48" t="e">
        <f t="shared" ref="X15:X22" si="11">IF(R15=1,0,T15*V15)</f>
        <v>#VALUE!</v>
      </c>
      <c r="Z15" s="355"/>
      <c r="AA15" s="355"/>
      <c r="AH15" s="358" t="s">
        <v>1586</v>
      </c>
      <c r="AI15" s="358"/>
      <c r="AJ15" s="358"/>
      <c r="AK15" s="358"/>
      <c r="AL15" s="358"/>
      <c r="AM15" s="358"/>
      <c r="AN15" s="358"/>
    </row>
    <row r="16" spans="2:40" ht="51" customHeight="1" x14ac:dyDescent="0.25">
      <c r="B16" s="301" t="s">
        <v>180</v>
      </c>
      <c r="C16" s="303" t="s">
        <v>181</v>
      </c>
      <c r="D16" s="189"/>
      <c r="E16" s="279" t="s">
        <v>182</v>
      </c>
      <c r="F16" s="276"/>
      <c r="G16" s="280"/>
      <c r="H16" s="128"/>
      <c r="I16" s="165"/>
      <c r="J16" s="165"/>
      <c r="K16" s="137">
        <f t="shared" si="9"/>
        <v>0</v>
      </c>
      <c r="L16" s="135"/>
      <c r="M16" s="135"/>
      <c r="N16" s="135"/>
      <c r="O16" s="135"/>
      <c r="P16" s="136"/>
      <c r="Q16" s="135"/>
      <c r="R16" s="136"/>
      <c r="T16" s="138" t="str">
        <f t="shared" si="10"/>
        <v/>
      </c>
      <c r="U16" s="160"/>
      <c r="V16" s="140" t="e">
        <f t="shared" si="2"/>
        <v>#DIV/0!</v>
      </c>
      <c r="W16" s="152"/>
      <c r="X16" s="48" t="e">
        <f t="shared" si="11"/>
        <v>#VALUE!</v>
      </c>
      <c r="Z16" s="355"/>
      <c r="AA16" s="355"/>
      <c r="AH16" s="358" t="s">
        <v>1587</v>
      </c>
      <c r="AI16" s="358"/>
      <c r="AJ16" s="358"/>
      <c r="AK16" s="358"/>
      <c r="AL16" s="358"/>
      <c r="AM16" s="358"/>
      <c r="AN16" s="358"/>
    </row>
    <row r="17" spans="2:40" ht="50.25" customHeight="1" x14ac:dyDescent="0.25">
      <c r="B17" s="301">
        <v>6</v>
      </c>
      <c r="C17" s="154" t="s">
        <v>183</v>
      </c>
      <c r="D17" s="189"/>
      <c r="E17" s="279" t="s">
        <v>184</v>
      </c>
      <c r="F17" s="276"/>
      <c r="G17" s="280"/>
      <c r="H17" s="128"/>
      <c r="I17" s="165"/>
      <c r="J17" s="137">
        <f>SUM(L17:Q17)</f>
        <v>0</v>
      </c>
      <c r="K17" s="137">
        <f t="shared" si="9"/>
        <v>0</v>
      </c>
      <c r="L17" s="135"/>
      <c r="M17" s="135"/>
      <c r="N17" s="135"/>
      <c r="O17" s="135"/>
      <c r="P17" s="136"/>
      <c r="Q17" s="135"/>
      <c r="R17" s="136"/>
      <c r="T17" s="138" t="str">
        <f t="shared" si="10"/>
        <v/>
      </c>
      <c r="U17" s="160" t="e">
        <f>1/$J$27</f>
        <v>#DIV/0!</v>
      </c>
      <c r="V17" s="140" t="e">
        <f t="shared" si="2"/>
        <v>#DIV/0!</v>
      </c>
      <c r="W17" s="152" t="e">
        <f>IF(R17=1,0,T17*U17)</f>
        <v>#VALUE!</v>
      </c>
      <c r="X17" s="48" t="e">
        <f t="shared" si="11"/>
        <v>#VALUE!</v>
      </c>
      <c r="Z17" s="355"/>
      <c r="AA17" s="355"/>
      <c r="AH17" s="358" t="s">
        <v>1588</v>
      </c>
      <c r="AI17" s="358"/>
      <c r="AJ17" s="358"/>
      <c r="AK17" s="358"/>
      <c r="AL17" s="358"/>
      <c r="AM17" s="358"/>
      <c r="AN17" s="358"/>
    </row>
    <row r="18" spans="2:40" ht="62.25" customHeight="1" x14ac:dyDescent="0.25">
      <c r="B18" s="301" t="s">
        <v>185</v>
      </c>
      <c r="C18" s="155" t="s">
        <v>186</v>
      </c>
      <c r="D18" s="189"/>
      <c r="E18" s="279" t="s">
        <v>187</v>
      </c>
      <c r="F18" s="276"/>
      <c r="G18" s="280"/>
      <c r="H18" s="128"/>
      <c r="I18" s="165"/>
      <c r="J18" s="165"/>
      <c r="K18" s="137">
        <f t="shared" si="9"/>
        <v>0</v>
      </c>
      <c r="L18" s="135"/>
      <c r="M18" s="135"/>
      <c r="N18" s="135"/>
      <c r="O18" s="135"/>
      <c r="P18" s="136"/>
      <c r="Q18" s="135"/>
      <c r="R18" s="136"/>
      <c r="T18" s="138" t="str">
        <f t="shared" si="10"/>
        <v/>
      </c>
      <c r="U18" s="160"/>
      <c r="V18" s="140" t="e">
        <f t="shared" si="2"/>
        <v>#DIV/0!</v>
      </c>
      <c r="W18" s="152"/>
      <c r="X18" s="48" t="e">
        <f t="shared" si="11"/>
        <v>#VALUE!</v>
      </c>
      <c r="Z18" s="355"/>
      <c r="AA18" s="355"/>
      <c r="AH18" s="358" t="s">
        <v>1589</v>
      </c>
      <c r="AI18" s="358"/>
      <c r="AJ18" s="358"/>
      <c r="AK18" s="358"/>
      <c r="AL18" s="358"/>
      <c r="AM18" s="358"/>
      <c r="AN18" s="358"/>
    </row>
    <row r="19" spans="2:40" ht="61.5" customHeight="1" x14ac:dyDescent="0.25">
      <c r="B19" s="301" t="s">
        <v>188</v>
      </c>
      <c r="C19" s="156" t="s">
        <v>189</v>
      </c>
      <c r="D19" s="189"/>
      <c r="E19" s="279" t="s">
        <v>190</v>
      </c>
      <c r="F19" s="276"/>
      <c r="G19" s="280"/>
      <c r="H19" s="128"/>
      <c r="I19" s="165"/>
      <c r="J19" s="165"/>
      <c r="K19" s="137">
        <f t="shared" si="9"/>
        <v>0</v>
      </c>
      <c r="L19" s="135"/>
      <c r="M19" s="135"/>
      <c r="N19" s="135"/>
      <c r="O19" s="135"/>
      <c r="P19" s="136"/>
      <c r="Q19" s="135"/>
      <c r="R19" s="136"/>
      <c r="T19" s="138" t="str">
        <f t="shared" si="10"/>
        <v/>
      </c>
      <c r="U19" s="160"/>
      <c r="V19" s="140" t="e">
        <f t="shared" si="2"/>
        <v>#DIV/0!</v>
      </c>
      <c r="W19" s="152"/>
      <c r="X19" s="48" t="e">
        <f t="shared" si="11"/>
        <v>#VALUE!</v>
      </c>
      <c r="Z19" s="355"/>
      <c r="AA19" s="355"/>
      <c r="AH19" s="358" t="s">
        <v>1590</v>
      </c>
      <c r="AI19" s="358"/>
      <c r="AJ19" s="358"/>
      <c r="AK19" s="358"/>
      <c r="AL19" s="358"/>
      <c r="AM19" s="358"/>
      <c r="AN19" s="358"/>
    </row>
    <row r="20" spans="2:40" ht="55.5" customHeight="1" x14ac:dyDescent="0.25">
      <c r="B20" s="301" t="s">
        <v>191</v>
      </c>
      <c r="C20" s="157" t="s">
        <v>192</v>
      </c>
      <c r="D20" s="189"/>
      <c r="E20" s="279" t="s">
        <v>193</v>
      </c>
      <c r="F20" s="276"/>
      <c r="G20" s="280"/>
      <c r="H20" s="128"/>
      <c r="I20" s="165"/>
      <c r="J20" s="165"/>
      <c r="K20" s="137">
        <f t="shared" si="9"/>
        <v>0</v>
      </c>
      <c r="L20" s="135"/>
      <c r="M20" s="135"/>
      <c r="N20" s="135"/>
      <c r="O20" s="135"/>
      <c r="P20" s="136"/>
      <c r="Q20" s="135"/>
      <c r="R20" s="136"/>
      <c r="T20" s="138" t="str">
        <f t="shared" si="10"/>
        <v/>
      </c>
      <c r="U20" s="160"/>
      <c r="V20" s="140" t="e">
        <f t="shared" si="2"/>
        <v>#DIV/0!</v>
      </c>
      <c r="W20" s="152"/>
      <c r="X20" s="48" t="e">
        <f t="shared" si="11"/>
        <v>#VALUE!</v>
      </c>
      <c r="Z20" s="355"/>
      <c r="AA20" s="355"/>
      <c r="AH20" s="358" t="s">
        <v>1591</v>
      </c>
      <c r="AI20" s="358"/>
      <c r="AJ20" s="358"/>
      <c r="AK20" s="358"/>
      <c r="AL20" s="358"/>
      <c r="AM20" s="358"/>
      <c r="AN20" s="358"/>
    </row>
    <row r="21" spans="2:40" ht="51" customHeight="1" x14ac:dyDescent="0.25">
      <c r="B21" s="301">
        <v>7</v>
      </c>
      <c r="C21" s="154" t="s">
        <v>194</v>
      </c>
      <c r="D21" s="189"/>
      <c r="E21" s="279" t="s">
        <v>195</v>
      </c>
      <c r="F21" s="276"/>
      <c r="G21" s="247"/>
      <c r="H21" s="128"/>
      <c r="I21" s="165"/>
      <c r="J21" s="137">
        <f>SUM(L21:Q21)</f>
        <v>0</v>
      </c>
      <c r="K21" s="137">
        <f t="shared" si="9"/>
        <v>0</v>
      </c>
      <c r="L21" s="135"/>
      <c r="M21" s="135"/>
      <c r="N21" s="135"/>
      <c r="O21" s="135"/>
      <c r="P21" s="136"/>
      <c r="Q21" s="135"/>
      <c r="R21" s="136"/>
      <c r="T21" s="138" t="str">
        <f t="shared" si="10"/>
        <v/>
      </c>
      <c r="U21" s="160" t="e">
        <f>1/$J$27</f>
        <v>#DIV/0!</v>
      </c>
      <c r="V21" s="140" t="e">
        <f t="shared" si="2"/>
        <v>#DIV/0!</v>
      </c>
      <c r="W21" s="152" t="e">
        <f>IF(R21=1,0,T21*U21)</f>
        <v>#VALUE!</v>
      </c>
      <c r="X21" s="48" t="e">
        <f t="shared" si="11"/>
        <v>#VALUE!</v>
      </c>
      <c r="Z21" s="355"/>
      <c r="AA21" s="355"/>
      <c r="AH21" s="358" t="s">
        <v>1592</v>
      </c>
      <c r="AI21" s="358"/>
      <c r="AJ21" s="358"/>
      <c r="AK21" s="358"/>
      <c r="AL21" s="358"/>
      <c r="AM21" s="358"/>
      <c r="AN21" s="358"/>
    </row>
    <row r="22" spans="2:40" ht="61.5" customHeight="1" x14ac:dyDescent="0.25">
      <c r="B22" s="301">
        <v>8</v>
      </c>
      <c r="C22" s="154" t="s">
        <v>196</v>
      </c>
      <c r="D22" s="189"/>
      <c r="E22" s="279" t="s">
        <v>197</v>
      </c>
      <c r="F22" s="276"/>
      <c r="G22" s="280"/>
      <c r="H22" s="139"/>
      <c r="I22" s="165"/>
      <c r="J22" s="137">
        <f>SUM(L22:Q22)</f>
        <v>0</v>
      </c>
      <c r="K22" s="137">
        <f t="shared" si="9"/>
        <v>0</v>
      </c>
      <c r="L22" s="135"/>
      <c r="M22" s="135"/>
      <c r="N22" s="135"/>
      <c r="O22" s="135"/>
      <c r="P22" s="136"/>
      <c r="Q22" s="135"/>
      <c r="R22" s="136"/>
      <c r="T22" s="138" t="str">
        <f t="shared" si="10"/>
        <v/>
      </c>
      <c r="U22" s="160" t="e">
        <f>1/$J$27</f>
        <v>#DIV/0!</v>
      </c>
      <c r="V22" s="140" t="e">
        <f t="shared" si="2"/>
        <v>#DIV/0!</v>
      </c>
      <c r="W22" s="152" t="e">
        <f>IF(R22=1,0,T22*U22)</f>
        <v>#VALUE!</v>
      </c>
      <c r="X22" s="48" t="e">
        <f t="shared" si="11"/>
        <v>#VALUE!</v>
      </c>
      <c r="Z22" s="355"/>
      <c r="AA22" s="355"/>
      <c r="AH22" s="358" t="s">
        <v>1593</v>
      </c>
      <c r="AI22" s="358"/>
      <c r="AJ22" s="358"/>
      <c r="AK22" s="358"/>
      <c r="AL22" s="358"/>
      <c r="AM22" s="358"/>
      <c r="AN22" s="358"/>
    </row>
    <row r="23" spans="2:40" x14ac:dyDescent="0.25">
      <c r="C23" s="165"/>
      <c r="D23" s="165"/>
      <c r="E23" s="165"/>
      <c r="F23" s="165"/>
      <c r="G23" s="165"/>
      <c r="Z23"/>
      <c r="AA23"/>
    </row>
    <row r="24" spans="2:40" x14ac:dyDescent="0.25">
      <c r="C24" s="165"/>
      <c r="D24" s="165"/>
      <c r="E24" s="165"/>
      <c r="F24" s="165"/>
      <c r="G24" s="165"/>
      <c r="S24" s="131" t="s">
        <v>198</v>
      </c>
      <c r="T24" s="142">
        <f>SUMIF(J27,8-W27,W24)</f>
        <v>0</v>
      </c>
      <c r="W24" s="184" t="e">
        <f>SUM(W10:W22)</f>
        <v>#VALUE!</v>
      </c>
      <c r="X24" s="184" t="e">
        <f>SUM(X10:X22)</f>
        <v>#VALUE!</v>
      </c>
    </row>
    <row r="25" spans="2:40" x14ac:dyDescent="0.25">
      <c r="C25" s="165"/>
      <c r="D25" s="165"/>
      <c r="E25" s="165"/>
      <c r="F25" s="165"/>
      <c r="G25" s="165"/>
      <c r="S25" s="131" t="s">
        <v>199</v>
      </c>
      <c r="T25" s="142">
        <f>SUMIF(K27,13-W28,X24)</f>
        <v>0</v>
      </c>
      <c r="Y25" s="141"/>
    </row>
    <row r="26" spans="2:40" x14ac:dyDescent="0.25">
      <c r="C26" s="165"/>
      <c r="D26" s="165"/>
      <c r="E26" s="165"/>
      <c r="F26" s="165"/>
      <c r="G26" s="165"/>
      <c r="Y26" s="141"/>
    </row>
    <row r="27" spans="2:40" x14ac:dyDescent="0.25">
      <c r="C27" s="165"/>
      <c r="D27" s="165"/>
      <c r="E27" s="165"/>
      <c r="F27" s="165"/>
      <c r="G27" s="165"/>
      <c r="J27" s="163">
        <f>SUM($J$10:$J$22)</f>
        <v>0</v>
      </c>
      <c r="K27" s="163">
        <f>SUM(K10:K22)</f>
        <v>0</v>
      </c>
      <c r="V27" s="163" t="s">
        <v>207</v>
      </c>
      <c r="W27" s="163">
        <f>SUM(R10:R13,R15,R17,R21,R22)</f>
        <v>0</v>
      </c>
    </row>
    <row r="28" spans="2:40" ht="13.5" customHeight="1" x14ac:dyDescent="0.25">
      <c r="C28" s="165"/>
      <c r="D28" s="165"/>
      <c r="E28" s="165"/>
      <c r="F28" s="165"/>
      <c r="G28" s="165"/>
      <c r="V28" s="163" t="s">
        <v>208</v>
      </c>
      <c r="W28" s="163">
        <f>SUM(R10:R22)</f>
        <v>0</v>
      </c>
    </row>
    <row r="29" spans="2:40" x14ac:dyDescent="0.25">
      <c r="C29" s="165"/>
      <c r="D29" s="165"/>
      <c r="E29" s="165"/>
      <c r="F29" s="165"/>
      <c r="G29" s="165"/>
    </row>
    <row r="36" spans="28:33" ht="22.5" customHeight="1" x14ac:dyDescent="0.25">
      <c r="AB36" s="164"/>
      <c r="AC36" s="164"/>
      <c r="AD36" s="164"/>
    </row>
    <row r="38" spans="28:33" ht="15" customHeight="1" x14ac:dyDescent="0.25">
      <c r="AB38" s="164"/>
      <c r="AC38" s="164"/>
      <c r="AD38" s="164"/>
      <c r="AE38" s="164"/>
      <c r="AF38" s="164"/>
      <c r="AG38" s="164"/>
    </row>
  </sheetData>
  <sheetProtection formatCells="0" formatColumns="0" formatRows="0" insertColumns="0" insertRows="0" insertHyperlinks="0" deleteColumns="0" deleteRows="0" sort="0" autoFilter="0" pivotTables="0"/>
  <mergeCells count="36">
    <mergeCell ref="AH13:AN13"/>
    <mergeCell ref="AH15:AN15"/>
    <mergeCell ref="AH16:AN16"/>
    <mergeCell ref="Z16:AA16"/>
    <mergeCell ref="Z12:AA12"/>
    <mergeCell ref="AH17:AN17"/>
    <mergeCell ref="Z22:AA22"/>
    <mergeCell ref="Z10:AA10"/>
    <mergeCell ref="Z13:AA13"/>
    <mergeCell ref="Z14:AA14"/>
    <mergeCell ref="Z15:AA15"/>
    <mergeCell ref="Z20:AA20"/>
    <mergeCell ref="Z17:AA17"/>
    <mergeCell ref="Z18:AA18"/>
    <mergeCell ref="AH18:AN18"/>
    <mergeCell ref="AH19:AN19"/>
    <mergeCell ref="AH20:AN20"/>
    <mergeCell ref="AH22:AN22"/>
    <mergeCell ref="AH21:AN21"/>
    <mergeCell ref="Z19:AA19"/>
    <mergeCell ref="Z21:AA21"/>
    <mergeCell ref="L5:AD5"/>
    <mergeCell ref="B1:AA1"/>
    <mergeCell ref="AH11:AN11"/>
    <mergeCell ref="AH12:AN12"/>
    <mergeCell ref="G7:G8"/>
    <mergeCell ref="C2:T2"/>
    <mergeCell ref="C3:T3"/>
    <mergeCell ref="C7:C8"/>
    <mergeCell ref="T7:V7"/>
    <mergeCell ref="E7:E8"/>
    <mergeCell ref="J7:R7"/>
    <mergeCell ref="AH7:AN8"/>
    <mergeCell ref="AH10:AN10"/>
    <mergeCell ref="Z11:AA11"/>
    <mergeCell ref="C6:S6"/>
  </mergeCells>
  <conditionalFormatting sqref="K10 K13:K22">
    <cfRule type="cellIs" dxfId="699" priority="253" stopIfTrue="1" operator="notEqual">
      <formula>1</formula>
    </cfRule>
    <cfRule type="cellIs" dxfId="698" priority="254" stopIfTrue="1" operator="equal">
      <formula>1</formula>
    </cfRule>
  </conditionalFormatting>
  <conditionalFormatting sqref="T25">
    <cfRule type="containsBlanks" dxfId="697" priority="147" stopIfTrue="1">
      <formula>LEN(TRIM(T25))=0</formula>
    </cfRule>
    <cfRule type="cellIs" dxfId="696" priority="148" stopIfTrue="1" operator="lessThan">
      <formula>19.999</formula>
    </cfRule>
    <cfRule type="cellIs" dxfId="695" priority="149" stopIfTrue="1" operator="lessThan">
      <formula>39.999</formula>
    </cfRule>
    <cfRule type="cellIs" dxfId="694" priority="150" stopIfTrue="1" operator="lessThan">
      <formula>59.999</formula>
    </cfRule>
    <cfRule type="cellIs" dxfId="693" priority="151" stopIfTrue="1" operator="lessThan">
      <formula>79.999</formula>
    </cfRule>
    <cfRule type="cellIs" dxfId="692" priority="152" stopIfTrue="1" operator="lessThan">
      <formula>89.999</formula>
    </cfRule>
    <cfRule type="cellIs" dxfId="691" priority="153" stopIfTrue="1" operator="between">
      <formula>90</formula>
      <formula>100</formula>
    </cfRule>
  </conditionalFormatting>
  <conditionalFormatting sqref="T24">
    <cfRule type="containsBlanks" dxfId="690" priority="140" stopIfTrue="1">
      <formula>LEN(TRIM(T24))=0</formula>
    </cfRule>
    <cfRule type="cellIs" dxfId="689" priority="141" stopIfTrue="1" operator="lessThan">
      <formula>19.999</formula>
    </cfRule>
    <cfRule type="cellIs" dxfId="688" priority="142" stopIfTrue="1" operator="lessThan">
      <formula>39.999</formula>
    </cfRule>
    <cfRule type="cellIs" dxfId="687" priority="143" stopIfTrue="1" operator="lessThan">
      <formula>59.999</formula>
    </cfRule>
    <cfRule type="cellIs" dxfId="686" priority="144" stopIfTrue="1" operator="lessThan">
      <formula>79.999</formula>
    </cfRule>
    <cfRule type="cellIs" dxfId="685" priority="145" stopIfTrue="1" operator="lessThan">
      <formula>89.999</formula>
    </cfRule>
    <cfRule type="cellIs" dxfId="684" priority="146" stopIfTrue="1" operator="between">
      <formula>90</formula>
      <formula>100</formula>
    </cfRule>
  </conditionalFormatting>
  <conditionalFormatting sqref="J10">
    <cfRule type="cellIs" dxfId="683" priority="128" stopIfTrue="1" operator="notEqual">
      <formula>1</formula>
    </cfRule>
    <cfRule type="cellIs" dxfId="682" priority="129" stopIfTrue="1" operator="equal">
      <formula>1</formula>
    </cfRule>
  </conditionalFormatting>
  <conditionalFormatting sqref="J13">
    <cfRule type="cellIs" dxfId="681" priority="41" stopIfTrue="1" operator="notEqual">
      <formula>1</formula>
    </cfRule>
    <cfRule type="cellIs" dxfId="680" priority="42" stopIfTrue="1" operator="equal">
      <formula>1</formula>
    </cfRule>
  </conditionalFormatting>
  <conditionalFormatting sqref="J15">
    <cfRule type="cellIs" dxfId="679" priority="39" stopIfTrue="1" operator="notEqual">
      <formula>1</formula>
    </cfRule>
    <cfRule type="cellIs" dxfId="678" priority="40" stopIfTrue="1" operator="equal">
      <formula>1</formula>
    </cfRule>
  </conditionalFormatting>
  <conditionalFormatting sqref="J17">
    <cfRule type="cellIs" dxfId="677" priority="37" stopIfTrue="1" operator="notEqual">
      <formula>1</formula>
    </cfRule>
    <cfRule type="cellIs" dxfId="676" priority="38" stopIfTrue="1" operator="equal">
      <formula>1</formula>
    </cfRule>
  </conditionalFormatting>
  <conditionalFormatting sqref="J22">
    <cfRule type="cellIs" dxfId="675" priority="35" stopIfTrue="1" operator="notEqual">
      <formula>1</formula>
    </cfRule>
    <cfRule type="cellIs" dxfId="674" priority="36" stopIfTrue="1" operator="equal">
      <formula>1</formula>
    </cfRule>
  </conditionalFormatting>
  <conditionalFormatting sqref="X10 X13:X22">
    <cfRule type="expression" dxfId="673" priority="273" stopIfTrue="1">
      <formula>#REF!=0</formula>
    </cfRule>
  </conditionalFormatting>
  <pageMargins left="0.7" right="0.7" top="0.75" bottom="0.75" header="0.3" footer="0.3"/>
  <pageSetup paperSize="9" scale="47" orientation="landscape" r:id="rId1"/>
  <colBreaks count="1" manualBreakCount="1">
    <brk id="33" max="1048575" man="1"/>
  </colBreaks>
  <ignoredErrors>
    <ignoredError sqref="T10:T23"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33261" r:id="rId4" name="Button 3405">
              <controlPr defaultSize="0" print="0" autoLine="0" autoPict="0" macro="[0]!ButtonOpenAll">
                <anchor moveWithCells="1" sizeWithCells="1">
                  <from>
                    <xdr:col>2</xdr:col>
                    <xdr:colOff>2857500</xdr:colOff>
                    <xdr:row>3</xdr:row>
                    <xdr:rowOff>76200</xdr:rowOff>
                  </from>
                  <to>
                    <xdr:col>2</xdr:col>
                    <xdr:colOff>3933825</xdr:colOff>
                    <xdr:row>5</xdr:row>
                    <xdr:rowOff>66675</xdr:rowOff>
                  </to>
                </anchor>
              </controlPr>
            </control>
          </mc:Choice>
        </mc:AlternateContent>
        <mc:AlternateContent xmlns:mc="http://schemas.openxmlformats.org/markup-compatibility/2006">
          <mc:Choice Requires="x14">
            <control shapeId="1533468" r:id="rId5" name="Button 3612">
              <controlPr defaultSize="0" print="0" autoLine="0" autoPict="0" macro="[0]!ButtonD2_CloseAll">
                <anchor moveWithCells="1" sizeWithCells="1">
                  <from>
                    <xdr:col>2</xdr:col>
                    <xdr:colOff>4057650</xdr:colOff>
                    <xdr:row>3</xdr:row>
                    <xdr:rowOff>66675</xdr:rowOff>
                  </from>
                  <to>
                    <xdr:col>6</xdr:col>
                    <xdr:colOff>57150</xdr:colOff>
                    <xdr:row>5</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88555558946501"/>
  </sheetPr>
  <dimension ref="A1:AM44"/>
  <sheetViews>
    <sheetView showGridLines="0" showRowColHeaders="0" zoomScale="115" zoomScaleNormal="115" workbookViewId="0">
      <pane ySplit="8" topLeftCell="A18" activePane="bottomLeft" state="frozen"/>
      <selection pane="bottomLeft" activeCell="C6" sqref="C6:R6"/>
    </sheetView>
  </sheetViews>
  <sheetFormatPr defaultRowHeight="15" outlineLevelCol="1" x14ac:dyDescent="0.25"/>
  <cols>
    <col min="1" max="1" width="1.7109375" style="163" customWidth="1"/>
    <col min="2" max="2" width="4.42578125" style="163" customWidth="1"/>
    <col min="3" max="3" width="65.85546875" style="163" customWidth="1"/>
    <col min="4" max="4" width="1.85546875" style="163" customWidth="1" outlineLevel="1"/>
    <col min="5" max="5" width="5.42578125" style="163" customWidth="1" outlineLevel="1"/>
    <col min="6" max="6" width="1.42578125" style="163" customWidth="1" outlineLevel="1"/>
    <col min="7" max="7" width="7.42578125" style="163" customWidth="1" outlineLevel="1"/>
    <col min="8" max="8" width="2.28515625" style="163" customWidth="1"/>
    <col min="9" max="9" width="4" style="163" hidden="1" customWidth="1"/>
    <col min="10"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7.28515625" style="163" customWidth="1"/>
    <col min="19" max="19" width="13.28515625" style="163" customWidth="1"/>
    <col min="20" max="20" width="8.28515625" style="163" hidden="1" customWidth="1"/>
    <col min="21" max="21" width="9" style="163" hidden="1" customWidth="1"/>
    <col min="22" max="22" width="10.42578125" style="163" hidden="1" customWidth="1"/>
    <col min="23" max="23" width="9.28515625"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1:39" ht="39" customHeight="1" x14ac:dyDescent="0.25">
      <c r="A1" s="345"/>
      <c r="B1" s="363" t="s">
        <v>209</v>
      </c>
      <c r="C1" s="363"/>
      <c r="D1" s="363"/>
      <c r="E1" s="363"/>
      <c r="F1" s="363"/>
      <c r="G1" s="363"/>
      <c r="H1" s="363"/>
      <c r="I1" s="363"/>
      <c r="J1" s="363"/>
      <c r="K1" s="363"/>
      <c r="L1" s="363"/>
      <c r="M1" s="363"/>
      <c r="N1" s="363"/>
      <c r="O1" s="363"/>
      <c r="P1" s="363"/>
      <c r="Q1" s="363"/>
      <c r="R1" s="363"/>
      <c r="S1" s="363"/>
      <c r="T1" s="363"/>
      <c r="U1" s="363"/>
      <c r="V1" s="363"/>
      <c r="W1" s="363"/>
      <c r="X1" s="363"/>
      <c r="Y1" s="363"/>
      <c r="Z1" s="363"/>
    </row>
    <row r="2" spans="1:39" x14ac:dyDescent="0.25">
      <c r="B2" s="186"/>
      <c r="C2" s="367" t="s">
        <v>1594</v>
      </c>
      <c r="D2" s="367"/>
      <c r="E2" s="367"/>
      <c r="F2" s="367"/>
      <c r="G2" s="367"/>
      <c r="H2" s="367"/>
      <c r="I2" s="367"/>
      <c r="J2" s="367"/>
      <c r="K2" s="367"/>
      <c r="L2" s="367"/>
      <c r="M2" s="367"/>
      <c r="N2" s="367"/>
      <c r="O2" s="367"/>
      <c r="P2" s="367"/>
      <c r="Q2" s="367"/>
      <c r="R2" s="367"/>
      <c r="S2" s="367"/>
      <c r="T2" s="367"/>
      <c r="U2" s="186"/>
      <c r="V2" s="186"/>
      <c r="W2" s="186"/>
      <c r="X2" s="186"/>
    </row>
    <row r="3" spans="1:39" x14ac:dyDescent="0.25">
      <c r="B3" s="186"/>
      <c r="C3" s="367" t="s">
        <v>1595</v>
      </c>
      <c r="D3" s="367"/>
      <c r="E3" s="367"/>
      <c r="F3" s="367"/>
      <c r="G3" s="367"/>
      <c r="H3" s="367"/>
      <c r="I3" s="367"/>
      <c r="J3" s="367"/>
      <c r="K3" s="367"/>
      <c r="L3" s="367"/>
      <c r="M3" s="367"/>
      <c r="N3" s="367"/>
      <c r="O3" s="367"/>
      <c r="P3" s="367"/>
      <c r="Q3" s="367"/>
      <c r="R3" s="367"/>
      <c r="S3" s="367"/>
      <c r="T3" s="367"/>
      <c r="U3" s="186"/>
      <c r="V3" s="186"/>
      <c r="W3" s="186"/>
      <c r="X3" s="186"/>
    </row>
    <row r="4" spans="1:39" x14ac:dyDescent="0.25">
      <c r="B4" s="161"/>
      <c r="C4" s="162"/>
      <c r="D4" s="162"/>
      <c r="E4" s="162"/>
      <c r="F4" s="162"/>
      <c r="G4" s="162"/>
      <c r="H4" s="162"/>
      <c r="I4" s="162"/>
      <c r="J4" s="162"/>
      <c r="K4" s="162"/>
      <c r="L4" s="162"/>
      <c r="M4" s="162"/>
      <c r="N4" s="162"/>
      <c r="O4" s="162"/>
      <c r="P4" s="162"/>
      <c r="Q4" s="162"/>
      <c r="R4" s="162"/>
      <c r="S4" s="162"/>
      <c r="T4" s="162"/>
      <c r="U4" s="162"/>
      <c r="V4" s="162"/>
      <c r="W4" s="162"/>
      <c r="X4" s="162"/>
    </row>
    <row r="5" spans="1:39" s="166" customFormat="1" ht="14.25" customHeight="1" x14ac:dyDescent="0.25">
      <c r="B5" s="302"/>
      <c r="C5" s="302"/>
      <c r="D5" s="302"/>
      <c r="E5" s="302"/>
      <c r="F5" s="302"/>
      <c r="G5" s="302"/>
      <c r="H5" s="302"/>
      <c r="I5" s="302"/>
      <c r="J5" s="302"/>
      <c r="K5" s="366"/>
      <c r="L5" s="366"/>
      <c r="M5" s="366"/>
      <c r="N5" s="366"/>
      <c r="O5" s="366"/>
      <c r="P5" s="366"/>
      <c r="Q5" s="366"/>
      <c r="R5" s="366"/>
      <c r="S5" s="366"/>
      <c r="T5" s="366"/>
      <c r="U5" s="366"/>
      <c r="V5" s="366"/>
      <c r="W5" s="366"/>
      <c r="X5" s="366"/>
      <c r="Y5" s="366"/>
      <c r="Z5" s="366"/>
      <c r="AA5" s="366"/>
      <c r="AB5" s="366"/>
      <c r="AC5" s="366"/>
    </row>
    <row r="6" spans="1:39"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row>
    <row r="7" spans="1:39" s="166" customFormat="1" ht="37.5" customHeight="1" x14ac:dyDescent="0.25">
      <c r="B7" s="181"/>
      <c r="C7" s="356" t="s">
        <v>210</v>
      </c>
      <c r="D7" s="338"/>
      <c r="E7" s="359" t="s">
        <v>211</v>
      </c>
      <c r="F7" s="339"/>
      <c r="G7" s="359" t="s">
        <v>212</v>
      </c>
      <c r="H7" s="168"/>
      <c r="I7" s="361" t="s">
        <v>1695</v>
      </c>
      <c r="J7" s="362"/>
      <c r="K7" s="362"/>
      <c r="L7" s="362"/>
      <c r="M7" s="362"/>
      <c r="N7" s="362"/>
      <c r="O7" s="362"/>
      <c r="P7" s="362"/>
      <c r="Q7" s="362"/>
      <c r="R7" s="169"/>
      <c r="S7" s="360" t="s">
        <v>213</v>
      </c>
      <c r="T7" s="360"/>
      <c r="U7" s="360"/>
      <c r="V7" s="170"/>
      <c r="W7" s="170"/>
      <c r="X7" s="170"/>
      <c r="Y7" s="170"/>
      <c r="AG7" s="356" t="s">
        <v>214</v>
      </c>
      <c r="AH7" s="356"/>
      <c r="AI7" s="356"/>
      <c r="AJ7" s="356"/>
      <c r="AK7" s="356"/>
      <c r="AL7" s="356"/>
      <c r="AM7" s="356"/>
    </row>
    <row r="8" spans="1:39" s="166" customFormat="1" ht="80.25" customHeight="1" x14ac:dyDescent="0.25">
      <c r="B8" s="181"/>
      <c r="C8" s="356"/>
      <c r="D8" s="338"/>
      <c r="E8" s="359"/>
      <c r="F8" s="340"/>
      <c r="G8" s="359"/>
      <c r="H8" s="168"/>
      <c r="I8" s="172" t="s">
        <v>279</v>
      </c>
      <c r="J8" s="172" t="s">
        <v>280</v>
      </c>
      <c r="K8" s="192">
        <v>0</v>
      </c>
      <c r="L8" s="192">
        <v>0.2</v>
      </c>
      <c r="M8" s="192">
        <v>0.4</v>
      </c>
      <c r="N8" s="192">
        <v>0.6</v>
      </c>
      <c r="O8" s="192">
        <v>0.8</v>
      </c>
      <c r="P8" s="192">
        <v>1</v>
      </c>
      <c r="Q8" s="193" t="s">
        <v>215</v>
      </c>
      <c r="S8" s="174"/>
      <c r="T8" s="174" t="s">
        <v>281</v>
      </c>
      <c r="U8" s="173" t="s">
        <v>282</v>
      </c>
      <c r="V8" s="171"/>
      <c r="X8" s="171"/>
      <c r="AG8" s="356"/>
      <c r="AH8" s="356"/>
      <c r="AI8" s="356"/>
      <c r="AJ8" s="356"/>
      <c r="AK8" s="356"/>
      <c r="AL8" s="356"/>
      <c r="AM8" s="356"/>
    </row>
    <row r="9" spans="1:39" ht="42" customHeight="1" x14ac:dyDescent="0.25">
      <c r="H9" s="139"/>
      <c r="J9" s="45"/>
      <c r="K9" s="45"/>
      <c r="L9" s="45"/>
      <c r="M9" s="45"/>
      <c r="N9" s="45"/>
      <c r="O9" s="46"/>
      <c r="P9" s="129"/>
      <c r="Q9" s="130"/>
      <c r="S9" s="47"/>
      <c r="T9" s="47"/>
      <c r="U9" s="46"/>
      <c r="V9" s="163" t="s">
        <v>283</v>
      </c>
      <c r="W9" s="163" t="s">
        <v>284</v>
      </c>
      <c r="Y9" s="131" t="s">
        <v>216</v>
      </c>
    </row>
    <row r="10" spans="1:39" ht="49.5" customHeight="1" x14ac:dyDescent="0.25">
      <c r="A10" s="163" t="s">
        <v>217</v>
      </c>
      <c r="B10" s="301">
        <v>1</v>
      </c>
      <c r="C10" s="154" t="s">
        <v>218</v>
      </c>
      <c r="D10" s="189"/>
      <c r="E10" s="279" t="s">
        <v>219</v>
      </c>
      <c r="F10" s="276"/>
      <c r="G10" s="247" t="s">
        <v>220</v>
      </c>
      <c r="H10" s="139"/>
      <c r="I10" s="137">
        <f>SUM(K10:P10)</f>
        <v>0</v>
      </c>
      <c r="J10" s="137">
        <f>SUM(K10:P10)</f>
        <v>0</v>
      </c>
      <c r="K10" s="135"/>
      <c r="L10" s="135"/>
      <c r="M10" s="135"/>
      <c r="N10" s="135"/>
      <c r="O10" s="136"/>
      <c r="P10" s="197"/>
      <c r="Q10" s="136"/>
      <c r="S10" s="138" t="str">
        <f>IF(SUM(K10:P10)=1,((K10*0)+(L10*20)+(M10*40)+(N10*60)+(O10*80)+(P10*100)),"")</f>
        <v/>
      </c>
      <c r="T10" s="160" t="e">
        <f>1/$I$29</f>
        <v>#DIV/0!</v>
      </c>
      <c r="U10" s="140" t="e">
        <f t="shared" ref="U10" si="0">1/$J$29</f>
        <v>#DIV/0!</v>
      </c>
      <c r="V10" s="152" t="e">
        <f>IF(Q10=1,0,S10*T10)</f>
        <v>#VALUE!</v>
      </c>
      <c r="W10" s="48" t="e">
        <f>IF(Q10=1,0,S10*U10)</f>
        <v>#VALUE!</v>
      </c>
      <c r="Y10" s="368"/>
      <c r="Z10" s="368"/>
      <c r="AG10" s="358" t="s">
        <v>1596</v>
      </c>
      <c r="AH10" s="358"/>
      <c r="AI10" s="358"/>
      <c r="AJ10" s="358"/>
      <c r="AK10" s="358"/>
      <c r="AL10" s="358"/>
      <c r="AM10" s="358"/>
    </row>
    <row r="11" spans="1:39" ht="46.5" customHeight="1" x14ac:dyDescent="0.25">
      <c r="B11" s="301" t="s">
        <v>221</v>
      </c>
      <c r="C11" s="158" t="s">
        <v>222</v>
      </c>
      <c r="D11" s="189"/>
      <c r="E11" s="279" t="s">
        <v>223</v>
      </c>
      <c r="F11" s="276"/>
      <c r="G11" s="280"/>
      <c r="H11" s="139"/>
      <c r="I11" s="165"/>
      <c r="J11" s="137">
        <f t="shared" ref="J11" si="1">SUM(K11:P11)</f>
        <v>0</v>
      </c>
      <c r="K11" s="135"/>
      <c r="L11" s="135"/>
      <c r="M11" s="135"/>
      <c r="N11" s="135"/>
      <c r="O11" s="136"/>
      <c r="P11" s="135"/>
      <c r="Q11" s="136"/>
      <c r="S11" s="138" t="str">
        <f t="shared" ref="S11" si="2">IF(SUM(K11:P11)=1,((K11*0)+(L11*20)+(M11*40)+(N11*60)+(O11*80)+(P11*100)),"")</f>
        <v/>
      </c>
      <c r="T11" s="160"/>
      <c r="U11" s="140" t="e">
        <f t="shared" ref="U11" si="3">1/$J$29</f>
        <v>#DIV/0!</v>
      </c>
      <c r="V11" s="152"/>
      <c r="W11" s="48" t="e">
        <f t="shared" ref="W11" si="4">IF(Q11=1,0,S11*U11)</f>
        <v>#VALUE!</v>
      </c>
      <c r="Y11" s="355"/>
      <c r="Z11" s="355"/>
      <c r="AG11" s="358" t="s">
        <v>1597</v>
      </c>
      <c r="AH11" s="358"/>
      <c r="AI11" s="358"/>
      <c r="AJ11" s="358"/>
      <c r="AK11" s="358"/>
      <c r="AL11" s="358"/>
      <c r="AM11" s="358"/>
    </row>
    <row r="12" spans="1:39" ht="48" customHeight="1" x14ac:dyDescent="0.25">
      <c r="B12" s="301">
        <v>2</v>
      </c>
      <c r="C12" s="154" t="s">
        <v>224</v>
      </c>
      <c r="D12" s="189"/>
      <c r="E12" s="279" t="s">
        <v>225</v>
      </c>
      <c r="F12" s="276"/>
      <c r="G12" s="247" t="s">
        <v>226</v>
      </c>
      <c r="H12" s="132"/>
      <c r="I12" s="137">
        <f>SUM(K12:P12)</f>
        <v>0</v>
      </c>
      <c r="J12" s="137">
        <f t="shared" ref="J12" si="5">SUM(K12:P12)</f>
        <v>0</v>
      </c>
      <c r="K12" s="135"/>
      <c r="L12" s="135"/>
      <c r="M12" s="135"/>
      <c r="N12" s="135"/>
      <c r="O12" s="136"/>
      <c r="P12" s="135"/>
      <c r="Q12" s="136"/>
      <c r="S12" s="138" t="str">
        <f t="shared" ref="S12" si="6">IF(SUM(K12:P12)=1,((K12*0)+(L12*20)+(M12*40)+(N12*60)+(O12*80)+(P12*100)),"")</f>
        <v/>
      </c>
      <c r="T12" s="160" t="e">
        <f>1/$I$29</f>
        <v>#DIV/0!</v>
      </c>
      <c r="U12" s="140" t="e">
        <f t="shared" ref="U12:U28" si="7">1/$J$29</f>
        <v>#DIV/0!</v>
      </c>
      <c r="V12" s="152" t="e">
        <f>IF(Q12=1,0,S12*T12)</f>
        <v>#VALUE!</v>
      </c>
      <c r="W12" s="48" t="e">
        <f t="shared" ref="W12" si="8">IF(Q12=1,0,S12*U12)</f>
        <v>#VALUE!</v>
      </c>
      <c r="Y12" s="368"/>
      <c r="Z12" s="368"/>
      <c r="AG12" s="358" t="s">
        <v>1598</v>
      </c>
      <c r="AH12" s="358"/>
      <c r="AI12" s="358"/>
      <c r="AJ12" s="358"/>
      <c r="AK12" s="358"/>
      <c r="AL12" s="358"/>
      <c r="AM12" s="358"/>
    </row>
    <row r="13" spans="1:39" ht="52.5" customHeight="1" x14ac:dyDescent="0.25">
      <c r="B13" s="301" t="s">
        <v>227</v>
      </c>
      <c r="C13" s="155" t="s">
        <v>228</v>
      </c>
      <c r="D13" s="189"/>
      <c r="E13" s="279" t="s">
        <v>229</v>
      </c>
      <c r="F13" s="276"/>
      <c r="G13" s="280"/>
      <c r="H13" s="139"/>
      <c r="I13" s="165"/>
      <c r="J13" s="137">
        <f t="shared" ref="J13:J28" si="9">SUM(K13:P13)</f>
        <v>0</v>
      </c>
      <c r="K13" s="135"/>
      <c r="L13" s="135"/>
      <c r="M13" s="135"/>
      <c r="N13" s="135"/>
      <c r="O13" s="136"/>
      <c r="P13" s="135"/>
      <c r="Q13" s="136"/>
      <c r="S13" s="138" t="str">
        <f t="shared" ref="S13:S28" si="10">IF(SUM(K13:P13)=1,((K13*0)+(L13*20)+(M13*40)+(N13*60)+(O13*80)+(P13*100)),"")</f>
        <v/>
      </c>
      <c r="T13" s="138"/>
      <c r="U13" s="140" t="e">
        <f t="shared" si="7"/>
        <v>#DIV/0!</v>
      </c>
      <c r="V13" s="152"/>
      <c r="W13" s="48" t="e">
        <f t="shared" ref="W13:W28" si="11">IF(Q13=1,0,S13*U13)</f>
        <v>#VALUE!</v>
      </c>
      <c r="Y13" s="355"/>
      <c r="Z13" s="355"/>
      <c r="AG13" s="345"/>
      <c r="AH13" s="345"/>
      <c r="AI13" s="345"/>
      <c r="AJ13" s="345"/>
      <c r="AK13" s="345"/>
      <c r="AL13" s="345"/>
      <c r="AM13" s="345"/>
    </row>
    <row r="14" spans="1:39" ht="45.75" customHeight="1" x14ac:dyDescent="0.25">
      <c r="B14" s="301" t="s">
        <v>230</v>
      </c>
      <c r="C14" s="175" t="s">
        <v>231</v>
      </c>
      <c r="D14" s="195"/>
      <c r="E14" s="279" t="s">
        <v>232</v>
      </c>
      <c r="F14" s="282"/>
      <c r="G14" s="247" t="s">
        <v>233</v>
      </c>
      <c r="H14" s="128"/>
      <c r="I14" s="165"/>
      <c r="J14" s="137">
        <f t="shared" si="9"/>
        <v>0</v>
      </c>
      <c r="K14" s="135"/>
      <c r="L14" s="135"/>
      <c r="M14" s="135"/>
      <c r="N14" s="135"/>
      <c r="O14" s="136"/>
      <c r="P14" s="135"/>
      <c r="Q14" s="136"/>
      <c r="S14" s="138" t="str">
        <f t="shared" si="10"/>
        <v/>
      </c>
      <c r="T14" s="160"/>
      <c r="U14" s="140" t="e">
        <f t="shared" si="7"/>
        <v>#DIV/0!</v>
      </c>
      <c r="V14" s="152"/>
      <c r="W14" s="48" t="e">
        <f t="shared" si="11"/>
        <v>#VALUE!</v>
      </c>
      <c r="Y14" s="355"/>
      <c r="Z14" s="355"/>
      <c r="AG14" s="358" t="s">
        <v>1599</v>
      </c>
      <c r="AH14" s="358"/>
      <c r="AI14" s="358"/>
      <c r="AJ14" s="358"/>
      <c r="AK14" s="358"/>
      <c r="AL14" s="358"/>
      <c r="AM14" s="358"/>
    </row>
    <row r="15" spans="1:39" ht="47.25" customHeight="1" x14ac:dyDescent="0.25">
      <c r="B15" s="301" t="s">
        <v>234</v>
      </c>
      <c r="C15" s="156" t="s">
        <v>235</v>
      </c>
      <c r="D15" s="189"/>
      <c r="E15" s="279" t="s">
        <v>236</v>
      </c>
      <c r="F15" s="276"/>
      <c r="G15" s="280"/>
      <c r="H15" s="128"/>
      <c r="I15" s="165"/>
      <c r="J15" s="137">
        <f t="shared" si="9"/>
        <v>0</v>
      </c>
      <c r="K15" s="135"/>
      <c r="L15" s="135"/>
      <c r="M15" s="135"/>
      <c r="N15" s="135"/>
      <c r="O15" s="136"/>
      <c r="P15" s="135"/>
      <c r="Q15" s="136"/>
      <c r="S15" s="138" t="str">
        <f t="shared" si="10"/>
        <v/>
      </c>
      <c r="T15" s="160"/>
      <c r="U15" s="140" t="e">
        <f t="shared" si="7"/>
        <v>#DIV/0!</v>
      </c>
      <c r="V15" s="152"/>
      <c r="W15" s="48" t="e">
        <f t="shared" si="11"/>
        <v>#VALUE!</v>
      </c>
      <c r="Y15" s="355"/>
      <c r="Z15" s="355"/>
      <c r="AG15" s="358" t="s">
        <v>1600</v>
      </c>
      <c r="AH15" s="358"/>
      <c r="AI15" s="358"/>
      <c r="AJ15" s="358"/>
      <c r="AK15" s="358"/>
      <c r="AL15" s="358"/>
      <c r="AM15" s="358"/>
    </row>
    <row r="16" spans="1:39" ht="45" customHeight="1" x14ac:dyDescent="0.25">
      <c r="B16" s="301" t="s">
        <v>237</v>
      </c>
      <c r="C16" s="156" t="s">
        <v>238</v>
      </c>
      <c r="D16" s="189"/>
      <c r="E16" s="279" t="s">
        <v>239</v>
      </c>
      <c r="F16" s="276"/>
      <c r="G16" s="280"/>
      <c r="H16" s="128"/>
      <c r="I16" s="165"/>
      <c r="J16" s="137">
        <f t="shared" si="9"/>
        <v>0</v>
      </c>
      <c r="K16" s="135"/>
      <c r="L16" s="135"/>
      <c r="M16" s="135"/>
      <c r="N16" s="135"/>
      <c r="O16" s="136"/>
      <c r="P16" s="135"/>
      <c r="Q16" s="136"/>
      <c r="S16" s="138" t="str">
        <f t="shared" si="10"/>
        <v/>
      </c>
      <c r="T16" s="160"/>
      <c r="U16" s="140" t="e">
        <f t="shared" si="7"/>
        <v>#DIV/0!</v>
      </c>
      <c r="V16" s="152"/>
      <c r="W16" s="48" t="e">
        <f t="shared" si="11"/>
        <v>#VALUE!</v>
      </c>
      <c r="Y16" s="355"/>
      <c r="Z16" s="355"/>
      <c r="AG16" s="358" t="s">
        <v>1601</v>
      </c>
      <c r="AH16" s="358"/>
      <c r="AI16" s="358"/>
      <c r="AJ16" s="358"/>
      <c r="AK16" s="358"/>
      <c r="AL16" s="358"/>
      <c r="AM16" s="358"/>
    </row>
    <row r="17" spans="2:39" ht="45.75" customHeight="1" x14ac:dyDescent="0.25">
      <c r="B17" s="301" t="s">
        <v>240</v>
      </c>
      <c r="C17" s="156" t="s">
        <v>241</v>
      </c>
      <c r="D17" s="189"/>
      <c r="E17" s="279" t="s">
        <v>242</v>
      </c>
      <c r="F17" s="276"/>
      <c r="G17" s="280"/>
      <c r="H17" s="128"/>
      <c r="I17" s="165"/>
      <c r="J17" s="137">
        <f t="shared" si="9"/>
        <v>0</v>
      </c>
      <c r="K17" s="135"/>
      <c r="L17" s="135"/>
      <c r="M17" s="135"/>
      <c r="N17" s="135"/>
      <c r="O17" s="136"/>
      <c r="P17" s="135"/>
      <c r="Q17" s="136"/>
      <c r="S17" s="138" t="str">
        <f t="shared" si="10"/>
        <v/>
      </c>
      <c r="T17" s="160"/>
      <c r="U17" s="140" t="e">
        <f t="shared" si="7"/>
        <v>#DIV/0!</v>
      </c>
      <c r="V17" s="152"/>
      <c r="W17" s="48" t="e">
        <f t="shared" si="11"/>
        <v>#VALUE!</v>
      </c>
      <c r="Y17" s="355"/>
      <c r="Z17" s="355"/>
      <c r="AG17" s="358" t="s">
        <v>1602</v>
      </c>
      <c r="AH17" s="358"/>
      <c r="AI17" s="358"/>
      <c r="AJ17" s="358"/>
      <c r="AK17" s="358"/>
      <c r="AL17" s="358"/>
      <c r="AM17" s="358"/>
    </row>
    <row r="18" spans="2:39" ht="49.5" customHeight="1" x14ac:dyDescent="0.25">
      <c r="B18" s="301" t="s">
        <v>243</v>
      </c>
      <c r="C18" s="156" t="s">
        <v>244</v>
      </c>
      <c r="D18" s="189"/>
      <c r="E18" s="279" t="s">
        <v>245</v>
      </c>
      <c r="F18" s="276"/>
      <c r="G18" s="280"/>
      <c r="H18" s="128"/>
      <c r="I18" s="165"/>
      <c r="J18" s="137">
        <f t="shared" si="9"/>
        <v>0</v>
      </c>
      <c r="K18" s="135"/>
      <c r="L18" s="135"/>
      <c r="M18" s="135"/>
      <c r="N18" s="135"/>
      <c r="O18" s="136"/>
      <c r="P18" s="135"/>
      <c r="Q18" s="136"/>
      <c r="S18" s="138" t="str">
        <f t="shared" si="10"/>
        <v/>
      </c>
      <c r="T18" s="160"/>
      <c r="U18" s="140" t="e">
        <f t="shared" si="7"/>
        <v>#DIV/0!</v>
      </c>
      <c r="V18" s="152"/>
      <c r="W18" s="48" t="e">
        <f t="shared" si="11"/>
        <v>#VALUE!</v>
      </c>
      <c r="Y18" s="355"/>
      <c r="Z18" s="355"/>
      <c r="AG18" s="358" t="s">
        <v>1603</v>
      </c>
      <c r="AH18" s="358"/>
      <c r="AI18" s="358"/>
      <c r="AJ18" s="358"/>
      <c r="AK18" s="358"/>
      <c r="AL18" s="358"/>
      <c r="AM18" s="358"/>
    </row>
    <row r="19" spans="2:39" ht="49.5" customHeight="1" x14ac:dyDescent="0.25">
      <c r="B19" s="301" t="s">
        <v>246</v>
      </c>
      <c r="C19" s="156" t="s">
        <v>247</v>
      </c>
      <c r="D19" s="189"/>
      <c r="E19" s="279" t="s">
        <v>248</v>
      </c>
      <c r="F19" s="276"/>
      <c r="G19" s="280"/>
      <c r="H19" s="128"/>
      <c r="I19" s="165"/>
      <c r="J19" s="137">
        <f t="shared" si="9"/>
        <v>0</v>
      </c>
      <c r="K19" s="135"/>
      <c r="L19" s="135"/>
      <c r="M19" s="135"/>
      <c r="N19" s="135"/>
      <c r="O19" s="136"/>
      <c r="P19" s="135"/>
      <c r="Q19" s="136"/>
      <c r="S19" s="138" t="str">
        <f t="shared" si="10"/>
        <v/>
      </c>
      <c r="T19" s="160"/>
      <c r="U19" s="140" t="e">
        <f t="shared" si="7"/>
        <v>#DIV/0!</v>
      </c>
      <c r="V19" s="152"/>
      <c r="W19" s="48" t="e">
        <f t="shared" si="11"/>
        <v>#VALUE!</v>
      </c>
      <c r="Y19" s="355"/>
      <c r="Z19" s="355"/>
      <c r="AG19" s="358" t="s">
        <v>1604</v>
      </c>
      <c r="AH19" s="358"/>
      <c r="AI19" s="358"/>
      <c r="AJ19" s="358"/>
      <c r="AK19" s="358"/>
      <c r="AL19" s="358"/>
      <c r="AM19" s="358"/>
    </row>
    <row r="20" spans="2:39" ht="51" customHeight="1" x14ac:dyDescent="0.25">
      <c r="B20" s="301" t="s">
        <v>249</v>
      </c>
      <c r="C20" s="156" t="s">
        <v>250</v>
      </c>
      <c r="D20" s="189"/>
      <c r="E20" s="279" t="s">
        <v>251</v>
      </c>
      <c r="F20" s="276"/>
      <c r="G20" s="280"/>
      <c r="H20" s="128"/>
      <c r="I20" s="165"/>
      <c r="J20" s="137">
        <f t="shared" si="9"/>
        <v>0</v>
      </c>
      <c r="K20" s="135"/>
      <c r="L20" s="135"/>
      <c r="M20" s="135"/>
      <c r="N20" s="135"/>
      <c r="O20" s="136"/>
      <c r="P20" s="135"/>
      <c r="Q20" s="136"/>
      <c r="S20" s="138" t="str">
        <f t="shared" si="10"/>
        <v/>
      </c>
      <c r="T20" s="160"/>
      <c r="U20" s="140" t="e">
        <f t="shared" si="7"/>
        <v>#DIV/0!</v>
      </c>
      <c r="V20" s="152"/>
      <c r="W20" s="48" t="e">
        <f t="shared" si="11"/>
        <v>#VALUE!</v>
      </c>
      <c r="Y20" s="355"/>
      <c r="Z20" s="355"/>
      <c r="AG20" s="358" t="s">
        <v>1605</v>
      </c>
      <c r="AH20" s="358"/>
      <c r="AI20" s="358"/>
      <c r="AJ20" s="358"/>
      <c r="AK20" s="358"/>
      <c r="AL20" s="358"/>
      <c r="AM20" s="358"/>
    </row>
    <row r="21" spans="2:39" ht="52.5" customHeight="1" x14ac:dyDescent="0.25">
      <c r="B21" s="301" t="s">
        <v>252</v>
      </c>
      <c r="C21" s="157" t="s">
        <v>253</v>
      </c>
      <c r="D21" s="189"/>
      <c r="E21" s="279" t="s">
        <v>254</v>
      </c>
      <c r="F21" s="276"/>
      <c r="G21" s="280"/>
      <c r="H21" s="128"/>
      <c r="I21" s="165"/>
      <c r="J21" s="137">
        <f t="shared" si="9"/>
        <v>0</v>
      </c>
      <c r="K21" s="135"/>
      <c r="L21" s="135"/>
      <c r="M21" s="135"/>
      <c r="N21" s="135"/>
      <c r="O21" s="136"/>
      <c r="P21" s="135"/>
      <c r="Q21" s="136"/>
      <c r="S21" s="138" t="str">
        <f t="shared" si="10"/>
        <v/>
      </c>
      <c r="T21" s="160"/>
      <c r="U21" s="140" t="e">
        <f t="shared" si="7"/>
        <v>#DIV/0!</v>
      </c>
      <c r="V21" s="152"/>
      <c r="W21" s="48" t="e">
        <f t="shared" si="11"/>
        <v>#VALUE!</v>
      </c>
      <c r="Y21" s="355"/>
      <c r="Z21" s="355"/>
      <c r="AG21" s="358" t="s">
        <v>1606</v>
      </c>
      <c r="AH21" s="358"/>
      <c r="AI21" s="358"/>
      <c r="AJ21" s="358"/>
      <c r="AK21" s="358"/>
      <c r="AL21" s="358"/>
      <c r="AM21" s="358"/>
    </row>
    <row r="22" spans="2:39" ht="51" customHeight="1" x14ac:dyDescent="0.25">
      <c r="B22" s="301">
        <v>3</v>
      </c>
      <c r="C22" s="154" t="s">
        <v>255</v>
      </c>
      <c r="D22" s="189"/>
      <c r="E22" s="279" t="s">
        <v>256</v>
      </c>
      <c r="F22" s="276"/>
      <c r="G22" s="280"/>
      <c r="H22" s="128"/>
      <c r="I22" s="137">
        <f>SUM(K22:P22)</f>
        <v>0</v>
      </c>
      <c r="J22" s="137">
        <f t="shared" si="9"/>
        <v>0</v>
      </c>
      <c r="K22" s="135"/>
      <c r="L22" s="135"/>
      <c r="M22" s="135"/>
      <c r="N22" s="135"/>
      <c r="O22" s="136"/>
      <c r="P22" s="135"/>
      <c r="Q22" s="136"/>
      <c r="S22" s="138" t="str">
        <f t="shared" si="10"/>
        <v/>
      </c>
      <c r="T22" s="160" t="e">
        <f>1/$I$29</f>
        <v>#DIV/0!</v>
      </c>
      <c r="U22" s="140" t="e">
        <f t="shared" si="7"/>
        <v>#DIV/0!</v>
      </c>
      <c r="V22" s="152" t="e">
        <f>IF(Q22=1,0,S22*T22)</f>
        <v>#VALUE!</v>
      </c>
      <c r="W22" s="48" t="e">
        <f t="shared" si="11"/>
        <v>#VALUE!</v>
      </c>
      <c r="Y22" s="355"/>
      <c r="Z22" s="355"/>
      <c r="AG22" s="345"/>
      <c r="AH22" s="345"/>
      <c r="AI22" s="345"/>
      <c r="AJ22" s="345"/>
      <c r="AK22" s="345"/>
      <c r="AL22" s="345"/>
      <c r="AM22" s="345"/>
    </row>
    <row r="23" spans="2:39" ht="48.75" customHeight="1" x14ac:dyDescent="0.25">
      <c r="B23" s="301">
        <v>4</v>
      </c>
      <c r="C23" s="154" t="s">
        <v>257</v>
      </c>
      <c r="D23" s="189"/>
      <c r="E23" s="279" t="s">
        <v>258</v>
      </c>
      <c r="F23" s="276"/>
      <c r="G23" s="247" t="s">
        <v>259</v>
      </c>
      <c r="H23" s="128"/>
      <c r="I23" s="137">
        <f>SUM(K23:P23)</f>
        <v>0</v>
      </c>
      <c r="J23" s="137">
        <f t="shared" si="9"/>
        <v>0</v>
      </c>
      <c r="K23" s="135"/>
      <c r="L23" s="135"/>
      <c r="M23" s="135"/>
      <c r="N23" s="135"/>
      <c r="O23" s="197"/>
      <c r="P23" s="135"/>
      <c r="Q23" s="136"/>
      <c r="S23" s="138" t="str">
        <f t="shared" si="10"/>
        <v/>
      </c>
      <c r="T23" s="160" t="e">
        <f>1/$I$29</f>
        <v>#DIV/0!</v>
      </c>
      <c r="U23" s="140" t="e">
        <f t="shared" si="7"/>
        <v>#DIV/0!</v>
      </c>
      <c r="V23" s="152" t="e">
        <f>IF(Q23=1,0,S23*T23)</f>
        <v>#VALUE!</v>
      </c>
      <c r="W23" s="48" t="e">
        <f t="shared" si="11"/>
        <v>#VALUE!</v>
      </c>
      <c r="Y23" s="355"/>
      <c r="Z23" s="355"/>
      <c r="AG23" s="358" t="s">
        <v>1607</v>
      </c>
      <c r="AH23" s="358"/>
      <c r="AI23" s="358"/>
      <c r="AJ23" s="358"/>
      <c r="AK23" s="358"/>
      <c r="AL23" s="358"/>
      <c r="AM23" s="358"/>
    </row>
    <row r="24" spans="2:39" ht="60.75" customHeight="1" x14ac:dyDescent="0.25">
      <c r="B24" s="301">
        <v>5</v>
      </c>
      <c r="C24" s="154" t="s">
        <v>260</v>
      </c>
      <c r="D24" s="189"/>
      <c r="E24" s="279" t="s">
        <v>261</v>
      </c>
      <c r="F24" s="276"/>
      <c r="G24" s="247" t="s">
        <v>262</v>
      </c>
      <c r="H24" s="128"/>
      <c r="I24" s="137">
        <f>SUM(K24:P24)</f>
        <v>0</v>
      </c>
      <c r="J24" s="137">
        <f t="shared" si="9"/>
        <v>0</v>
      </c>
      <c r="K24" s="135"/>
      <c r="L24" s="135"/>
      <c r="M24" s="135"/>
      <c r="N24" s="135"/>
      <c r="O24" s="136"/>
      <c r="P24" s="135"/>
      <c r="Q24" s="136"/>
      <c r="S24" s="138" t="str">
        <f t="shared" si="10"/>
        <v/>
      </c>
      <c r="T24" s="160" t="e">
        <f>1/$I$29</f>
        <v>#DIV/0!</v>
      </c>
      <c r="U24" s="140" t="e">
        <f t="shared" si="7"/>
        <v>#DIV/0!</v>
      </c>
      <c r="V24" s="152" t="e">
        <f>IF(Q24=1,0,S24*T24)</f>
        <v>#VALUE!</v>
      </c>
      <c r="W24" s="48" t="e">
        <f t="shared" si="11"/>
        <v>#VALUE!</v>
      </c>
      <c r="Y24" s="355"/>
      <c r="Z24" s="355"/>
      <c r="AG24" s="358" t="s">
        <v>1608</v>
      </c>
      <c r="AH24" s="358"/>
      <c r="AI24" s="358"/>
      <c r="AJ24" s="358"/>
      <c r="AK24" s="358"/>
      <c r="AL24" s="358"/>
      <c r="AM24" s="358"/>
    </row>
    <row r="25" spans="2:39" ht="51" customHeight="1" x14ac:dyDescent="0.25">
      <c r="B25" s="301">
        <v>6</v>
      </c>
      <c r="C25" s="154" t="s">
        <v>263</v>
      </c>
      <c r="D25" s="189"/>
      <c r="E25" s="279" t="s">
        <v>264</v>
      </c>
      <c r="F25" s="276"/>
      <c r="G25" s="280"/>
      <c r="H25" s="128"/>
      <c r="I25" s="137">
        <f>SUM(K25:P25)</f>
        <v>0</v>
      </c>
      <c r="J25" s="137">
        <f t="shared" si="9"/>
        <v>0</v>
      </c>
      <c r="K25" s="135"/>
      <c r="L25" s="135"/>
      <c r="M25" s="135"/>
      <c r="N25" s="135"/>
      <c r="O25" s="136"/>
      <c r="P25" s="135"/>
      <c r="Q25" s="136"/>
      <c r="S25" s="138" t="str">
        <f t="shared" si="10"/>
        <v/>
      </c>
      <c r="T25" s="160" t="e">
        <f>1/$I$29</f>
        <v>#DIV/0!</v>
      </c>
      <c r="U25" s="140" t="e">
        <f t="shared" si="7"/>
        <v>#DIV/0!</v>
      </c>
      <c r="V25" s="152" t="e">
        <f>IF(Q25=1,0,S25*T25)</f>
        <v>#VALUE!</v>
      </c>
      <c r="W25" s="48" t="e">
        <f t="shared" si="11"/>
        <v>#VALUE!</v>
      </c>
      <c r="Y25" s="355"/>
      <c r="Z25" s="355"/>
      <c r="AG25" s="358" t="s">
        <v>1609</v>
      </c>
      <c r="AH25" s="358"/>
      <c r="AI25" s="358"/>
      <c r="AJ25" s="358"/>
      <c r="AK25" s="358"/>
      <c r="AL25" s="358"/>
      <c r="AM25" s="358"/>
    </row>
    <row r="26" spans="2:39" ht="45.75" customHeight="1" x14ac:dyDescent="0.25">
      <c r="B26" s="301" t="s">
        <v>265</v>
      </c>
      <c r="C26" s="155" t="s">
        <v>266</v>
      </c>
      <c r="D26" s="189"/>
      <c r="E26" s="279" t="s">
        <v>267</v>
      </c>
      <c r="F26" s="276"/>
      <c r="G26" s="247" t="s">
        <v>268</v>
      </c>
      <c r="H26" s="128"/>
      <c r="I26" s="165"/>
      <c r="J26" s="137">
        <f t="shared" si="9"/>
        <v>0</v>
      </c>
      <c r="K26" s="135"/>
      <c r="L26" s="135"/>
      <c r="M26" s="135"/>
      <c r="N26" s="135"/>
      <c r="O26" s="136"/>
      <c r="P26" s="135"/>
      <c r="Q26" s="136"/>
      <c r="S26" s="138" t="str">
        <f t="shared" si="10"/>
        <v/>
      </c>
      <c r="T26" s="160"/>
      <c r="U26" s="140" t="e">
        <f t="shared" si="7"/>
        <v>#DIV/0!</v>
      </c>
      <c r="V26" s="152"/>
      <c r="W26" s="48" t="e">
        <f t="shared" si="11"/>
        <v>#VALUE!</v>
      </c>
      <c r="Y26" s="355"/>
      <c r="Z26" s="355"/>
      <c r="AG26" s="358" t="s">
        <v>1610</v>
      </c>
      <c r="AH26" s="358"/>
      <c r="AI26" s="358"/>
      <c r="AJ26" s="358"/>
      <c r="AK26" s="358"/>
      <c r="AL26" s="358"/>
      <c r="AM26" s="358"/>
    </row>
    <row r="27" spans="2:39" ht="45.75" customHeight="1" x14ac:dyDescent="0.25">
      <c r="B27" s="301" t="s">
        <v>269</v>
      </c>
      <c r="C27" s="156" t="s">
        <v>270</v>
      </c>
      <c r="D27" s="189"/>
      <c r="E27" s="279" t="s">
        <v>271</v>
      </c>
      <c r="F27" s="276"/>
      <c r="G27" s="247" t="s">
        <v>272</v>
      </c>
      <c r="H27" s="128"/>
      <c r="I27" s="165"/>
      <c r="J27" s="137">
        <f t="shared" si="9"/>
        <v>0</v>
      </c>
      <c r="K27" s="135"/>
      <c r="L27" s="135"/>
      <c r="M27" s="135"/>
      <c r="N27" s="135"/>
      <c r="O27" s="136"/>
      <c r="P27" s="135"/>
      <c r="Q27" s="136"/>
      <c r="S27" s="138" t="str">
        <f t="shared" si="10"/>
        <v/>
      </c>
      <c r="T27" s="160"/>
      <c r="U27" s="140" t="e">
        <f t="shared" si="7"/>
        <v>#DIV/0!</v>
      </c>
      <c r="V27" s="152"/>
      <c r="W27" s="48" t="e">
        <f t="shared" si="11"/>
        <v>#VALUE!</v>
      </c>
      <c r="Y27" s="355"/>
      <c r="Z27" s="355"/>
      <c r="AG27" s="358" t="s">
        <v>1611</v>
      </c>
      <c r="AH27" s="358"/>
      <c r="AI27" s="358"/>
      <c r="AJ27" s="358"/>
      <c r="AK27" s="358"/>
      <c r="AL27" s="358"/>
      <c r="AM27" s="358"/>
    </row>
    <row r="28" spans="2:39" ht="43.5" customHeight="1" x14ac:dyDescent="0.25">
      <c r="B28" s="301" t="s">
        <v>273</v>
      </c>
      <c r="C28" s="157" t="s">
        <v>274</v>
      </c>
      <c r="D28" s="189"/>
      <c r="E28" s="279" t="s">
        <v>275</v>
      </c>
      <c r="F28" s="276"/>
      <c r="G28" s="247" t="s">
        <v>276</v>
      </c>
      <c r="H28" s="139"/>
      <c r="I28" s="165"/>
      <c r="J28" s="137">
        <f t="shared" si="9"/>
        <v>0</v>
      </c>
      <c r="K28" s="135"/>
      <c r="L28" s="135"/>
      <c r="M28" s="135"/>
      <c r="N28" s="135"/>
      <c r="O28" s="136"/>
      <c r="P28" s="135"/>
      <c r="Q28" s="136"/>
      <c r="S28" s="138" t="str">
        <f t="shared" si="10"/>
        <v/>
      </c>
      <c r="T28" s="160"/>
      <c r="U28" s="140" t="e">
        <f t="shared" si="7"/>
        <v>#DIV/0!</v>
      </c>
      <c r="V28" s="152"/>
      <c r="W28" s="48" t="e">
        <f t="shared" si="11"/>
        <v>#VALUE!</v>
      </c>
      <c r="Y28" s="355"/>
      <c r="Z28" s="355"/>
      <c r="AG28" s="358" t="s">
        <v>1612</v>
      </c>
      <c r="AH28" s="358"/>
      <c r="AI28" s="358"/>
      <c r="AJ28" s="358"/>
      <c r="AK28" s="358"/>
      <c r="AL28" s="358"/>
      <c r="AM28" s="358"/>
    </row>
    <row r="29" spans="2:39" x14ac:dyDescent="0.25">
      <c r="C29" s="165"/>
      <c r="D29" s="191"/>
      <c r="E29" s="191"/>
      <c r="F29" s="191"/>
      <c r="G29" s="191"/>
      <c r="I29" s="163">
        <f>SUM(I10:I28)</f>
        <v>0</v>
      </c>
      <c r="J29" s="194">
        <f>SUM(J10:J28)</f>
        <v>0</v>
      </c>
      <c r="V29" s="184" t="e">
        <f>SUM(V10:V25)</f>
        <v>#VALUE!</v>
      </c>
      <c r="W29" s="184" t="e">
        <f>SUM(W10:W28)</f>
        <v>#VALUE!</v>
      </c>
      <c r="Y29" s="180"/>
      <c r="Z29" s="180"/>
      <c r="AG29" s="345"/>
      <c r="AH29" s="345"/>
      <c r="AI29" s="345"/>
      <c r="AJ29" s="345"/>
      <c r="AK29" s="345"/>
      <c r="AL29" s="345"/>
      <c r="AM29" s="345"/>
    </row>
    <row r="30" spans="2:39" x14ac:dyDescent="0.25">
      <c r="C30" s="165"/>
      <c r="D30" s="165"/>
      <c r="E30" s="165"/>
      <c r="F30" s="165"/>
      <c r="G30" s="165"/>
      <c r="R30" s="131" t="s">
        <v>277</v>
      </c>
      <c r="S30" s="142">
        <f>SUMIF(I29,6-V32,V29)</f>
        <v>0</v>
      </c>
      <c r="W30"/>
      <c r="Y30" s="180"/>
      <c r="Z30" s="180"/>
    </row>
    <row r="31" spans="2:39" x14ac:dyDescent="0.25">
      <c r="C31" s="165"/>
      <c r="D31" s="165"/>
      <c r="E31" s="165"/>
      <c r="F31" s="165"/>
      <c r="G31" s="165"/>
      <c r="R31" s="131" t="s">
        <v>278</v>
      </c>
      <c r="S31" s="142">
        <f>SUMIF(J29,19-V33,W29)</f>
        <v>0</v>
      </c>
      <c r="X31" s="141"/>
      <c r="Y31"/>
      <c r="Z31"/>
    </row>
    <row r="32" spans="2:39" x14ac:dyDescent="0.25">
      <c r="C32" s="165"/>
      <c r="D32" s="165"/>
      <c r="E32" s="165"/>
      <c r="F32" s="165"/>
      <c r="G32" s="165"/>
      <c r="U32" s="163" t="s">
        <v>285</v>
      </c>
      <c r="V32" s="163">
        <f>SUM(Q10,Q12,Q22:Q25)</f>
        <v>0</v>
      </c>
      <c r="X32" s="141"/>
    </row>
    <row r="33" spans="3:32" x14ac:dyDescent="0.25">
      <c r="C33" s="165"/>
      <c r="D33" s="165"/>
      <c r="E33" s="165"/>
      <c r="F33" s="165"/>
      <c r="G33" s="165"/>
      <c r="U33" s="163" t="s">
        <v>286</v>
      </c>
      <c r="V33" s="163">
        <f>SUM(Q10:Q28)</f>
        <v>0</v>
      </c>
    </row>
    <row r="34" spans="3:32" ht="13.5" customHeight="1" x14ac:dyDescent="0.25">
      <c r="C34" s="165"/>
      <c r="D34" s="165"/>
      <c r="E34" s="165"/>
      <c r="F34" s="165"/>
      <c r="G34" s="165"/>
    </row>
    <row r="35" spans="3:32" x14ac:dyDescent="0.25">
      <c r="C35" s="165"/>
      <c r="D35" s="165"/>
      <c r="E35" s="165"/>
      <c r="F35" s="165"/>
      <c r="G35" s="165"/>
    </row>
    <row r="42" spans="3:32" ht="22.5" customHeight="1" x14ac:dyDescent="0.25">
      <c r="AA42" s="164"/>
      <c r="AB42" s="164"/>
      <c r="AC42" s="164"/>
    </row>
    <row r="44" spans="3:32" ht="15" customHeight="1" x14ac:dyDescent="0.25">
      <c r="AA44" s="164"/>
      <c r="AB44" s="164"/>
      <c r="AC44" s="164"/>
      <c r="AD44" s="164"/>
      <c r="AE44" s="164"/>
      <c r="AF44" s="164"/>
    </row>
  </sheetData>
  <sheetProtection formatCells="0" formatColumns="0" formatRows="0" insertColumns="0" insertRows="0" insertHyperlinks="0" deleteColumns="0" deleteRows="0" sort="0" autoFilter="0" pivotTables="0"/>
  <mergeCells count="47">
    <mergeCell ref="Y11:Z11"/>
    <mergeCell ref="Y12:Z12"/>
    <mergeCell ref="AG7:AM8"/>
    <mergeCell ref="AG10:AM10"/>
    <mergeCell ref="C6:R6"/>
    <mergeCell ref="B1:Z1"/>
    <mergeCell ref="AG15:AM15"/>
    <mergeCell ref="AG16:AM16"/>
    <mergeCell ref="AG17:AM17"/>
    <mergeCell ref="AG18:AM18"/>
    <mergeCell ref="C2:T2"/>
    <mergeCell ref="Y13:Z13"/>
    <mergeCell ref="Y14:Z14"/>
    <mergeCell ref="K5:AC5"/>
    <mergeCell ref="C7:C8"/>
    <mergeCell ref="AG11:AM11"/>
    <mergeCell ref="AG12:AM12"/>
    <mergeCell ref="AG14:AM14"/>
    <mergeCell ref="E7:E8"/>
    <mergeCell ref="G7:G8"/>
    <mergeCell ref="S7:U7"/>
    <mergeCell ref="Y18:Z18"/>
    <mergeCell ref="AG20:AM20"/>
    <mergeCell ref="AG28:AM28"/>
    <mergeCell ref="AG21:AM21"/>
    <mergeCell ref="AG26:AM26"/>
    <mergeCell ref="AG25:AM25"/>
    <mergeCell ref="AG27:AM27"/>
    <mergeCell ref="AG23:AM23"/>
    <mergeCell ref="AG24:AM24"/>
    <mergeCell ref="AG19:AM19"/>
    <mergeCell ref="Y20:Z20"/>
    <mergeCell ref="I7:Q7"/>
    <mergeCell ref="C3:T3"/>
    <mergeCell ref="Y28:Z28"/>
    <mergeCell ref="Y21:Z21"/>
    <mergeCell ref="Y23:Z23"/>
    <mergeCell ref="Y24:Z24"/>
    <mergeCell ref="Y22:Z22"/>
    <mergeCell ref="Y25:Z25"/>
    <mergeCell ref="Y26:Z26"/>
    <mergeCell ref="Y10:Z10"/>
    <mergeCell ref="Y19:Z19"/>
    <mergeCell ref="Y27:Z27"/>
    <mergeCell ref="Y15:Z15"/>
    <mergeCell ref="Y16:Z16"/>
    <mergeCell ref="Y17:Z17"/>
  </mergeCells>
  <conditionalFormatting sqref="J10:J28">
    <cfRule type="cellIs" dxfId="672" priority="394" stopIfTrue="1" operator="notEqual">
      <formula>1</formula>
    </cfRule>
    <cfRule type="cellIs" dxfId="671" priority="395" stopIfTrue="1" operator="equal">
      <formula>1</formula>
    </cfRule>
  </conditionalFormatting>
  <conditionalFormatting sqref="J29">
    <cfRule type="cellIs" dxfId="670" priority="377" stopIfTrue="1" operator="notEqual">
      <formula>1</formula>
    </cfRule>
    <cfRule type="cellIs" dxfId="669" priority="378" stopIfTrue="1" operator="equal">
      <formula>1</formula>
    </cfRule>
  </conditionalFormatting>
  <conditionalFormatting sqref="S31">
    <cfRule type="containsBlanks" dxfId="668" priority="360" stopIfTrue="1">
      <formula>LEN(TRIM(S31))=0</formula>
    </cfRule>
    <cfRule type="cellIs" dxfId="667" priority="361" stopIfTrue="1" operator="lessThan">
      <formula>19.999</formula>
    </cfRule>
    <cfRule type="cellIs" dxfId="666" priority="362" stopIfTrue="1" operator="lessThan">
      <formula>39.999</formula>
    </cfRule>
    <cfRule type="cellIs" dxfId="665" priority="363" stopIfTrue="1" operator="lessThan">
      <formula>59.999</formula>
    </cfRule>
    <cfRule type="cellIs" dxfId="664" priority="364" stopIfTrue="1" operator="lessThan">
      <formula>79.999</formula>
    </cfRule>
    <cfRule type="cellIs" dxfId="663" priority="365" stopIfTrue="1" operator="lessThan">
      <formula>89.999</formula>
    </cfRule>
    <cfRule type="cellIs" dxfId="662" priority="366" stopIfTrue="1" operator="between">
      <formula>90</formula>
      <formula>100</formula>
    </cfRule>
  </conditionalFormatting>
  <conditionalFormatting sqref="S30">
    <cfRule type="containsBlanks" dxfId="661" priority="353" stopIfTrue="1">
      <formula>LEN(TRIM(S30))=0</formula>
    </cfRule>
    <cfRule type="cellIs" dxfId="660" priority="354" stopIfTrue="1" operator="lessThan">
      <formula>19.999</formula>
    </cfRule>
    <cfRule type="cellIs" dxfId="659" priority="355" stopIfTrue="1" operator="lessThan">
      <formula>39.999</formula>
    </cfRule>
    <cfRule type="cellIs" dxfId="658" priority="356" stopIfTrue="1" operator="lessThan">
      <formula>59.999</formula>
    </cfRule>
    <cfRule type="cellIs" dxfId="657" priority="357" stopIfTrue="1" operator="lessThan">
      <formula>79.999</formula>
    </cfRule>
    <cfRule type="cellIs" dxfId="656" priority="358" stopIfTrue="1" operator="lessThan">
      <formula>89.999</formula>
    </cfRule>
    <cfRule type="cellIs" dxfId="655" priority="359" stopIfTrue="1" operator="between">
      <formula>90</formula>
      <formula>100</formula>
    </cfRule>
  </conditionalFormatting>
  <conditionalFormatting sqref="I10">
    <cfRule type="cellIs" dxfId="654" priority="185" stopIfTrue="1" operator="notEqual">
      <formula>1</formula>
    </cfRule>
    <cfRule type="cellIs" dxfId="653" priority="186" stopIfTrue="1" operator="equal">
      <formula>1</formula>
    </cfRule>
  </conditionalFormatting>
  <conditionalFormatting sqref="T13">
    <cfRule type="containsBlanks" dxfId="652" priority="167" stopIfTrue="1">
      <formula>LEN(TRIM(T13))=0</formula>
    </cfRule>
    <cfRule type="cellIs" dxfId="651" priority="168" stopIfTrue="1" operator="lessThan">
      <formula>19.999</formula>
    </cfRule>
    <cfRule type="cellIs" dxfId="650" priority="169" stopIfTrue="1" operator="lessThan">
      <formula>39.999</formula>
    </cfRule>
    <cfRule type="cellIs" dxfId="649" priority="170" stopIfTrue="1" operator="lessThan">
      <formula>59.999</formula>
    </cfRule>
    <cfRule type="cellIs" dxfId="648" priority="171" stopIfTrue="1" operator="lessThan">
      <formula>79.999</formula>
    </cfRule>
    <cfRule type="cellIs" dxfId="647" priority="172" stopIfTrue="1" operator="lessThan">
      <formula>89.999</formula>
    </cfRule>
    <cfRule type="cellIs" dxfId="646" priority="173" stopIfTrue="1" operator="between">
      <formula>90</formula>
      <formula>100</formula>
    </cfRule>
  </conditionalFormatting>
  <conditionalFormatting sqref="I12">
    <cfRule type="cellIs" dxfId="645" priority="46" stopIfTrue="1" operator="notEqual">
      <formula>1</formula>
    </cfRule>
    <cfRule type="cellIs" dxfId="644" priority="47" stopIfTrue="1" operator="equal">
      <formula>1</formula>
    </cfRule>
  </conditionalFormatting>
  <conditionalFormatting sqref="I23">
    <cfRule type="cellIs" dxfId="643" priority="44" stopIfTrue="1" operator="notEqual">
      <formula>1</formula>
    </cfRule>
    <cfRule type="cellIs" dxfId="642" priority="45" stopIfTrue="1" operator="equal">
      <formula>1</formula>
    </cfRule>
  </conditionalFormatting>
  <conditionalFormatting sqref="I24">
    <cfRule type="cellIs" dxfId="641" priority="42" stopIfTrue="1" operator="notEqual">
      <formula>1</formula>
    </cfRule>
    <cfRule type="cellIs" dxfId="640" priority="43" stopIfTrue="1" operator="equal">
      <formula>1</formula>
    </cfRule>
  </conditionalFormatting>
  <conditionalFormatting sqref="I22">
    <cfRule type="cellIs" dxfId="639" priority="40" stopIfTrue="1" operator="notEqual">
      <formula>1</formula>
    </cfRule>
    <cfRule type="cellIs" dxfId="638" priority="41" stopIfTrue="1" operator="equal">
      <formula>1</formula>
    </cfRule>
  </conditionalFormatting>
  <conditionalFormatting sqref="I25">
    <cfRule type="cellIs" dxfId="637" priority="38" stopIfTrue="1" operator="notEqual">
      <formula>1</formula>
    </cfRule>
    <cfRule type="cellIs" dxfId="636" priority="39" stopIfTrue="1" operator="equal">
      <formula>1</formula>
    </cfRule>
  </conditionalFormatting>
  <conditionalFormatting sqref="W10:W28">
    <cfRule type="expression" dxfId="635" priority="421" stopIfTrue="1">
      <formula>#REF!=0</formula>
    </cfRule>
  </conditionalFormatting>
  <pageMargins left="0.7" right="0.7" top="0.75" bottom="0.75" header="0.3" footer="0.3"/>
  <pageSetup paperSize="9" scale="38" orientation="landscape" r:id="rId1"/>
  <colBreaks count="1" manualBreakCount="1">
    <brk id="31" max="1048575" man="1"/>
  </colBreaks>
  <ignoredErrors>
    <ignoredError sqref="S10:S2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69003" r:id="rId4" name="Button 4331">
              <controlPr defaultSize="0" print="0" autoLine="0" autoPict="0" macro="[0]!ButtonOpenAll">
                <anchor moveWithCells="1" sizeWithCells="1">
                  <from>
                    <xdr:col>2</xdr:col>
                    <xdr:colOff>2876550</xdr:colOff>
                    <xdr:row>3</xdr:row>
                    <xdr:rowOff>95250</xdr:rowOff>
                  </from>
                  <to>
                    <xdr:col>2</xdr:col>
                    <xdr:colOff>3952875</xdr:colOff>
                    <xdr:row>5</xdr:row>
                    <xdr:rowOff>85725</xdr:rowOff>
                  </to>
                </anchor>
              </controlPr>
            </control>
          </mc:Choice>
        </mc:AlternateContent>
        <mc:AlternateContent xmlns:mc="http://schemas.openxmlformats.org/markup-compatibility/2006">
          <mc:Choice Requires="x14">
            <control shapeId="1569250" r:id="rId5" name="Button 4578">
              <controlPr defaultSize="0" print="0" autoLine="0" autoPict="0" macro="[0]!ButtonD3_CloseAll">
                <anchor moveWithCells="1" sizeWithCells="1">
                  <from>
                    <xdr:col>2</xdr:col>
                    <xdr:colOff>4105275</xdr:colOff>
                    <xdr:row>3</xdr:row>
                    <xdr:rowOff>95250</xdr:rowOff>
                  </from>
                  <to>
                    <xdr:col>6</xdr:col>
                    <xdr:colOff>209550</xdr:colOff>
                    <xdr:row>5</xdr:row>
                    <xdr:rowOff>85725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ECDC_Subject_whatTaxHTField0 xmlns="5853e249-3efc-412b-93d1-e2f4d7003703">
      <Terms xmlns="http://schemas.microsoft.com/office/infopath/2007/PartnerControls">
        <TermInfo xmlns="http://schemas.microsoft.com/office/infopath/2007/PartnerControls">
          <TermName xmlns="http://schemas.microsoft.com/office/infopath/2007/PartnerControls">public health emergency</TermName>
          <TermId xmlns="http://schemas.microsoft.com/office/infopath/2007/PartnerControls">aae23c87-e71a-46da-a106-0f177a6dede2</TermId>
        </TermInfo>
      </Terms>
    </ECDC_Subject_whatTaxHTField0>
    <ECDC_Description xmlns="http://schemas.microsoft.com/sharepoint/v3" xsi:nil="true"/>
    <TaxKeywordTaxHTField xmlns="d23a570b-d7a9-49ca-a34c-8afb8206b4bf">
      <Terms xmlns="http://schemas.microsoft.com/office/infopath/2007/PartnerControls">
        <TermInfo xmlns="http://schemas.microsoft.com/office/infopath/2007/PartnerControls">
          <TermName xmlns="http://schemas.microsoft.com/office/infopath/2007/PartnerControls">Editors's choice</TermName>
          <TermId xmlns="http://schemas.microsoft.com/office/infopath/2007/PartnerControls">2541fd23-0382-42c3-9135-86b5721c4179</TermId>
        </TermInfo>
      </Terms>
    </TaxKeywordTaxHTField>
    <ECDC_DMS_Previous_Location xmlns="5853e249-3efc-412b-93d1-e2f4d7003703" xsi:nil="true"/>
    <TaxCatchAll xmlns="d23a570b-d7a9-49ca-a34c-8afb8206b4bf">
      <Value>1241</Value>
      <Value>1164</Value>
      <Value>345</Value>
      <Value>669</Value>
    </TaxCatchAll>
    <ECDC_DMS_Group xmlns="5853e249-3efc-412b-93d1-e2f4d7003703">Publications</ECDC_DMS_Group>
    <ff0459edc9514eb0baaeb2ab50aaa8de xmlns="d23a570b-d7a9-49ca-a34c-8afb8206b4bf">
      <Terms xmlns="http://schemas.microsoft.com/office/infopath/2007/PartnerControls"/>
    </ff0459edc9514eb0baaeb2ab50aaa8de>
    <ECDC_DMS_Previous_Creation_Date xmlns="5853e249-3efc-412b-93d1-e2f4d7003703">2018-05-16T14:27:00+00:00</ECDC_DMS_Previous_Creation_Date>
    <ECDC_Target_audienceTaxHTField0 xmlns="5853e249-3efc-412b-93d1-e2f4d7003703">
      <Terms xmlns="http://schemas.microsoft.com/office/infopath/2007/PartnerControls"/>
    </ECDC_Target_audienceTaxHTField0>
    <ECDC_DMS_Communication_Document_Type0 xmlns="5853e249-3efc-412b-93d1-e2f4d7003703">
      <Terms xmlns="http://schemas.microsoft.com/office/infopath/2007/PartnerControls">
        <TermInfo xmlns="http://schemas.microsoft.com/office/infopath/2007/PartnerControls">
          <TermName xmlns="http://schemas.microsoft.com/office/infopath/2007/PartnerControls">first edit</TermName>
          <TermId xmlns="http://schemas.microsoft.com/office/infopath/2007/PartnerControls">80850886-251b-4f02-9aa9-b2af2dccb954</TermId>
        </TermInfo>
      </Terms>
    </ECDC_DMS_Communication_Document_Type0>
    <m4f2abd528a9430bb1514981700fe204 xmlns="d23a570b-d7a9-49ca-a34c-8afb8206b4bf">
      <Terms xmlns="http://schemas.microsoft.com/office/infopath/2007/PartnerControls">
        <TermInfo xmlns="http://schemas.microsoft.com/office/infopath/2007/PartnerControls">
          <TermName xmlns="http://schemas.microsoft.com/office/infopath/2007/PartnerControls">Publications</TermName>
          <TermId xmlns="http://schemas.microsoft.com/office/infopath/2007/PartnerControls">5ba51513-6ee6-4aab-abac-3d87b7b8a9c3</TermId>
        </TermInfo>
      </Terms>
    </m4f2abd528a9430bb1514981700fe204>
    <ECDC_DMS_Section xmlns="5853e249-3efc-412b-93d1-e2f4d7003703">Communication Support</ECDC_DMS_Section>
    <ECDC_DMS_Project0 xmlns="5853e249-3efc-412b-93d1-e2f4d7003703">
      <Terms xmlns="http://schemas.microsoft.com/office/infopath/2007/PartnerControls"/>
    </ECDC_DMS_Project0>
    <ECDC_DMS_Country0 xmlns="5853e249-3efc-412b-93d1-e2f4d7003703">
      <Terms xmlns="http://schemas.microsoft.com/office/infopath/2007/PartnerControls"/>
    </ECDC_DMS_Country0>
    <ECDC_DMS_Meeting_Date xmlns="d23a570b-d7a9-49ca-a34c-8afb8206b4bf" xsi:nil="true"/>
    <ECDC_DMS_Author xmlns="5853e249-3efc-412b-93d1-e2f4d7003703">
      <UserInfo>
        <DisplayName/>
        <AccountId>197</AccountId>
        <AccountType/>
      </UserInfo>
    </ECDC_DMS_Author>
    <ECDC_Subject_doesTaxHTField0 xmlns="5853e249-3efc-412b-93d1-e2f4d7003703">
      <Terms xmlns="http://schemas.microsoft.com/office/infopath/2007/PartnerControls"/>
    </ECDC_Subject_doesTaxHTField0>
    <ECDC_DMS_MIS_Activity_code0 xmlns="5853e249-3efc-412b-93d1-e2f4d7003703">
      <Terms xmlns="http://schemas.microsoft.com/office/infopath/2007/PartnerControls"/>
    </ECDC_DMS_MIS_Activity_code0>
    <ECDC_Subject_whoTaxHTField0 xmlns="5853e249-3efc-412b-93d1-e2f4d7003703">
      <Terms xmlns="http://schemas.microsoft.com/office/infopath/2007/PartnerControls"/>
    </ECDC_Subject_whoTaxHTField0>
    <ECDC_DMS_Is_Public xmlns="5853e249-3efc-412b-93d1-e2f4d7003703">false</ECDC_DMS_Is_Public>
    <bf6f88d3567d49708e6ddfea625f3427 xmlns="d23a570b-d7a9-49ca-a34c-8afb8206b4bf">
      <Terms xmlns="http://schemas.microsoft.com/office/infopath/2007/PartnerControls"/>
    </bf6f88d3567d49708e6ddfea625f3427>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ommunication" ma:contentTypeID="0x010100F92FB91056B24E40ACCE93A804002EFF001822ADB6403249B6AC60D10F8970E85E0002324C79913E41DFAC45BE82D1D0F324002665D754CEA35D49A205CF49138C8367" ma:contentTypeVersion="212" ma:contentTypeDescription="The main level of classification for the document" ma:contentTypeScope="" ma:versionID="4e69245bf4bcf58a20ac5b314828aae6">
  <xsd:schema xmlns:xsd="http://www.w3.org/2001/XMLSchema" xmlns:xs="http://www.w3.org/2001/XMLSchema" xmlns:p="http://schemas.microsoft.com/office/2006/metadata/properties" xmlns:ns1="http://schemas.microsoft.com/sharepoint/v3" xmlns:ns2="5853e249-3efc-412b-93d1-e2f4d7003703" xmlns:ns3="d23a570b-d7a9-49ca-a34c-8afb8206b4bf" targetNamespace="http://schemas.microsoft.com/office/2006/metadata/properties" ma:root="true" ma:fieldsID="8486fb627453461f73c3b84e3edf2656" ns1:_="" ns2:_="" ns3:_="">
    <xsd:import namespace="http://schemas.microsoft.com/sharepoint/v3"/>
    <xsd:import namespace="5853e249-3efc-412b-93d1-e2f4d7003703"/>
    <xsd:import namespace="d23a570b-d7a9-49ca-a34c-8afb8206b4bf"/>
    <xsd:element name="properties">
      <xsd:complexType>
        <xsd:sequence>
          <xsd:element name="documentManagement">
            <xsd:complexType>
              <xsd:all>
                <xsd:element ref="ns1:ECDC_Description" minOccurs="0"/>
                <xsd:element ref="ns2:ECDC_DMS_Author" minOccurs="0"/>
                <xsd:element ref="ns3:m4f2abd528a9430bb1514981700fe204" minOccurs="0"/>
                <xsd:element ref="ns3:TaxCatchAll" minOccurs="0"/>
                <xsd:element ref="ns3:TaxCatchAllLabel" minOccurs="0"/>
                <xsd:element ref="ns2:ECDC_DMS_Communication_Document_Type0" minOccurs="0"/>
                <xsd:element ref="ns2:ECDC_Subject_whatTaxHTField0" minOccurs="0"/>
                <xsd:element ref="ns2:ECDC_Subject_doesTaxHTField0" minOccurs="0"/>
                <xsd:element ref="ns2:ECDC_Subject_whoTaxHTField0" minOccurs="0"/>
                <xsd:element ref="ns3:ff0459edc9514eb0baaeb2ab50aaa8de" minOccurs="0"/>
                <xsd:element ref="ns3:ECDC_DMS_Meeting_Date" minOccurs="0"/>
                <xsd:element ref="ns3:TaxKeywordTaxHTField" minOccurs="0"/>
                <xsd:element ref="ns2:ECDC_DMS_Project0" minOccurs="0"/>
                <xsd:element ref="ns3:bf6f88d3567d49708e6ddfea625f3427" minOccurs="0"/>
                <xsd:element ref="ns2:ECDC_DMS_MIS_Activity_code0" minOccurs="0"/>
                <xsd:element ref="ns2:ECDC_DMS_Country0" minOccurs="0"/>
                <xsd:element ref="ns2:ECDC_DMS_Section" minOccurs="0"/>
                <xsd:element ref="ns2:ECDC_DMS_Group" minOccurs="0"/>
                <xsd:element ref="ns2:ECDC_DMS_Is_Public" minOccurs="0"/>
                <xsd:element ref="ns2:ECDC_DMS_Previous_Location" minOccurs="0"/>
                <xsd:element ref="ns2:ECDC_DMS_Previous_Creation_Date" minOccurs="0"/>
                <xsd:element ref="ns2:ECDC_Target_audience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CDC_Description" ma:index="2" nillable="true" ma:displayName="Description" ma:internalName="ECDC_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53e249-3efc-412b-93d1-e2f4d7003703" elementFormDefault="qualified">
    <xsd:import namespace="http://schemas.microsoft.com/office/2006/documentManagement/types"/>
    <xsd:import namespace="http://schemas.microsoft.com/office/infopath/2007/PartnerControls"/>
    <xsd:element name="ECDC_DMS_Author" ma:index="3" nillable="true" ma:displayName="Owner" ma:description="An ECDC user or group(s) of users that are responsible for the document" ma:format="Hyperlink" ma:internalName="ECDC_DMS_Auth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CDC_DMS_Communication_Document_Type0" ma:index="8" ma:taxonomy="true" ma:internalName="ECDC_DMS_Communication_Document_Type0" ma:taxonomyFieldName="ECDC_DMS_Communication_Document_Type" ma:displayName="Document Type" ma:readOnly="false" ma:default="" ma:fieldId="{8ddf4bec-7711-41e1-8e54-79ea39be2c7b}" ma:taxonomyMulti="true" ma:sspId="de887f88-4a24-49db-a549-4c3cbb517053" ma:termSetId="05694767-788d-4e99-ad07-3dd6ddb61ccc" ma:anchorId="adf095c3-d0d5-4cca-afca-cf1c4c9d62a9" ma:open="false" ma:isKeyword="false">
      <xsd:complexType>
        <xsd:sequence>
          <xsd:element ref="pc:Terms" minOccurs="0" maxOccurs="1"/>
        </xsd:sequence>
      </xsd:complexType>
    </xsd:element>
    <xsd:element name="ECDC_Subject_whatTaxHTField0" ma:index="10" ma:taxonomy="true" ma:internalName="ECDC_Subject_whatTaxHTField0" ma:taxonomyFieldName="ECDC_Subject_what" ma:displayName="Topic" ma:default="" ma:fieldId="{7525aafd-95ab-48e0-925f-ead7584e2866}" ma:taxonomyMulti="true" ma:sspId="de887f88-4a24-49db-a549-4c3cbb517053" ma:termSetId="b09c8666-4e2c-4f19-91e4-8f1fe34bcccd" ma:anchorId="00000000-0000-0000-0000-000000000000" ma:open="false" ma:isKeyword="false">
      <xsd:complexType>
        <xsd:sequence>
          <xsd:element ref="pc:Terms" minOccurs="0" maxOccurs="1"/>
        </xsd:sequence>
      </xsd:complexType>
    </xsd:element>
    <xsd:element name="ECDC_Subject_doesTaxHTField0" ma:index="12" nillable="true" ma:taxonomy="true" ma:internalName="ECDC_Subject_doesTaxHTField0" ma:taxonomyFieldName="ECDC_Subject_does" ma:displayName="Activity" ma:default="" ma:fieldId="{f4f89794-25e3-44dd-a94e-7e4212ed52cb}" ma:taxonomyMulti="true" ma:sspId="de887f88-4a24-49db-a549-4c3cbb517053" ma:termSetId="380f87da-0f7e-4cf1-ad09-525006c4d164" ma:anchorId="00000000-0000-0000-0000-000000000000" ma:open="false" ma:isKeyword="false">
      <xsd:complexType>
        <xsd:sequence>
          <xsd:element ref="pc:Terms" minOccurs="0" maxOccurs="1"/>
        </xsd:sequence>
      </xsd:complexType>
    </xsd:element>
    <xsd:element name="ECDC_Subject_whoTaxHTField0" ma:index="14" nillable="true" ma:taxonomy="true" ma:internalName="ECDC_Subject_whoTaxHTField0" ma:taxonomyFieldName="ECDC_Subject_who" ma:displayName="Actor" ma:default="" ma:fieldId="{abe70a07-b4c4-4a08-b47f-19f4275c5dd3}" ma:taxonomyMulti="true" ma:sspId="de887f88-4a24-49db-a549-4c3cbb517053" ma:termSetId="725f5f6f-0471-44ec-8ccb-6de6d3e4909b" ma:anchorId="00000000-0000-0000-0000-000000000000" ma:open="false" ma:isKeyword="false">
      <xsd:complexType>
        <xsd:sequence>
          <xsd:element ref="pc:Terms" minOccurs="0" maxOccurs="1"/>
        </xsd:sequence>
      </xsd:complexType>
    </xsd:element>
    <xsd:element name="ECDC_DMS_Project0" ma:index="24" nillable="true" ma:taxonomy="true" ma:internalName="ECDC_DMS_Project0" ma:taxonomyFieldName="ECDC_DMS_Project" ma:displayName="Project" ma:readOnly="false" ma:default="" ma:fieldId="{951a5c61-3e7d-4f5e-ad41-b76025ccfaa6}" ma:taxonomyMulti="true" ma:sspId="de887f88-4a24-49db-a549-4c3cbb517053" ma:termSetId="83bc1c21-e08b-4faa-97f2-3f7a70f36fcc" ma:anchorId="00000000-0000-0000-0000-000000000000" ma:open="false" ma:isKeyword="false">
      <xsd:complexType>
        <xsd:sequence>
          <xsd:element ref="pc:Terms" minOccurs="0" maxOccurs="1"/>
        </xsd:sequence>
      </xsd:complexType>
    </xsd:element>
    <xsd:element name="ECDC_DMS_MIS_Activity_code0" ma:index="28" nillable="true" ma:taxonomy="true" ma:internalName="ECDC_DMS_MIS_Activity_code0" ma:taxonomyFieldName="ECDC_DMS_MIS_Activity_code" ma:displayName="MIS Activity code" ma:readOnly="false" ma:default="" ma:fieldId="{8cb6b235-d851-4acc-9843-ae912a313215}" ma:taxonomyMulti="true" ma:sspId="de887f88-4a24-49db-a549-4c3cbb517053" ma:termSetId="141081f5-dfc8-474c-9d5b-c9b39840f641" ma:anchorId="00000000-0000-0000-0000-000000000000" ma:open="false" ma:isKeyword="false">
      <xsd:complexType>
        <xsd:sequence>
          <xsd:element ref="pc:Terms" minOccurs="0" maxOccurs="1"/>
        </xsd:sequence>
      </xsd:complexType>
    </xsd:element>
    <xsd:element name="ECDC_DMS_Country0" ma:index="30" nillable="true" ma:taxonomy="true" ma:internalName="ECDC_DMS_Country0" ma:taxonomyFieldName="ECDC_DMS_Country" ma:displayName="Country" ma:readOnly="false" ma:default="" ma:fieldId="{55706165-e828-40c8-8ef4-7f53aaba5845}" ma:taxonomyMulti="true" ma:sspId="de887f88-4a24-49db-a549-4c3cbb517053" ma:termSetId="1ff710a1-673a-41e0-bfbc-1a0da05ecc90" ma:anchorId="00000000-0000-0000-0000-000000000000" ma:open="true" ma:isKeyword="false">
      <xsd:complexType>
        <xsd:sequence>
          <xsd:element ref="pc:Terms" minOccurs="0" maxOccurs="1"/>
        </xsd:sequence>
      </xsd:complexType>
    </xsd:element>
    <xsd:element name="ECDC_DMS_Section" ma:index="32" nillable="true" ma:displayName="Section" ma:description="Indicates the creator users ECDC Unit" ma:hidden="true" ma:internalName="ECDC_DMS_Section" ma:readOnly="false">
      <xsd:simpleType>
        <xsd:restriction base="dms:Text"/>
      </xsd:simpleType>
    </xsd:element>
    <xsd:element name="ECDC_DMS_Group" ma:index="33" nillable="true" ma:displayName="Group" ma:description="Indicates the creator users ECDC Group" ma:hidden="true" ma:internalName="ECDC_DMS_Group" ma:readOnly="false">
      <xsd:simpleType>
        <xsd:restriction base="dms:Text"/>
      </xsd:simpleType>
    </xsd:element>
    <xsd:element name="ECDC_DMS_Is_Public" ma:index="34" nillable="true" ma:displayName="Is Public" ma:default="0" ma:description="The document could be made available in external systems (Eg: Portal)" ma:internalName="ECDC_DMS_Is_Public" ma:readOnly="false">
      <xsd:simpleType>
        <xsd:restriction base="dms:Boolean"/>
      </xsd:simpleType>
    </xsd:element>
    <xsd:element name="ECDC_DMS_Previous_Location" ma:index="35" nillable="true" ma:displayName="Previous Location" ma:description="Some useful information about where the document was stored before (Eg: Shared Drives, Unit Drives, etc.)" ma:hidden="true" ma:internalName="ECDC_DMS_Previous_Location" ma:readOnly="false">
      <xsd:simpleType>
        <xsd:restriction base="dms:Text"/>
      </xsd:simpleType>
    </xsd:element>
    <xsd:element name="ECDC_DMS_Previous_Creation_Date" ma:index="36" nillable="true" ma:displayName="Previous Creation Date" ma:default="[today]" ma:description="An earlier publication date or a previous relevant date of the document" ma:hidden="true" ma:internalName="ECDC_DMS_Previous_Creation_Date" ma:readOnly="false">
      <xsd:simpleType>
        <xsd:restriction base="dms:DateTime"/>
      </xsd:simpleType>
    </xsd:element>
    <xsd:element name="ECDC_Target_audienceTaxHTField0" ma:index="37" nillable="true" ma:taxonomy="true" ma:internalName="ECDC_Target_audienceTaxHTField0" ma:taxonomyFieldName="ECDC_Target_audience" ma:displayName="Target audience" ma:default="" ma:fieldId="{234ea4f9-252c-4d49-a519-4a376f3ed4d7}" ma:taxonomyMulti="true" ma:sspId="de887f88-4a24-49db-a549-4c3cbb517053" ma:termSetId="de5002ed-06b4-47ae-8592-fd6a24aa93a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23a570b-d7a9-49ca-a34c-8afb8206b4bf" elementFormDefault="qualified">
    <xsd:import namespace="http://schemas.microsoft.com/office/2006/documentManagement/types"/>
    <xsd:import namespace="http://schemas.microsoft.com/office/infopath/2007/PartnerControls"/>
    <xsd:element name="m4f2abd528a9430bb1514981700fe204" ma:index="4" ma:taxonomy="true" ma:internalName="m4f2abd528a9430bb1514981700fe204" ma:taxonomyFieldName="ECDC_DMS_Organigramme" ma:displayName="ECDC Organigramme" ma:readOnly="false" ma:fieldId="{64f2abd5-28a9-430b-b151-4981700fe204}" ma:taxonomyMulti="true" ma:sspId="de887f88-4a24-49db-a549-4c3cbb517053" ma:termSetId="0a8715e9-9613-4f3d-9487-c066723ad7a7" ma:anchorId="00000000-0000-0000-0000-000000000000" ma:open="false" ma:isKeyword="false">
      <xsd:complexType>
        <xsd:sequence>
          <xsd:element ref="pc:Terms" minOccurs="0" maxOccurs="1"/>
        </xsd:sequence>
      </xsd:complexType>
    </xsd:element>
    <xsd:element name="TaxCatchAll" ma:index="5" nillable="true" ma:displayName="Taxonomy Catch All Column" ma:description="" ma:hidden="true" ma:list="{3e5925a3-a52f-4d08-a0f0-da9b33f289cc}" ma:internalName="TaxCatchAll" ma:showField="CatchAllData" ma:web="5853e249-3efc-412b-93d1-e2f4d7003703">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description="" ma:hidden="true" ma:list="{3e5925a3-a52f-4d08-a0f0-da9b33f289cc}" ma:internalName="TaxCatchAllLabel" ma:readOnly="true" ma:showField="CatchAllDataLabel" ma:web="5853e249-3efc-412b-93d1-e2f4d7003703">
      <xsd:complexType>
        <xsd:complexContent>
          <xsd:extension base="dms:MultiChoiceLookup">
            <xsd:sequence>
              <xsd:element name="Value" type="dms:Lookup" maxOccurs="unbounded" minOccurs="0" nillable="true"/>
            </xsd:sequence>
          </xsd:extension>
        </xsd:complexContent>
      </xsd:complexType>
    </xsd:element>
    <xsd:element name="ff0459edc9514eb0baaeb2ab50aaa8de" ma:index="16" nillable="true" ma:taxonomy="true" ma:internalName="ff0459edc9514eb0baaeb2ab50aaa8de" ma:taxonomyFieldName="Meeting_x0020_Code" ma:displayName="Meeting Code" ma:readOnly="false" ma:default="" ma:fieldId="{ff0459ed-c951-4eb0-baae-b2ab50aaa8de}" ma:sspId="de887f88-4a24-49db-a549-4c3cbb517053" ma:termSetId="edec69b4-0510-43be-8a98-012c8d4b4d60" ma:anchorId="00000000-0000-0000-0000-000000000000" ma:open="true" ma:isKeyword="false">
      <xsd:complexType>
        <xsd:sequence>
          <xsd:element ref="pc:Terms" minOccurs="0" maxOccurs="1"/>
        </xsd:sequence>
      </xsd:complexType>
    </xsd:element>
    <xsd:element name="ECDC_DMS_Meeting_Date" ma:index="18" nillable="true" ma:displayName="Meeting date" ma:description="The date of meeting (1) the document belongs to or (2) was discussed, reviewed or approved." ma:format="DateOnly" ma:internalName="ECDC_DMS_Meeting_Date" ma:readOnly="false">
      <xsd:simpleType>
        <xsd:restriction base="dms:DateTime"/>
      </xsd:simpleType>
    </xsd:element>
    <xsd:element name="TaxKeywordTaxHTField" ma:index="22" nillable="true" ma:taxonomy="true" ma:internalName="TaxKeywordTaxHTField" ma:taxonomyFieldName="TaxKeyword" ma:displayName="Additional Keywords" ma:fieldId="{23f27201-bee3-471e-b2e7-b64fd8b7ca38}" ma:taxonomyMulti="true" ma:sspId="de887f88-4a24-49db-a549-4c3cbb517053" ma:termSetId="00000000-0000-0000-0000-000000000000" ma:anchorId="00000000-0000-0000-0000-000000000000" ma:open="true" ma:isKeyword="true">
      <xsd:complexType>
        <xsd:sequence>
          <xsd:element ref="pc:Terms" minOccurs="0" maxOccurs="1"/>
        </xsd:sequence>
      </xsd:complexType>
    </xsd:element>
    <xsd:element name="bf6f88d3567d49708e6ddfea625f3427" ma:index="26" nillable="true" ma:taxonomy="true" ma:internalName="bf6f88d3567d49708e6ddfea625f3427" ma:taxonomyFieldName="DMS_x0020_Product" ma:displayName="Product" ma:readOnly="false" ma:default="" ma:fieldId="{bf6f88d3-567d-4970-8e6d-dfea625f3427}" ma:taxonomyMulti="true" ma:sspId="de887f88-4a24-49db-a549-4c3cbb517053" ma:termSetId="765c2105-95ad-4131-ade8-84f64ee0a1c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False</openByDefault>
  <xsnScope/>
</customXsn>
</file>

<file path=customXml/item5.xml><?xml version="1.0" encoding="utf-8"?>
<LongProperties xmlns="http://schemas.microsoft.com/office/2006/metadata/longProperties"/>
</file>

<file path=customXml/item6.xml><?xml version="1.0" encoding="utf-8"?>
<?mso-contentType ?>
<SharedContentType xmlns="Microsoft.SharePoint.Taxonomy.ContentTypeSync" SourceId="de887f88-4a24-49db-a549-4c3cbb517053" ContentTypeId="0x010100F92FB91056B24E40ACCE93A804002EFF001822ADB6403249B6AC60D10F8970E85E0002324C79913E41DFAC45BE82D1D0F324" PreviousValue="true"/>
</file>

<file path=customXml/item7.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2A65609-E9C0-4E35-983E-6BBE62BF7404}">
  <ds:schemaRefs>
    <ds:schemaRef ds:uri="http://schemas.microsoft.com/office/2006/metadata/properties"/>
    <ds:schemaRef ds:uri="http://schemas.microsoft.com/office/infopath/2007/PartnerControls"/>
    <ds:schemaRef ds:uri="5853e249-3efc-412b-93d1-e2f4d7003703"/>
    <ds:schemaRef ds:uri="http://schemas.microsoft.com/sharepoint/v3"/>
    <ds:schemaRef ds:uri="d23a570b-d7a9-49ca-a34c-8afb8206b4bf"/>
  </ds:schemaRefs>
</ds:datastoreItem>
</file>

<file path=customXml/itemProps2.xml><?xml version="1.0" encoding="utf-8"?>
<ds:datastoreItem xmlns:ds="http://schemas.openxmlformats.org/officeDocument/2006/customXml" ds:itemID="{E8E34141-7C96-4AB0-8947-A148B2E285BB}">
  <ds:schemaRefs>
    <ds:schemaRef ds:uri="http://schemas.microsoft.com/sharepoint/v3/contenttype/forms"/>
  </ds:schemaRefs>
</ds:datastoreItem>
</file>

<file path=customXml/itemProps3.xml><?xml version="1.0" encoding="utf-8"?>
<ds:datastoreItem xmlns:ds="http://schemas.openxmlformats.org/officeDocument/2006/customXml" ds:itemID="{7E3ED75E-4C21-4290-9CB2-28613CCD4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53e249-3efc-412b-93d1-e2f4d7003703"/>
    <ds:schemaRef ds:uri="d23a570b-d7a9-49ca-a34c-8afb8206b4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0E29A65-A5F9-41DF-B9DE-B3C4ACEF71C4}">
  <ds:schemaRefs>
    <ds:schemaRef ds:uri="http://schemas.microsoft.com/office/2006/metadata/customXsn"/>
  </ds:schemaRefs>
</ds:datastoreItem>
</file>

<file path=customXml/itemProps5.xml><?xml version="1.0" encoding="utf-8"?>
<ds:datastoreItem xmlns:ds="http://schemas.openxmlformats.org/officeDocument/2006/customXml" ds:itemID="{B0098D88-FCAD-4526-B5B0-9BE2F409519E}">
  <ds:schemaRefs>
    <ds:schemaRef ds:uri="http://schemas.microsoft.com/office/2006/metadata/longProperties"/>
  </ds:schemaRefs>
</ds:datastoreItem>
</file>

<file path=customXml/itemProps6.xml><?xml version="1.0" encoding="utf-8"?>
<ds:datastoreItem xmlns:ds="http://schemas.openxmlformats.org/officeDocument/2006/customXml" ds:itemID="{C0110592-E120-4924-AAD1-19818280EACE}">
  <ds:schemaRefs>
    <ds:schemaRef ds:uri="Microsoft.SharePoint.Taxonomy.ContentTypeSync"/>
  </ds:schemaRefs>
</ds:datastoreItem>
</file>

<file path=customXml/itemProps7.xml><?xml version="1.0" encoding="utf-8"?>
<ds:datastoreItem xmlns:ds="http://schemas.openxmlformats.org/officeDocument/2006/customXml" ds:itemID="{C9053258-AB1D-4C95-ADB6-2E3B627DEA39}">
  <ds:schemaRefs>
    <ds:schemaRef ds:uri="http://schemas.microsoft.com/sharepoint/events"/>
  </ds:schemaRefs>
</ds:datastoreItem>
</file>

<file path=docProps/app.xml><?xml version="1.0" encoding="utf-8"?>
<ap:Properties xmlns:vt="http://schemas.openxmlformats.org/officeDocument/2006/docPropsVTypes" xmlns:ap="http://schemas.openxmlformats.org/officeDocument/2006/extended-properties">
  <ap:Template/>
  <ap:Application>Microsoft Excel</ap:Application>
  <ap:DocSecurity>0</ap:DocSecurity>
  <ap:ScaleCrop>false</ap:ScaleCrop>
  <ap:HeadingPairs>
    <vt:vector baseType="variant" size="4">
      <vt:variant>
        <vt:lpstr>Worksheets</vt:lpstr>
      </vt:variant>
      <vt:variant>
        <vt:i4>17</vt:i4>
      </vt:variant>
      <vt:variant>
        <vt:lpstr>Named Ranges</vt:lpstr>
      </vt:variant>
      <vt:variant>
        <vt:i4>11</vt:i4>
      </vt:variant>
    </vt:vector>
  </ap:HeadingPairs>
  <ap:TitlesOfParts>
    <vt:vector baseType="lpstr" size="28">
      <vt:lpstr>11</vt:lpstr>
      <vt:lpstr>1</vt:lpstr>
      <vt:lpstr>2</vt:lpstr>
      <vt:lpstr>3</vt:lpstr>
      <vt:lpstr>Introducere</vt:lpstr>
      <vt:lpstr>Cadru</vt:lpstr>
      <vt:lpstr>D1</vt:lpstr>
      <vt:lpstr>D2</vt:lpstr>
      <vt:lpstr>D3</vt:lpstr>
      <vt:lpstr>D4</vt:lpstr>
      <vt:lpstr>D5</vt:lpstr>
      <vt:lpstr>D6</vt:lpstr>
      <vt:lpstr>D7</vt:lpstr>
      <vt:lpstr>Rezumat</vt:lpstr>
      <vt:lpstr>Prezentare generală a SIB &amp; SIC</vt:lpstr>
      <vt:lpstr>Figures</vt:lpstr>
      <vt:lpstr>Cadrul OMS</vt:lpstr>
      <vt:lpstr>Cadru!Print_Area</vt:lpstr>
      <vt:lpstr>'Cadrul OMS'!Print_Area</vt:lpstr>
      <vt:lpstr>'D1'!Print_Area</vt:lpstr>
      <vt:lpstr>'D2'!Print_Area</vt:lpstr>
      <vt:lpstr>'D3'!Print_Area</vt:lpstr>
      <vt:lpstr>'D4'!Print_Area</vt:lpstr>
      <vt:lpstr>'D5'!Print_Area</vt:lpstr>
      <vt:lpstr>'D6'!Print_Area</vt:lpstr>
      <vt:lpstr>'D7'!Print_Area</vt:lpstr>
      <vt:lpstr>Introducere!Print_Area</vt:lpstr>
      <vt:lpstr>Rezumat!Print_Area</vt:lpstr>
    </vt:vector>
  </ap:TitlesOfParts>
  <ap:Manager/>
  <ap:Company>CDT</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HEPSA tool</dc:title>
  <dc:subject/>
  <dc:creator>CDT</dc:creator>
  <keywords>Editors's choice</keywords>
  <dc:description/>
  <lastModifiedBy>CDT</lastModifiedBy>
  <lastPrinted>2018-02-07T14:25:59.0000000Z</lastPrinted>
  <dcterms:created xsi:type="dcterms:W3CDTF">2015-03-02T09:49:08.0000000Z</dcterms:created>
  <dcterms:modified xsi:type="dcterms:W3CDTF">2019-01-18T15:02:38.0000000Z</dcterms:modified>
  <category/>
</coreProperties>
</file>

<file path=docProps/custom.xml><?xml version="1.0" encoding="utf-8"?>
<Properties xmlns="http://schemas.openxmlformats.org/officeDocument/2006/custom-properties" xmlns:vt="http://schemas.openxmlformats.org/officeDocument/2006/docPropsVTypes">
  <property fmtid="{D5CDD505-2E9C-101B-9397-08002B2CF9AE}" pid="2" name="ECDC_DMS_Organigramme">
    <vt:lpwstr>345;#Publications|5ba51513-6ee6-4aab-abac-3d87b7b8a9c3</vt:lpwstr>
  </property>
  <property fmtid="{D5CDD505-2E9C-101B-9397-08002B2CF9AE}" pid="3" name="_dlc_DocId">
    <vt:lpwstr>DMSPHC-1414929164-474</vt:lpwstr>
  </property>
  <property fmtid="{D5CDD505-2E9C-101B-9397-08002B2CF9AE}" pid="4" name="_dlc_DocIdItemGuid">
    <vt:lpwstr>145a47b7-03a6-43d0-9efb-71de7fe430bc</vt:lpwstr>
  </property>
  <property fmtid="{D5CDD505-2E9C-101B-9397-08002B2CF9AE}" pid="5" name="_dlc_DocIdUrl">
    <vt:lpwstr>http://dms.ecdcnet.europa.eu/sites/phc/externalcomms/publications/_layouts/15/DocIdRedir.aspx?ID=DMSPHC-1414929164-474, DMSPHC-1414929164-474</vt:lpwstr>
  </property>
  <property fmtid="{D5CDD505-2E9C-101B-9397-08002B2CF9AE}" pid="6" name="display_urn:schemas-microsoft-com:office:office#ECDC_DMS_Author">
    <vt:lpwstr>Uwe Kreisel</vt:lpwstr>
  </property>
  <property fmtid="{D5CDD505-2E9C-101B-9397-08002B2CF9AE}" pid="7" name="TaxKeyword">
    <vt:lpwstr>1164;#Editors's choice|2541fd23-0382-42c3-9135-86b5721c4179</vt:lpwstr>
  </property>
  <property fmtid="{D5CDD505-2E9C-101B-9397-08002B2CF9AE}" pid="8" name="ECDC_Subject_does">
    <vt:lpwstr/>
  </property>
  <property fmtid="{D5CDD505-2E9C-101B-9397-08002B2CF9AE}" pid="9" name="Meeting Code">
    <vt:lpwstr/>
  </property>
  <property fmtid="{D5CDD505-2E9C-101B-9397-08002B2CF9AE}" pid="10" name="ECDC_Subject_who">
    <vt:lpwstr/>
  </property>
  <property fmtid="{D5CDD505-2E9C-101B-9397-08002B2CF9AE}" pid="11" name="ECDC_DMS_Project">
    <vt:lpwstr/>
  </property>
  <property fmtid="{D5CDD505-2E9C-101B-9397-08002B2CF9AE}" pid="12" name="DMS Product">
    <vt:lpwstr/>
  </property>
  <property fmtid="{D5CDD505-2E9C-101B-9397-08002B2CF9AE}" pid="13" name="ECDC_Subject_what">
    <vt:lpwstr>669;#public health emergency|aae23c87-e71a-46da-a106-0f177a6dede2</vt:lpwstr>
  </property>
  <property fmtid="{D5CDD505-2E9C-101B-9397-08002B2CF9AE}" pid="14" name="ECDC_DMS_Country">
    <vt:lpwstr/>
  </property>
  <property fmtid="{D5CDD505-2E9C-101B-9397-08002B2CF9AE}" pid="15" name="ECDC_DMS_Communication_Document_Type">
    <vt:lpwstr>1241;#first edit|80850886-251b-4f02-9aa9-b2af2dccb954</vt:lpwstr>
  </property>
  <property fmtid="{D5CDD505-2E9C-101B-9397-08002B2CF9AE}" pid="16" name="ECDC_DMS_MIS_Activity_code">
    <vt:lpwstr/>
  </property>
  <property fmtid="{D5CDD505-2E9C-101B-9397-08002B2CF9AE}" pid="17" name="ECDC_Target_audience">
    <vt:lpwstr/>
  </property>
</Properties>
</file>