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9.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Projects\eCdT_jobs\post-processing\Cherazade\2019\ECDC 8664\"/>
    </mc:Choice>
  </mc:AlternateContent>
  <bookViews>
    <workbookView xWindow="2295" yWindow="135" windowWidth="10545" windowHeight="7725" tabRatio="781" firstSheet="4" activeTab="13"/>
  </bookViews>
  <sheets>
    <sheet name="11" sheetId="18" state="hidden" r:id="rId1"/>
    <sheet name="1" sheetId="14" state="hidden" r:id="rId2"/>
    <sheet name="2" sheetId="15" state="hidden" r:id="rId3"/>
    <sheet name="3" sheetId="17" state="hidden" r:id="rId4"/>
    <sheet name="Inleiding" sheetId="79" r:id="rId5"/>
    <sheet name="Kader" sheetId="81" r:id="rId6"/>
    <sheet name="D1" sheetId="73" r:id="rId7"/>
    <sheet name="D2" sheetId="74" r:id="rId8"/>
    <sheet name="D3" sheetId="75" r:id="rId9"/>
    <sheet name="D4" sheetId="70" r:id="rId10"/>
    <sheet name="D5" sheetId="76" r:id="rId11"/>
    <sheet name="D6" sheetId="78" r:id="rId12"/>
    <sheet name="D7" sheetId="77" r:id="rId13"/>
    <sheet name="Samenvatting" sheetId="27" r:id="rId14"/>
    <sheet name="Overzicht BSI &amp; CSI" sheetId="85" r:id="rId15"/>
    <sheet name="Figures" sheetId="56" state="hidden" r:id="rId16"/>
    <sheet name="WHO-kader" sheetId="84" r:id="rId17"/>
  </sheets>
  <externalReferences>
    <externalReference r:id="rId18"/>
  </externalReferences>
  <definedNames>
    <definedName name="_xlnm.Print_Area" localSheetId="6">'D1'!$A$1:$AF$52</definedName>
    <definedName name="_xlnm.Print_Area" localSheetId="7">'D2'!$A$1:$AG$27</definedName>
    <definedName name="_xlnm.Print_Area" localSheetId="8">'D3'!$A$1:$AE$33</definedName>
    <definedName name="_xlnm.Print_Area" localSheetId="9">'D4'!$A$1:$AG$31</definedName>
    <definedName name="_xlnm.Print_Area" localSheetId="10">'D5'!$A$1:$AG$65</definedName>
    <definedName name="_xlnm.Print_Area" localSheetId="11">'D6'!$A$1:$AF$22</definedName>
    <definedName name="_xlnm.Print_Area" localSheetId="12">'D7'!$A$1:$AF$19</definedName>
    <definedName name="_xlnm.Print_Area" localSheetId="4">Inleiding!$A$1:$D$18</definedName>
    <definedName name="_xlnm.Print_Area" localSheetId="5">Kader!$A$1:$G$24</definedName>
    <definedName name="_xlnm.Print_Area" localSheetId="14">'[1]Overzicht BSI &amp;amp; CSI'!$A$1:$E$140</definedName>
    <definedName name="_xlnm.Print_Area" localSheetId="13">Samenvatting!$A$1:$J$135</definedName>
    <definedName name="_xlnm.Print_Area" localSheetId="16">'WHO-kader'!$A$1:$J$56</definedName>
    <definedName name="s">#REF!</definedName>
  </definedNames>
  <calcPr calcId="162913"/>
</workbook>
</file>

<file path=xl/calcChain.xml><?xml version="1.0" encoding="utf-8"?>
<calcChain xmlns="http://schemas.openxmlformats.org/spreadsheetml/2006/main">
  <c r="G19" i="81" l="1"/>
  <c r="I125" i="27"/>
  <c r="I117" i="27"/>
  <c r="I106" i="27"/>
  <c r="I98" i="27"/>
  <c r="I81" i="27"/>
  <c r="H33" i="27"/>
  <c r="H32" i="27"/>
  <c r="U19" i="77"/>
  <c r="U18" i="77"/>
  <c r="S16" i="77" s="1"/>
  <c r="G29" i="27" s="1"/>
  <c r="G40" i="27" s="1"/>
  <c r="I16" i="77"/>
  <c r="T10" i="77" s="1"/>
  <c r="V10" i="77" s="1"/>
  <c r="V16" i="77" s="1"/>
  <c r="S14" i="77"/>
  <c r="J14" i="77"/>
  <c r="S13" i="77"/>
  <c r="J13" i="77"/>
  <c r="S12" i="77"/>
  <c r="J12" i="77"/>
  <c r="I12" i="77"/>
  <c r="S11" i="77"/>
  <c r="J11" i="77"/>
  <c r="I11" i="77"/>
  <c r="S10" i="77"/>
  <c r="J10" i="77"/>
  <c r="J16" i="77" s="1"/>
  <c r="I10" i="77"/>
  <c r="V22" i="78"/>
  <c r="V21" i="78"/>
  <c r="S19" i="78" s="1"/>
  <c r="G25" i="27" s="1"/>
  <c r="G39" i="27" s="1"/>
  <c r="I19" i="78"/>
  <c r="T17" i="78" s="1"/>
  <c r="S17" i="78"/>
  <c r="J17" i="78"/>
  <c r="I17" i="78"/>
  <c r="S16" i="78"/>
  <c r="J16" i="78"/>
  <c r="S15" i="78"/>
  <c r="J15" i="78"/>
  <c r="S14" i="78"/>
  <c r="J14" i="78"/>
  <c r="S13" i="78"/>
  <c r="J13" i="78"/>
  <c r="T12" i="78"/>
  <c r="S12" i="78"/>
  <c r="V12" i="78" s="1"/>
  <c r="J12" i="78"/>
  <c r="I12" i="78"/>
  <c r="S11" i="78"/>
  <c r="J11" i="78"/>
  <c r="S10" i="78"/>
  <c r="J10" i="78"/>
  <c r="J19" i="78" s="1"/>
  <c r="I10" i="78"/>
  <c r="W65" i="76"/>
  <c r="T63" i="76" s="1"/>
  <c r="G22" i="27" s="1"/>
  <c r="G50" i="27" s="1"/>
  <c r="W64" i="76"/>
  <c r="T60" i="76"/>
  <c r="K60" i="76"/>
  <c r="T59" i="76"/>
  <c r="K59" i="76"/>
  <c r="T58" i="76"/>
  <c r="K58" i="76"/>
  <c r="T57" i="76"/>
  <c r="K57" i="76"/>
  <c r="T56" i="76"/>
  <c r="I126" i="27" s="1"/>
  <c r="K56" i="76"/>
  <c r="T55" i="76"/>
  <c r="K55" i="76"/>
  <c r="T54" i="76"/>
  <c r="K54" i="76"/>
  <c r="J54" i="76"/>
  <c r="T53" i="76"/>
  <c r="I130" i="27" s="1"/>
  <c r="K53" i="76"/>
  <c r="T52" i="76"/>
  <c r="K52" i="76"/>
  <c r="T51" i="76"/>
  <c r="I131" i="27" s="1"/>
  <c r="K51" i="76"/>
  <c r="J51" i="76"/>
  <c r="T50" i="76"/>
  <c r="K50" i="76"/>
  <c r="T49" i="76"/>
  <c r="K49" i="76"/>
  <c r="T48" i="76"/>
  <c r="K48" i="76"/>
  <c r="J48" i="76"/>
  <c r="T47" i="76"/>
  <c r="K47" i="76"/>
  <c r="T46" i="76"/>
  <c r="K46" i="76"/>
  <c r="T45" i="76"/>
  <c r="K45" i="76"/>
  <c r="T44" i="76"/>
  <c r="K44" i="76"/>
  <c r="T43" i="76"/>
  <c r="K43" i="76"/>
  <c r="T42" i="76"/>
  <c r="I105" i="27" s="1"/>
  <c r="K42" i="76"/>
  <c r="T41" i="76"/>
  <c r="K41" i="76"/>
  <c r="J41" i="76"/>
  <c r="T40" i="76"/>
  <c r="K40" i="76"/>
  <c r="T39" i="76"/>
  <c r="K39" i="76"/>
  <c r="T38" i="76"/>
  <c r="K38" i="76"/>
  <c r="T37" i="76"/>
  <c r="K37" i="76"/>
  <c r="T36" i="76"/>
  <c r="K36" i="76"/>
  <c r="T35" i="76"/>
  <c r="K35" i="76"/>
  <c r="T34" i="76"/>
  <c r="K34" i="76"/>
  <c r="J34" i="76"/>
  <c r="T33" i="76"/>
  <c r="I120" i="27" s="1"/>
  <c r="K33" i="76"/>
  <c r="T32" i="76"/>
  <c r="K32" i="76"/>
  <c r="T31" i="76"/>
  <c r="K31" i="76"/>
  <c r="T30" i="76"/>
  <c r="I85" i="27" s="1"/>
  <c r="K30" i="76"/>
  <c r="T29" i="76"/>
  <c r="I86" i="27" s="1"/>
  <c r="K29" i="76"/>
  <c r="T28" i="76"/>
  <c r="I119" i="27" s="1"/>
  <c r="K28" i="76"/>
  <c r="T27" i="76"/>
  <c r="K27" i="76"/>
  <c r="T26" i="76"/>
  <c r="K26" i="76"/>
  <c r="J26" i="76"/>
  <c r="T25" i="76"/>
  <c r="K25" i="76"/>
  <c r="J25" i="76"/>
  <c r="T24" i="76"/>
  <c r="K24" i="76"/>
  <c r="T23" i="76"/>
  <c r="K23" i="76"/>
  <c r="T22" i="76"/>
  <c r="I124" i="27" s="1"/>
  <c r="K22" i="76"/>
  <c r="T21" i="76"/>
  <c r="K21" i="76"/>
  <c r="T20" i="76"/>
  <c r="I123" i="27" s="1"/>
  <c r="K20" i="76"/>
  <c r="T19" i="76"/>
  <c r="K19" i="76"/>
  <c r="T18" i="76"/>
  <c r="K18" i="76"/>
  <c r="T17" i="76"/>
  <c r="K17" i="76"/>
  <c r="J17" i="76"/>
  <c r="T16" i="76"/>
  <c r="I114" i="27" s="1"/>
  <c r="K16" i="76"/>
  <c r="J16" i="76"/>
  <c r="T15" i="76"/>
  <c r="K15" i="76"/>
  <c r="T14" i="76"/>
  <c r="I92" i="27" s="1"/>
  <c r="K14" i="76"/>
  <c r="J14" i="76"/>
  <c r="T13" i="76"/>
  <c r="K13" i="76"/>
  <c r="T12" i="76"/>
  <c r="K12" i="76"/>
  <c r="J12" i="76"/>
  <c r="T11" i="76"/>
  <c r="K11" i="76"/>
  <c r="T10" i="76"/>
  <c r="K10" i="76"/>
  <c r="K62" i="76" s="1"/>
  <c r="J10" i="76"/>
  <c r="J62" i="76" s="1"/>
  <c r="W32" i="70"/>
  <c r="T29" i="70" s="1"/>
  <c r="G18" i="27" s="1"/>
  <c r="G49" i="27" s="1"/>
  <c r="W31" i="70"/>
  <c r="T26" i="70"/>
  <c r="K26" i="70"/>
  <c r="T25" i="70"/>
  <c r="K25" i="70"/>
  <c r="T24" i="70"/>
  <c r="K24" i="70"/>
  <c r="T23" i="70"/>
  <c r="K23" i="70"/>
  <c r="T22" i="70"/>
  <c r="K22" i="70"/>
  <c r="T21" i="70"/>
  <c r="K21" i="70"/>
  <c r="T20" i="70"/>
  <c r="K20" i="70"/>
  <c r="T19" i="70"/>
  <c r="K19" i="70"/>
  <c r="J19" i="70"/>
  <c r="T18" i="70"/>
  <c r="K18" i="70"/>
  <c r="V17" i="70"/>
  <c r="T17" i="70"/>
  <c r="X17" i="70" s="1"/>
  <c r="K17" i="70"/>
  <c r="T16" i="70"/>
  <c r="K16" i="70"/>
  <c r="T15" i="70"/>
  <c r="K15" i="70"/>
  <c r="T14" i="70"/>
  <c r="K14" i="70"/>
  <c r="T13" i="70"/>
  <c r="K13" i="70"/>
  <c r="T12" i="70"/>
  <c r="K12" i="70"/>
  <c r="T11" i="70"/>
  <c r="K11" i="70"/>
  <c r="J11" i="70"/>
  <c r="V10" i="70"/>
  <c r="T10" i="70"/>
  <c r="X10" i="70" s="1"/>
  <c r="X27" i="70" s="1"/>
  <c r="K10" i="70"/>
  <c r="K28" i="70" s="1"/>
  <c r="J10" i="70"/>
  <c r="J28" i="70" s="1"/>
  <c r="V33" i="75"/>
  <c r="V32" i="75"/>
  <c r="S28" i="75"/>
  <c r="I103" i="27" s="1"/>
  <c r="J28" i="75"/>
  <c r="S27" i="75"/>
  <c r="I100" i="27" s="1"/>
  <c r="J27" i="75"/>
  <c r="S26" i="75"/>
  <c r="I99" i="27" s="1"/>
  <c r="J26" i="75"/>
  <c r="S25" i="75"/>
  <c r="J25" i="75"/>
  <c r="I25" i="75"/>
  <c r="S24" i="75"/>
  <c r="I101" i="27" s="1"/>
  <c r="J24" i="75"/>
  <c r="I24" i="75"/>
  <c r="S23" i="75"/>
  <c r="I102" i="27" s="1"/>
  <c r="J23" i="75"/>
  <c r="I23" i="75"/>
  <c r="S22" i="75"/>
  <c r="J22" i="75"/>
  <c r="I22" i="75"/>
  <c r="S21" i="75"/>
  <c r="J21" i="75"/>
  <c r="S20" i="75"/>
  <c r="J20" i="75"/>
  <c r="S19" i="75"/>
  <c r="J19" i="75"/>
  <c r="S18" i="75"/>
  <c r="J18" i="75"/>
  <c r="S17" i="75"/>
  <c r="J17" i="75"/>
  <c r="S16" i="75"/>
  <c r="J16" i="75"/>
  <c r="S15" i="75"/>
  <c r="J15" i="75"/>
  <c r="S14" i="75"/>
  <c r="J14" i="75"/>
  <c r="S13" i="75"/>
  <c r="J13" i="75"/>
  <c r="S12" i="75"/>
  <c r="I97" i="27" s="1"/>
  <c r="J12" i="75"/>
  <c r="I12" i="75"/>
  <c r="S11" i="75"/>
  <c r="J11" i="75"/>
  <c r="S10" i="75"/>
  <c r="J10" i="75"/>
  <c r="I10" i="75"/>
  <c r="I29" i="75" s="1"/>
  <c r="W28" i="74"/>
  <c r="W27" i="74"/>
  <c r="T22" i="74"/>
  <c r="K22" i="74"/>
  <c r="J22" i="74"/>
  <c r="T21" i="74"/>
  <c r="K21" i="74"/>
  <c r="J21" i="74"/>
  <c r="T20" i="74"/>
  <c r="K20" i="74"/>
  <c r="T19" i="74"/>
  <c r="K19" i="74"/>
  <c r="T18" i="74"/>
  <c r="K18" i="74"/>
  <c r="T17" i="74"/>
  <c r="K17" i="74"/>
  <c r="J17" i="74"/>
  <c r="T16" i="74"/>
  <c r="K16" i="74"/>
  <c r="T15" i="74"/>
  <c r="K15" i="74"/>
  <c r="J15" i="74"/>
  <c r="T14" i="74"/>
  <c r="K14" i="74"/>
  <c r="T13" i="74"/>
  <c r="K13" i="74"/>
  <c r="J13" i="74"/>
  <c r="T12" i="74"/>
  <c r="K12" i="74"/>
  <c r="J12" i="74"/>
  <c r="T11" i="74"/>
  <c r="K11" i="74"/>
  <c r="J11" i="74"/>
  <c r="T10" i="74"/>
  <c r="I110" i="27" s="1"/>
  <c r="K10" i="74"/>
  <c r="K27" i="74" s="1"/>
  <c r="J10" i="74"/>
  <c r="X52" i="73"/>
  <c r="X51" i="73"/>
  <c r="T47" i="73"/>
  <c r="K47" i="73"/>
  <c r="T46" i="73"/>
  <c r="K46" i="73"/>
  <c r="T45" i="73"/>
  <c r="K45" i="73"/>
  <c r="T44" i="73"/>
  <c r="K44" i="73"/>
  <c r="T43" i="73"/>
  <c r="K43" i="73"/>
  <c r="T42" i="73"/>
  <c r="K42" i="73"/>
  <c r="T41" i="73"/>
  <c r="K41" i="73"/>
  <c r="T40" i="73"/>
  <c r="K40" i="73"/>
  <c r="T39" i="73"/>
  <c r="K39" i="73"/>
  <c r="T38" i="73"/>
  <c r="K38" i="73"/>
  <c r="J38" i="73"/>
  <c r="T37" i="73"/>
  <c r="K37" i="73"/>
  <c r="J37" i="73"/>
  <c r="T36" i="73"/>
  <c r="K36" i="73"/>
  <c r="J36" i="73"/>
  <c r="T35" i="73"/>
  <c r="K35" i="73"/>
  <c r="J35" i="73"/>
  <c r="T34" i="73"/>
  <c r="K34" i="73"/>
  <c r="T33" i="73"/>
  <c r="I132" i="27" s="1"/>
  <c r="K33" i="73"/>
  <c r="T32" i="73"/>
  <c r="K32" i="73"/>
  <c r="J32" i="73"/>
  <c r="T31" i="73"/>
  <c r="K31" i="73"/>
  <c r="T30" i="73"/>
  <c r="K30" i="73"/>
  <c r="T29" i="73"/>
  <c r="I113" i="27" s="1"/>
  <c r="K29" i="73"/>
  <c r="J29" i="73"/>
  <c r="T28" i="73"/>
  <c r="K28" i="73"/>
  <c r="T27" i="73"/>
  <c r="K27" i="73"/>
  <c r="T26" i="73"/>
  <c r="K26" i="73"/>
  <c r="T25" i="73"/>
  <c r="I87" i="27" s="1"/>
  <c r="K25" i="73"/>
  <c r="T24" i="73"/>
  <c r="K24" i="73"/>
  <c r="J24" i="73"/>
  <c r="T23" i="73"/>
  <c r="K23" i="73"/>
  <c r="I10" i="73" s="1"/>
  <c r="T22" i="73"/>
  <c r="K22" i="73"/>
  <c r="J22" i="73"/>
  <c r="T21" i="73"/>
  <c r="K21" i="73"/>
  <c r="T20" i="73"/>
  <c r="K20" i="73"/>
  <c r="T19" i="73"/>
  <c r="K19" i="73"/>
  <c r="T18" i="73"/>
  <c r="K18" i="73"/>
  <c r="J18" i="73"/>
  <c r="T17" i="73"/>
  <c r="K17" i="73"/>
  <c r="T16" i="73"/>
  <c r="K16" i="73"/>
  <c r="J16" i="73"/>
  <c r="T15" i="73"/>
  <c r="K15" i="73"/>
  <c r="T14" i="73"/>
  <c r="K14" i="73"/>
  <c r="T13" i="73"/>
  <c r="K13" i="73"/>
  <c r="T12" i="73"/>
  <c r="K12" i="73"/>
  <c r="J12" i="73"/>
  <c r="T11" i="73"/>
  <c r="K11" i="73"/>
  <c r="J11" i="73"/>
  <c r="T10" i="73"/>
  <c r="K10" i="73"/>
  <c r="J10" i="73"/>
  <c r="F19" i="81"/>
  <c r="T22" i="75" l="1"/>
  <c r="T23" i="75"/>
  <c r="V23" i="75" s="1"/>
  <c r="T24" i="75"/>
  <c r="V24" i="75" s="1"/>
  <c r="T25" i="75"/>
  <c r="V25" i="75" s="1"/>
  <c r="T12" i="75"/>
  <c r="T10" i="75"/>
  <c r="S30" i="75"/>
  <c r="G13" i="27" s="1"/>
  <c r="G36" i="27" s="1"/>
  <c r="J29" i="75"/>
  <c r="T28" i="70"/>
  <c r="G17" i="27" s="1"/>
  <c r="G37" i="27" s="1"/>
  <c r="U10" i="77"/>
  <c r="W10" i="77" s="1"/>
  <c r="W16" i="77" s="1"/>
  <c r="U14" i="77"/>
  <c r="W14" i="77" s="1"/>
  <c r="U11" i="77"/>
  <c r="W11" i="77" s="1"/>
  <c r="U12" i="77"/>
  <c r="W12" i="77" s="1"/>
  <c r="U13" i="77"/>
  <c r="W13" i="77" s="1"/>
  <c r="V20" i="74"/>
  <c r="X20" i="74" s="1"/>
  <c r="V18" i="74"/>
  <c r="X18" i="74" s="1"/>
  <c r="V15" i="74"/>
  <c r="X15" i="74" s="1"/>
  <c r="V10" i="74"/>
  <c r="X10" i="74" s="1"/>
  <c r="X24" i="74" s="1"/>
  <c r="V11" i="74"/>
  <c r="V21" i="74"/>
  <c r="X21" i="74" s="1"/>
  <c r="V12" i="74"/>
  <c r="X12" i="74" s="1"/>
  <c r="V22" i="74"/>
  <c r="V16" i="74"/>
  <c r="V13" i="74"/>
  <c r="X13" i="74" s="1"/>
  <c r="V19" i="74"/>
  <c r="V17" i="74"/>
  <c r="X17" i="74" s="1"/>
  <c r="T25" i="74"/>
  <c r="G10" i="27" s="1"/>
  <c r="G47" i="27" s="1"/>
  <c r="X35" i="76"/>
  <c r="X39" i="76"/>
  <c r="I112" i="27"/>
  <c r="J48" i="73"/>
  <c r="I10" i="74"/>
  <c r="I96" i="27"/>
  <c r="V10" i="75"/>
  <c r="V29" i="75" s="1"/>
  <c r="X36" i="76"/>
  <c r="U15" i="78"/>
  <c r="W15" i="78" s="1"/>
  <c r="U13" i="78"/>
  <c r="W13" i="78" s="1"/>
  <c r="U10" i="78"/>
  <c r="W10" i="78" s="1"/>
  <c r="W19" i="78" s="1"/>
  <c r="U17" i="78"/>
  <c r="U11" i="78"/>
  <c r="U16" i="78"/>
  <c r="W16" i="78" s="1"/>
  <c r="U14" i="78"/>
  <c r="W14" i="78" s="1"/>
  <c r="S20" i="78"/>
  <c r="G26" i="27" s="1"/>
  <c r="G51" i="27" s="1"/>
  <c r="U12" i="78"/>
  <c r="W12" i="78" s="1"/>
  <c r="U10" i="70"/>
  <c r="W10" i="70" s="1"/>
  <c r="W27" i="70" s="1"/>
  <c r="U11" i="70"/>
  <c r="W11" i="70" s="1"/>
  <c r="U19" i="70"/>
  <c r="U51" i="76"/>
  <c r="W51" i="76" s="1"/>
  <c r="U26" i="76"/>
  <c r="U25" i="76"/>
  <c r="W25" i="76" s="1"/>
  <c r="U54" i="76"/>
  <c r="W54" i="76" s="1"/>
  <c r="U16" i="76"/>
  <c r="W16" i="76" s="1"/>
  <c r="U17" i="76"/>
  <c r="W17" i="76" s="1"/>
  <c r="U10" i="76"/>
  <c r="W10" i="76" s="1"/>
  <c r="W62" i="76" s="1"/>
  <c r="U48" i="76"/>
  <c r="U14" i="76"/>
  <c r="U34" i="76"/>
  <c r="U41" i="76"/>
  <c r="W12" i="76"/>
  <c r="X18" i="76"/>
  <c r="X16" i="74"/>
  <c r="X19" i="74"/>
  <c r="X22" i="74"/>
  <c r="V26" i="70"/>
  <c r="X26" i="70" s="1"/>
  <c r="V24" i="70"/>
  <c r="X24" i="70" s="1"/>
  <c r="V22" i="70"/>
  <c r="X22" i="70" s="1"/>
  <c r="V20" i="70"/>
  <c r="X20" i="70" s="1"/>
  <c r="V11" i="70"/>
  <c r="X11" i="70" s="1"/>
  <c r="V18" i="70"/>
  <c r="X18" i="70" s="1"/>
  <c r="V16" i="70"/>
  <c r="V14" i="70"/>
  <c r="X14" i="70" s="1"/>
  <c r="V12" i="70"/>
  <c r="V25" i="70"/>
  <c r="V23" i="70"/>
  <c r="X23" i="70" s="1"/>
  <c r="V21" i="70"/>
  <c r="X21" i="70" s="1"/>
  <c r="V19" i="70"/>
  <c r="X19" i="70" s="1"/>
  <c r="X12" i="70"/>
  <c r="V15" i="70"/>
  <c r="X15" i="70" s="1"/>
  <c r="V54" i="76"/>
  <c r="X54" i="76" s="1"/>
  <c r="V46" i="76"/>
  <c r="X46" i="76" s="1"/>
  <c r="V44" i="76"/>
  <c r="X44" i="76" s="1"/>
  <c r="V42" i="76"/>
  <c r="X42" i="76" s="1"/>
  <c r="V23" i="76"/>
  <c r="X23" i="76" s="1"/>
  <c r="V21" i="76"/>
  <c r="X21" i="76" s="1"/>
  <c r="V19" i="76"/>
  <c r="X19" i="76" s="1"/>
  <c r="V16" i="76"/>
  <c r="X16" i="76" s="1"/>
  <c r="V51" i="76"/>
  <c r="X51" i="76" s="1"/>
  <c r="V35" i="76"/>
  <c r="V49" i="76"/>
  <c r="X49" i="76" s="1"/>
  <c r="V17" i="76"/>
  <c r="X17" i="76" s="1"/>
  <c r="V13" i="76"/>
  <c r="X13" i="76" s="1"/>
  <c r="V10" i="76"/>
  <c r="X10" i="76" s="1"/>
  <c r="X62" i="76" s="1"/>
  <c r="V52" i="76"/>
  <c r="X52" i="76" s="1"/>
  <c r="V33" i="76"/>
  <c r="X33" i="76" s="1"/>
  <c r="V31" i="76"/>
  <c r="X31" i="76" s="1"/>
  <c r="V29" i="76"/>
  <c r="X29" i="76" s="1"/>
  <c r="V27" i="76"/>
  <c r="X27" i="76" s="1"/>
  <c r="V56" i="76"/>
  <c r="X56" i="76" s="1"/>
  <c r="V59" i="76"/>
  <c r="V57" i="76"/>
  <c r="X57" i="76" s="1"/>
  <c r="V55" i="76"/>
  <c r="V40" i="76"/>
  <c r="X40" i="76" s="1"/>
  <c r="V38" i="76"/>
  <c r="X38" i="76" s="1"/>
  <c r="V36" i="76"/>
  <c r="V14" i="76"/>
  <c r="X14" i="76" s="1"/>
  <c r="V60" i="76"/>
  <c r="X60" i="76" s="1"/>
  <c r="V47" i="76"/>
  <c r="X47" i="76" s="1"/>
  <c r="V45" i="76"/>
  <c r="X45" i="76" s="1"/>
  <c r="V43" i="76"/>
  <c r="X43" i="76" s="1"/>
  <c r="V34" i="76"/>
  <c r="X34" i="76" s="1"/>
  <c r="V24" i="76"/>
  <c r="X24" i="76" s="1"/>
  <c r="V22" i="76"/>
  <c r="V20" i="76"/>
  <c r="V18" i="76"/>
  <c r="V11" i="76"/>
  <c r="X11" i="76" s="1"/>
  <c r="V58" i="76"/>
  <c r="X58" i="76" s="1"/>
  <c r="V37" i="76"/>
  <c r="X37" i="76" s="1"/>
  <c r="V50" i="76"/>
  <c r="X50" i="76" s="1"/>
  <c r="V41" i="76"/>
  <c r="X41" i="76" s="1"/>
  <c r="V53" i="76"/>
  <c r="V48" i="76"/>
  <c r="X48" i="76" s="1"/>
  <c r="V32" i="76"/>
  <c r="X32" i="76" s="1"/>
  <c r="V30" i="76"/>
  <c r="V28" i="76"/>
  <c r="V25" i="76"/>
  <c r="X25" i="76" s="1"/>
  <c r="V15" i="76"/>
  <c r="X15" i="76" s="1"/>
  <c r="V12" i="76"/>
  <c r="X12" i="76" s="1"/>
  <c r="V39" i="76"/>
  <c r="V26" i="76"/>
  <c r="U12" i="76"/>
  <c r="W48" i="76"/>
  <c r="X55" i="76"/>
  <c r="X59" i="76"/>
  <c r="W17" i="78"/>
  <c r="I122" i="27"/>
  <c r="I121" i="27"/>
  <c r="T49" i="73"/>
  <c r="G5" i="27" s="1"/>
  <c r="X11" i="74"/>
  <c r="V14" i="74"/>
  <c r="X14" i="74" s="1"/>
  <c r="W19" i="70"/>
  <c r="X25" i="70"/>
  <c r="X26" i="76"/>
  <c r="W11" i="78"/>
  <c r="X13" i="70"/>
  <c r="X16" i="70"/>
  <c r="K48" i="73"/>
  <c r="J27" i="74"/>
  <c r="V13" i="70"/>
  <c r="T62" i="76"/>
  <c r="G21" i="27" s="1"/>
  <c r="G38" i="27" s="1"/>
  <c r="S17" i="77"/>
  <c r="G30" i="27" s="1"/>
  <c r="G52" i="27" s="1"/>
  <c r="V22" i="75"/>
  <c r="I10" i="76"/>
  <c r="W26" i="76"/>
  <c r="V17" i="78"/>
  <c r="I82" i="27"/>
  <c r="I107" i="27"/>
  <c r="I118" i="27"/>
  <c r="X28" i="76"/>
  <c r="X30" i="76"/>
  <c r="X53" i="76"/>
  <c r="I108" i="27"/>
  <c r="I128" i="27"/>
  <c r="W41" i="76"/>
  <c r="I129" i="27"/>
  <c r="X20" i="76"/>
  <c r="X22" i="76"/>
  <c r="W34" i="76"/>
  <c r="T12" i="77"/>
  <c r="I111" i="27"/>
  <c r="W14" i="76"/>
  <c r="T10" i="78"/>
  <c r="V10" i="78" s="1"/>
  <c r="V19" i="78" s="1"/>
  <c r="T11" i="77"/>
  <c r="V11" i="77" s="1"/>
  <c r="V12" i="75"/>
  <c r="V12" i="77"/>
  <c r="I104" i="27"/>
  <c r="T24" i="74" l="1"/>
  <c r="G9" i="27" s="1"/>
  <c r="G35" i="27" s="1"/>
  <c r="U15" i="74"/>
  <c r="W15" i="74" s="1"/>
  <c r="U10" i="74"/>
  <c r="W10" i="74" s="1"/>
  <c r="W24" i="74" s="1"/>
  <c r="U11" i="74"/>
  <c r="W11" i="74" s="1"/>
  <c r="U21" i="74"/>
  <c r="W21" i="74" s="1"/>
  <c r="U12" i="74"/>
  <c r="W12" i="74" s="1"/>
  <c r="U22" i="74"/>
  <c r="W22" i="74" s="1"/>
  <c r="U13" i="74"/>
  <c r="W13" i="74" s="1"/>
  <c r="U17" i="74"/>
  <c r="W17" i="74" s="1"/>
  <c r="E32" i="27"/>
  <c r="G34" i="27"/>
  <c r="U23" i="75"/>
  <c r="W23" i="75" s="1"/>
  <c r="U11" i="75"/>
  <c r="W11" i="75" s="1"/>
  <c r="U27" i="75"/>
  <c r="W27" i="75" s="1"/>
  <c r="U24" i="75"/>
  <c r="W24" i="75" s="1"/>
  <c r="U20" i="75"/>
  <c r="W20" i="75" s="1"/>
  <c r="U18" i="75"/>
  <c r="W18" i="75" s="1"/>
  <c r="U16" i="75"/>
  <c r="W16" i="75" s="1"/>
  <c r="U14" i="75"/>
  <c r="W14" i="75" s="1"/>
  <c r="U25" i="75"/>
  <c r="W25" i="75" s="1"/>
  <c r="U12" i="75"/>
  <c r="W12" i="75" s="1"/>
  <c r="U28" i="75"/>
  <c r="W28" i="75" s="1"/>
  <c r="U26" i="75"/>
  <c r="W26" i="75" s="1"/>
  <c r="U21" i="75"/>
  <c r="W21" i="75" s="1"/>
  <c r="U19" i="75"/>
  <c r="W19" i="75" s="1"/>
  <c r="U17" i="75"/>
  <c r="W17" i="75" s="1"/>
  <c r="U15" i="75"/>
  <c r="W15" i="75" s="1"/>
  <c r="U13" i="75"/>
  <c r="W13" i="75" s="1"/>
  <c r="U10" i="75"/>
  <c r="W10" i="75" s="1"/>
  <c r="W29" i="75" s="1"/>
  <c r="U22" i="75"/>
  <c r="W22" i="75" s="1"/>
  <c r="U24" i="73"/>
  <c r="W24" i="73" s="1"/>
  <c r="U29" i="73"/>
  <c r="W29" i="73" s="1"/>
  <c r="U16" i="73"/>
  <c r="W16" i="73" s="1"/>
  <c r="U32" i="73"/>
  <c r="W32" i="73" s="1"/>
  <c r="U10" i="73"/>
  <c r="W10" i="73" s="1"/>
  <c r="W48" i="73" s="1"/>
  <c r="U38" i="73"/>
  <c r="W38" i="73" s="1"/>
  <c r="U35" i="73"/>
  <c r="W35" i="73" s="1"/>
  <c r="U22" i="73"/>
  <c r="W22" i="73" s="1"/>
  <c r="U11" i="73"/>
  <c r="W11" i="73" s="1"/>
  <c r="U12" i="73"/>
  <c r="W12" i="73" s="1"/>
  <c r="U36" i="73"/>
  <c r="W36" i="73" s="1"/>
  <c r="U18" i="73"/>
  <c r="W18" i="73" s="1"/>
  <c r="U37" i="73"/>
  <c r="W37" i="73" s="1"/>
  <c r="S31" i="75"/>
  <c r="G14" i="27" s="1"/>
  <c r="G48" i="27" s="1"/>
  <c r="V47" i="73"/>
  <c r="X47" i="73" s="1"/>
  <c r="V45" i="73"/>
  <c r="X45" i="73" s="1"/>
  <c r="V43" i="73"/>
  <c r="X43" i="73" s="1"/>
  <c r="V41" i="73"/>
  <c r="X41" i="73" s="1"/>
  <c r="V39" i="73"/>
  <c r="X39" i="73" s="1"/>
  <c r="V34" i="73"/>
  <c r="X34" i="73" s="1"/>
  <c r="V29" i="73"/>
  <c r="X29" i="73" s="1"/>
  <c r="V21" i="73"/>
  <c r="X21" i="73" s="1"/>
  <c r="V19" i="73"/>
  <c r="X19" i="73" s="1"/>
  <c r="V16" i="73"/>
  <c r="X16" i="73" s="1"/>
  <c r="V32" i="73"/>
  <c r="X32" i="73" s="1"/>
  <c r="V10" i="73"/>
  <c r="X10" i="73" s="1"/>
  <c r="X48" i="73" s="1"/>
  <c r="V35" i="73"/>
  <c r="X35" i="73" s="1"/>
  <c r="V27" i="73"/>
  <c r="X27" i="73" s="1"/>
  <c r="V25" i="73"/>
  <c r="X25" i="73" s="1"/>
  <c r="V22" i="73"/>
  <c r="X22" i="73" s="1"/>
  <c r="V14" i="73"/>
  <c r="X14" i="73" s="1"/>
  <c r="V11" i="73"/>
  <c r="X11" i="73" s="1"/>
  <c r="V12" i="73"/>
  <c r="X12" i="73" s="1"/>
  <c r="V20" i="73"/>
  <c r="X20" i="73" s="1"/>
  <c r="V26" i="73"/>
  <c r="X26" i="73" s="1"/>
  <c r="V15" i="73"/>
  <c r="X15" i="73" s="1"/>
  <c r="V13" i="73"/>
  <c r="X13" i="73" s="1"/>
  <c r="V36" i="73"/>
  <c r="X36" i="73" s="1"/>
  <c r="V30" i="73"/>
  <c r="X30" i="73" s="1"/>
  <c r="V17" i="73"/>
  <c r="X17" i="73" s="1"/>
  <c r="V46" i="73"/>
  <c r="X46" i="73" s="1"/>
  <c r="V44" i="73"/>
  <c r="X44" i="73" s="1"/>
  <c r="V42" i="73"/>
  <c r="X42" i="73" s="1"/>
  <c r="V40" i="73"/>
  <c r="X40" i="73" s="1"/>
  <c r="V37" i="73"/>
  <c r="X37" i="73" s="1"/>
  <c r="V33" i="73"/>
  <c r="X33" i="73" s="1"/>
  <c r="V28" i="73"/>
  <c r="X28" i="73" s="1"/>
  <c r="V38" i="73"/>
  <c r="X38" i="73" s="1"/>
  <c r="V23" i="73"/>
  <c r="X23" i="73" s="1"/>
  <c r="V18" i="73"/>
  <c r="X18" i="73" s="1"/>
  <c r="V24" i="73"/>
  <c r="X24" i="73" s="1"/>
  <c r="V31" i="73"/>
  <c r="X31" i="73" s="1"/>
  <c r="T50" i="73"/>
  <c r="G6" i="27" s="1"/>
  <c r="E44" i="27" l="1"/>
  <c r="G46" i="27"/>
</calcChain>
</file>

<file path=xl/sharedStrings.xml><?xml version="1.0" encoding="utf-8"?>
<sst xmlns="http://schemas.openxmlformats.org/spreadsheetml/2006/main" count="1702" uniqueCount="1695">
  <si>
    <r>
      <rPr>
        <b/>
        <sz val="20"/>
        <color rgb="FFFFFFFF"/>
        <rFont val="Tahoma"/>
        <family val="2"/>
      </rPr>
      <t>HEPSA: Zelfbeoordelingsinstrument voor paraatheid bij noodsituaties</t>
    </r>
  </si>
  <si>
    <r>
      <rPr>
        <b/>
        <sz val="14"/>
        <color rgb="FF65B32E"/>
        <rFont val="Tahoma"/>
        <family val="2"/>
      </rPr>
      <t>Inleiding</t>
    </r>
  </si>
  <si>
    <r>
      <rPr>
        <sz val="11"/>
        <color rgb="FF000000"/>
        <rFont val="Calibri"/>
        <family val="2"/>
      </rPr>
      <t>Het HEPSA-instrument is bedoeld om na te gaan in hoeverre een land voorbereid is op noodsituaties op het gebied van de volksgezondheid. Dit instrument voor zelfbeoordeling is bedoeld om gebieden te identificeren die voor verbetering vatbaar zijn. Het instrument bestaat uit zeven domeinen (</t>
    </r>
    <r>
      <rPr>
        <sz val="11"/>
        <color rgb="FF000000"/>
        <rFont val="Calibri"/>
        <family val="2"/>
      </rPr>
      <t xml:space="preserve">D1-D7) </t>
    </r>
    <r>
      <rPr>
        <sz val="11"/>
        <color rgb="FF000000"/>
        <rFont val="Calibri"/>
        <family val="2"/>
      </rPr>
      <t xml:space="preserve"> die samen alle terreinen van paraatheid en reactie op het gebied van de volksgezondheid bestrijken. Zie voor meer informatie over de domeinen het “kaderdocument”.</t>
    </r>
  </si>
  <si>
    <r>
      <rPr>
        <sz val="11"/>
        <color rgb="FF000000"/>
        <rFont val="Calibri"/>
        <family val="2"/>
      </rPr>
      <t xml:space="preserve">Elk domein heeft een reeks toegewezen indicatoren die meting en monitoring van het niveau van paraatheid mogelijk maken. De output kan worden gebruikt om het niveau van paraatheid te monitoren indien dat jaarlijks wordt ingevuld (om de voortgang te documenteren). Andere toepassingen zijn het vergemakkelijken van een gestructureerde discussie op basis van de uitkomst van de zelfbeoordeling. </t>
    </r>
  </si>
  <si>
    <r>
      <rPr>
        <sz val="11"/>
        <color rgb="FF000000"/>
        <rFont val="Calibri"/>
        <family val="2"/>
      </rPr>
      <t xml:space="preserve">Het HEPSA-instrument kan de strategische paraatheidsplanning voor noodsituaties op het gebied van de volksgezondheid vergemakkelijken: in het verslag worden lacunes vastgesteld </t>
    </r>
    <r>
      <rPr>
        <sz val="11"/>
        <color rgb="FF000000"/>
        <rFont val="Calibri"/>
        <family val="2"/>
      </rPr>
      <t>en wordt gewezen op de tenuitvoerlegging van verbeteringen.</t>
    </r>
  </si>
  <si>
    <r>
      <rPr>
        <b/>
        <sz val="14"/>
        <color rgb="FF65B32E"/>
        <rFont val="Tahoma"/>
        <family val="2"/>
      </rPr>
      <t>Instructies</t>
    </r>
  </si>
  <si>
    <r>
      <rPr>
        <sz val="11"/>
        <color rgb="FF000000"/>
        <rFont val="Calibri"/>
        <family val="2"/>
      </rPr>
      <t xml:space="preserve">Zie voor verdere instructies de volgende publicatie van het ECDC: </t>
    </r>
    <r>
      <rPr>
        <sz val="11"/>
        <color rgb="FF000000"/>
        <rFont val="Calibri"/>
        <family val="2"/>
      </rPr>
      <t xml:space="preserve"> “HEPSA — zelfbeoordelingsinstrument voor paraatheid bij noodsituaties — gebruikershandleiding”. </t>
    </r>
    <r>
      <rPr>
        <sz val="11"/>
        <color rgb="FF000000"/>
        <rFont val="Calibri"/>
        <family val="2"/>
      </rPr>
      <t xml:space="preserve">Stockholm: </t>
    </r>
    <r>
      <rPr>
        <sz val="11"/>
        <color rgb="FF000000"/>
        <rFont val="Calibri"/>
        <family val="2"/>
      </rPr>
      <t>ECDC; 2018.</t>
    </r>
  </si>
  <si>
    <r>
      <rPr>
        <sz val="11"/>
        <color rgb="FF000000"/>
        <rFont val="Calibri"/>
        <family val="2"/>
      </rPr>
      <t xml:space="preserve">Hebt u vragen over het HEPSA-instrument? Neem dan contact op met </t>
    </r>
    <r>
      <rPr>
        <b/>
        <sz val="11"/>
        <color rgb="FF000000"/>
        <rFont val="Calibri"/>
        <family val="2"/>
      </rPr>
      <t>preparedness@ecdc.europe.eu</t>
    </r>
  </si>
  <si>
    <r>
      <rPr>
        <sz val="11"/>
        <color rgb="FF000000"/>
        <rFont val="Calibri"/>
        <family val="2"/>
      </rPr>
      <t xml:space="preserve">Er is een evaluatieformulier is beschikbaar als afzonderlijke download. Wij zouden uw feedback zeer op prijs stellen, zodat wij het HEPSA-instrument verder kunnen verbeteren. </t>
    </r>
  </si>
  <si>
    <r>
      <rPr>
        <b/>
        <sz val="14"/>
        <color rgb="FFFFFFFF"/>
        <rFont val="Calibri"/>
        <family val="2"/>
      </rPr>
      <t xml:space="preserve">VOORBEREIDING OP NOODSITUATIES OP HET GEBIED VAN DE VOLKSGEZONDHEID </t>
    </r>
  </si>
  <si>
    <r>
      <rPr>
        <sz val="11"/>
        <color rgb="FF000000"/>
        <rFont val="Calibri"/>
        <family val="2"/>
      </rPr>
      <t>Het proces voor de voorbereiding op noodsituaties op het gebied van de volksgezondheid (PHEP) omvat zeven generieke domeinen: 1. Voorbereidingen en governance vóór de gebeurtenis, 2. Ondersteuning: opgeleide beroepsbevolking, 3. Ondersteuningscapaciteit: bewaking, 4. Ondersteuningscapaciteit: risicobeoordeling, 5. Beheer van de respons op de gebeurtenis, 6. Evaluatie na de gebeurtenis en 7. Uitvoering van de geleerde lessen. In het kader van het PHEP-proces worden de drie hoofdfasen van het systeem voor de voorbereiding en reactie op noodsituaties op het gebied van de volksgezondheid (voor, tijdens en na de gebeurtenis) benadrukt.</t>
    </r>
  </si>
  <si>
    <r>
      <rPr>
        <sz val="11"/>
        <color rgb="FF000000"/>
        <rFont val="Calibri"/>
        <family val="2"/>
      </rPr>
      <t>De fase voorafgaand aan de gebeurtenis omvat de domeinen en activiteiten die verband houden met de planning en anticipatie van PHEP, terwijl de fase van de gebeurtenis gericht is op de uitvoering van bestaande paraatheidsplannen en -structuren in reactie op een (potentiële) bedreiging van de volksgezondheid. De fase na de gebeurtenis is het herstel van een bedreiging voor de volksgezondheid en benadrukt de voortdurende verbetering van alle in de PHEP-cyclus vertegenwoordigde domeinen en elementen.</t>
    </r>
  </si>
  <si>
    <r>
      <rPr>
        <b/>
        <sz val="14"/>
        <color rgb="FFFFFFFF"/>
        <rFont val="Calibri"/>
        <family val="2"/>
      </rPr>
      <t>Domein</t>
    </r>
  </si>
  <si>
    <r>
      <rPr>
        <b/>
        <sz val="14"/>
        <color rgb="FFFFFFFF"/>
        <rFont val="Calibri"/>
        <family val="2"/>
      </rPr>
      <t>Toelichting</t>
    </r>
  </si>
  <si>
    <r>
      <rPr>
        <b/>
        <sz val="14"/>
        <color rgb="FFFFFFFF"/>
        <rFont val="Calibri"/>
        <family val="2"/>
      </rPr>
      <t xml:space="preserve">Aantal indicatoren              </t>
    </r>
    <r>
      <rPr>
        <sz val="9"/>
        <color rgb="FFFFFFFF"/>
        <rFont val="Calibri"/>
        <family val="2"/>
      </rPr>
      <t>BSI                                    CSI</t>
    </r>
  </si>
  <si>
    <r>
      <rPr>
        <b/>
        <sz val="12"/>
        <rFont val="Calibri"/>
        <family val="2"/>
      </rPr>
      <t>Voor de gebeurtenis</t>
    </r>
  </si>
  <si>
    <r>
      <rPr>
        <b/>
        <sz val="12"/>
        <rFont val="Calibri"/>
        <family val="2"/>
      </rPr>
      <t>Voorbereidingen en governance vóór de gebeurtenis</t>
    </r>
  </si>
  <si>
    <r>
      <rPr>
        <sz val="12"/>
        <rFont val="Calibri"/>
        <family val="2"/>
      </rPr>
      <t>Dit is de structuur en processen waarin de belanghebbenden met elkaar in contact staan en deelnemen aan de besluitvorming met betrekking tot PHEP. Dit omvat onder meer de vaststelling van nationaal beleid en nationale wetgeving inzake paraatheid voor noodsituaties, rampenplannen, maatregelen voor respons en herstel, coördinatiemechanismen en de uitvoering van en het toezicht op alle bovengenoemde gebieden.</t>
    </r>
  </si>
  <si>
    <r>
      <rPr>
        <b/>
        <sz val="12"/>
        <rFont val="Calibri"/>
        <family val="2"/>
      </rPr>
      <t>Ondersteuning: opgeleide beroepsbevolking</t>
    </r>
  </si>
  <si>
    <r>
      <rPr>
        <sz val="12"/>
        <rFont val="Calibri"/>
        <family val="2"/>
      </rPr>
      <t>Een goed opgeleide beroepsbevolking met betrekking tot personeel en organisatie speelt een belangrijke rol in de planning van het PHEP. De paraatheid van een organisatie voor noodsituaties is afhankelijk van goed opgeleid en gekwalificeerd personeel en van efficiënte procedures, zodat de organisatie doeltreffend kan reageren op noodsituaties op het gebied van de volksgezondheid. Onderwijs, opleiding en oefeningen dragen bij tot de ontwikkeling, beoordeling en verbetering van functionele capaciteiten en procedures die een organisatie in staat stellen efficiënt te reageren op een uitbraak of een noodsituatie op het gebied van de volksgezondheid.</t>
    </r>
  </si>
  <si>
    <r>
      <rPr>
        <b/>
        <sz val="12"/>
        <rFont val="Calibri"/>
        <family val="2"/>
      </rPr>
      <t>Ondersteuningscapaciteit: bewaking</t>
    </r>
  </si>
  <si>
    <r>
      <rPr>
        <sz val="12"/>
        <rFont val="Calibri"/>
        <family val="2"/>
      </rPr>
      <t>Surveillance, met inbegrip van vroegtijdige waarschuwing en epidemische informatievoorziening, is een essentieel element om risico’s voor de volksgezondheid snel op te sporen en de beoordeling en het beheer van deze risico’s te initiëren. Het is ook een van de kerncapaciteiten zoals omschreven in het kernkader voor capaciteitstoezicht van de Internationale Gezondheidsregeling (IGR). Het toezicht op ziekten omvat de systematische, voortdurende verzameling en analyse van gegevens voor volksgezondheidsdoeleinden en de tijdige verspreiding van informatie over de volksgezondheid.</t>
    </r>
  </si>
  <si>
    <r>
      <rPr>
        <b/>
        <sz val="12"/>
        <rFont val="Calibri"/>
        <family val="2"/>
      </rPr>
      <t>Gebeurtenis</t>
    </r>
  </si>
  <si>
    <r>
      <rPr>
        <b/>
        <sz val="12"/>
        <rFont val="Calibri"/>
        <family val="2"/>
      </rPr>
      <t>Ondersteuningscapaciteit: risicobeoordeling</t>
    </r>
  </si>
  <si>
    <r>
      <rPr>
        <sz val="12"/>
        <rFont val="Calibri"/>
        <family val="2"/>
      </rPr>
      <t>Risicobeoordeling wordt gedefinieerd als een systematisch proces waarbij een risiconiveau wordt toegekend aan een (potentiële) bedreiging voor de volksgezondheid als gevolg van waarschuwingen en vroegtijdige waarschuwingen uit het surveillancesysteem van een land. Bijgevolg omvat de risicobeoordeling de verzameling, beoordeling en documentatie van relevante informatie ter ondersteuning van de besluitvorming in het kader van de respons op een bedreiging.</t>
    </r>
  </si>
  <si>
    <r>
      <rPr>
        <b/>
        <sz val="12"/>
        <rFont val="Calibri"/>
        <family val="2"/>
      </rPr>
      <t>Beheer van de respons op de gebeurtenis</t>
    </r>
  </si>
  <si>
    <r>
      <rPr>
        <sz val="12"/>
        <rFont val="Calibri"/>
        <family val="2"/>
      </rPr>
      <t>Het beheer van de respons op gebeurtenissen omvat alle strategieën en acties om landen te helpen omgaan met plotselinge en ernstige noodsituaties op het gebied van de volksgezondheid. Uit gebeurtenissen op het gebied van de volksgezondheid blijkt of een organisatie tijdige, passende en zorgvuldige beslissingen kan nemen die zijn gebaseerd op een behoorlijke beoordeling van de situatie en de beste beschikbare kennis. Het doel van het beheer van de respons op gebeurtenissen is het beperken van de negatieve gevolgen van gebeurtenissen op het gebied van de volksgezondheid en het herstel van de normale situatie. De planners van de volksgezondheid zijn verantwoordelijk voor het opzetten van een functioneel systeem voor samenwerking op regionaal, nationaal en internationaal niveau. Er worden hoge eisen gesteld aan wederzijdse communicatie, informatie-uitwisseling en transparante besluitvorming. De juridische verwijzingen naar dergelijke activiteiten zijn te vinden in de nationale wetgeving, EU-Besluit 1082/2013 betreffende grensoverschrijdende gezondheidsbedreigingen en de IHR.</t>
    </r>
  </si>
  <si>
    <r>
      <rPr>
        <b/>
        <sz val="12"/>
        <color rgb="FFFFFFFF"/>
        <rFont val="Calibri"/>
        <family val="2"/>
      </rPr>
      <t>Na de gebeurtenis</t>
    </r>
  </si>
  <si>
    <r>
      <rPr>
        <b/>
        <sz val="12"/>
        <color rgb="FFFFFFFF"/>
        <rFont val="Calibri"/>
        <family val="2"/>
      </rPr>
      <t>Evaluatie na de gebeurtenis</t>
    </r>
  </si>
  <si>
    <r>
      <rPr>
        <sz val="12"/>
        <color rgb="FFFFFFFF"/>
        <rFont val="Calibri"/>
        <family val="2"/>
      </rPr>
      <t>Het is belangrijk na een noodsituatie op het gebied van de volksgezondheid na de gebeurtenis een evaluatie uit te voeren. De evaluatie van de gebeurtenis biedt de mogelijkheid om de paraatheid van een bepaald land of een regio te beoordelen en om mogelijke lacunes en verbeterpunten vast te stellen.</t>
    </r>
  </si>
  <si>
    <r>
      <rPr>
        <b/>
        <sz val="12"/>
        <color rgb="FFFFFFFF"/>
        <rFont val="Calibri"/>
        <family val="2"/>
      </rPr>
      <t>Uitvoering van de geleerde lessen</t>
    </r>
  </si>
  <si>
    <r>
      <rPr>
        <sz val="12"/>
        <color rgb="FFFFFFFF"/>
        <rFont val="Calibri"/>
        <family val="2"/>
      </rPr>
      <t>Na de sterke en zwakke punten in het PHEP-systeem te hebben beoordeeld tijdens een evaluatie na afloop van de gebeurtenis, moeten deze bevindingen worden omgezet in acties, namelijk de uitvoering van de geleerde lessen.</t>
    </r>
  </si>
  <si>
    <r>
      <rPr>
        <b/>
        <sz val="18"/>
        <rFont val="Calibri"/>
        <family val="2"/>
      </rPr>
      <t>Voorbereidingen en governance vóór de gebeurtenis</t>
    </r>
  </si>
  <si>
    <r>
      <rPr>
        <b/>
        <sz val="16"/>
        <color rgb="FFFFFFFF"/>
        <rFont val="Calibri"/>
        <family val="2"/>
      </rPr>
      <t>Prestatiemeting</t>
    </r>
  </si>
  <si>
    <r>
      <rPr>
        <b/>
        <sz val="11"/>
        <color rgb="FFFFFFFF"/>
        <rFont val="Calibri"/>
        <family val="2"/>
      </rPr>
      <t>WHO</t>
    </r>
  </si>
  <si>
    <r>
      <rPr>
        <b/>
        <sz val="11"/>
        <color rgb="FFFFFFFF"/>
        <rFont val="Calibri"/>
        <family val="2"/>
      </rPr>
      <t xml:space="preserve">JEE </t>
    </r>
  </si>
  <si>
    <r>
      <rPr>
        <b/>
        <sz val="14"/>
        <rFont val="Calibri"/>
        <family val="2"/>
      </rPr>
      <t>Score</t>
    </r>
  </si>
  <si>
    <r>
      <rPr>
        <b/>
        <sz val="16"/>
        <color rgb="FFFFFFFF"/>
        <rFont val="Calibri"/>
        <family val="2"/>
      </rPr>
      <t>Literatuur</t>
    </r>
  </si>
  <si>
    <r>
      <rPr>
        <b/>
        <sz val="12"/>
        <rFont val="Calibri"/>
        <family val="2"/>
      </rPr>
      <t>NVT/NB</t>
    </r>
  </si>
  <si>
    <r>
      <rPr>
        <b/>
        <sz val="11"/>
        <color rgb="FF000000"/>
        <rFont val="Calibri"/>
        <family val="2"/>
      </rPr>
      <t>Opmerkingen</t>
    </r>
  </si>
  <si>
    <r>
      <rPr>
        <sz val="11"/>
        <color rgb="FF000000"/>
        <rFont val="Calibri"/>
        <family val="2"/>
      </rPr>
      <t>De paraatheid voor noodsituaties wordt geïntegreerd in de nationale gezondheidsstrategieën, -financiering en -plannen.</t>
    </r>
  </si>
  <si>
    <r>
      <rPr>
        <sz val="11"/>
        <color theme="1" tint="0.34998626667073579"/>
        <rFont val="Calibri"/>
        <family val="2"/>
      </rPr>
      <t>G.1
R.1</t>
    </r>
  </si>
  <si>
    <r>
      <rPr>
        <sz val="11"/>
        <color rgb="FF000000"/>
        <rFont val="Calibri"/>
        <family val="2"/>
      </rPr>
      <t>Mulitisectoraal beleid en wetgeving inzake noodsituaties op het gebied van de volksgezondheid omvatten bedreigingen voor de volksgezondheid.</t>
    </r>
  </si>
  <si>
    <r>
      <rPr>
        <sz val="11"/>
        <color theme="1" tint="0.34998626667073579"/>
        <rFont val="Calibri"/>
        <family val="2"/>
      </rPr>
      <t>G.1</t>
    </r>
  </si>
  <si>
    <r>
      <rPr>
        <sz val="11"/>
        <color rgb="FF000000"/>
        <rFont val="Calibri"/>
        <family val="2"/>
      </rPr>
      <t>Er wordt een nationaal plan voor de voorbereiding op noodsituaties op het gebied van de volksgezondheid ontwikkeld, dat wordt bijgewerkt of goedgekeurd door bijvoorbeeld de nationale bevoegde instantie.</t>
    </r>
  </si>
  <si>
    <r>
      <rPr>
        <sz val="11"/>
        <color theme="1" tint="0.34998626667073579"/>
        <rFont val="Calibri"/>
        <family val="2"/>
      </rPr>
      <t>G.2</t>
    </r>
  </si>
  <si>
    <r>
      <rPr>
        <sz val="11"/>
        <color theme="1" tint="0.34998626667073579"/>
        <rFont val="Calibri"/>
        <family val="2"/>
      </rPr>
      <t>R.1.1</t>
    </r>
  </si>
  <si>
    <r>
      <rPr>
        <sz val="11"/>
        <color rgb="FF000000"/>
        <rFont val="Calibri"/>
        <family val="2"/>
      </rPr>
      <t>3.1</t>
    </r>
  </si>
  <si>
    <r>
      <rPr>
        <sz val="11"/>
        <color rgb="FF000000"/>
        <rFont val="Calibri"/>
        <family val="2"/>
      </rPr>
      <t>Er wordt een nationaal plan voor de voorbereiding op noodsituaties op het gebied van de volksgezondheid ten uitvoer gelegd.</t>
    </r>
  </si>
  <si>
    <r>
      <rPr>
        <sz val="11"/>
        <color theme="1" tint="0.34998626667073579"/>
        <rFont val="Calibri"/>
        <family val="2"/>
      </rPr>
      <t>G.2</t>
    </r>
  </si>
  <si>
    <r>
      <rPr>
        <sz val="11"/>
        <color theme="1" tint="0.34998626667073579"/>
        <rFont val="Calibri"/>
        <family val="2"/>
      </rPr>
      <t>R.1.1</t>
    </r>
  </si>
  <si>
    <r>
      <rPr>
        <sz val="11"/>
        <color rgb="FF000000"/>
        <rFont val="Calibri"/>
        <family val="2"/>
      </rPr>
      <t>3.2</t>
    </r>
  </si>
  <si>
    <r>
      <rPr>
        <sz val="11"/>
        <color rgb="FF000000"/>
        <rFont val="Calibri"/>
        <family val="2"/>
      </rPr>
      <t>De paraatheidsplannen zijn flexibel en gemakkelijk aanpasbaar.</t>
    </r>
  </si>
  <si>
    <r>
      <rPr>
        <sz val="11"/>
        <color theme="1" tint="0.34998626667073579"/>
        <rFont val="Calibri"/>
        <family val="2"/>
      </rPr>
      <t>G.2</t>
    </r>
  </si>
  <si>
    <r>
      <rPr>
        <sz val="11"/>
        <color rgb="FF000000"/>
        <rFont val="Calibri"/>
        <family val="2"/>
      </rPr>
      <t>3.3</t>
    </r>
  </si>
  <si>
    <r>
      <rPr>
        <sz val="11"/>
        <color rgb="FF000000"/>
        <rFont val="Calibri"/>
        <family val="2"/>
      </rPr>
      <t>De paraatheidsplanning omvat de paraatheid van de gemeenschap om zich voor te bereiden op, bestand te zijn tegen en te herstellen van incidenten op het gebied van de volksgezondheid.</t>
    </r>
  </si>
  <si>
    <r>
      <rPr>
        <sz val="11"/>
        <color theme="1" tint="0.34998626667073579"/>
        <rFont val="Calibri"/>
        <family val="2"/>
      </rPr>
      <t>G.2</t>
    </r>
  </si>
  <si>
    <r>
      <rPr>
        <sz val="11"/>
        <color rgb="FF000000"/>
        <rFont val="Calibri"/>
        <family val="2"/>
      </rPr>
      <t>De paraatheidsplanning omvat een zelfbeoordeling, die lacunes en mogelijke oplossingen, de capaciteit van de personele middelen en relevante nationale belanghebbenden in kaart brengt.</t>
    </r>
  </si>
  <si>
    <r>
      <rPr>
        <sz val="11"/>
        <color theme="1" tint="0.34998626667073579"/>
        <rFont val="Calibri"/>
        <family val="2"/>
      </rPr>
      <t>C.1</t>
    </r>
  </si>
  <si>
    <r>
      <rPr>
        <sz val="11"/>
        <color rgb="FF000000"/>
        <rFont val="Calibri"/>
        <family val="2"/>
      </rPr>
      <t>4.1</t>
    </r>
  </si>
  <si>
    <r>
      <rPr>
        <sz val="11"/>
        <color rgb="FF000000"/>
        <rFont val="Calibri"/>
        <family val="2"/>
      </rPr>
      <t xml:space="preserve">Deze zelfbeoordeling wordt geïntegreerd in de bestaande strategische, plannings- en financiële mechanismen. </t>
    </r>
  </si>
  <si>
    <r>
      <rPr>
        <sz val="11"/>
        <color theme="1" tint="0.34998626667073579"/>
        <rFont val="Calibri"/>
        <family val="2"/>
      </rPr>
      <t>C.1</t>
    </r>
  </si>
  <si>
    <r>
      <rPr>
        <sz val="11"/>
        <color rgb="FF000000"/>
        <rFont val="Calibri"/>
        <family val="2"/>
      </rPr>
      <t>De paraatheidsplanning behelst de beoordeling en versterking van de bestaande capaciteiten (structuren/diensten, personeel, schriftelijke plannen voor paraatheid, standaardwerkvoorschriften).</t>
    </r>
  </si>
  <si>
    <r>
      <rPr>
        <sz val="11"/>
        <color theme="1" tint="0.34998626667073579"/>
        <rFont val="Calibri"/>
        <family val="2"/>
      </rPr>
      <t>C.1-6</t>
    </r>
  </si>
  <si>
    <r>
      <rPr>
        <sz val="11"/>
        <color rgb="FF000000"/>
        <rFont val="Calibri"/>
        <family val="2"/>
      </rPr>
      <t>5.1</t>
    </r>
  </si>
  <si>
    <r>
      <rPr>
        <sz val="11"/>
        <color rgb="FF000000"/>
        <rFont val="Calibri"/>
        <family val="2"/>
      </rPr>
      <t>De paraatheidsplannen omvatten een strategie voor capaciteitsopbouw.</t>
    </r>
  </si>
  <si>
    <r>
      <rPr>
        <sz val="11"/>
        <color theme="1" tint="0.34998626667073579"/>
        <rFont val="Calibri"/>
        <family val="2"/>
      </rPr>
      <t>C.1-6</t>
    </r>
  </si>
  <si>
    <r>
      <rPr>
        <sz val="11"/>
        <color rgb="FF000000"/>
        <rFont val="Calibri"/>
        <family val="2"/>
      </rPr>
      <t>5.2</t>
    </r>
  </si>
  <si>
    <r>
      <rPr>
        <sz val="11"/>
        <color rgb="FF000000"/>
        <rFont val="Calibri"/>
        <family val="2"/>
      </rPr>
      <t>Het systeem voor paraatheid en reactie op volksgezondheidscrises (met inbegrip van overdraagbare ziekten) voldoet aan de beste praktijken van de EU.</t>
    </r>
  </si>
  <si>
    <r>
      <rPr>
        <sz val="11"/>
        <color theme="1" tint="0.34998626667073579"/>
        <rFont val="Calibri"/>
        <family val="2"/>
      </rPr>
      <t>C.6</t>
    </r>
  </si>
  <si>
    <r>
      <rPr>
        <sz val="11"/>
        <color rgb="FF000000"/>
        <rFont val="Calibri"/>
        <family val="2"/>
      </rPr>
      <t>5.3</t>
    </r>
  </si>
  <si>
    <r>
      <rPr>
        <sz val="11"/>
        <color rgb="FF000000"/>
        <rFont val="Calibri"/>
        <family val="2"/>
      </rPr>
      <t>Pandemische plannen zijn consistent met internationale (bijv. WHO en EU) beschikbare richtsnoeren.</t>
    </r>
  </si>
  <si>
    <r>
      <rPr>
        <sz val="11"/>
        <color theme="1" tint="0.34998626667073579"/>
        <rFont val="Calibri"/>
        <family val="2"/>
      </rPr>
      <t>G.2</t>
    </r>
  </si>
  <si>
    <r>
      <rPr>
        <sz val="11"/>
        <color rgb="FF000000"/>
        <rFont val="Calibri"/>
        <family val="2"/>
      </rPr>
      <t>De paraatheidsplanning omvat passende medische tegenmaatregelen om de gezondheid van de bevolking van de lidstaten te beschermen.</t>
    </r>
  </si>
  <si>
    <r>
      <rPr>
        <sz val="11"/>
        <color theme="1" tint="0.34998626667073579"/>
        <rFont val="Calibri"/>
        <family val="2"/>
      </rPr>
      <t>G.5</t>
    </r>
  </si>
  <si>
    <r>
      <rPr>
        <sz val="11"/>
        <color rgb="FF000000"/>
        <rFont val="Calibri"/>
        <family val="2"/>
      </rPr>
      <t>6.1</t>
    </r>
  </si>
  <si>
    <r>
      <rPr>
        <sz val="11"/>
        <color rgb="FF000000"/>
        <rFont val="Calibri"/>
        <family val="2"/>
      </rPr>
      <t>De planning van de paraatheid omvat de identificatie van leveranciers van medische tegenmaatregelen, met inbegrip van de capaciteit en de tijd van levering.</t>
    </r>
  </si>
  <si>
    <r>
      <rPr>
        <sz val="11"/>
        <color theme="1" tint="0.34998626667073579"/>
        <rFont val="Calibri"/>
        <family val="2"/>
      </rPr>
      <t>G.5</t>
    </r>
  </si>
  <si>
    <r>
      <rPr>
        <sz val="11"/>
        <color rgb="FF000000"/>
        <rFont val="Calibri"/>
        <family val="2"/>
      </rPr>
      <t>De paraatheidsplanning waarborgt sectoroverschrijdende samenwerking en duidelijk omschreven taken en verantwoordelijkheden voor alle belanghebbenden.</t>
    </r>
  </si>
  <si>
    <r>
      <rPr>
        <sz val="11"/>
        <color theme="1" tint="0.34998626667073579"/>
        <rFont val="Calibri"/>
        <family val="2"/>
      </rPr>
      <t xml:space="preserve">R.3 </t>
    </r>
  </si>
  <si>
    <r>
      <rPr>
        <sz val="11"/>
        <color theme="1" tint="0.34998626667073579"/>
        <rFont val="Calibri"/>
        <family val="2"/>
      </rPr>
      <t>R.3.1</t>
    </r>
  </si>
  <si>
    <r>
      <rPr>
        <sz val="11"/>
        <color rgb="FF000000"/>
        <rFont val="Calibri"/>
        <family val="2"/>
      </rPr>
      <t>7.1</t>
    </r>
  </si>
  <si>
    <r>
      <rPr>
        <sz val="11"/>
        <color rgb="FF000000"/>
        <rFont val="Calibri"/>
        <family val="2"/>
      </rPr>
      <t>Een hele overheid (d.w.z. een formeel en informeel netwerk) is aanwezig op het gebied van bioveiligheid en biobeveiliging voor faciliteiten op het gebied van mens, dier en landbouw.</t>
    </r>
  </si>
  <si>
    <r>
      <rPr>
        <sz val="11"/>
        <color theme="1" tint="0.34998626667073579"/>
        <rFont val="Calibri"/>
        <family val="2"/>
      </rPr>
      <t xml:space="preserve">G.3 </t>
    </r>
  </si>
  <si>
    <r>
      <rPr>
        <sz val="11"/>
        <color theme="1" tint="0.34998626667073579"/>
        <rFont val="Calibri"/>
        <family val="2"/>
      </rPr>
      <t>P.6.1</t>
    </r>
  </si>
  <si>
    <r>
      <rPr>
        <sz val="11"/>
        <color rgb="FF000000"/>
        <rFont val="Calibri"/>
        <family val="2"/>
      </rPr>
      <t>7.2</t>
    </r>
  </si>
  <si>
    <r>
      <rPr>
        <sz val="11"/>
        <color rgb="FF000000"/>
        <rFont val="Calibri"/>
        <family val="2"/>
      </rPr>
      <t>Coördinatie met meerdere sectoren en meerdere belanghebbenden, bevelvoering en controle zijn gebaseerd op bestaande infrastructuur.</t>
    </r>
  </si>
  <si>
    <r>
      <rPr>
        <sz val="11"/>
        <color theme="1" tint="0.34998626667073579"/>
        <rFont val="Calibri"/>
        <family val="2"/>
      </rPr>
      <t xml:space="preserve">G.3 </t>
    </r>
  </si>
  <si>
    <r>
      <rPr>
        <sz val="11"/>
        <color rgb="FF000000"/>
        <rFont val="Calibri"/>
        <family val="2"/>
      </rPr>
      <t>7.3</t>
    </r>
  </si>
  <si>
    <r>
      <rPr>
        <sz val="11"/>
        <color rgb="FF000000"/>
        <rFont val="Calibri"/>
        <family val="2"/>
      </rPr>
      <t xml:space="preserve">In de loop van het planningsproces worden de coördinatie, de bevelvoering en de controle met meerdere sectoren en met meerdere belanghebbenden voortdurend versterkt.
</t>
    </r>
  </si>
  <si>
    <r>
      <rPr>
        <sz val="11"/>
        <color theme="1" tint="0.34998626667073579"/>
        <rFont val="Calibri"/>
        <family val="2"/>
      </rPr>
      <t xml:space="preserve">G.3 </t>
    </r>
  </si>
  <si>
    <r>
      <rPr>
        <sz val="11"/>
        <color rgb="FF000000"/>
        <rFont val="Calibri"/>
        <family val="2"/>
      </rPr>
      <t>7.4</t>
    </r>
  </si>
  <si>
    <r>
      <rPr>
        <sz val="11"/>
        <color rgb="FF000000"/>
        <rFont val="Calibri"/>
        <family val="2"/>
      </rPr>
      <t>De paraatheidsplanning omvat het vermogen om tijdens een noodsituatie op het gebied van de volksgezondheid operaties op het tussenliggende en gemeenschaps-/primaire responsniveau te ondersteunen.</t>
    </r>
  </si>
  <si>
    <r>
      <rPr>
        <sz val="11"/>
        <color theme="1" tint="0.34998626667073579"/>
        <rFont val="Calibri"/>
        <family val="2"/>
      </rPr>
      <t xml:space="preserve">G.3 </t>
    </r>
  </si>
  <si>
    <r>
      <rPr>
        <sz val="11"/>
        <color rgb="FF000000"/>
        <rFont val="Calibri"/>
        <family val="2"/>
      </rPr>
      <t>Prioritaire volksgezondheidsrisico’s en hulpbronnen worden in kaart gebracht en gebruikt.</t>
    </r>
  </si>
  <si>
    <r>
      <rPr>
        <sz val="11"/>
        <color theme="1" tint="0.34998626667073579"/>
        <rFont val="Calibri"/>
        <family val="2"/>
      </rPr>
      <t xml:space="preserve">C.1 </t>
    </r>
  </si>
  <si>
    <r>
      <rPr>
        <sz val="11"/>
        <color theme="1" tint="0.34998626667073579"/>
        <rFont val="Calibri"/>
        <family val="2"/>
      </rPr>
      <t>R.1.2</t>
    </r>
  </si>
  <si>
    <r>
      <rPr>
        <sz val="11"/>
        <color rgb="FF000000"/>
        <rFont val="Calibri"/>
        <family val="2"/>
      </rPr>
      <t>8.1</t>
    </r>
  </si>
  <si>
    <r>
      <rPr>
        <sz val="11"/>
        <color rgb="FF000000"/>
        <rFont val="Calibri"/>
        <family val="2"/>
      </rPr>
      <t>Antimicrobieel beheer (een reeks gecoördineerde strategieën om het gebruik van antimicrobiële geneesmiddelen te verbeteren) wordt ten uitvoer gelegd.</t>
    </r>
  </si>
  <si>
    <r>
      <rPr>
        <sz val="11"/>
        <color theme="1" tint="0.34998626667073579"/>
        <rFont val="Calibri"/>
        <family val="2"/>
      </rPr>
      <t>C.4</t>
    </r>
  </si>
  <si>
    <r>
      <rPr>
        <sz val="11"/>
        <color theme="1" tint="0.34998626667073579"/>
        <rFont val="Calibri"/>
        <family val="2"/>
      </rPr>
      <t>P.3.4</t>
    </r>
  </si>
  <si>
    <r>
      <rPr>
        <sz val="11"/>
        <color rgb="FF000000"/>
        <rFont val="Calibri"/>
        <family val="2"/>
      </rPr>
      <t>8.2</t>
    </r>
  </si>
  <si>
    <r>
      <rPr>
        <sz val="11"/>
        <color rgb="FF000000"/>
        <rFont val="Calibri"/>
        <family val="2"/>
      </rPr>
      <t xml:space="preserve">De paraatheid omvat: de capaciteit om uitbraken te voorkomen, op te sporen en te beheren bij een grote plotselinge instroom van migranten. </t>
    </r>
  </si>
  <si>
    <r>
      <rPr>
        <sz val="11"/>
        <color theme="1" tint="0.34998626667073579"/>
        <rFont val="Calibri"/>
        <family val="2"/>
      </rPr>
      <t>G.2</t>
    </r>
  </si>
  <si>
    <r>
      <rPr>
        <sz val="11"/>
        <color rgb="FF000000"/>
        <rFont val="Calibri"/>
        <family val="2"/>
      </rPr>
      <t>Er is een specifiek nationaal kader voor prioritaire bedreigingen (zoals een grieppandemie) in alle sectoren.</t>
    </r>
  </si>
  <si>
    <r>
      <rPr>
        <sz val="11"/>
        <color theme="1" tint="0.34998626667073579"/>
        <rFont val="Calibri"/>
        <family val="2"/>
      </rPr>
      <t>G.2</t>
    </r>
  </si>
  <si>
    <r>
      <rPr>
        <sz val="11"/>
        <color rgb="FF000000"/>
        <rFont val="Calibri"/>
        <family val="2"/>
      </rPr>
      <t>9.1</t>
    </r>
  </si>
  <si>
    <r>
      <rPr>
        <sz val="11"/>
        <color rgb="FF000000"/>
        <rFont val="Calibri"/>
        <family val="2"/>
      </rPr>
      <t>Er zijn paraatheidsplannen voor gebeurtenissen van biologische gevaren opgezet, gezamenlijk ontwikkeld door de volksgezondheidsector en andere sectoren dan de gezondheidszorg, zoals civiele bescherming, grenscontrole en douane.</t>
    </r>
  </si>
  <si>
    <r>
      <rPr>
        <sz val="11"/>
        <color theme="1" tint="0.34998626667073579"/>
        <rFont val="Calibri"/>
        <family val="2"/>
      </rPr>
      <t>G.2</t>
    </r>
  </si>
  <si>
    <r>
      <rPr>
        <sz val="11"/>
        <color theme="1" tint="0.34998626667073579"/>
        <rFont val="Calibri"/>
        <family val="2"/>
      </rPr>
      <t>CE.1</t>
    </r>
  </si>
  <si>
    <r>
      <rPr>
        <sz val="11"/>
        <color rgb="FF000000"/>
        <rFont val="Calibri"/>
        <family val="2"/>
      </rPr>
      <t>9.2</t>
    </r>
  </si>
  <si>
    <r>
      <rPr>
        <sz val="11"/>
        <color rgb="FF000000"/>
        <rFont val="Calibri"/>
        <family val="2"/>
      </rPr>
      <t>Wat de paraatheid bij pandemieën betreft, blijft de intensieve planning en coördinatie van de regering van cruciaal belang en wordt dit geleid door het Ministerie van Volksgezondheid.</t>
    </r>
  </si>
  <si>
    <r>
      <rPr>
        <sz val="11"/>
        <color theme="1" tint="0.34998626667073579"/>
        <rFont val="Calibri"/>
        <family val="2"/>
      </rPr>
      <t>G.2</t>
    </r>
  </si>
  <si>
    <r>
      <rPr>
        <sz val="11"/>
        <color rgb="FF000000"/>
        <rFont val="Calibri"/>
        <family val="2"/>
      </rPr>
      <t xml:space="preserve">Er wordt voorbereid in nationale en regionale netwerken. </t>
    </r>
  </si>
  <si>
    <r>
      <rPr>
        <sz val="11"/>
        <color theme="1" tint="0.34998626667073579"/>
        <rFont val="Calibri"/>
        <family val="2"/>
      </rPr>
      <t xml:space="preserve">G.3 </t>
    </r>
  </si>
  <si>
    <r>
      <rPr>
        <sz val="11"/>
        <color rgb="FF000000"/>
        <rFont val="Calibri"/>
        <family val="2"/>
      </rPr>
      <t>Er is samenwerking tussen de landen om een hoog niveau van paraatheid te handhaven.</t>
    </r>
  </si>
  <si>
    <r>
      <rPr>
        <sz val="11"/>
        <color rgb="FF000000"/>
        <rFont val="Calibri"/>
        <family val="2"/>
      </rPr>
      <t>De functies en operaties van de nationale IGR-knooppunten zijn in overeenstemming met de definitie van de IGR (2005).</t>
    </r>
  </si>
  <si>
    <r>
      <rPr>
        <sz val="11"/>
        <color theme="1" tint="0.34998626667073579"/>
        <rFont val="Calibri"/>
        <family val="2"/>
      </rPr>
      <t>D.3.2</t>
    </r>
  </si>
  <si>
    <r>
      <rPr>
        <sz val="11"/>
        <color rgb="FF000000"/>
        <rFont val="Calibri"/>
        <family val="2"/>
      </rPr>
      <t>Er worden gedragslijnen en procedures vastgesteld voor de ontwikkeling, coördinatie en verspreiding van informatie in verband met een gebeurtenis op het gebied van volksgezondheid.</t>
    </r>
  </si>
  <si>
    <r>
      <rPr>
        <sz val="11"/>
        <color theme="1" tint="0.34998626667073579"/>
        <rFont val="Calibri"/>
        <family val="2"/>
      </rPr>
      <t>C.5</t>
    </r>
  </si>
  <si>
    <r>
      <rPr>
        <sz val="11"/>
        <color theme="1" tint="0.34998626667073579"/>
        <rFont val="Calibri"/>
        <family val="2"/>
      </rPr>
      <t>R.5.1 R.5.2</t>
    </r>
  </si>
  <si>
    <r>
      <rPr>
        <sz val="11"/>
        <color rgb="FF000000"/>
        <rFont val="Calibri"/>
        <family val="2"/>
      </rPr>
      <t>13.1</t>
    </r>
  </si>
  <si>
    <r>
      <rPr>
        <sz val="11"/>
        <color rgb="FF000000"/>
        <rFont val="Calibri"/>
        <family val="2"/>
      </rPr>
      <t>Een communicatiestrategie zorgt voor tijdige en doeltreffende communicatie voor en tijdens een gebeurtenis.</t>
    </r>
  </si>
  <si>
    <r>
      <rPr>
        <sz val="11"/>
        <color theme="1" tint="0.34998626667073579"/>
        <rFont val="Calibri"/>
        <family val="2"/>
      </rPr>
      <t>C.5</t>
    </r>
  </si>
  <si>
    <r>
      <rPr>
        <sz val="11"/>
        <color rgb="FF000000"/>
        <rFont val="Calibri"/>
        <family val="2"/>
      </rPr>
      <t>13.2</t>
    </r>
  </si>
  <si>
    <r>
      <rPr>
        <sz val="11"/>
        <color rgb="FF000000"/>
        <rFont val="Calibri"/>
        <family val="2"/>
      </rPr>
      <t>De communicatiestrategie omvat een opschaalbenadering.</t>
    </r>
  </si>
  <si>
    <r>
      <rPr>
        <sz val="11"/>
        <color theme="1" tint="0.34998626667073579"/>
        <rFont val="Calibri"/>
        <family val="2"/>
      </rPr>
      <t>C.5</t>
    </r>
  </si>
  <si>
    <r>
      <rPr>
        <sz val="11"/>
        <color rgb="FF000000"/>
        <rFont val="Calibri"/>
        <family val="2"/>
      </rPr>
      <t>13.3</t>
    </r>
  </si>
  <si>
    <r>
      <rPr>
        <sz val="11"/>
        <color rgb="FF000000"/>
        <rFont val="Calibri"/>
        <family val="2"/>
      </rPr>
      <t>Noodcommunicatieplannen blijven flexibel en worden waar nodig geactualiseerd.</t>
    </r>
  </si>
  <si>
    <r>
      <rPr>
        <sz val="11"/>
        <color theme="1" tint="0.34998626667073579"/>
        <rFont val="Calibri"/>
        <family val="2"/>
      </rPr>
      <t>C.5</t>
    </r>
  </si>
  <si>
    <r>
      <rPr>
        <sz val="11"/>
        <color rgb="FF000000"/>
        <rFont val="Calibri"/>
        <family val="2"/>
      </rPr>
      <t>13.4</t>
    </r>
  </si>
  <si>
    <r>
      <rPr>
        <sz val="11"/>
        <color rgb="FF000000"/>
        <rFont val="Calibri"/>
        <family val="2"/>
      </rPr>
      <t>Noodcommunicatieplannen zijn pragmatisch en eenvoudig uit te voeren.</t>
    </r>
  </si>
  <si>
    <r>
      <rPr>
        <sz val="11"/>
        <color theme="1" tint="0.34998626667073579"/>
        <rFont val="Calibri"/>
        <family val="2"/>
      </rPr>
      <t>C.5</t>
    </r>
  </si>
  <si>
    <r>
      <rPr>
        <sz val="11"/>
        <color rgb="FF000000"/>
        <rFont val="Calibri"/>
        <family val="2"/>
      </rPr>
      <t>13.5</t>
    </r>
  </si>
  <si>
    <r>
      <rPr>
        <sz val="11"/>
        <color rgb="FF000000"/>
        <rFont val="Calibri"/>
        <family val="2"/>
      </rPr>
      <t>Noodcommunicatieplannen worden getest.</t>
    </r>
  </si>
  <si>
    <r>
      <rPr>
        <sz val="11"/>
        <color theme="1" tint="0.34998626667073579"/>
        <rFont val="Calibri"/>
        <family val="2"/>
      </rPr>
      <t>C.5</t>
    </r>
  </si>
  <si>
    <r>
      <rPr>
        <sz val="11"/>
        <color rgb="FF000000"/>
        <rFont val="Calibri"/>
        <family val="2"/>
      </rPr>
      <t>13.6</t>
    </r>
  </si>
  <si>
    <r>
      <rPr>
        <sz val="11"/>
        <color rgb="FF000000"/>
        <rFont val="Calibri"/>
        <family val="2"/>
      </rPr>
      <t>Noodcommunicatieplannen hebben betrekking op de mogelijkheid dat bepaalde gebeurtenissen meer aandacht krijgen in de media.</t>
    </r>
  </si>
  <si>
    <r>
      <rPr>
        <sz val="11"/>
        <color theme="1" tint="0.34998626667073579"/>
        <rFont val="Calibri"/>
        <family val="2"/>
      </rPr>
      <t>C.5</t>
    </r>
  </si>
  <si>
    <r>
      <rPr>
        <sz val="11"/>
        <color rgb="FF000000"/>
        <rFont val="Calibri"/>
        <family val="2"/>
      </rPr>
      <t>13.7</t>
    </r>
  </si>
  <si>
    <r>
      <rPr>
        <sz val="11"/>
        <color rgb="FF000000"/>
        <rFont val="Calibri"/>
        <family val="2"/>
      </rPr>
      <t>Noodcommunicatieplannen hebben betrekking op de mogelijkheid dat bepaalde gebeurtenissen leiden tot een grotere vraag van het publiek om informatie.</t>
    </r>
  </si>
  <si>
    <r>
      <rPr>
        <sz val="11"/>
        <color theme="1" tint="0.34998626667073579"/>
        <rFont val="Calibri"/>
        <family val="2"/>
      </rPr>
      <t>C.5</t>
    </r>
  </si>
  <si>
    <r>
      <rPr>
        <sz val="11"/>
        <color rgb="FF000000"/>
        <rFont val="Calibri"/>
        <family val="2"/>
      </rPr>
      <t>13.8</t>
    </r>
  </si>
  <si>
    <r>
      <rPr>
        <sz val="11"/>
        <color rgb="FF000000"/>
        <rFont val="Calibri"/>
        <family val="2"/>
      </rPr>
      <t>Er worden verschillende communicatiekanalen opgezet (bijv. website, e-mail, onderwerpspecifieke telefoonlijnen).</t>
    </r>
  </si>
  <si>
    <r>
      <rPr>
        <sz val="11"/>
        <color theme="1" tint="0.34998626667073579"/>
        <rFont val="Calibri"/>
        <family val="2"/>
      </rPr>
      <t>C.5</t>
    </r>
  </si>
  <si>
    <r>
      <rPr>
        <sz val="11"/>
        <color rgb="FF000000"/>
        <rFont val="Calibri"/>
        <family val="2"/>
      </rPr>
      <t>13.9</t>
    </r>
  </si>
  <si>
    <r>
      <rPr>
        <sz val="11"/>
        <color rgb="FF000000"/>
        <rFont val="Calibri"/>
        <family val="2"/>
      </rPr>
      <t>Er wordt tijdig informatie en advies verstrekt over een gebeurtenis aan gezondheids- en andere professionals, zodat zij adequaat kunnen reageren op het publiek.</t>
    </r>
  </si>
  <si>
    <r>
      <rPr>
        <sz val="11"/>
        <color theme="1" tint="0.34998626667073579"/>
        <rFont val="Calibri"/>
        <family val="2"/>
      </rPr>
      <t>C.5</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</si>
  <si>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</si>
  <si>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</si>
  <si>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</si>
  <si>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</si>
  <si>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</si>
  <si>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</si>
  <si>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</si>
  <si>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</si>
  <si>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</si>
  <si>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</si>
  <si>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Ondersteuning: opgeleide beroepsbevolking</t>
    </r>
  </si>
  <si>
    <r>
      <rPr>
        <b/>
        <sz val="16"/>
        <color rgb="FFFFFFFF"/>
        <rFont val="Calibri"/>
        <family val="2"/>
      </rPr>
      <t>Prestatiemeting</t>
    </r>
  </si>
  <si>
    <r>
      <rPr>
        <b/>
        <sz val="11"/>
        <color rgb="FFFFFFFF"/>
        <rFont val="Calibri"/>
        <family val="2"/>
      </rPr>
      <t>WHO</t>
    </r>
  </si>
  <si>
    <r>
      <rPr>
        <b/>
        <sz val="11"/>
        <color rgb="FFFFFFFF"/>
        <rFont val="Calibri"/>
        <family val="2"/>
      </rPr>
      <t xml:space="preserve">JEE </t>
    </r>
  </si>
  <si>
    <r>
      <rPr>
        <b/>
        <sz val="14"/>
        <rFont val="Calibri"/>
        <family val="2"/>
      </rPr>
      <t>Score</t>
    </r>
  </si>
  <si>
    <r>
      <rPr>
        <b/>
        <sz val="16"/>
        <color rgb="FFFFFFFF"/>
        <rFont val="Calibri"/>
        <family val="2"/>
      </rPr>
      <t>Literatuur</t>
    </r>
  </si>
  <si>
    <r>
      <rPr>
        <b/>
        <sz val="12"/>
        <rFont val="Calibri"/>
        <family val="2"/>
      </rPr>
      <t>NVT/NB</t>
    </r>
  </si>
  <si>
    <r>
      <rPr>
        <b/>
        <sz val="11"/>
        <color rgb="FF000000"/>
        <rFont val="Calibri"/>
        <family val="2"/>
      </rPr>
      <t>Opmerkingen</t>
    </r>
  </si>
  <si>
    <r>
      <rPr>
        <sz val="11"/>
        <color rgb="FF000000"/>
        <rFont val="Calibri"/>
        <family val="2"/>
      </rPr>
      <t>Vaardigheden en competenties van het personeel in de gezondheidszorg zijn toereikend om het gezondheidstoezicht en de reactie op alle niveaus van het gezondheidsstelsel in stand te houden.</t>
    </r>
  </si>
  <si>
    <r>
      <rPr>
        <sz val="11"/>
        <color theme="1" tint="0.34998626667073579"/>
        <rFont val="Calibri"/>
        <family val="2"/>
      </rPr>
      <t>R.2</t>
    </r>
  </si>
  <si>
    <r>
      <rPr>
        <sz val="11"/>
        <color theme="1" tint="0.34998626667073579"/>
        <rFont val="Calibri"/>
        <family val="2"/>
      </rPr>
      <t>D.4.3</t>
    </r>
  </si>
  <si>
    <r>
      <rPr>
        <sz val="11"/>
        <color rgb="FF000000"/>
        <rFont val="Calibri"/>
        <family val="2"/>
      </rPr>
      <t xml:space="preserve">Er zijn personele middelen beschikbaar om de kerncapaciteitsvereisten van de IGR ten uitvoer te leggen.
</t>
    </r>
  </si>
  <si>
    <r>
      <rPr>
        <sz val="11"/>
        <color theme="1" tint="0.34998626667073579"/>
        <rFont val="Calibri"/>
        <family val="2"/>
      </rPr>
      <t>R.2</t>
    </r>
  </si>
  <si>
    <r>
      <rPr>
        <sz val="11"/>
        <color theme="1" tint="0.34998626667073579"/>
        <rFont val="Calibri"/>
        <family val="2"/>
      </rPr>
      <t>D.4.1</t>
    </r>
  </si>
  <si>
    <r>
      <rPr>
        <sz val="11"/>
        <color rgb="FF000000"/>
        <rFont val="Calibri"/>
        <family val="2"/>
      </rPr>
      <t>De beschikbaarheid van gezondheidswerkers voor een continuüm van gezondheidsdiensten wordt gewaarborgd.</t>
    </r>
  </si>
  <si>
    <r>
      <rPr>
        <sz val="11"/>
        <color theme="1" tint="0.34998626667073579"/>
        <rFont val="Calibri"/>
        <family val="2"/>
      </rPr>
      <t>R.2</t>
    </r>
  </si>
  <si>
    <r>
      <rPr>
        <sz val="11"/>
        <color rgb="FF000000"/>
        <rFont val="Calibri"/>
        <family val="2"/>
      </rPr>
      <t>Onderwijs, opleiding en oefeningen worden ondersteund op strategisch en operationeel niveau van een organisatie.</t>
    </r>
  </si>
  <si>
    <r>
      <rPr>
        <sz val="11"/>
        <color theme="1" tint="0.34998626667073579"/>
        <rFont val="Calibri"/>
        <family val="2"/>
      </rPr>
      <t>R.2</t>
    </r>
  </si>
  <si>
    <r>
      <rPr>
        <sz val="11"/>
        <color rgb="FF000000"/>
        <rFont val="Calibri"/>
        <family val="2"/>
      </rPr>
      <t>4.1</t>
    </r>
  </si>
  <si>
    <r>
      <rPr>
        <sz val="11"/>
        <color rgb="FF000000"/>
        <rFont val="Calibri"/>
        <family val="2"/>
      </rPr>
      <t>Onderwijs, opleiding en oefeningen maken deel uit van de paraatheidsplanning van een organisatie.</t>
    </r>
  </si>
  <si>
    <r>
      <rPr>
        <sz val="11"/>
        <color theme="1" tint="0.34998626667073579"/>
        <rFont val="Calibri"/>
        <family val="2"/>
      </rPr>
      <t>R.2</t>
    </r>
  </si>
  <si>
    <r>
      <rPr>
        <sz val="11"/>
        <color rgb="FF000000"/>
        <rFont val="Calibri"/>
        <family val="2"/>
      </rPr>
      <t>De mate van paraatheid wordt beoordeeld aan de hand van simulatieoefeningen.</t>
    </r>
  </si>
  <si>
    <r>
      <rPr>
        <sz val="11"/>
        <color rgb="FF000000"/>
        <rFont val="Calibri"/>
        <family val="2"/>
      </rPr>
      <t>5.1</t>
    </r>
  </si>
  <si>
    <r>
      <rPr>
        <sz val="11"/>
        <color rgb="FF000000"/>
        <rFont val="Calibri"/>
        <family val="2"/>
      </rPr>
      <t>Relevante partnerorganisaties zijn betrokken bij oefeningen om het begrip van elkaars responsplannen te verbeteren.</t>
    </r>
  </si>
  <si>
    <r>
      <rPr>
        <sz val="11"/>
        <color theme="1" tint="0.34998626667073579"/>
        <rFont val="Calibri"/>
        <family val="2"/>
      </rPr>
      <t>R.2</t>
    </r>
  </si>
  <si>
    <r>
      <rPr>
        <sz val="11"/>
        <color rgb="FF000000"/>
        <rFont val="Calibri"/>
        <family val="2"/>
      </rPr>
      <t>Opleidingen, oefeningen en beoordelingen van incidenten worden gebruikt om de procedures voor risicobeheer te begrijpen en te verbeteren en om de capaciteiten te versterken.</t>
    </r>
  </si>
  <si>
    <r>
      <rPr>
        <sz val="11"/>
        <color theme="1" tint="0.34998626667073579"/>
        <rFont val="Calibri"/>
        <family val="2"/>
      </rPr>
      <t>R.2</t>
    </r>
  </si>
  <si>
    <r>
      <rPr>
        <sz val="11"/>
        <color rgb="FF000000"/>
        <rFont val="Calibri"/>
        <family val="2"/>
      </rPr>
      <t>6.1</t>
    </r>
  </si>
  <si>
    <r>
      <rPr>
        <sz val="11"/>
        <color rgb="FF000000"/>
        <rFont val="Calibri"/>
        <family val="2"/>
      </rPr>
      <t>Oefeningen zijn gebaseerd op een scenario en zijn afgestemd op de omgeving (bijv. lokaal, regionaal, nationaal en internationaal).</t>
    </r>
  </si>
  <si>
    <r>
      <rPr>
        <sz val="11"/>
        <color theme="1" tint="0.34998626667073579"/>
        <rFont val="Calibri"/>
        <family val="2"/>
      </rPr>
      <t>R.2</t>
    </r>
  </si>
  <si>
    <r>
      <rPr>
        <sz val="11"/>
        <color rgb="FF000000"/>
        <rFont val="Calibri"/>
        <family val="2"/>
      </rPr>
      <t>6.2</t>
    </r>
  </si>
  <si>
    <r>
      <rPr>
        <sz val="11"/>
        <color rgb="FF000000"/>
        <rFont val="Calibri"/>
        <family val="2"/>
      </rPr>
      <t>Om een succesvolle simulatieoefening uit te voeren, krijgt de planningsgroep een duidelijk mandaat en de bevoegdheid om de oefening te plannen, uit te voeren en te evalueren.</t>
    </r>
  </si>
  <si>
    <r>
      <rPr>
        <sz val="11"/>
        <color theme="1" tint="0.34998626667073579"/>
        <rFont val="Calibri"/>
        <family val="2"/>
      </rPr>
      <t>R.2</t>
    </r>
  </si>
  <si>
    <r>
      <rPr>
        <sz val="11"/>
        <color rgb="FF000000"/>
        <rFont val="Calibri"/>
        <family val="2"/>
      </rPr>
      <t>6.3</t>
    </r>
  </si>
  <si>
    <r>
      <rPr>
        <sz val="11"/>
        <color rgb="FF000000"/>
        <rFont val="Calibri"/>
        <family val="2"/>
      </rPr>
      <t>Doel van een simulatieoefening is vast te stellen welke gebieden voor verbetering vatbaar zijn.</t>
    </r>
  </si>
  <si>
    <r>
      <rPr>
        <sz val="11"/>
        <color theme="1" tint="0.34998626667073579"/>
        <rFont val="Calibri"/>
        <family val="2"/>
      </rPr>
      <t>R.2</t>
    </r>
  </si>
  <si>
    <r>
      <rPr>
        <sz val="11"/>
        <color rgb="FF000000"/>
        <rFont val="Calibri"/>
        <family val="2"/>
      </rPr>
      <t>Er worden oefeningen gehouden om de daadwerkelijke functionaliteit van de kerncapaciteiten van de IGR te testen.</t>
    </r>
  </si>
  <si>
    <r>
      <rPr>
        <sz val="11"/>
        <color theme="1" tint="0.34998626667073579"/>
        <rFont val="Calibri"/>
        <family val="2"/>
      </rPr>
      <t>R.2</t>
    </r>
  </si>
  <si>
    <r>
      <rPr>
        <sz val="11"/>
        <color rgb="FF000000"/>
        <rFont val="Calibri"/>
        <family val="2"/>
      </rPr>
      <t xml:space="preserve">De oorspronkelijke doelstellingen van onderwijs, opleiding en simulatieoefeningen worden geëvalueerd en de opgedane ervaring wordt in een verslag gedocumenteerd.
</t>
    </r>
  </si>
  <si>
    <r>
      <rPr>
        <sz val="11"/>
        <color theme="1" tint="0.34998626667073579"/>
        <rFont val="Calibri"/>
        <family val="2"/>
      </rPr>
      <t>R.2</t>
    </r>
  </si>
  <si>
    <r>
      <rPr>
        <b/>
        <sz val="11"/>
        <color rgb="FF000000"/>
        <rFont val="Calibri"/>
        <family val="2"/>
      </rPr>
      <t>BSI</t>
    </r>
  </si>
  <si>
    <r>
      <rPr>
        <b/>
        <sz val="11"/>
        <color rgb="FF000000"/>
        <rFont val="Calibri"/>
        <family val="2"/>
      </rPr>
      <t>CSI</t>
    </r>
  </si>
  <si>
    <t>Complete the yellow section by putting a '1' in the relevant percentage box, or N/A if the measure isn't applicable to your country</t>
  </si>
  <si>
    <t>CHECK BSI</t>
  </si>
  <si>
    <t>CHECK CSI</t>
  </si>
  <si>
    <t>Weighted BSI</t>
  </si>
  <si>
    <t>Weighted ratio CSI</t>
  </si>
  <si>
    <t>score BSI</t>
  </si>
  <si>
    <t>score CSI</t>
  </si>
  <si>
    <t>BSI NA</t>
  </si>
  <si>
    <t>CSI NA</t>
  </si>
  <si>
    <r>
      <rPr>
        <b/>
        <sz val="18"/>
        <rFont val="Calibri"/>
        <family val="2"/>
      </rPr>
      <t>Ondersteuningscapaciteit: Bewaking</t>
    </r>
  </si>
  <si>
    <r>
      <rPr>
        <b/>
        <sz val="16"/>
        <color rgb="FFFFFFFF"/>
        <rFont val="Calibri"/>
        <family val="2"/>
      </rPr>
      <t>Prestatiemeting</t>
    </r>
  </si>
  <si>
    <r>
      <rPr>
        <b/>
        <sz val="11"/>
        <color rgb="FFFFFFFF"/>
        <rFont val="Calibri"/>
        <family val="2"/>
      </rPr>
      <t>WHO</t>
    </r>
  </si>
  <si>
    <r>
      <rPr>
        <b/>
        <sz val="11"/>
        <color rgb="FFFFFFFF"/>
        <rFont val="Calibri"/>
        <family val="2"/>
      </rPr>
      <t xml:space="preserve">JEE </t>
    </r>
  </si>
  <si>
    <r>
      <rPr>
        <b/>
        <sz val="14"/>
        <rFont val="Calibri"/>
        <family val="2"/>
      </rPr>
      <t>Score</t>
    </r>
  </si>
  <si>
    <r>
      <rPr>
        <b/>
        <sz val="16"/>
        <color rgb="FFFFFFFF"/>
        <rFont val="Calibri"/>
        <family val="2"/>
      </rPr>
      <t>Literatuur</t>
    </r>
  </si>
  <si>
    <r>
      <rPr>
        <b/>
        <sz val="12"/>
        <rFont val="Calibri"/>
        <family val="2"/>
      </rPr>
      <t>NVT/NB</t>
    </r>
  </si>
  <si>
    <r>
      <rPr>
        <b/>
        <sz val="11"/>
        <color rgb="FF000000"/>
        <rFont val="Calibri"/>
        <family val="2"/>
      </rPr>
      <t>Opmerkingen</t>
    </r>
  </si>
  <si>
    <r>
      <rPr>
        <sz val="11"/>
        <color rgb="FF000000"/>
        <rFont val="Calibri"/>
        <family val="2"/>
      </rPr>
      <t xml:space="preserve"> </t>
    </r>
  </si>
  <si>
    <r>
      <rPr>
        <sz val="11"/>
        <color rgb="FF000000"/>
        <rFont val="Calibri"/>
        <family val="2"/>
      </rPr>
      <t>Er bestaat een op indicatoren gebaseerd surveillancesysteem.</t>
    </r>
  </si>
  <si>
    <r>
      <rPr>
        <sz val="11"/>
        <color theme="1" tint="0.34998626667073579"/>
        <rFont val="Calibri"/>
        <family val="2"/>
      </rPr>
      <t>C.2</t>
    </r>
  </si>
  <si>
    <r>
      <rPr>
        <sz val="11"/>
        <color rgb="FF9BBB59" tint="-0.49989318521683401"/>
        <rFont val="Calibri"/>
        <family val="2"/>
      </rPr>
      <t>D.2.1</t>
    </r>
  </si>
  <si>
    <r>
      <rPr>
        <sz val="11"/>
        <color rgb="FF000000"/>
        <rFont val="Calibri"/>
        <family val="2"/>
      </rPr>
      <t>1.1</t>
    </r>
  </si>
  <si>
    <r>
      <rPr>
        <sz val="11"/>
        <color rgb="FF000000"/>
        <rFont val="Calibri"/>
        <family val="2"/>
      </rPr>
      <t>Deze indicatoren zijn gedefinieerd in protocollen om een tijdige follow-up mogelijk te maken.</t>
    </r>
  </si>
  <si>
    <r>
      <rPr>
        <sz val="11"/>
        <color theme="1" tint="0.34998626667073579"/>
        <rFont val="Calibri"/>
        <family val="2"/>
      </rPr>
      <t>C.2</t>
    </r>
  </si>
  <si>
    <r>
      <rPr>
        <sz val="11"/>
        <color rgb="FF000000"/>
        <rFont val="Calibri"/>
        <family val="2"/>
      </rPr>
      <t>Er bestaat een inlichtingensysteem voor epidemieën.</t>
    </r>
  </si>
  <si>
    <r>
      <rPr>
        <sz val="11"/>
        <color theme="1" tint="0.34998626667073579"/>
        <rFont val="Calibri"/>
        <family val="2"/>
      </rPr>
      <t>C.2</t>
    </r>
  </si>
  <si>
    <r>
      <rPr>
        <sz val="11"/>
        <color rgb="FF9BBB59" tint="-0.49989318521683401"/>
        <rFont val="Calibri"/>
        <family val="2"/>
      </rPr>
      <t>D.2.1 D.2.4</t>
    </r>
  </si>
  <si>
    <r>
      <rPr>
        <sz val="11"/>
        <color rgb="FF000000"/>
        <rFont val="Calibri"/>
        <family val="2"/>
      </rPr>
      <t>2.1</t>
    </r>
  </si>
  <si>
    <r>
      <rPr>
        <sz val="11"/>
        <color rgb="FF000000"/>
        <rFont val="Calibri"/>
        <family val="2"/>
      </rPr>
      <t>De volksgezondheidsproblemen zijn vastgelegd in protocollen om een tijdige follow-up mogelijk te maken.</t>
    </r>
  </si>
  <si>
    <r>
      <rPr>
        <sz val="11"/>
        <color theme="1" tint="0.34998626667073579"/>
        <rFont val="Calibri"/>
        <family val="2"/>
      </rPr>
      <t>C.2</t>
    </r>
  </si>
  <si>
    <r>
      <rPr>
        <sz val="11"/>
        <color rgb="FF000000"/>
        <rFont val="Calibri"/>
        <family val="2"/>
      </rPr>
      <t>2.3</t>
    </r>
  </si>
  <si>
    <r>
      <rPr>
        <sz val="11"/>
        <color rgb="FF000000"/>
        <rFont val="Calibri"/>
        <family val="2"/>
      </rPr>
      <t>Het surveillancesysteem voorziet in real-time rapportage van bewakingsgegevens.</t>
    </r>
  </si>
  <si>
    <r>
      <rPr>
        <sz val="11"/>
        <color theme="1" tint="0.34998626667073579"/>
        <rFont val="Calibri"/>
        <family val="2"/>
      </rPr>
      <t>C.2</t>
    </r>
  </si>
  <si>
    <r>
      <rPr>
        <sz val="11"/>
        <color rgb="FF9BBB59" tint="-0.49989318521683401"/>
        <rFont val="Calibri"/>
        <family val="2"/>
      </rPr>
      <t>D.2.2</t>
    </r>
  </si>
  <si>
    <r>
      <rPr>
        <sz val="11"/>
        <color rgb="FF000000"/>
        <rFont val="Calibri"/>
        <family val="2"/>
      </rPr>
      <t>2.4</t>
    </r>
  </si>
  <si>
    <r>
      <rPr>
        <sz val="11"/>
        <color rgb="FF000000"/>
        <rFont val="Calibri"/>
        <family val="2"/>
      </rPr>
      <t>Het surveillancesysteem is gevoelig en flexibel om eerste gevallen of gebeurtenissen op te sporen.</t>
    </r>
  </si>
  <si>
    <r>
      <rPr>
        <sz val="11"/>
        <color theme="1" tint="0.34998626667073579"/>
        <rFont val="Calibri"/>
        <family val="2"/>
      </rPr>
      <t>C.2</t>
    </r>
  </si>
  <si>
    <r>
      <rPr>
        <sz val="11"/>
        <color rgb="FF000000"/>
        <rFont val="Calibri"/>
        <family val="2"/>
      </rPr>
      <t>2.5</t>
    </r>
  </si>
  <si>
    <r>
      <rPr>
        <sz val="11"/>
        <color rgb="FF000000"/>
        <rFont val="Calibri"/>
        <family val="2"/>
      </rPr>
      <t xml:space="preserve">Het surveillancesysteem krijgt informatie van een breed scala aan verschillende en betrouwbare bronnen. </t>
    </r>
  </si>
  <si>
    <r>
      <rPr>
        <sz val="11"/>
        <color theme="1" tint="0.34998626667073579"/>
        <rFont val="Calibri"/>
        <family val="2"/>
      </rPr>
      <t>C.2</t>
    </r>
  </si>
  <si>
    <r>
      <rPr>
        <sz val="11"/>
        <color rgb="FF000000"/>
        <rFont val="Calibri"/>
        <family val="2"/>
      </rPr>
      <t>2.6</t>
    </r>
  </si>
  <si>
    <r>
      <rPr>
        <sz val="11"/>
        <color rgb="FF000000"/>
        <rFont val="Calibri"/>
        <family val="2"/>
      </rPr>
      <t>Het bewakingsnetwerk omvat informatie van veterinaire bewakingssystemen.</t>
    </r>
  </si>
  <si>
    <r>
      <rPr>
        <sz val="11"/>
        <color theme="1" tint="0.34998626667073579"/>
        <rFont val="Calibri"/>
        <family val="2"/>
      </rPr>
      <t>C.2</t>
    </r>
  </si>
  <si>
    <r>
      <rPr>
        <sz val="11"/>
        <color rgb="FF000000"/>
        <rFont val="Calibri"/>
        <family val="2"/>
      </rPr>
      <t>2.7</t>
    </r>
  </si>
  <si>
    <r>
      <rPr>
        <sz val="11"/>
        <color rgb="FF000000"/>
        <rFont val="Calibri"/>
        <family val="2"/>
      </rPr>
      <t>Het bewakingsnetwerk bevat informatie van entomologische bewakingssystemen.</t>
    </r>
  </si>
  <si>
    <r>
      <rPr>
        <sz val="11"/>
        <color theme="1" tint="0.34998626667073579"/>
        <rFont val="Calibri"/>
        <family val="2"/>
      </rPr>
      <t>C.2</t>
    </r>
  </si>
  <si>
    <r>
      <rPr>
        <sz val="11"/>
        <color rgb="FF000000"/>
        <rFont val="Calibri"/>
        <family val="2"/>
      </rPr>
      <t>2.8</t>
    </r>
  </si>
  <si>
    <r>
      <rPr>
        <sz val="11"/>
        <color rgb="FF000000"/>
        <rFont val="Calibri"/>
        <family val="2"/>
      </rPr>
      <t>Het bewakingsnetwerk omvat informatie van milieubewakingssystemen.</t>
    </r>
  </si>
  <si>
    <r>
      <rPr>
        <sz val="11"/>
        <color theme="1" tint="0.34998626667073579"/>
        <rFont val="Calibri"/>
        <family val="2"/>
      </rPr>
      <t>C.2</t>
    </r>
  </si>
  <si>
    <r>
      <rPr>
        <sz val="11"/>
        <color rgb="FF000000"/>
        <rFont val="Calibri"/>
        <family val="2"/>
      </rPr>
      <t>2.9</t>
    </r>
  </si>
  <si>
    <r>
      <rPr>
        <sz val="11"/>
        <color rgb="FF000000"/>
        <rFont val="Calibri"/>
        <family val="2"/>
      </rPr>
      <t>Het bewakingsnetwerk omvat informatie van meteorologische bewakingssystemen.</t>
    </r>
  </si>
  <si>
    <r>
      <rPr>
        <sz val="11"/>
        <color theme="1" tint="0.34998626667073579"/>
        <rFont val="Calibri"/>
        <family val="2"/>
      </rPr>
      <t>C.2</t>
    </r>
  </si>
  <si>
    <r>
      <rPr>
        <sz val="11"/>
        <color rgb="FF000000"/>
        <rFont val="Calibri"/>
        <family val="2"/>
      </rPr>
      <t>2.10</t>
    </r>
  </si>
  <si>
    <r>
      <rPr>
        <sz val="11"/>
        <color rgb="FF000000"/>
        <rFont val="Calibri"/>
        <family val="2"/>
      </rPr>
      <t>Het bewakingsnetwerk bevat informatie van microbiologische bewakingssystemen.</t>
    </r>
  </si>
  <si>
    <r>
      <rPr>
        <sz val="11"/>
        <color theme="1" tint="0.34998626667073579"/>
        <rFont val="Calibri"/>
        <family val="2"/>
      </rPr>
      <t>C.2</t>
    </r>
  </si>
  <si>
    <r>
      <rPr>
        <sz val="11"/>
        <color rgb="FF000000"/>
        <rFont val="Calibri"/>
        <family val="2"/>
      </rPr>
      <t>Het surveillancesysteem zorgt voor een vroegtijdig waarschuwingssignaal voor een mogelijk geval van zorg voor de volksgezondheid.</t>
    </r>
  </si>
  <si>
    <r>
      <rPr>
        <sz val="11"/>
        <color theme="1" tint="0.34998626667073579"/>
        <rFont val="Calibri"/>
        <family val="2"/>
      </rPr>
      <t>C.2</t>
    </r>
  </si>
  <si>
    <r>
      <rPr>
        <sz val="11"/>
        <color rgb="FF000000"/>
        <rFont val="Calibri"/>
        <family val="2"/>
      </rPr>
      <t>Er wordt deelgenomen aan EU-bewakingsnetwerken.</t>
    </r>
  </si>
  <si>
    <r>
      <rPr>
        <sz val="11"/>
        <color theme="1" tint="0.34998626667073579"/>
        <rFont val="Calibri"/>
        <family val="2"/>
      </rPr>
      <t>C.2</t>
    </r>
  </si>
  <si>
    <r>
      <rPr>
        <sz val="11"/>
        <color rgb="FF9BBB59" tint="-0.49989318521683401"/>
        <rFont val="Calibri"/>
        <family val="2"/>
      </rPr>
      <t>D.2.2</t>
    </r>
  </si>
  <si>
    <r>
      <rPr>
        <sz val="11"/>
        <color rgb="FF000000"/>
        <rFont val="Calibri"/>
        <family val="2"/>
      </rPr>
      <t>Het surveillancesysteem voldoet aan de normen van de EU &amp; WHO met betrekking tot epidemiologische gegevens over alle ziekten die onder EU-toezicht vallen, de gevalsdefinities en de rapporteringsprotocollen.</t>
    </r>
  </si>
  <si>
    <r>
      <rPr>
        <sz val="11"/>
        <color theme="1" tint="0.34998626667073579"/>
        <rFont val="Calibri"/>
        <family val="2"/>
      </rPr>
      <t>C.2</t>
    </r>
  </si>
  <si>
    <r>
      <rPr>
        <sz val="11"/>
        <color rgb="FF9BBB59" tint="-0.49989318521683401"/>
        <rFont val="Calibri"/>
        <family val="2"/>
      </rPr>
      <t>D.2.2</t>
    </r>
  </si>
  <si>
    <r>
      <rPr>
        <sz val="11"/>
        <color rgb="FF000000"/>
        <rFont val="Calibri"/>
        <family val="2"/>
      </rPr>
      <t>Aan de betrokken sectoren en belanghebbenden wordt systematisch en regelmatig verslag uitgebracht over de surveillancegegevens.</t>
    </r>
  </si>
  <si>
    <r>
      <rPr>
        <sz val="11"/>
        <color theme="1" tint="0.34998626667073579"/>
        <rFont val="Calibri"/>
        <family val="2"/>
      </rPr>
      <t>C.2</t>
    </r>
  </si>
  <si>
    <r>
      <rPr>
        <sz val="11"/>
        <color rgb="FF000000"/>
        <rFont val="Calibri"/>
        <family val="2"/>
      </rPr>
      <t>6.1</t>
    </r>
  </si>
  <si>
    <r>
      <rPr>
        <sz val="11"/>
        <color rgb="FF000000"/>
        <rFont val="Calibri"/>
        <family val="2"/>
      </rPr>
      <t>Alle relevante surveillancesystemen worden geïntegreerd in een netwerk dat consequent informatie uitwisselt.</t>
    </r>
  </si>
  <si>
    <r>
      <rPr>
        <sz val="11"/>
        <color theme="1" tint="0.34998626667073579"/>
        <rFont val="Calibri"/>
        <family val="2"/>
      </rPr>
      <t>C.2</t>
    </r>
  </si>
  <si>
    <r>
      <rPr>
        <sz val="11"/>
        <color rgb="FF9BBB59" tint="-0.49989318521683401"/>
        <rFont val="Calibri"/>
        <family val="2"/>
      </rPr>
      <t>D.2.2</t>
    </r>
  </si>
  <si>
    <r>
      <rPr>
        <sz val="11"/>
        <color rgb="FF000000"/>
        <rFont val="Calibri"/>
        <family val="2"/>
      </rPr>
      <t>6.2</t>
    </r>
  </si>
  <si>
    <r>
      <rPr>
        <sz val="11"/>
        <color rgb="FF000000"/>
        <rFont val="Calibri"/>
        <family val="2"/>
      </rPr>
      <t>Er zijn rapportagenetwerken en -protocollen.</t>
    </r>
  </si>
  <si>
    <r>
      <rPr>
        <sz val="11"/>
        <color theme="1" tint="0.34998626667073579"/>
        <rFont val="Calibri"/>
        <family val="2"/>
      </rPr>
      <t>C.2</t>
    </r>
  </si>
  <si>
    <r>
      <rPr>
        <sz val="11"/>
        <color rgb="FF9BBB59" tint="-0.49989318521683401"/>
        <rFont val="Calibri"/>
        <family val="2"/>
      </rPr>
      <t>D.2.2 D.3.2</t>
    </r>
  </si>
  <si>
    <r>
      <rPr>
        <sz val="11"/>
        <color rgb="FF000000"/>
        <rFont val="Calibri"/>
        <family val="2"/>
      </rPr>
      <t>6.3</t>
    </r>
  </si>
  <si>
    <r>
      <rPr>
        <sz val="11"/>
        <color rgb="FF000000"/>
        <rFont val="Calibri"/>
        <family val="2"/>
      </rPr>
      <t xml:space="preserve">Het surveillancesysteem kan de informatie verstrekken die nodig is om te kunnen reageren.
</t>
    </r>
  </si>
  <si>
    <r>
      <rPr>
        <sz val="11"/>
        <color theme="1" tint="0.34998626667073579"/>
        <rFont val="Calibri"/>
        <family val="2"/>
      </rPr>
      <t>C.2</t>
    </r>
  </si>
  <si>
    <r>
      <rPr>
        <sz val="11"/>
        <color rgb="FF9BBB59" tint="-0.49989318521683401"/>
        <rFont val="Calibri"/>
        <family val="2"/>
      </rPr>
      <t>D.2.3</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</si>
  <si>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</si>
  <si>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</si>
  <si>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</si>
  <si>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</si>
  <si>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</si>
  <si>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</si>
  <si>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</si>
  <si>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</si>
  <si>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</si>
  <si>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</si>
  <si>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Ondersteuningscapaciteit: Risicobeoordeling</t>
    </r>
  </si>
  <si>
    <r>
      <rPr>
        <b/>
        <sz val="16"/>
        <color rgb="FFFFFFFF"/>
        <rFont val="Calibri"/>
        <family val="2"/>
      </rPr>
      <t>Prestatiemeting</t>
    </r>
  </si>
  <si>
    <r>
      <rPr>
        <b/>
        <sz val="11"/>
        <color rgb="FFFFFFFF"/>
        <rFont val="Calibri"/>
        <family val="2"/>
      </rPr>
      <t>WHO</t>
    </r>
  </si>
  <si>
    <r>
      <rPr>
        <b/>
        <sz val="11"/>
        <color rgb="FFFFFFFF"/>
        <rFont val="Calibri"/>
        <family val="2"/>
      </rPr>
      <t xml:space="preserve">JEE </t>
    </r>
  </si>
  <si>
    <r>
      <rPr>
        <b/>
        <sz val="14"/>
        <rFont val="Calibri"/>
        <family val="2"/>
      </rPr>
      <t>Score</t>
    </r>
  </si>
  <si>
    <r>
      <rPr>
        <b/>
        <sz val="16"/>
        <color rgb="FFFFFFFF"/>
        <rFont val="Calibri"/>
        <family val="2"/>
      </rPr>
      <t>Literatuur</t>
    </r>
  </si>
  <si>
    <r>
      <rPr>
        <b/>
        <sz val="12"/>
        <rFont val="Calibri"/>
        <family val="2"/>
      </rPr>
      <t>NVT/NB</t>
    </r>
  </si>
  <si>
    <r>
      <rPr>
        <b/>
        <sz val="11"/>
        <color rgb="FF000000"/>
        <rFont val="Calibri"/>
        <family val="2"/>
      </rPr>
      <t>Opmerkingen</t>
    </r>
  </si>
  <si>
    <r>
      <rPr>
        <sz val="11"/>
        <color rgb="FF000000"/>
        <rFont val="Calibri"/>
        <family val="2"/>
      </rPr>
      <t>Waarschuwingen en vroegtijdige waarschuwingen worden beoordeeld op basis van een gezamenlijke analyse van de surveillance en andere beschikbare gegevens.</t>
    </r>
  </si>
  <si>
    <r>
      <rPr>
        <sz val="11"/>
        <color theme="1" tint="0.34998626667073579"/>
        <rFont val="Calibri"/>
        <family val="2"/>
      </rPr>
      <t>C.1</t>
    </r>
  </si>
  <si>
    <r>
      <rPr>
        <sz val="11"/>
        <color rgb="FF000000"/>
        <rFont val="Calibri"/>
        <family val="2"/>
      </rPr>
      <t>Er is een team voor risicobeoordeling samengesteld om de risico’s van een (mogelijk) geval van zorg voor de volksgezondheid te beoordelen.</t>
    </r>
  </si>
  <si>
    <r>
      <rPr>
        <sz val="11"/>
        <color theme="1" tint="0.34998626667073579"/>
        <rFont val="Calibri"/>
        <family val="2"/>
      </rPr>
      <t>C.1</t>
    </r>
  </si>
  <si>
    <r>
      <rPr>
        <sz val="11"/>
        <color rgb="FF000000"/>
        <rFont val="Calibri"/>
        <family val="2"/>
      </rPr>
      <t>2.2</t>
    </r>
  </si>
  <si>
    <r>
      <rPr>
        <sz val="11"/>
        <color rgb="FF000000"/>
        <rFont val="Calibri"/>
        <family val="2"/>
      </rPr>
      <t>Het team voor risicobeoordeling omvat aanvullende expertise (bijvoorbeeld toxicologie, diergezondheid, voedselveiligheid, enz.).</t>
    </r>
  </si>
  <si>
    <r>
      <rPr>
        <sz val="11"/>
        <color theme="1" tint="0.34998626667073579"/>
        <rFont val="Calibri"/>
        <family val="2"/>
      </rPr>
      <t>C.1</t>
    </r>
  </si>
  <si>
    <r>
      <rPr>
        <sz val="11"/>
        <color rgb="FF000000"/>
        <rFont val="Calibri"/>
        <family val="2"/>
      </rPr>
      <t>2.3</t>
    </r>
  </si>
  <si>
    <r>
      <rPr>
        <sz val="11"/>
        <color rgb="FF000000"/>
        <rFont val="Calibri"/>
        <family val="2"/>
      </rPr>
      <t>Op basis van de kenmerken van de ziekte bepaalt het risicobeoordelingsteam hoe vaak de risicobeoordeling moet worden geactualiseerd.</t>
    </r>
  </si>
  <si>
    <r>
      <rPr>
        <sz val="11"/>
        <color theme="1" tint="0.34998626667073579"/>
        <rFont val="Calibri"/>
        <family val="2"/>
      </rPr>
      <t>C.1</t>
    </r>
  </si>
  <si>
    <r>
      <rPr>
        <sz val="11"/>
        <color rgb="FF000000"/>
        <rFont val="Calibri"/>
        <family val="2"/>
      </rPr>
      <t>2.4</t>
    </r>
  </si>
  <si>
    <r>
      <rPr>
        <sz val="11"/>
        <color rgb="FF000000"/>
        <rFont val="Calibri"/>
        <family val="2"/>
      </rPr>
      <t>Het aan een gebeurtenis toegewezen risiconiveau is gebaseerd op het vermoedelijke (of bekende) gevaar.</t>
    </r>
  </si>
  <si>
    <r>
      <rPr>
        <sz val="11"/>
        <color theme="1" tint="0.34998626667073579"/>
        <rFont val="Calibri"/>
        <family val="2"/>
      </rPr>
      <t>C.1</t>
    </r>
  </si>
  <si>
    <r>
      <rPr>
        <sz val="11"/>
        <color rgb="FF000000"/>
        <rFont val="Calibri"/>
        <family val="2"/>
      </rPr>
      <t>2.5</t>
    </r>
  </si>
  <si>
    <r>
      <rPr>
        <sz val="11"/>
        <color rgb="FF000000"/>
        <rFont val="Calibri"/>
        <family val="2"/>
      </rPr>
      <t>Het aan een gebeurtenis toegewezen risiconiveau is gebaseerd op de mogelijke blootstelling aan het gevaar.</t>
    </r>
  </si>
  <si>
    <r>
      <rPr>
        <sz val="11"/>
        <color theme="1" tint="0.34998626667073579"/>
        <rFont val="Calibri"/>
        <family val="2"/>
      </rPr>
      <t>C.1</t>
    </r>
  </si>
  <si>
    <r>
      <rPr>
        <sz val="11"/>
        <color rgb="FF000000"/>
        <rFont val="Calibri"/>
        <family val="2"/>
      </rPr>
      <t>2.6</t>
    </r>
  </si>
  <si>
    <r>
      <rPr>
        <sz val="11"/>
        <color rgb="FF000000"/>
        <rFont val="Calibri"/>
        <family val="2"/>
      </rPr>
      <t>Het aan een gebeurtenis toegewezen risiconiveau is gebaseerd op de context waarin de gebeurtenis plaatsvindt.</t>
    </r>
  </si>
  <si>
    <r>
      <rPr>
        <sz val="11"/>
        <color theme="1" tint="0.34998626667073579"/>
        <rFont val="Calibri"/>
        <family val="2"/>
      </rPr>
      <t>C.1</t>
    </r>
  </si>
  <si>
    <r>
      <rPr>
        <sz val="11"/>
        <color rgb="FF000000"/>
        <rFont val="Calibri"/>
        <family val="2"/>
      </rPr>
      <t>2.7</t>
    </r>
  </si>
  <si>
    <r>
      <rPr>
        <sz val="11"/>
        <color rgb="FF000000"/>
        <rFont val="Calibri"/>
        <family val="2"/>
      </rPr>
      <t>Het toegewezen risiconiveau is gebaseerd op de kenmerken van de ziekte (zoals het aantal gevallen/sterfgevallen, het aantal ernstige ziekten in de bevolking, de zwaarst getroffen klinische bevolkingsgroepen, enz.).</t>
    </r>
  </si>
  <si>
    <r>
      <rPr>
        <sz val="11"/>
        <color theme="1" tint="0.34998626667073579"/>
        <rFont val="Calibri"/>
        <family val="2"/>
      </rPr>
      <t>C.1</t>
    </r>
  </si>
  <si>
    <r>
      <rPr>
        <sz val="11"/>
        <color rgb="FF000000"/>
        <rFont val="Calibri"/>
        <family val="2"/>
      </rPr>
      <t>2.8</t>
    </r>
  </si>
  <si>
    <r>
      <rPr>
        <sz val="11"/>
        <color rgb="FF000000"/>
        <rFont val="Calibri"/>
        <family val="2"/>
      </rPr>
      <t>Het toegewezen risiconiveau is gebaseerd op de dienstverleningscapaciteit (bijv. het aantal patiënten dat wordt aangeboden in de primaire zorg/dat is opgenomen in een ziekenhuis en een speciale behandeling voor intensieve verzorging).</t>
    </r>
  </si>
  <si>
    <r>
      <rPr>
        <sz val="11"/>
        <color theme="1" tint="0.34998626667073579"/>
        <rFont val="Calibri"/>
        <family val="2"/>
      </rPr>
      <t>C.1</t>
    </r>
  </si>
  <si>
    <r>
      <rPr>
        <sz val="11"/>
        <color rgb="FF000000"/>
        <rFont val="Calibri"/>
        <family val="2"/>
      </rPr>
      <t>Risicobeoordelingen worden gebruikt om paraatheidsplanning en responsactiviteiten te ondersteunen.</t>
    </r>
  </si>
  <si>
    <r>
      <rPr>
        <sz val="11"/>
        <color theme="1" tint="0.34998626667073579"/>
        <rFont val="Calibri"/>
        <family val="2"/>
      </rPr>
      <t>C.1</t>
    </r>
  </si>
  <si>
    <r>
      <rPr>
        <sz val="11"/>
        <color rgb="FF000000"/>
        <rFont val="Calibri"/>
        <family val="2"/>
      </rPr>
      <t>3.1</t>
    </r>
  </si>
  <si>
    <r>
      <rPr>
        <sz val="11"/>
        <color rgb="FF000000"/>
        <rFont val="Calibri"/>
        <family val="2"/>
      </rPr>
      <t>Duidelijk omschreven vragen worden gebruikt als onderdeel van de risicobeoordeling om bij te dragen tot de identificatie van prioritaire activiteiten.</t>
    </r>
  </si>
  <si>
    <r>
      <rPr>
        <sz val="11"/>
        <color theme="1" tint="0.34998626667073579"/>
        <rFont val="Calibri"/>
        <family val="2"/>
      </rPr>
      <t>C.1</t>
    </r>
  </si>
  <si>
    <r>
      <rPr>
        <sz val="11"/>
        <color rgb="FF000000"/>
        <rFont val="Calibri"/>
        <family val="2"/>
      </rPr>
      <t>3.2</t>
    </r>
  </si>
  <si>
    <r>
      <rPr>
        <sz val="11"/>
        <color rgb="FF000000"/>
        <rFont val="Calibri"/>
        <family val="2"/>
      </rPr>
      <t>Risicobeoordelingen worden gebruikt om risicogebieden te identificeren.</t>
    </r>
  </si>
  <si>
    <r>
      <rPr>
        <sz val="11"/>
        <color theme="1" tint="0.34998626667073579"/>
        <rFont val="Calibri"/>
        <family val="2"/>
      </rPr>
      <t>C.1</t>
    </r>
  </si>
  <si>
    <r>
      <rPr>
        <sz val="11"/>
        <color rgb="FF000000"/>
        <rFont val="Calibri"/>
        <family val="2"/>
      </rPr>
      <t>3.3</t>
    </r>
  </si>
  <si>
    <r>
      <rPr>
        <sz val="11"/>
        <color rgb="FF000000"/>
        <rFont val="Calibri"/>
        <family val="2"/>
      </rPr>
      <t>Risicobeoordelingen worden gebruikt om risicopopulaties te identificeren.</t>
    </r>
  </si>
  <si>
    <r>
      <rPr>
        <sz val="11"/>
        <color theme="1" tint="0.34998626667073579"/>
        <rFont val="Calibri"/>
        <family val="2"/>
      </rPr>
      <t>C.1</t>
    </r>
  </si>
  <si>
    <r>
      <rPr>
        <sz val="11"/>
        <color rgb="FF000000"/>
        <rFont val="Calibri"/>
        <family val="2"/>
      </rPr>
      <t>3.4</t>
    </r>
  </si>
  <si>
    <r>
      <rPr>
        <sz val="11"/>
        <color rgb="FF000000"/>
        <rFont val="Calibri"/>
        <family val="2"/>
      </rPr>
      <t>Risicobeoordelingen worden gebruikt om operationele partners te identificeren en te betrekken.</t>
    </r>
  </si>
  <si>
    <r>
      <rPr>
        <sz val="11"/>
        <color theme="1" tint="0.34998626667073579"/>
        <rFont val="Calibri"/>
        <family val="2"/>
      </rPr>
      <t>C.1</t>
    </r>
  </si>
  <si>
    <r>
      <rPr>
        <sz val="11"/>
        <color rgb="FF000000"/>
        <rFont val="Calibri"/>
        <family val="2"/>
      </rPr>
      <t>3.5</t>
    </r>
  </si>
  <si>
    <r>
      <rPr>
        <sz val="11"/>
        <color rgb="FF000000"/>
        <rFont val="Calibri"/>
        <family val="2"/>
      </rPr>
      <t>Risicobeoordelingen worden gebruikt om belangrijke beleidspartners te identificeren en te betrekken.</t>
    </r>
  </si>
  <si>
    <r>
      <rPr>
        <sz val="11"/>
        <color theme="1" tint="0.34998626667073579"/>
        <rFont val="Calibri"/>
        <family val="2"/>
      </rPr>
      <t>C.1</t>
    </r>
  </si>
  <si>
    <r>
      <rPr>
        <sz val="11"/>
        <color rgb="FF000000"/>
        <rFont val="Calibri"/>
        <family val="2"/>
      </rPr>
      <t>3.6</t>
    </r>
  </si>
  <si>
    <r>
      <rPr>
        <sz val="11"/>
        <color rgb="FF000000"/>
        <rFont val="Calibri"/>
        <family val="2"/>
      </rPr>
      <t>Risicokarakterisering omvat informatie uit kwantitatieve modellen, indien beschikbaar en toegankelijk.</t>
    </r>
  </si>
  <si>
    <r>
      <rPr>
        <sz val="11"/>
        <color theme="1" tint="0.34998626667073579"/>
        <rFont val="Calibri"/>
        <family val="2"/>
      </rPr>
      <t>C.1</t>
    </r>
  </si>
  <si>
    <r>
      <rPr>
        <sz val="11"/>
        <color rgb="FF000000"/>
        <rFont val="Calibri"/>
        <family val="2"/>
      </rPr>
      <t>3.7</t>
    </r>
  </si>
  <si>
    <r>
      <rPr>
        <sz val="11"/>
        <color rgb="FF000000"/>
        <rFont val="Calibri"/>
        <family val="2"/>
      </rPr>
      <t>Risicokarakterisering omvat adviezen van deskundigen.</t>
    </r>
  </si>
  <si>
    <r>
      <rPr>
        <sz val="11"/>
        <color theme="1" tint="0.34998626667073579"/>
        <rFont val="Calibri"/>
        <family val="2"/>
      </rPr>
      <t>C.1</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</si>
  <si>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</si>
  <si>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</si>
  <si>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</si>
  <si>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</si>
  <si>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</si>
  <si>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</si>
  <si>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</si>
  <si>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</si>
  <si>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</si>
  <si>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</si>
  <si>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Beheer van de respons op de gebeurtenis</t>
    </r>
  </si>
  <si>
    <r>
      <rPr>
        <b/>
        <sz val="16"/>
        <color rgb="FFFFFFFF"/>
        <rFont val="Calibri"/>
        <family val="2"/>
      </rPr>
      <t>Prestatiemeting</t>
    </r>
  </si>
  <si>
    <r>
      <rPr>
        <b/>
        <sz val="11"/>
        <color rgb="FFFFFFFF"/>
        <rFont val="Calibri"/>
        <family val="2"/>
      </rPr>
      <t>WHO</t>
    </r>
  </si>
  <si>
    <r>
      <rPr>
        <b/>
        <sz val="11"/>
        <color rgb="FFFFFFFF"/>
        <rFont val="Calibri"/>
        <family val="2"/>
      </rPr>
      <t>JEE</t>
    </r>
  </si>
  <si>
    <r>
      <rPr>
        <b/>
        <sz val="14"/>
        <rFont val="Calibri"/>
        <family val="2"/>
      </rPr>
      <t>Score</t>
    </r>
  </si>
  <si>
    <r>
      <rPr>
        <b/>
        <sz val="16"/>
        <color rgb="FFFFFFFF"/>
        <rFont val="Calibri"/>
        <family val="2"/>
      </rPr>
      <t>Literatuur</t>
    </r>
  </si>
  <si>
    <r>
      <rPr>
        <b/>
        <sz val="12"/>
        <rFont val="Calibri"/>
        <family val="2"/>
      </rPr>
      <t>NVT/NB</t>
    </r>
  </si>
  <si>
    <r>
      <rPr>
        <b/>
        <sz val="11"/>
        <color rgb="FF000000"/>
        <rFont val="Calibri"/>
        <family val="2"/>
      </rPr>
      <t>Opmerkingen</t>
    </r>
  </si>
  <si>
    <r>
      <rPr>
        <sz val="11"/>
        <color rgb="FF000000"/>
        <rFont val="Calibri"/>
        <family val="2"/>
      </rPr>
      <t>Er bestaan specifieke procedures om de reactie op noodsituaties op het gebied van de gezondheidszorg te activeren en te deactiveren (“standby”).</t>
    </r>
  </si>
  <si>
    <r>
      <rPr>
        <sz val="11"/>
        <color theme="1" tint="0.34998626667073579"/>
        <rFont val="Calibri"/>
        <family val="2"/>
      </rPr>
      <t>G.3</t>
    </r>
  </si>
  <si>
    <r>
      <rPr>
        <sz val="11"/>
        <color rgb="FF000000"/>
        <rFont val="Calibri"/>
        <family val="2"/>
      </rPr>
      <t>1.1</t>
    </r>
  </si>
  <si>
    <r>
      <rPr>
        <sz val="11"/>
        <color rgb="FF000000"/>
        <rFont val="Calibri"/>
        <family val="2"/>
      </rPr>
      <t>In de responsbesluiten wordt rekening gehouden met de volgende beginselen: voorzorg, evenredigheid en flexibiliteit.</t>
    </r>
  </si>
  <si>
    <r>
      <rPr>
        <sz val="11"/>
        <color theme="1" tint="0.34998626667073579"/>
        <rFont val="Calibri"/>
        <family val="2"/>
      </rPr>
      <t>G.3</t>
    </r>
  </si>
  <si>
    <r>
      <rPr>
        <sz val="11"/>
        <color rgb="FF000000"/>
        <rFont val="Calibri"/>
        <family val="2"/>
      </rPr>
      <t>Normen voor infectiepreventie en -bestrijding zijn vastgesteld en functioneren op nationaal en ziekenhuisniveau.</t>
    </r>
  </si>
  <si>
    <r>
      <rPr>
        <sz val="11"/>
        <color theme="1" tint="0.34998626667073579"/>
        <rFont val="Calibri"/>
        <family val="2"/>
      </rPr>
      <t>C.4</t>
    </r>
  </si>
  <si>
    <r>
      <rPr>
        <sz val="11"/>
        <color theme="1" tint="0.34998626667073579"/>
        <rFont val="Calibri"/>
        <family val="2"/>
      </rPr>
      <t>P.3.3</t>
    </r>
  </si>
  <si>
    <r>
      <rPr>
        <sz val="11"/>
        <color rgb="FF000000"/>
        <rFont val="Calibri"/>
        <family val="2"/>
      </rPr>
      <t>2.1</t>
    </r>
  </si>
  <si>
    <r>
      <rPr>
        <sz val="11"/>
        <color rgb="FF000000"/>
        <rFont val="Calibri"/>
        <family val="2"/>
      </rPr>
      <t>Veiligheidsmaatregelen voor de behandeling van pathogene stoffen zijn voorhanden en bekend bij de werknemers in de gezondheidszorg.</t>
    </r>
  </si>
  <si>
    <r>
      <rPr>
        <sz val="11"/>
        <color theme="1" tint="0.34998626667073579"/>
        <rFont val="Calibri"/>
        <family val="2"/>
      </rPr>
      <t>C.4</t>
    </r>
  </si>
  <si>
    <r>
      <rPr>
        <sz val="11"/>
        <color rgb="FF000000"/>
        <rFont val="Calibri"/>
        <family val="2"/>
      </rPr>
      <t>Laboratoriumdiensten zijn beschikbaar om te testen op prioritaire gezondheidsbedreigingen.</t>
    </r>
  </si>
  <si>
    <r>
      <rPr>
        <sz val="11"/>
        <color theme="1" tint="0.34998626667073579"/>
        <rFont val="Calibri"/>
        <family val="2"/>
      </rPr>
      <t>C.3</t>
    </r>
  </si>
  <si>
    <r>
      <rPr>
        <sz val="11"/>
        <color theme="1" tint="0.34998626667073579"/>
        <rFont val="Calibri"/>
        <family val="2"/>
      </rPr>
      <t>D.1.1</t>
    </r>
  </si>
  <si>
    <r>
      <rPr>
        <sz val="11"/>
        <color rgb="FF000000"/>
        <rFont val="Calibri"/>
        <family val="2"/>
      </rPr>
      <t>3.1</t>
    </r>
  </si>
  <si>
    <r>
      <rPr>
        <sz val="11"/>
        <color rgb="FF000000"/>
        <rFont val="Calibri"/>
        <family val="2"/>
      </rPr>
      <t>Er zijn laboratoriumpraktijken op het gebied van bioveiligheid en biobeveiliging (Biorisk management) opgezet en uitgevoerd.</t>
    </r>
  </si>
  <si>
    <r>
      <rPr>
        <sz val="11"/>
        <color theme="1" tint="0.34998626667073579"/>
        <rFont val="Calibri"/>
        <family val="2"/>
      </rPr>
      <t>C.4</t>
    </r>
  </si>
  <si>
    <r>
      <rPr>
        <sz val="11"/>
        <color rgb="FF000000"/>
        <rFont val="Calibri"/>
        <family val="2"/>
      </rPr>
      <t>Er is een operationeel noodprogramma opgezet met behulp van een operatiecentrum voor noodsituaties, operationele procedures en plannen, en de capaciteit om noodmaatregelen te activeren.</t>
    </r>
  </si>
  <si>
    <r>
      <rPr>
        <sz val="11"/>
        <color theme="1" tint="0.34998626667073579"/>
        <rFont val="Calibri"/>
        <family val="2"/>
      </rPr>
      <t>G.3</t>
    </r>
  </si>
  <si>
    <r>
      <rPr>
        <sz val="11"/>
        <color theme="1" tint="0.34998626667073579"/>
        <rFont val="Calibri"/>
        <family val="2"/>
      </rPr>
      <t>R.2.1 R.2.2 R.2.3</t>
    </r>
  </si>
  <si>
    <r>
      <rPr>
        <sz val="11"/>
        <color rgb="FF000000"/>
        <rFont val="Calibri"/>
        <family val="2"/>
      </rPr>
      <t>Er bestaat een geteste commando- en controlestructuur met duidelijke taken en verantwoordelijkheden.</t>
    </r>
  </si>
  <si>
    <r>
      <rPr>
        <sz val="11"/>
        <color theme="1" tint="0.34998626667073579"/>
        <rFont val="Calibri"/>
        <family val="2"/>
      </rPr>
      <t>G.3</t>
    </r>
  </si>
  <si>
    <r>
      <rPr>
        <sz val="11"/>
        <color rgb="FF000000"/>
        <rFont val="Calibri"/>
        <family val="2"/>
      </rPr>
      <t>5.1</t>
    </r>
  </si>
  <si>
    <r>
      <rPr>
        <sz val="11"/>
        <color rgb="FF000000"/>
        <rFont val="Calibri"/>
        <family val="2"/>
      </rPr>
      <t>Coördinatie, bevelvoering en controle zijn gebaseerd op bestaande infrastructuur.</t>
    </r>
  </si>
  <si>
    <r>
      <rPr>
        <sz val="11"/>
        <color theme="1" tint="0.34998626667073579"/>
        <rFont val="Calibri"/>
        <family val="2"/>
      </rPr>
      <t>G.3</t>
    </r>
  </si>
  <si>
    <r>
      <rPr>
        <sz val="11"/>
        <color rgb="FF000000"/>
        <rFont val="Calibri"/>
        <family val="2"/>
      </rPr>
      <t>5.2</t>
    </r>
  </si>
  <si>
    <r>
      <rPr>
        <sz val="11"/>
        <color rgb="FF000000"/>
        <rFont val="Calibri"/>
        <family val="2"/>
      </rPr>
      <t>Coördinatie, bevelvoering en controle worden voortdurend versterkt.</t>
    </r>
  </si>
  <si>
    <r>
      <rPr>
        <sz val="11"/>
        <color theme="1" tint="0.34998626667073579"/>
        <rFont val="Calibri"/>
        <family val="2"/>
      </rPr>
      <t>G.3</t>
    </r>
  </si>
  <si>
    <r>
      <rPr>
        <sz val="11"/>
        <color rgb="FF000000"/>
        <rFont val="Calibri"/>
        <family val="2"/>
      </rPr>
      <t>5.3</t>
    </r>
  </si>
  <si>
    <r>
      <rPr>
        <sz val="11"/>
        <color rgb="FF000000"/>
        <rFont val="Calibri"/>
        <family val="2"/>
      </rPr>
      <t>Er zijn procedures voor de coördinatie van alle relevante partners van het gezondheidsstelsel vastgesteld, bijvoorbeeld op het gebied van volksgezondheid, medische en geestelijke gezondheidszorg.</t>
    </r>
  </si>
  <si>
    <r>
      <rPr>
        <sz val="11"/>
        <color theme="1" tint="0.34998626667073579"/>
        <rFont val="Calibri"/>
        <family val="2"/>
      </rPr>
      <t>G.3</t>
    </r>
  </si>
  <si>
    <r>
      <rPr>
        <sz val="11"/>
        <color theme="1" tint="0.34998626667073579"/>
        <rFont val="Calibri"/>
        <family val="2"/>
      </rPr>
      <t>R.5.2</t>
    </r>
  </si>
  <si>
    <r>
      <rPr>
        <sz val="11"/>
        <color rgb="FF000000"/>
        <rFont val="Calibri"/>
        <family val="2"/>
      </rPr>
      <t>5.4</t>
    </r>
  </si>
  <si>
    <r>
      <rPr>
        <sz val="11"/>
        <color rgb="FF000000"/>
        <rFont val="Calibri"/>
        <family val="2"/>
      </rPr>
      <t>De coördinatie omvat zorg voor de bevolking en de mobilisatie van middelen.</t>
    </r>
  </si>
  <si>
    <r>
      <rPr>
        <sz val="11"/>
        <color theme="1" tint="0.34998626667073579"/>
        <rFont val="Calibri"/>
        <family val="2"/>
      </rPr>
      <t>G.3</t>
    </r>
  </si>
  <si>
    <r>
      <rPr>
        <sz val="11"/>
        <color rgb="FF000000"/>
        <rFont val="Calibri"/>
        <family val="2"/>
      </rPr>
      <t>5.5</t>
    </r>
  </si>
  <si>
    <r>
      <rPr>
        <sz val="11"/>
        <color rgb="FF000000"/>
        <rFont val="Calibri"/>
        <family val="2"/>
      </rPr>
      <t>De coördinatie impliceert activering van ondersteunende netwerken, adviesgroepen, partnernetwerken en communicatie.</t>
    </r>
  </si>
  <si>
    <r>
      <rPr>
        <sz val="11"/>
        <color theme="1" tint="0.34998626667073579"/>
        <rFont val="Calibri"/>
        <family val="2"/>
      </rPr>
      <t>G.3</t>
    </r>
  </si>
  <si>
    <r>
      <rPr>
        <sz val="11"/>
        <color theme="1" tint="0.34998626667073579"/>
        <rFont val="Calibri"/>
        <family val="2"/>
      </rPr>
      <t>R.5.2</t>
    </r>
  </si>
  <si>
    <r>
      <rPr>
        <sz val="11"/>
        <color rgb="FF000000"/>
        <rFont val="Calibri"/>
        <family val="2"/>
      </rPr>
      <t>5.6</t>
    </r>
  </si>
  <si>
    <r>
      <rPr>
        <sz val="11"/>
        <color rgb="FF000000"/>
        <rFont val="Calibri"/>
        <family val="2"/>
      </rPr>
      <t>Het openbare zorgstelsel wordt ondersteund door crisismanagementteams op alle niveaus.</t>
    </r>
  </si>
  <si>
    <r>
      <rPr>
        <sz val="11"/>
        <color theme="1" tint="0.34998626667073579"/>
        <rFont val="Calibri"/>
        <family val="2"/>
      </rPr>
      <t>G.3</t>
    </r>
  </si>
  <si>
    <r>
      <rPr>
        <sz val="11"/>
        <color rgb="FF000000"/>
        <rFont val="Calibri"/>
        <family val="2"/>
      </rPr>
      <t>5.7</t>
    </r>
  </si>
  <si>
    <r>
      <rPr>
        <sz val="11"/>
        <color rgb="FF000000"/>
        <rFont val="Calibri"/>
        <family val="2"/>
      </rPr>
      <t>In het besluitvormingsproces wordt rekening gehouden met de verwachte gedragsmatige respons (bijv. het niveau van bezorgdheid van de bevolking).</t>
    </r>
  </si>
  <si>
    <r>
      <rPr>
        <sz val="11"/>
        <color theme="1" tint="0.34998626667073579"/>
        <rFont val="Calibri"/>
        <family val="2"/>
      </rPr>
      <t>G.3</t>
    </r>
  </si>
  <si>
    <r>
      <rPr>
        <sz val="11"/>
        <color theme="1" tint="0.34998626667073579"/>
        <rFont val="Calibri"/>
        <family val="2"/>
      </rPr>
      <t>R.5.5</t>
    </r>
  </si>
  <si>
    <r>
      <rPr>
        <sz val="11"/>
        <color rgb="FF000000"/>
        <rFont val="Calibri"/>
        <family val="2"/>
      </rPr>
      <t>Er worden procedures vastgesteld voor de coördinatie van multisectorale activiteiten tussen de ministeries en sectoren.</t>
    </r>
  </si>
  <si>
    <r>
      <rPr>
        <sz val="11"/>
        <color theme="1" tint="0.34998626667073579"/>
        <rFont val="Calibri"/>
        <family val="2"/>
      </rPr>
      <t>G.3</t>
    </r>
  </si>
  <si>
    <r>
      <rPr>
        <sz val="11"/>
        <color rgb="FF000000"/>
        <rFont val="Calibri"/>
        <family val="2"/>
      </rPr>
      <t xml:space="preserve">Multidisciplinaire en multisectorale snelle respons is vastgesteld en 24 uur per dag en 7 dagen per week beschikbaar. </t>
    </r>
  </si>
  <si>
    <r>
      <rPr>
        <sz val="11"/>
        <color theme="1" tint="0.34998626667073579"/>
        <rFont val="Calibri"/>
        <family val="2"/>
      </rPr>
      <t>G.3</t>
    </r>
  </si>
  <si>
    <r>
      <rPr>
        <sz val="11"/>
        <color rgb="FF000000"/>
        <rFont val="Calibri"/>
        <family val="2"/>
      </rPr>
      <t>7.1</t>
    </r>
  </si>
  <si>
    <r>
      <rPr>
        <sz val="11"/>
        <color rgb="FF000000"/>
        <rFont val="Calibri"/>
        <family val="2"/>
      </rPr>
      <t>Er bestaan procedures voor medische tegenmaatregelen, met inbegrip van de implementatie en verstrekking daarvan.</t>
    </r>
  </si>
  <si>
    <r>
      <rPr>
        <sz val="11"/>
        <color theme="1" tint="0.34998626667073579"/>
        <rFont val="Calibri"/>
        <family val="2"/>
      </rPr>
      <t>R.3</t>
    </r>
  </si>
  <si>
    <r>
      <rPr>
        <sz val="11"/>
        <color rgb="FF000000"/>
        <rFont val="Calibri"/>
        <family val="2"/>
      </rPr>
      <t>7.2</t>
    </r>
  </si>
  <si>
    <r>
      <rPr>
        <sz val="11"/>
        <color rgb="FF000000"/>
        <rFont val="Calibri"/>
        <family val="2"/>
      </rPr>
      <t>Er zijn procedures voor het verzenden en ontvangen van medische tegenmaatregelen tijdens een noodsituatie op het gebied van de volksgezondheid.</t>
    </r>
  </si>
  <si>
    <r>
      <rPr>
        <sz val="11"/>
        <color theme="1" tint="0.34998626667073579"/>
        <rFont val="Calibri"/>
        <family val="2"/>
      </rPr>
      <t>R.3</t>
    </r>
  </si>
  <si>
    <r>
      <rPr>
        <sz val="11"/>
        <color theme="1" tint="0.34998626667073579"/>
        <rFont val="Calibri"/>
        <family val="2"/>
      </rPr>
      <t>R.4.1</t>
    </r>
  </si>
  <si>
    <r>
      <rPr>
        <sz val="11"/>
        <color rgb="FF000000"/>
        <rFont val="Calibri"/>
        <family val="2"/>
      </rPr>
      <t>7.3</t>
    </r>
  </si>
  <si>
    <r>
      <rPr>
        <sz val="11"/>
        <color rgb="FF000000"/>
        <rFont val="Calibri"/>
        <family val="2"/>
      </rPr>
      <t>Procedures voor de respons op door voedsel overgedragen ziekten en voedselbesmetting zijn vastgesteld en functioneren.</t>
    </r>
  </si>
  <si>
    <r>
      <rPr>
        <sz val="10"/>
        <color theme="1" tint="0.34998626667073579"/>
        <rFont val="Verdana"/>
        <family val="2"/>
      </rPr>
      <t>G.2</t>
    </r>
  </si>
  <si>
    <r>
      <rPr>
        <sz val="11"/>
        <color theme="1" tint="0.34998626667073579"/>
        <rFont val="Calibri"/>
        <family val="2"/>
      </rPr>
      <t>P.5.1</t>
    </r>
  </si>
  <si>
    <r>
      <rPr>
        <sz val="11"/>
        <color rgb="FF000000"/>
        <rFont val="Calibri"/>
        <family val="2"/>
      </rPr>
      <t>7.4</t>
    </r>
  </si>
  <si>
    <r>
      <rPr>
        <sz val="11"/>
        <color rgb="FF000000"/>
        <rFont val="Calibri"/>
        <family val="2"/>
      </rPr>
      <t>Procedures voor de respons op zoönoses en potentiële zoönoses zijn vastgesteld en functioneren.</t>
    </r>
  </si>
  <si>
    <r>
      <rPr>
        <sz val="10"/>
        <color theme="1" tint="0.34998626667073579"/>
        <rFont val="Verdana"/>
        <family val="2"/>
      </rPr>
      <t>G.2</t>
    </r>
  </si>
  <si>
    <r>
      <rPr>
        <sz val="11"/>
        <color theme="1" tint="0.34998626667073579"/>
        <rFont val="Calibri"/>
        <family val="2"/>
      </rPr>
      <t>P.4.3</t>
    </r>
  </si>
  <si>
    <r>
      <rPr>
        <sz val="11"/>
        <color rgb="FF000000"/>
        <rFont val="Calibri"/>
        <family val="2"/>
      </rPr>
      <t>7.5</t>
    </r>
  </si>
  <si>
    <r>
      <rPr>
        <sz val="11"/>
        <color rgb="FF000000"/>
        <rFont val="Calibri"/>
        <family val="2"/>
      </rPr>
      <t>In gebieden die ontvankelijk zijn voor overdracht van arbovirus worden standaardprocedures voor veldonderzoeken en snelle vectorbestrijdingsmaatregelen ontwikkeld.</t>
    </r>
  </si>
  <si>
    <r>
      <rPr>
        <sz val="10"/>
        <color theme="1" tint="0.34998626667073579"/>
        <rFont val="Verdana"/>
        <family val="2"/>
      </rPr>
      <t>G.2</t>
    </r>
  </si>
  <si>
    <r>
      <rPr>
        <sz val="11"/>
        <color rgb="FF000000"/>
        <rFont val="Calibri"/>
        <family val="2"/>
      </rPr>
      <t>7.6</t>
    </r>
  </si>
  <si>
    <r>
      <rPr>
        <sz val="11"/>
        <color rgb="FF000000"/>
        <rFont val="Calibri"/>
        <family val="2"/>
      </rPr>
      <t>Volksgezondheids-, medische en geestelijke/gedragsgezondheidsstelsels die het herstel ondersteunen, zijn aanwezig.</t>
    </r>
  </si>
  <si>
    <r>
      <rPr>
        <sz val="10"/>
        <color theme="1" tint="0.34998626667073579"/>
        <rFont val="Verdana"/>
        <family val="2"/>
      </rPr>
      <t>G.2</t>
    </r>
  </si>
  <si>
    <r>
      <rPr>
        <sz val="11"/>
        <color rgb="FF000000"/>
        <rFont val="Calibri"/>
        <family val="2"/>
      </rPr>
      <t>7.7</t>
    </r>
  </si>
  <si>
    <r>
      <rPr>
        <sz val="11"/>
        <color rgb="FF000000"/>
        <rFont val="Calibri"/>
        <family val="2"/>
      </rPr>
      <t>Voor respondenten die hulp bieden bij een noodsituatie op het gebied van de volksgezondheid in het buitenland is er een protocol voor medische evacuatie.</t>
    </r>
  </si>
  <si>
    <r>
      <rPr>
        <sz val="10"/>
        <color theme="1" tint="0.34998626667073579"/>
        <rFont val="Verdana"/>
        <family val="2"/>
      </rPr>
      <t>G.2</t>
    </r>
  </si>
  <si>
    <r>
      <rPr>
        <sz val="11"/>
        <color theme="1" tint="0.34998626667073579"/>
        <rFont val="Calibri"/>
        <family val="2"/>
      </rPr>
      <t>R.4.2</t>
    </r>
  </si>
  <si>
    <r>
      <rPr>
        <sz val="11"/>
        <color rgb="FF000000"/>
        <rFont val="Calibri"/>
        <family val="2"/>
      </rPr>
      <t>Op basis van de verzamelde monitoringgegevens wordt de doeltreffendheid van de responsactiviteiten vaak geëvalueerd.</t>
    </r>
  </si>
  <si>
    <r>
      <rPr>
        <sz val="11"/>
        <color rgb="FF000000"/>
        <rFont val="Calibri"/>
        <family val="2"/>
      </rPr>
      <t>8.1</t>
    </r>
  </si>
  <si>
    <r>
      <rPr>
        <sz val="11"/>
        <color rgb="FF000000"/>
        <rFont val="Calibri"/>
        <family val="2"/>
      </rPr>
      <t>De respons wordt voortdurend aangepast aan de nieuwe situatie.</t>
    </r>
  </si>
  <si>
    <r>
      <rPr>
        <sz val="11"/>
        <color rgb="FF000000"/>
        <rFont val="Calibri"/>
        <family val="2"/>
      </rPr>
      <t>8.2</t>
    </r>
  </si>
  <si>
    <r>
      <rPr>
        <sz val="11"/>
        <color rgb="FF000000"/>
        <rFont val="Calibri"/>
        <family val="2"/>
      </rPr>
      <t xml:space="preserve">Tijdens een gebeurtenis worden de systemen voor gezondheidsmonitoring versterkt. </t>
    </r>
  </si>
  <si>
    <r>
      <rPr>
        <sz val="11"/>
        <color rgb="FF000000"/>
        <rFont val="Calibri"/>
        <family val="2"/>
      </rPr>
      <t>8.3</t>
    </r>
  </si>
  <si>
    <r>
      <rPr>
        <sz val="11"/>
        <color rgb="FF000000"/>
        <rFont val="Calibri"/>
        <family val="2"/>
      </rPr>
      <t>Tijdens de gebeurtenis worden gegevens over de gezondheidsmonitorng van de gebeurtenis regelmatig geëvalueerd.</t>
    </r>
  </si>
  <si>
    <r>
      <rPr>
        <sz val="11"/>
        <color rgb="FF000000"/>
        <rFont val="Calibri"/>
        <family val="2"/>
      </rPr>
      <t>8.4</t>
    </r>
  </si>
  <si>
    <r>
      <rPr>
        <sz val="11"/>
        <color rgb="FF000000"/>
        <rFont val="Calibri"/>
        <family val="2"/>
      </rPr>
      <t>De systemen voor gezondheidsmonitoring controleren de ontwikkelingen (bijv. geografische en/of temporele spreiding).</t>
    </r>
  </si>
  <si>
    <r>
      <rPr>
        <sz val="11"/>
        <color rgb="FF000000"/>
        <rFont val="Calibri"/>
        <family val="2"/>
      </rPr>
      <t>8.5</t>
    </r>
  </si>
  <si>
    <r>
      <rPr>
        <sz val="11"/>
        <color rgb="FF000000"/>
        <rFont val="Calibri"/>
        <family val="2"/>
      </rPr>
      <t>De systemen voor gezondheidsmonitoring controleren de werking van essentiële diensten.</t>
    </r>
  </si>
  <si>
    <r>
      <rPr>
        <sz val="11"/>
        <color rgb="FF000000"/>
        <rFont val="Calibri"/>
        <family val="2"/>
      </rPr>
      <t>8.6</t>
    </r>
  </si>
  <si>
    <r>
      <rPr>
        <sz val="11"/>
        <color rgb="FF000000"/>
        <rFont val="Calibri"/>
        <family val="2"/>
      </rPr>
      <t>Monitoringsystemen voor de gezondheid zijn verbonden met laboratoria en gezondheidsvoorzieningen.</t>
    </r>
  </si>
  <si>
    <r>
      <rPr>
        <sz val="11"/>
        <color rgb="FF000000"/>
        <rFont val="Calibri"/>
        <family val="2"/>
      </rPr>
      <t>Er wordt een brede communicatiestrategie ontwikkeld om samen te werken met alle relevante belanghebbenden, zoals gezondheidswerkers, de media en burgers uit de publieke en andere sectoren, enz.</t>
    </r>
  </si>
  <si>
    <r>
      <rPr>
        <sz val="10"/>
        <color theme="1" tint="0.34998626667073579"/>
        <rFont val="Verdana"/>
        <family val="2"/>
      </rPr>
      <t>C.5</t>
    </r>
  </si>
  <si>
    <r>
      <rPr>
        <sz val="11"/>
        <color rgb="FF000000"/>
        <rFont val="Calibri"/>
        <family val="2"/>
      </rPr>
      <t>9.1</t>
    </r>
  </si>
  <si>
    <r>
      <rPr>
        <sz val="11"/>
        <color rgb="FF000000"/>
        <rFont val="Calibri"/>
        <family val="2"/>
      </rPr>
      <t>De verantwoordelijkheidsketens zijn duidelijk omschreven om te zorgen voor effectieve communicatie op nationaal en internationaal niveau.</t>
    </r>
  </si>
  <si>
    <r>
      <rPr>
        <sz val="10"/>
        <color theme="1" tint="0.34998626667073579"/>
        <rFont val="Verdana"/>
        <family val="2"/>
      </rPr>
      <t>C.5</t>
    </r>
  </si>
  <si>
    <r>
      <rPr>
        <sz val="11"/>
        <color theme="1" tint="0.34998626667073579"/>
        <rFont val="Calibri"/>
        <family val="2"/>
      </rPr>
      <t>D.3.1</t>
    </r>
  </si>
  <si>
    <r>
      <rPr>
        <sz val="11"/>
        <color rgb="FF000000"/>
        <rFont val="Calibri"/>
        <family val="2"/>
      </rPr>
      <t>9.2</t>
    </r>
  </si>
  <si>
    <r>
      <rPr>
        <sz val="11"/>
        <color rgb="FF000000"/>
        <rFont val="Calibri"/>
        <family val="2"/>
      </rPr>
      <t>Alle relevante belanghebbenden zijn van tevoren, gedurende de hele periode en na afloop van een gebeurtenis betrokken en goed geïnformeerd.</t>
    </r>
  </si>
  <si>
    <r>
      <rPr>
        <sz val="10"/>
        <color theme="1" tint="0.34998626667073579"/>
        <rFont val="Verdana"/>
        <family val="2"/>
      </rPr>
      <t>C.5</t>
    </r>
  </si>
  <si>
    <r>
      <rPr>
        <sz val="11"/>
        <color rgb="FF000000"/>
        <rFont val="Calibri"/>
        <family val="2"/>
      </rPr>
      <t>9.3</t>
    </r>
  </si>
  <si>
    <r>
      <rPr>
        <sz val="11"/>
        <color rgb="FF000000"/>
        <rFont val="Calibri"/>
        <family val="2"/>
      </rPr>
      <t>Tijdens een gebeurtenis worden de kernboodschappen van de verschillende autoriteiten gecoördineerd en gestandaardiseerd.</t>
    </r>
  </si>
  <si>
    <r>
      <rPr>
        <sz val="10"/>
        <color theme="1" tint="0.34998626667073579"/>
        <rFont val="Verdana"/>
        <family val="2"/>
      </rPr>
      <t>C.5</t>
    </r>
  </si>
  <si>
    <r>
      <rPr>
        <sz val="11"/>
        <color rgb="FF000000"/>
        <rFont val="Calibri"/>
        <family val="2"/>
      </rPr>
      <t>9.4</t>
    </r>
  </si>
  <si>
    <r>
      <rPr>
        <sz val="11"/>
        <color rgb="FF000000"/>
        <rFont val="Calibri"/>
        <family val="2"/>
      </rPr>
      <t>Informatie over de zich ontwikkelende gebeurtenis wordt aan de relevante belanghebbenden en het publiek meegedeeld.</t>
    </r>
  </si>
  <si>
    <r>
      <rPr>
        <sz val="10"/>
        <color theme="1" tint="0.34998626667073579"/>
        <rFont val="Verdana"/>
        <family val="2"/>
      </rPr>
      <t>C.5</t>
    </r>
  </si>
  <si>
    <r>
      <rPr>
        <sz val="11"/>
        <color rgb="FF000000"/>
        <rFont val="Calibri"/>
        <family val="2"/>
      </rPr>
      <t>9.5</t>
    </r>
  </si>
  <si>
    <r>
      <rPr>
        <sz val="11"/>
        <color rgb="FF000000"/>
        <rFont val="Calibri"/>
        <family val="2"/>
      </rPr>
      <t>Kritische communicatienetwerken worden geïdentificeerd, in kaart gebracht en gemonitord.</t>
    </r>
  </si>
  <si>
    <r>
      <rPr>
        <sz val="10"/>
        <color theme="1" tint="0.34998626667073579"/>
        <rFont val="Verdana"/>
        <family val="2"/>
      </rPr>
      <t>C.5</t>
    </r>
  </si>
  <si>
    <r>
      <rPr>
        <sz val="11"/>
        <color rgb="FF000000"/>
        <rFont val="Calibri"/>
        <family val="2"/>
      </rPr>
      <t>9.6</t>
    </r>
  </si>
  <si>
    <r>
      <rPr>
        <sz val="11"/>
        <color rgb="FF000000"/>
        <rFont val="Calibri"/>
        <family val="2"/>
      </rPr>
      <t>Er wordt ad hoc informatiemateriaal voor verschillende belanghebbenden opgesteld (bijv. vereenvoudigde definities voor gemeenschapsgebruik).</t>
    </r>
  </si>
  <si>
    <r>
      <rPr>
        <sz val="11"/>
        <color theme="1" tint="0.34998626667073579"/>
        <rFont val="Calibri"/>
        <family val="2"/>
      </rPr>
      <t>C.5</t>
    </r>
  </si>
  <si>
    <r>
      <rPr>
        <sz val="11"/>
        <color rgb="FF000000"/>
        <rFont val="Calibri"/>
        <family val="2"/>
      </rPr>
      <t>Tijdens een gebeurtenis worden consistente berichten verspreid door een betrouwbare autoriteit.</t>
    </r>
  </si>
  <si>
    <r>
      <rPr>
        <sz val="10"/>
        <color theme="1" tint="0.34998626667073579"/>
        <rFont val="Verdana"/>
        <family val="2"/>
      </rPr>
      <t>C.5</t>
    </r>
  </si>
  <si>
    <r>
      <rPr>
        <sz val="11"/>
        <color rgb="FF000000"/>
        <rFont val="Calibri"/>
        <family val="2"/>
      </rPr>
      <t>10.1</t>
    </r>
  </si>
  <si>
    <r>
      <rPr>
        <sz val="11"/>
        <color rgb="FF000000"/>
        <rFont val="Calibri"/>
        <family val="2"/>
      </rPr>
      <t>Informatie over een gebeurtenis wordt verspreid onder alle belanghebbenden in de gezondheidssector.</t>
    </r>
  </si>
  <si>
    <r>
      <rPr>
        <sz val="10"/>
        <color theme="1" tint="0.34998626667073579"/>
        <rFont val="Verdana"/>
        <family val="2"/>
      </rPr>
      <t>C.5</t>
    </r>
  </si>
  <si>
    <r>
      <rPr>
        <sz val="11"/>
        <color rgb="FF000000"/>
        <rFont val="Calibri"/>
        <family val="2"/>
      </rPr>
      <t>10.2</t>
    </r>
  </si>
  <si>
    <r>
      <rPr>
        <sz val="11"/>
        <color rgb="FF000000"/>
        <rFont val="Calibri"/>
        <family val="2"/>
      </rPr>
      <t xml:space="preserve">Informatie over een gebeurtenis wordt verspreid onder alle belanghebbenden in andere sectoren.
</t>
    </r>
  </si>
  <si>
    <r>
      <rPr>
        <sz val="10"/>
        <color theme="1" tint="0.34998626667073579"/>
        <rFont val="Verdana"/>
        <family val="2"/>
      </rPr>
      <t>C.5</t>
    </r>
  </si>
  <si>
    <r>
      <rPr>
        <sz val="11"/>
        <color rgb="FF000000"/>
        <rFont val="Calibri"/>
        <family val="2"/>
      </rPr>
      <t>Doeltreffende reacties op het gebied van de volksgezondheid op de plaatsen van binnenkomst zijn vastgesteld in overeenstemming met de IGR.</t>
    </r>
  </si>
  <si>
    <r>
      <rPr>
        <sz val="11"/>
        <color theme="1" tint="0.34998626667073579"/>
        <rFont val="Calibri"/>
        <family val="2"/>
      </rPr>
      <t>PoE.2</t>
    </r>
  </si>
  <si>
    <r>
      <rPr>
        <sz val="11"/>
        <color rgb="FF000000"/>
        <rFont val="Calibri"/>
        <family val="2"/>
      </rPr>
      <t>11.1</t>
    </r>
  </si>
  <si>
    <r>
      <rPr>
        <sz val="11"/>
        <color rgb="FF000000"/>
        <rFont val="Calibri"/>
        <family val="2"/>
      </rPr>
      <t>Procedures voor het beheer van rechtszaken worden ten uitvoer gelegd voor relevante gevaren in het kader van de IGR.</t>
    </r>
  </si>
  <si>
    <r>
      <rPr>
        <sz val="11"/>
        <color theme="1" tint="0.34998626667073579"/>
        <rFont val="Calibri"/>
        <family val="2"/>
      </rPr>
      <t>R.2.4</t>
    </r>
  </si>
  <si>
    <r>
      <rPr>
        <sz val="11"/>
        <color rgb="FF000000"/>
        <rFont val="Calibri"/>
        <family val="2"/>
      </rPr>
      <t>11.2</t>
    </r>
  </si>
  <si>
    <r>
      <rPr>
        <sz val="11"/>
        <color rgb="FF000000"/>
        <rFont val="Calibri"/>
        <family val="2"/>
      </rPr>
      <t>Aan de IGR-verplichtingen ten aanzien van het punt van binnenkomst is voldaan.</t>
    </r>
  </si>
  <si>
    <r>
      <rPr>
        <sz val="11"/>
        <color theme="1" tint="0.34998626667073579"/>
        <rFont val="Calibri"/>
        <family val="2"/>
      </rPr>
      <t>PoE.1</t>
    </r>
  </si>
  <si>
    <r>
      <rPr>
        <sz val="11"/>
        <color rgb="FF000000"/>
        <rFont val="Calibri"/>
        <family val="2"/>
      </rPr>
      <t>Informatie over een gebeurtenis wordt onder het publiek verspreid om de uitbraak uit te leggen, het vertrouwen te herstellen en het infectierisico tot een minimum te beperken.</t>
    </r>
  </si>
  <si>
    <r>
      <rPr>
        <sz val="11"/>
        <color theme="1" tint="0.34998626667073579"/>
        <rFont val="Calibri"/>
        <family val="2"/>
      </rPr>
      <t>C.5</t>
    </r>
  </si>
  <si>
    <r>
      <rPr>
        <sz val="11"/>
        <color theme="1" tint="0.34998626667073579"/>
        <rFont val="Calibri"/>
        <family val="2"/>
      </rPr>
      <t>R.5.3</t>
    </r>
  </si>
  <si>
    <r>
      <rPr>
        <sz val="11"/>
        <color rgb="FF000000"/>
        <rFont val="Calibri"/>
        <family val="2"/>
      </rPr>
      <t>12.1</t>
    </r>
  </si>
  <si>
    <r>
      <rPr>
        <sz val="11"/>
        <color rgb="FF000000"/>
        <rFont val="Calibri"/>
        <family val="2"/>
      </rPr>
      <t>De communicatie met het publiek wordt geharmoniseerd met andere nationale en internationale organisaties.</t>
    </r>
  </si>
  <si>
    <r>
      <rPr>
        <sz val="11"/>
        <color theme="1" tint="0.34998626667073579"/>
        <rFont val="Calibri"/>
        <family val="2"/>
      </rPr>
      <t>C.5</t>
    </r>
  </si>
  <si>
    <r>
      <rPr>
        <sz val="11"/>
        <color rgb="FF000000"/>
        <rFont val="Calibri"/>
        <family val="2"/>
      </rPr>
      <t>12.2</t>
    </r>
  </si>
  <si>
    <r>
      <rPr>
        <sz val="11"/>
        <color rgb="FF000000"/>
        <rFont val="Calibri"/>
        <family val="2"/>
      </rPr>
      <t>Er worden kernboodschappen voor publiekscommunicatie gecreëerd.</t>
    </r>
  </si>
  <si>
    <r>
      <rPr>
        <sz val="11"/>
        <color theme="1" tint="0.34998626667073579"/>
        <rFont val="Calibri"/>
        <family val="2"/>
      </rPr>
      <t>C.5</t>
    </r>
  </si>
  <si>
    <r>
      <rPr>
        <sz val="11"/>
        <color theme="1" tint="0.34998626667073579"/>
        <rFont val="Calibri"/>
        <family val="2"/>
      </rPr>
      <t>R.5.3</t>
    </r>
  </si>
  <si>
    <r>
      <rPr>
        <sz val="11"/>
        <color rgb="FF000000"/>
        <rFont val="Calibri"/>
        <family val="2"/>
      </rPr>
      <t>12.3</t>
    </r>
  </si>
  <si>
    <r>
      <rPr>
        <sz val="11"/>
        <color rgb="FF000000"/>
        <rFont val="Calibri"/>
        <family val="2"/>
      </rPr>
      <t>Informatie voor het publiek is zinvol, relevant en actueel.</t>
    </r>
  </si>
  <si>
    <r>
      <rPr>
        <sz val="11"/>
        <color theme="1" tint="0.34998626667073579"/>
        <rFont val="Calibri"/>
        <family val="2"/>
      </rPr>
      <t>C.5</t>
    </r>
  </si>
  <si>
    <r>
      <rPr>
        <sz val="11"/>
        <color rgb="FF000000"/>
        <rFont val="Calibri"/>
        <family val="2"/>
      </rPr>
      <t>12.4</t>
    </r>
  </si>
  <si>
    <r>
      <rPr>
        <sz val="11"/>
        <color rgb="FF000000"/>
        <rFont val="Calibri"/>
        <family val="2"/>
      </rPr>
      <t xml:space="preserve">Informatie voor het publiek is open en transparant. </t>
    </r>
  </si>
  <si>
    <r>
      <rPr>
        <sz val="11"/>
        <color theme="1" tint="0.34998626667073579"/>
        <rFont val="Calibri"/>
        <family val="2"/>
      </rPr>
      <t>C.5</t>
    </r>
  </si>
  <si>
    <r>
      <rPr>
        <sz val="11"/>
        <color rgb="FF000000"/>
        <rFont val="Calibri"/>
        <family val="2"/>
      </rPr>
      <t>12.5</t>
    </r>
  </si>
  <si>
    <r>
      <rPr>
        <sz val="11"/>
        <color rgb="FF000000"/>
        <rFont val="Calibri"/>
        <family val="2"/>
      </rPr>
      <t>Informatie voor het publiek houdt rekening met de risicoperceptie van het publiek.</t>
    </r>
  </si>
  <si>
    <r>
      <rPr>
        <sz val="11"/>
        <color theme="1" tint="0.34998626667073579"/>
        <rFont val="Calibri"/>
        <family val="2"/>
      </rPr>
      <t>C.5</t>
    </r>
  </si>
  <si>
    <r>
      <rPr>
        <sz val="11"/>
        <color theme="1" tint="0.34998626667073579"/>
        <rFont val="Calibri"/>
        <family val="2"/>
      </rPr>
      <t>R.5.5</t>
    </r>
  </si>
  <si>
    <r>
      <rPr>
        <sz val="11"/>
        <color rgb="FF000000"/>
        <rFont val="Calibri"/>
        <family val="2"/>
      </rPr>
      <t>12.6</t>
    </r>
  </si>
  <si>
    <r>
      <rPr>
        <sz val="11"/>
        <color rgb="FF000000"/>
        <rFont val="Calibri"/>
        <family val="2"/>
      </rPr>
      <t>De communicatie met het publiek houdt rekening met de kenmerken van de bevolking, zoals taal, sociale, religieuze, culturele, politieke en/of economische aspecten.</t>
    </r>
  </si>
  <si>
    <r>
      <rPr>
        <sz val="11"/>
        <color theme="1" tint="0.34998626667073579"/>
        <rFont val="Calibri"/>
        <family val="2"/>
      </rPr>
      <t>C.5</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</si>
  <si>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</si>
  <si>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</si>
  <si>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</si>
  <si>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</si>
  <si>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</si>
  <si>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</si>
  <si>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</si>
  <si>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</si>
  <si>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</si>
  <si>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</si>
  <si>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Evaluatie na de gebeurtenis</t>
    </r>
  </si>
  <si>
    <r>
      <rPr>
        <b/>
        <sz val="16"/>
        <color rgb="FFFFFFFF"/>
        <rFont val="Calibri"/>
        <family val="2"/>
      </rPr>
      <t>Prestatiemeting</t>
    </r>
  </si>
  <si>
    <r>
      <rPr>
        <b/>
        <sz val="11"/>
        <color rgb="FFFFFFFF"/>
        <rFont val="Calibri"/>
        <family val="2"/>
      </rPr>
      <t>WHO</t>
    </r>
  </si>
  <si>
    <r>
      <rPr>
        <b/>
        <sz val="11"/>
        <color rgb="FFFFFFFF"/>
        <rFont val="Calibri"/>
        <family val="2"/>
      </rPr>
      <t xml:space="preserve">JEE </t>
    </r>
  </si>
  <si>
    <r>
      <rPr>
        <b/>
        <sz val="14"/>
        <rFont val="Calibri"/>
        <family val="2"/>
      </rPr>
      <t>Score</t>
    </r>
  </si>
  <si>
    <r>
      <rPr>
        <b/>
        <sz val="16"/>
        <color rgb="FFFFFFFF"/>
        <rFont val="Calibri"/>
        <family val="2"/>
      </rPr>
      <t>Literatuur</t>
    </r>
  </si>
  <si>
    <r>
      <rPr>
        <b/>
        <sz val="12"/>
        <rFont val="Calibri"/>
        <family val="2"/>
      </rPr>
      <t>NVT/NB</t>
    </r>
  </si>
  <si>
    <r>
      <rPr>
        <b/>
        <sz val="11"/>
        <color rgb="FF000000"/>
        <rFont val="Calibri"/>
        <family val="2"/>
      </rPr>
      <t>Opmerkingen</t>
    </r>
  </si>
  <si>
    <r>
      <rPr>
        <sz val="11"/>
        <color rgb="FF000000"/>
        <rFont val="Calibri"/>
        <family val="2"/>
      </rPr>
      <t>De mate van paraatheid wordt beoordeeld aan de hand van de evaluatie van gebeurtenissen in het kader van de volksgezondheid.</t>
    </r>
  </si>
  <si>
    <r>
      <rPr>
        <sz val="11"/>
        <color theme="1" tint="0.34998626667073579"/>
        <rFont val="Calibri"/>
        <family val="2"/>
      </rPr>
      <t>C.6</t>
    </r>
  </si>
  <si>
    <r>
      <rPr>
        <sz val="11"/>
        <color rgb="FF000000"/>
        <rFont val="Calibri"/>
        <family val="2"/>
      </rPr>
      <t>1.1</t>
    </r>
  </si>
  <si>
    <r>
      <rPr>
        <sz val="11"/>
        <color rgb="FF000000"/>
        <rFont val="Calibri"/>
        <family val="2"/>
      </rPr>
      <t>De paraatheid wordt onafhankelijk geëvalueerd.</t>
    </r>
  </si>
  <si>
    <r>
      <rPr>
        <sz val="11"/>
        <color theme="1" tint="0.34998626667073579"/>
        <rFont val="Calibri"/>
        <family val="2"/>
      </rPr>
      <t>C.4</t>
    </r>
  </si>
  <si>
    <r>
      <rPr>
        <sz val="11"/>
        <color rgb="FF000000"/>
        <rFont val="Calibri"/>
        <family val="2"/>
      </rPr>
      <t>Evaluaties na de gebeurtenissen maken deel uit van de activiteiten op het gebied van paraatheidsplanning van de organisatie.</t>
    </r>
  </si>
  <si>
    <r>
      <rPr>
        <sz val="11"/>
        <color theme="1" tint="0.34998626667073579"/>
        <rFont val="Calibri"/>
        <family val="2"/>
      </rPr>
      <t>C.6</t>
    </r>
  </si>
  <si>
    <r>
      <rPr>
        <sz val="11"/>
        <color rgb="FF000000"/>
        <rFont val="Calibri"/>
        <family val="2"/>
      </rPr>
      <t>2.1</t>
    </r>
  </si>
  <si>
    <r>
      <rPr>
        <sz val="11"/>
        <color rgb="FF000000"/>
        <rFont val="Calibri"/>
        <family val="2"/>
      </rPr>
      <t>Na de gebeurtenissen worden zo snel mogelijk na de gebeurtenis evaluaties uitgevoerd.</t>
    </r>
  </si>
  <si>
    <r>
      <rPr>
        <sz val="11"/>
        <color theme="1" tint="0.34998626667073579"/>
        <rFont val="Calibri"/>
        <family val="2"/>
      </rPr>
      <t>C.6</t>
    </r>
  </si>
  <si>
    <r>
      <rPr>
        <sz val="11"/>
        <color rgb="FF000000"/>
        <rFont val="Calibri"/>
        <family val="2"/>
      </rPr>
      <t>2.2</t>
    </r>
  </si>
  <si>
    <r>
      <rPr>
        <sz val="11"/>
        <color rgb="FF000000"/>
        <rFont val="Calibri"/>
        <family val="2"/>
      </rPr>
      <t>Er worden evaluaties na de gebeurtenis van kwalitatieve aard uitgevoerd.</t>
    </r>
  </si>
  <si>
    <r>
      <rPr>
        <sz val="11"/>
        <color theme="1" tint="0.34998626667073579"/>
        <rFont val="Calibri"/>
        <family val="2"/>
      </rPr>
      <t>C.6</t>
    </r>
  </si>
  <si>
    <r>
      <rPr>
        <sz val="11"/>
        <color rgb="FF000000"/>
        <rFont val="Calibri"/>
        <family val="2"/>
      </rPr>
      <t>2.3</t>
    </r>
  </si>
  <si>
    <r>
      <rPr>
        <sz val="11"/>
        <color rgb="FF000000"/>
        <rFont val="Calibri"/>
        <family val="2"/>
      </rPr>
      <t>Evaluaties na de gebeurtenis bestaan uit een interne audit, waarbij alle nationale belanghebbenden betrokken zijn die verantwoordelijk zijn voor essentiële taken op het gebied van de volksgezondheid.</t>
    </r>
  </si>
  <si>
    <r>
      <rPr>
        <sz val="11"/>
        <color theme="1" tint="0.34998626667073579"/>
        <rFont val="Calibri"/>
        <family val="2"/>
      </rPr>
      <t>C.6</t>
    </r>
  </si>
  <si>
    <r>
      <rPr>
        <sz val="11"/>
        <color rgb="FF000000"/>
        <rFont val="Calibri"/>
        <family val="2"/>
      </rPr>
      <t>2.4</t>
    </r>
  </si>
  <si>
    <r>
      <rPr>
        <sz val="11"/>
        <color rgb="FF000000"/>
        <rFont val="Calibri"/>
        <family val="2"/>
      </rPr>
      <t>Evaluaties na de gebeurtenis bestaan uit een externe collegiale toetsing, waarbij een andere IGR-staat die partij is, het secretariaat van de WHO en relevante agentschappen van de EU worden uitgenodigd om deel te nemen.</t>
    </r>
  </si>
  <si>
    <r>
      <rPr>
        <sz val="11"/>
        <color theme="1" tint="0.34998626667073579"/>
        <rFont val="Calibri"/>
        <family val="2"/>
      </rPr>
      <t>C.6</t>
    </r>
  </si>
  <si>
    <r>
      <rPr>
        <sz val="11"/>
        <color rgb="FF000000"/>
        <rFont val="Calibri"/>
        <family val="2"/>
      </rPr>
      <t>Lessen die uit alle betrokken sectoren zijn geleerd, worden systematisch geregistreerd in verslagen van gebeurtenissen na afloop van de gebeurtenis.</t>
    </r>
  </si>
  <si>
    <r>
      <rPr>
        <sz val="11"/>
        <color theme="1" tint="0.34998626667073579"/>
        <rFont val="Calibri"/>
        <family val="2"/>
      </rPr>
      <t>C.6</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</si>
  <si>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</si>
  <si>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</si>
  <si>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</si>
  <si>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</si>
  <si>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</si>
  <si>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</si>
  <si>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</si>
  <si>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</si>
  <si>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</si>
  <si>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</si>
  <si>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Uitvoering van de geleerde lessen</t>
    </r>
  </si>
  <si>
    <r>
      <rPr>
        <b/>
        <sz val="16"/>
        <color rgb="FFFFFFFF"/>
        <rFont val="Calibri"/>
        <family val="2"/>
      </rPr>
      <t>Prestatiemeting</t>
    </r>
  </si>
  <si>
    <r>
      <rPr>
        <b/>
        <sz val="11"/>
        <color rgb="FFFFFFFF"/>
        <rFont val="Calibri"/>
        <family val="2"/>
      </rPr>
      <t>WHO</t>
    </r>
  </si>
  <si>
    <r>
      <rPr>
        <b/>
        <sz val="11"/>
        <color rgb="FFFFFFFF"/>
        <rFont val="Calibri"/>
        <family val="2"/>
      </rPr>
      <t xml:space="preserve">JEE </t>
    </r>
  </si>
  <si>
    <r>
      <rPr>
        <b/>
        <sz val="14"/>
        <rFont val="Calibri"/>
        <family val="2"/>
      </rPr>
      <t>Score</t>
    </r>
  </si>
  <si>
    <r>
      <rPr>
        <b/>
        <sz val="16"/>
        <color rgb="FFFFFFFF"/>
        <rFont val="Calibri"/>
        <family val="2"/>
      </rPr>
      <t>Literatuur</t>
    </r>
  </si>
  <si>
    <r>
      <rPr>
        <b/>
        <sz val="12"/>
        <rFont val="Calibri"/>
        <family val="2"/>
      </rPr>
      <t>NVT/NB</t>
    </r>
  </si>
  <si>
    <r>
      <rPr>
        <b/>
        <sz val="11"/>
        <color rgb="FF000000"/>
        <rFont val="Calibri"/>
        <family val="2"/>
      </rPr>
      <t>Opmerkingen</t>
    </r>
  </si>
  <si>
    <r>
      <rPr>
        <sz val="11"/>
        <color rgb="FF000000"/>
        <rFont val="Calibri"/>
        <family val="2"/>
      </rPr>
      <t>Ervaringen en lessen uit evaluaties of oefeningen die na de gebeurtenis zijn opgedaan, worden gebruikt om de paraatheid en respons te verbeteren.</t>
    </r>
  </si>
  <si>
    <r>
      <rPr>
        <sz val="11"/>
        <color rgb="FF000000"/>
        <rFont val="Calibri"/>
        <family val="2"/>
      </rPr>
      <t>C.6</t>
    </r>
  </si>
  <si>
    <r>
      <rPr>
        <sz val="11"/>
        <color rgb="FF000000"/>
        <rFont val="Calibri"/>
        <family val="2"/>
      </rPr>
      <t>Ervaringen en lessen uit evaluaties of oefeningen die na de gebeurtenis zijn opgedaan, worden in alle relevante sectoren gebruikt.</t>
    </r>
  </si>
  <si>
    <r>
      <rPr>
        <sz val="11"/>
        <color rgb="FF000000"/>
        <rFont val="Calibri"/>
        <family val="2"/>
      </rPr>
      <t>C.6</t>
    </r>
  </si>
  <si>
    <r>
      <rPr>
        <sz val="11"/>
        <color rgb="FF000000"/>
        <rFont val="Calibri"/>
        <family val="2"/>
      </rPr>
      <t>Ervaringen en lessen uit evaluaties of oefeningen die na de gebeurtenis zijn opgedaan, worden gebruikt om het beleid en de praktijk te verbeteren.</t>
    </r>
  </si>
  <si>
    <r>
      <rPr>
        <sz val="11"/>
        <color rgb="FF000000"/>
        <rFont val="Calibri"/>
        <family val="2"/>
      </rPr>
      <t>C.6</t>
    </r>
  </si>
  <si>
    <r>
      <rPr>
        <sz val="11"/>
        <color rgb="FF000000"/>
        <rFont val="Calibri"/>
        <family val="2"/>
      </rPr>
      <t>3.1</t>
    </r>
  </si>
  <si>
    <r>
      <rPr>
        <sz val="11"/>
        <color rgb="FF000000"/>
        <rFont val="Calibri"/>
        <family val="2"/>
      </rPr>
      <t>Ervaringen en geleerde lessen, van evaluaties na de gebeurtenis of van oefeningen, worden gedeeld met de internationale gemeenschap.</t>
    </r>
  </si>
  <si>
    <r>
      <rPr>
        <sz val="11"/>
        <color rgb="FF000000"/>
        <rFont val="Calibri"/>
        <family val="2"/>
      </rPr>
      <t>C.6</t>
    </r>
  </si>
  <si>
    <r>
      <rPr>
        <sz val="11"/>
        <color rgb="FF000000"/>
        <rFont val="Calibri"/>
        <family val="2"/>
      </rPr>
      <t>3.2</t>
    </r>
  </si>
  <si>
    <r>
      <rPr>
        <sz val="11"/>
        <color rgb="FF000000"/>
        <rFont val="Calibri"/>
        <family val="2"/>
      </rPr>
      <t>De personeelsleden worden aangemoedigd om de samenvatting van een evaluatieverslag in het Engels te schrijven om verdere verspreiding onder de internationale gemeenschap mogelijk te maken.</t>
    </r>
  </si>
  <si>
    <r>
      <rPr>
        <sz val="11"/>
        <color rgb="FF000000"/>
        <rFont val="Calibri"/>
        <family val="2"/>
      </rPr>
      <t>C.6</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</si>
  <si>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</si>
  <si>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</si>
  <si>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</si>
  <si>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</si>
  <si>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</si>
  <si>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</si>
  <si>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</si>
  <si>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</si>
  <si>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</si>
  <si>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</si>
  <si>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color rgb="FFFFFFFF"/>
        <rFont val="Calibri"/>
        <family val="2"/>
      </rPr>
      <t>SAMENVATTING VAN DE RESULTATEN</t>
    </r>
  </si>
  <si>
    <r>
      <rPr>
        <b/>
        <sz val="14"/>
        <color rgb="FFFFFFFF"/>
        <rFont val="Calibri"/>
        <family val="2"/>
      </rPr>
      <t>Voorbereidingen en governance vóór de gebeurtenis</t>
    </r>
  </si>
  <si>
    <r>
      <rPr>
        <b/>
        <sz val="10"/>
        <color rgb="FFFFFFFF"/>
        <rFont val="Calibri"/>
        <family val="2"/>
      </rPr>
      <t>Gewogen score</t>
    </r>
  </si>
  <si>
    <r>
      <rPr>
        <b/>
        <sz val="11"/>
        <rFont val="Calibri"/>
        <family val="2"/>
      </rPr>
      <t>BSI</t>
    </r>
  </si>
  <si>
    <r>
      <rPr>
        <sz val="11"/>
        <rFont val="Calibri"/>
        <family val="2"/>
      </rPr>
      <t>het niveau van paraatheid op het gebied van de volksgezondheid dat deskundigen als het minimum beschouwen</t>
    </r>
  </si>
  <si>
    <r>
      <rPr>
        <b/>
        <sz val="11"/>
        <rFont val="Calibri"/>
        <family val="2"/>
      </rPr>
      <t>CSI</t>
    </r>
  </si>
  <si>
    <r>
      <rPr>
        <sz val="11"/>
        <rFont val="Calibri"/>
        <family val="2"/>
      </rPr>
      <t>het niveau van paraatheid op het gebied van de volksgezondheid dat deskundigen als geavanceerd beschouwen</t>
    </r>
  </si>
  <si>
    <r>
      <rPr>
        <b/>
        <sz val="14"/>
        <color rgb="FFFFFFFF"/>
        <rFont val="Calibri"/>
        <family val="2"/>
      </rPr>
      <t>Ondersteuning: opgeleide beroepsbevolking</t>
    </r>
  </si>
  <si>
    <r>
      <rPr>
        <b/>
        <sz val="10"/>
        <color rgb="FFFFFFFF"/>
        <rFont val="Calibri"/>
        <family val="2"/>
      </rPr>
      <t>Gewogen score</t>
    </r>
  </si>
  <si>
    <r>
      <rPr>
        <b/>
        <sz val="11"/>
        <rFont val="Calibri"/>
        <family val="2"/>
      </rPr>
      <t>BSI</t>
    </r>
  </si>
  <si>
    <r>
      <rPr>
        <sz val="11"/>
        <rFont val="Calibri"/>
        <family val="2"/>
      </rPr>
      <t>het niveau van paraatheid op het gebied van de volksgezondheid dat deskundigen als het minimum beschouwen</t>
    </r>
  </si>
  <si>
    <r>
      <rPr>
        <b/>
        <sz val="11"/>
        <rFont val="Calibri"/>
        <family val="2"/>
      </rPr>
      <t>CSI</t>
    </r>
  </si>
  <si>
    <r>
      <rPr>
        <sz val="11"/>
        <rFont val="Calibri"/>
        <family val="2"/>
      </rPr>
      <t>het niveau van paraatheid op het gebied van de volksgezondheid dat deskundigen als geavanceerd beschouwen</t>
    </r>
  </si>
  <si>
    <r>
      <rPr>
        <b/>
        <sz val="14"/>
        <color rgb="FFFFFFFF"/>
        <rFont val="Calibri"/>
        <family val="2"/>
      </rPr>
      <t>Ondersteuningscapaciteit: bewaking</t>
    </r>
  </si>
  <si>
    <r>
      <rPr>
        <b/>
        <sz val="10"/>
        <color rgb="FFFFFFFF"/>
        <rFont val="Calibri"/>
        <family val="2"/>
      </rPr>
      <t>Gewogen score</t>
    </r>
  </si>
  <si>
    <r>
      <rPr>
        <b/>
        <sz val="11"/>
        <rFont val="Calibri"/>
        <family val="2"/>
      </rPr>
      <t>BSI</t>
    </r>
  </si>
  <si>
    <r>
      <rPr>
        <sz val="11"/>
        <rFont val="Calibri"/>
        <family val="2"/>
      </rPr>
      <t>het niveau van paraatheid op het gebied van de volksgezondheid dat deskundigen als het minimum beschouwen</t>
    </r>
  </si>
  <si>
    <r>
      <rPr>
        <b/>
        <sz val="11"/>
        <rFont val="Calibri"/>
        <family val="2"/>
      </rPr>
      <t>CSI</t>
    </r>
  </si>
  <si>
    <r>
      <rPr>
        <sz val="11"/>
        <rFont val="Calibri"/>
        <family val="2"/>
      </rPr>
      <t>het niveau van paraatheid op het gebied van de volksgezondheid dat deskundigen als geavanceerd beschouwen</t>
    </r>
  </si>
  <si>
    <r>
      <rPr>
        <b/>
        <sz val="14"/>
        <color rgb="FFFFFFFF"/>
        <rFont val="Calibri"/>
        <family val="2"/>
      </rPr>
      <t>Ondersteuningscapaciteit: risicobeoordeling</t>
    </r>
  </si>
  <si>
    <r>
      <rPr>
        <b/>
        <sz val="10"/>
        <color rgb="FFFFFFFF"/>
        <rFont val="Calibri"/>
        <family val="2"/>
      </rPr>
      <t>Gewogen score</t>
    </r>
  </si>
  <si>
    <r>
      <rPr>
        <b/>
        <sz val="11"/>
        <rFont val="Calibri"/>
        <family val="2"/>
      </rPr>
      <t>BSI</t>
    </r>
  </si>
  <si>
    <r>
      <rPr>
        <sz val="11"/>
        <rFont val="Calibri"/>
        <family val="2"/>
      </rPr>
      <t>het niveau van paraatheid op het gebied van de volksgezondheid dat deskundigen als het minimum beschouwen</t>
    </r>
  </si>
  <si>
    <r>
      <rPr>
        <b/>
        <sz val="11"/>
        <rFont val="Calibri"/>
        <family val="2"/>
      </rPr>
      <t>CSI</t>
    </r>
  </si>
  <si>
    <r>
      <rPr>
        <sz val="11"/>
        <rFont val="Calibri"/>
        <family val="2"/>
      </rPr>
      <t>het niveau van paraatheid op het gebied van de volksgezondheid dat deskundigen als geavanceerd beschouwen</t>
    </r>
  </si>
  <si>
    <r>
      <rPr>
        <b/>
        <sz val="14"/>
        <color rgb="FFFFFFFF"/>
        <rFont val="Calibri"/>
        <family val="2"/>
      </rPr>
      <t>Beheer van de respons op de gebeurtenis</t>
    </r>
  </si>
  <si>
    <r>
      <rPr>
        <b/>
        <sz val="10"/>
        <color rgb="FFFFFFFF"/>
        <rFont val="Calibri"/>
        <family val="2"/>
      </rPr>
      <t>Gewogen score</t>
    </r>
  </si>
  <si>
    <r>
      <rPr>
        <b/>
        <sz val="11"/>
        <rFont val="Calibri"/>
        <family val="2"/>
      </rPr>
      <t>BSI</t>
    </r>
  </si>
  <si>
    <r>
      <rPr>
        <sz val="11"/>
        <rFont val="Calibri"/>
        <family val="2"/>
      </rPr>
      <t>het niveau van paraatheid op het gebied van de volksgezondheid dat deskundigen als het minimum beschouwen</t>
    </r>
  </si>
  <si>
    <r>
      <rPr>
        <b/>
        <sz val="11"/>
        <rFont val="Calibri"/>
        <family val="2"/>
      </rPr>
      <t>CSI</t>
    </r>
  </si>
  <si>
    <r>
      <rPr>
        <sz val="11"/>
        <rFont val="Calibri"/>
        <family val="2"/>
      </rPr>
      <t>het niveau van paraatheid op het gebied van de volksgezondheid dat deskundigen als geavanceerd beschouwen</t>
    </r>
  </si>
  <si>
    <r>
      <rPr>
        <b/>
        <sz val="14"/>
        <color rgb="FFFFFFFF"/>
        <rFont val="Calibri"/>
        <family val="2"/>
      </rPr>
      <t>Evaluatie na de gebeurtenis</t>
    </r>
  </si>
  <si>
    <r>
      <rPr>
        <b/>
        <sz val="10"/>
        <color rgb="FFFFFFFF"/>
        <rFont val="Calibri"/>
        <family val="2"/>
      </rPr>
      <t>Gewogen score</t>
    </r>
  </si>
  <si>
    <r>
      <rPr>
        <b/>
        <sz val="11"/>
        <rFont val="Calibri"/>
        <family val="2"/>
      </rPr>
      <t>BSI</t>
    </r>
  </si>
  <si>
    <r>
      <rPr>
        <sz val="11"/>
        <rFont val="Calibri"/>
        <family val="2"/>
      </rPr>
      <t>het niveau van paraatheid op het gebied van de volksgezondheid dat deskundigen als het minimum beschouwen</t>
    </r>
  </si>
  <si>
    <r>
      <rPr>
        <b/>
        <sz val="11"/>
        <rFont val="Calibri"/>
        <family val="2"/>
      </rPr>
      <t>CSI</t>
    </r>
  </si>
  <si>
    <r>
      <rPr>
        <sz val="11"/>
        <rFont val="Calibri"/>
        <family val="2"/>
      </rPr>
      <t>het niveau van paraatheid op het gebied van de volksgezondheid dat deskundigen als geavanceerd beschouwen</t>
    </r>
  </si>
  <si>
    <r>
      <rPr>
        <b/>
        <sz val="14"/>
        <color rgb="FFFFFFFF"/>
        <rFont val="Calibri"/>
        <family val="2"/>
      </rPr>
      <t>Uitvoering van de geleerde lessen</t>
    </r>
  </si>
  <si>
    <r>
      <rPr>
        <b/>
        <sz val="10"/>
        <color rgb="FFFFFFFF"/>
        <rFont val="Calibri"/>
        <family val="2"/>
      </rPr>
      <t>Gewogen score</t>
    </r>
  </si>
  <si>
    <r>
      <rPr>
        <b/>
        <sz val="11"/>
        <rFont val="Calibri"/>
        <family val="2"/>
      </rPr>
      <t>BSI</t>
    </r>
  </si>
  <si>
    <r>
      <rPr>
        <sz val="11"/>
        <rFont val="Calibri"/>
        <family val="2"/>
      </rPr>
      <t>het niveau van paraatheid op het gebied van de volksgezondheid dat deskundigen als het minimum beschouwen</t>
    </r>
  </si>
  <si>
    <r>
      <rPr>
        <b/>
        <sz val="11"/>
        <rFont val="Calibri"/>
        <family val="2"/>
      </rPr>
      <t>CSI</t>
    </r>
  </si>
  <si>
    <r>
      <rPr>
        <sz val="11"/>
        <rFont val="Calibri"/>
        <family val="2"/>
      </rPr>
      <t>het niveau van paraatheid op het gebied van de volksgezondheid dat deskundigen als geavanceerd beschouwen</t>
    </r>
  </si>
  <si>
    <r>
      <rPr>
        <b/>
        <sz val="14"/>
        <color rgb="FFFFFFFF"/>
        <rFont val="Calibri"/>
        <family val="2"/>
      </rPr>
      <t>TOTALE SCORE BSI</t>
    </r>
  </si>
  <si>
    <r>
      <rPr>
        <sz val="11"/>
        <color rgb="FF000000"/>
        <rFont val="Calibri"/>
        <family val="2"/>
      </rPr>
      <t>Voorbereidingen en governance vóór de gebeurtenis</t>
    </r>
  </si>
  <si>
    <r>
      <rPr>
        <sz val="11"/>
        <color rgb="FF000000"/>
        <rFont val="Calibri"/>
        <family val="2"/>
      </rPr>
      <t>Ondersteuning: opgeleide beroepsbevolking</t>
    </r>
  </si>
  <si>
    <r>
      <rPr>
        <sz val="11"/>
        <color rgb="FF000000"/>
        <rFont val="Calibri"/>
        <family val="2"/>
      </rPr>
      <t>Ondersteuningscapaciteit: bewaking</t>
    </r>
  </si>
  <si>
    <r>
      <rPr>
        <sz val="11"/>
        <rFont val="Calibri"/>
        <family val="2"/>
      </rPr>
      <t>Ondersteuningscapaciteit: risicobeoordeling</t>
    </r>
  </si>
  <si>
    <r>
      <rPr>
        <sz val="11"/>
        <color rgb="FF000000"/>
        <rFont val="Calibri"/>
        <family val="2"/>
      </rPr>
      <t>Beheer van de respons op de gebeurtenis</t>
    </r>
  </si>
  <si>
    <r>
      <rPr>
        <sz val="11"/>
        <color rgb="FF000000"/>
        <rFont val="Calibri"/>
        <family val="2"/>
      </rPr>
      <t>Evaluatie na de gebeurtenis</t>
    </r>
  </si>
  <si>
    <r>
      <rPr>
        <sz val="11"/>
        <color rgb="FF000000"/>
        <rFont val="Calibri"/>
        <family val="2"/>
      </rPr>
      <t>Uitvoering van de lessen die zijn geleerd</t>
    </r>
  </si>
  <si>
    <r>
      <rPr>
        <b/>
        <sz val="14"/>
        <color rgb="FFFFFFFF"/>
        <rFont val="Calibri"/>
        <family val="2"/>
      </rPr>
      <t>TOTALE SCORE CSI</t>
    </r>
  </si>
  <si>
    <r>
      <rPr>
        <sz val="11"/>
        <color rgb="FF000000"/>
        <rFont val="Calibri"/>
        <family val="2"/>
      </rPr>
      <t>Voorbereidingen en governance vóór de gebeurtenis</t>
    </r>
  </si>
  <si>
    <r>
      <rPr>
        <sz val="11"/>
        <color rgb="FF000000"/>
        <rFont val="Calibri"/>
        <family val="2"/>
      </rPr>
      <t>Ondersteuning: opgeleide beroepsbevolking</t>
    </r>
  </si>
  <si>
    <r>
      <rPr>
        <sz val="11"/>
        <color rgb="FF000000"/>
        <rFont val="Calibri"/>
        <family val="2"/>
      </rPr>
      <t>Ondersteuningscapaciteit: bewaking</t>
    </r>
  </si>
  <si>
    <r>
      <rPr>
        <sz val="11"/>
        <rFont val="Calibri"/>
        <family val="2"/>
      </rPr>
      <t>Ondersteuningscapaciteit: risicobeoordeling</t>
    </r>
  </si>
  <si>
    <r>
      <rPr>
        <sz val="11"/>
        <color rgb="FF000000"/>
        <rFont val="Calibri"/>
        <family val="2"/>
      </rPr>
      <t>Beheer van de respons op de gebeurtenis</t>
    </r>
  </si>
  <si>
    <r>
      <rPr>
        <sz val="11"/>
        <color rgb="FF000000"/>
        <rFont val="Calibri"/>
        <family val="2"/>
      </rPr>
      <t>Evaluatie na de gebeurtenis</t>
    </r>
  </si>
  <si>
    <r>
      <rPr>
        <sz val="11"/>
        <color rgb="FF000000"/>
        <rFont val="Calibri"/>
        <family val="2"/>
      </rPr>
      <t>Uitvoering van de lessen die zijn geleerd</t>
    </r>
  </si>
  <si>
    <r>
      <rPr>
        <b/>
        <sz val="18"/>
        <color rgb="FFFFFFFF"/>
        <rFont val="Calibri"/>
        <family val="2"/>
      </rPr>
      <t>JEE-indicatoren die overeenkomen met de HEPSA-indicatoren</t>
    </r>
  </si>
  <si>
    <r>
      <rPr>
        <sz val="12"/>
        <color rgb="FF000000"/>
        <rFont val="Calibri"/>
        <family val="2"/>
      </rPr>
      <t>Hieronder worden de JEE-indicatoren en de overeenkomstige HEPSA-indicatoren gepresenteerd. De JEE-indicatoren die in grijs zijn weergegeven, vallen niet onder het HEPSA-instrument. Om u te helpen bij het interpreteren van de score wordt hieronder ook het scoresysteem weergegeven.</t>
    </r>
  </si>
  <si>
    <r>
      <rPr>
        <b/>
        <sz val="16"/>
        <color rgb="FFFFFFFF"/>
        <rFont val="Calibri"/>
        <family val="2"/>
      </rPr>
      <t>JEE-indicator</t>
    </r>
  </si>
  <si>
    <r>
      <rPr>
        <b/>
        <sz val="16"/>
        <color rgb="FFFFFFFF"/>
        <rFont val="Calibri"/>
        <family val="2"/>
      </rPr>
      <t>HEPSA-indicator</t>
    </r>
  </si>
  <si>
    <r>
      <rPr>
        <b/>
        <sz val="16"/>
        <color rgb="FFFFFFFF"/>
        <rFont val="Calibri"/>
        <family val="2"/>
      </rPr>
      <t>Score</t>
    </r>
  </si>
  <si>
    <r>
      <rPr>
        <b/>
        <sz val="16"/>
        <color rgb="FF000000"/>
        <rFont val="Calibri"/>
        <family val="2"/>
      </rPr>
      <t>Voorkomen</t>
    </r>
  </si>
  <si>
    <r>
      <rPr>
        <sz val="11"/>
        <color theme="1" tint="0.49989318521683401"/>
        <rFont val="Calibri"/>
        <family val="2"/>
      </rPr>
      <t>P.1.1 Wet- en regelgeving, verordeningen, administratieve eisen, beleid
of andere bestaande overheidsinstrumenten zijn voldoende voor de uitvoering
van IGR.</t>
    </r>
  </si>
  <si>
    <r>
      <rPr>
        <sz val="11"/>
        <color theme="1" tint="0.49989318521683401"/>
        <rFont val="Calibri"/>
        <family val="2"/>
      </rPr>
      <t>P.1.2 De staat kan aantonen dat de
nationale wetgeving, beleid en administratieve regelingen zijn aangepast en afgestemd om
naleving van de IGR (2005) mogelijk te maken</t>
    </r>
  </si>
  <si>
    <r>
      <rPr>
        <sz val="11"/>
        <color theme="1" tint="0.49989318521683401"/>
        <rFont val="Calibri"/>
        <family val="2"/>
      </rPr>
      <t>P.2.1 Een functioneel mechanisme is opgezet voor de coördinatie en integratie van relevante sectoren bij de uitvoering van de IGR.</t>
    </r>
  </si>
  <si>
    <r>
      <rPr>
        <sz val="11"/>
        <color theme="1" tint="0.49989318521683401"/>
        <rFont val="Calibri"/>
        <family val="2"/>
      </rPr>
      <t>P.3.1 Detectie van antimicrobiële resistentie (AMR)</t>
    </r>
  </si>
  <si>
    <r>
      <rPr>
        <sz val="11"/>
        <color theme="1" tint="0.49989318521683401"/>
        <rFont val="Calibri"/>
        <family val="2"/>
      </rPr>
      <t>P.3.2 Surveillance van infecties veroorzaakt door AMR-ziekteverwekkers</t>
    </r>
  </si>
  <si>
    <r>
      <rPr>
        <sz val="11"/>
        <color rgb="FF000000"/>
        <rFont val="Calibri"/>
        <family val="2"/>
      </rPr>
      <t>P.3.3 HCAI-preventie- en -bestrijdingsprogramma’s</t>
    </r>
  </si>
  <si>
    <r>
      <rPr>
        <sz val="11"/>
        <color rgb="FF000000"/>
        <rFont val="Calibri"/>
        <family val="2"/>
      </rPr>
      <t>Normen voor infectiepreventie en -bestrijding zijn vastgesteld en functioneren op nationaal en ziekenhuisniveau.</t>
    </r>
  </si>
  <si>
    <r>
      <rPr>
        <sz val="11"/>
        <color rgb="FF000000"/>
        <rFont val="Calibri"/>
        <family val="2"/>
      </rPr>
      <t>P.3.4 Antimicrobiële beheer
activiteiten</t>
    </r>
  </si>
  <si>
    <r>
      <rPr>
        <sz val="11"/>
        <color rgb="FF000000"/>
        <rFont val="Calibri"/>
        <family val="2"/>
      </rPr>
      <t>Antimicrobieel beheer (een reeks gecoördineerde strategieën om het gebruik van antimicrobiële geneesmiddelen te verbeteren) wordt ten uitvoer gelegd.</t>
    </r>
  </si>
  <si>
    <r>
      <rPr>
        <sz val="11"/>
        <color theme="1" tint="0.49989318521683401"/>
        <rFont val="Calibri"/>
        <family val="2"/>
      </rPr>
      <t>P.4.1 Surveillancesystemen voor prioritaire zoönotische ziekten/ziekteverwekkers</t>
    </r>
  </si>
  <si>
    <r>
      <rPr>
        <sz val="11"/>
        <color theme="1" tint="0.49989318521683401"/>
        <rFont val="Calibri"/>
        <family val="2"/>
      </rPr>
      <t>P.4.2 Diergezondheidswerkers</t>
    </r>
  </si>
  <si>
    <r>
      <rPr>
        <sz val="11"/>
        <color rgb="FF000000"/>
        <rFont val="Calibri"/>
        <family val="2"/>
      </rPr>
      <t>P.4.3 Mechanismen voor de respons op besmettelijke zoönoses en mogelijke zoönoses zijn vastgesteld en functioneren</t>
    </r>
  </si>
  <si>
    <r>
      <rPr>
        <sz val="11"/>
        <color rgb="FF000000"/>
        <rFont val="Calibri"/>
        <family val="2"/>
      </rPr>
      <t>Procedures voor de respons op zoönoses en potentiële zoönoses zijn vastgesteld en functioneren.</t>
    </r>
  </si>
  <si>
    <r>
      <rPr>
        <sz val="11"/>
        <color rgb="FF000000"/>
        <rFont val="Calibri"/>
        <family val="2"/>
      </rPr>
      <t>P.5.1 Mechanismen zijn vastgesteld en functioneren voor het opsporen van en het reageren op door levensmiddelen overgedragen ziekten en voedselbesmetting.</t>
    </r>
  </si>
  <si>
    <r>
      <rPr>
        <sz val="11"/>
        <color rgb="FF000000"/>
        <rFont val="Calibri"/>
        <family val="2"/>
      </rPr>
      <t>Procedures voor de respons op door voedsel overgedragen ziekten en voedselbesmetting zijn vastgesteld en functioneren.</t>
    </r>
  </si>
  <si>
    <r>
      <rPr>
        <sz val="11"/>
        <color rgb="FF000000"/>
        <rFont val="Calibri"/>
        <family val="2"/>
      </rPr>
      <t>P.6.1 Een hele overheid is aanwezig op het gebied van bioveiligheid en biobeveiliging voor faciliteiten op het gebied van mens, dier en landbouw.</t>
    </r>
  </si>
  <si>
    <r>
      <rPr>
        <sz val="11"/>
        <color rgb="FF000000"/>
        <rFont val="Calibri"/>
        <family val="2"/>
      </rPr>
      <t>Een hele overheid (d.w.z. een formeel en informeel netwerk) is aanwezig op het gebied van bioveiligheid en biobeveiliging voor faciliteiten op het gebied van mens, dier en landbouw.</t>
    </r>
  </si>
  <si>
    <r>
      <rPr>
        <sz val="11"/>
        <color theme="1" tint="0.49989318521683401"/>
        <rFont val="Calibri"/>
        <family val="2"/>
      </rPr>
      <t>P.6.2 Opleiding en praktijken inzake bioveiligheid en biobeveiliging</t>
    </r>
  </si>
  <si>
    <r>
      <rPr>
        <sz val="11"/>
        <color theme="1" tint="0.49989318521683401"/>
        <rFont val="Calibri"/>
        <family val="2"/>
      </rPr>
      <t>P.7.1 Vaccinatiedekking (mazelen) als onderdeel van nationaal
programma</t>
    </r>
  </si>
  <si>
    <r>
      <rPr>
        <sz val="11"/>
        <color theme="1" tint="0.49989318521683401"/>
        <rFont val="Calibri"/>
        <family val="2"/>
      </rPr>
      <t>P.7.2 Nationale toegang tot vaccins en levering</t>
    </r>
  </si>
  <si>
    <r>
      <rPr>
        <b/>
        <sz val="16"/>
        <color rgb="FF000000"/>
        <rFont val="Calibri"/>
        <family val="2"/>
      </rPr>
      <t>Opsporen</t>
    </r>
  </si>
  <si>
    <r>
      <rPr>
        <sz val="11"/>
        <color rgb="FF000000"/>
        <rFont val="Calibri"/>
        <family val="2"/>
      </rPr>
      <t>D.1.1 Laboratoriumtests voor de opsporing van prioritaire ziekten</t>
    </r>
  </si>
  <si>
    <r>
      <rPr>
        <sz val="11"/>
        <color rgb="FF000000"/>
        <rFont val="Calibri"/>
        <family val="2"/>
      </rPr>
      <t>Laboratoriumdiensten zijn beschikbaar om te testen op prioritaire gezondheidsbedreigingen.</t>
    </r>
  </si>
  <si>
    <r>
      <rPr>
        <sz val="11"/>
        <color theme="1" tint="0.49989318521683401"/>
        <rFont val="Calibri"/>
        <family val="2"/>
      </rPr>
      <t>D.1.2 Systeem voor verwijzing en vervoer van monsters</t>
    </r>
  </si>
  <si>
    <r>
      <rPr>
        <sz val="11"/>
        <color theme="1" tint="0.49989318521683401"/>
        <rFont val="Calibri"/>
        <family val="2"/>
      </rPr>
      <t>D.1.3 Effectief modern zorgpunt en laboratoriumdiagnostiek</t>
    </r>
  </si>
  <si>
    <r>
      <rPr>
        <sz val="11"/>
        <color theme="1" tint="0.49989318521683401"/>
        <rFont val="Calibri"/>
        <family val="2"/>
      </rPr>
      <t>D.1.4 Laboratoriumkwaliteitssysteem</t>
    </r>
  </si>
  <si>
    <r>
      <rPr>
        <sz val="11"/>
        <color rgb="FF000000"/>
        <rFont val="Calibri"/>
        <family val="2"/>
      </rPr>
      <t>D.2.1 Indicatorsystemen en surveillancesystemen</t>
    </r>
  </si>
  <si>
    <r>
      <rPr>
        <sz val="11"/>
        <color rgb="FF000000"/>
        <rFont val="Calibri"/>
        <family val="2"/>
      </rPr>
      <t>Er bestaat een op indicatoren gebaseerd surveillancesysteem.</t>
    </r>
  </si>
  <si>
    <r>
      <rPr>
        <sz val="11"/>
        <color rgb="FF000000"/>
        <rFont val="Calibri"/>
        <family val="2"/>
      </rPr>
      <t>Er bestaat een inlichtingensysteem voor epidemieën.</t>
    </r>
  </si>
  <si>
    <r>
      <rPr>
        <sz val="11"/>
        <color rgb="FF000000"/>
        <rFont val="Calibri"/>
        <family val="2"/>
      </rPr>
      <t>D.2.2 Interoperabel, onderling verbonden, elektronisch real-time rapportagesysteem</t>
    </r>
  </si>
  <si>
    <r>
      <rPr>
        <sz val="11"/>
        <color rgb="FF000000"/>
        <rFont val="Calibri"/>
        <family val="2"/>
      </rPr>
      <t>Het surveillancesysteem voorziet in real-time rapportage van bewakingsgegevens.</t>
    </r>
  </si>
  <si>
    <r>
      <rPr>
        <sz val="11"/>
        <color rgb="FF000000"/>
        <rFont val="Calibri"/>
        <family val="2"/>
      </rPr>
      <t>Alle relevante surveillancesystemen worden geïntegreerd in een netwerk dat consequent informatie uitwisselt.</t>
    </r>
  </si>
  <si>
    <r>
      <rPr>
        <sz val="11"/>
        <color rgb="FF000000"/>
        <rFont val="Calibri"/>
        <family val="2"/>
      </rPr>
      <t>Er zijn rapportagenetwerken en -protocollen.</t>
    </r>
  </si>
  <si>
    <r>
      <rPr>
        <sz val="11"/>
        <color rgb="FF000000"/>
        <rFont val="Calibri"/>
        <family val="2"/>
      </rPr>
      <t>Het surveillancesysteem voldoet aan de normen van de EU &amp; WHO met betrekking tot epidemiologische gegevens over alle ziekten die onder EU-toezicht vallen, de gevalsdefinities en de rapporteringsprotocollen.</t>
    </r>
  </si>
  <si>
    <r>
      <rPr>
        <sz val="11"/>
        <color rgb="FF000000"/>
        <rFont val="Calibri"/>
        <family val="2"/>
      </rPr>
      <t>Er wordt deelgenomen aan EU-bewakingsnetwerken.</t>
    </r>
  </si>
  <si>
    <r>
      <rPr>
        <sz val="11"/>
        <color rgb="FF000000"/>
        <rFont val="Calibri"/>
        <family val="2"/>
      </rPr>
      <t>D.2.3 Analyse van de surveillancegegevens</t>
    </r>
  </si>
  <si>
    <r>
      <rPr>
        <sz val="11"/>
        <color rgb="FF000000"/>
        <rFont val="Calibri"/>
        <family val="2"/>
      </rPr>
      <t>Het surveillancesysteem kan de informatie verstrekken die nodig is om te kunnen reageren.</t>
    </r>
  </si>
  <si>
    <r>
      <rPr>
        <sz val="11"/>
        <color rgb="FF000000"/>
        <rFont val="Calibri"/>
        <family val="2"/>
      </rPr>
      <t>D.2.4 Syndromische bewakingssystemen</t>
    </r>
  </si>
  <si>
    <r>
      <rPr>
        <sz val="11"/>
        <color rgb="FF000000"/>
        <rFont val="Calibri"/>
        <family val="2"/>
      </rPr>
      <t>Er bestaat een inlichtingensysteem voor epidemieën.</t>
    </r>
  </si>
  <si>
    <r>
      <rPr>
        <sz val="11"/>
        <color rgb="FF000000"/>
        <rFont val="Calibri"/>
        <family val="2"/>
      </rPr>
      <t>D.3.1 Systeem voor efficiënte rapportage aan de WHO, de FAO en de OIE</t>
    </r>
  </si>
  <si>
    <r>
      <rPr>
        <sz val="11"/>
        <color rgb="FF000000"/>
        <rFont val="Calibri"/>
        <family val="2"/>
      </rPr>
      <t>De verantwoordelijkheidsketens zijn duidelijk omschreven om te zorgen voor effectieve communicatie op nationaal en internationaal niveau.</t>
    </r>
  </si>
  <si>
    <r>
      <rPr>
        <sz val="11"/>
        <color rgb="FF000000"/>
        <rFont val="Calibri"/>
        <family val="2"/>
      </rPr>
      <t>D.3.2 Rapportagenetwerken en protocollen in land</t>
    </r>
  </si>
  <si>
    <r>
      <rPr>
        <sz val="11"/>
        <color rgb="FF000000"/>
        <rFont val="Calibri"/>
        <family val="2"/>
      </rPr>
      <t>De functies en operaties van de nationale IGR-knooppunten zijn in overeenstemming met de definitie van de IGR (2005).</t>
    </r>
  </si>
  <si>
    <r>
      <rPr>
        <sz val="11"/>
        <color rgb="FF000000"/>
        <rFont val="Calibri"/>
        <family val="2"/>
      </rPr>
      <t>Er zijn rapportagenetwerken en -protocollen.</t>
    </r>
  </si>
  <si>
    <r>
      <rPr>
        <sz val="11"/>
        <color rgb="FF000000"/>
        <rFont val="Calibri"/>
        <family val="2"/>
      </rPr>
      <t>D.4.1 Er zijn personele middelen beschikbaar voor de uitvoering van de kerncapaciteitsvereisten van de IGR</t>
    </r>
  </si>
  <si>
    <r>
      <rPr>
        <sz val="11"/>
        <color rgb="FF000000"/>
        <rFont val="Calibri"/>
        <family val="2"/>
      </rPr>
      <t>Er zijn personele middelen beschikbaar om de kerncapaciteitsvereisten van de IGR ten uitvoer te leggen.</t>
    </r>
  </si>
  <si>
    <r>
      <rPr>
        <sz val="11"/>
        <color theme="1" tint="0.49989318521683401"/>
        <rFont val="Calibri"/>
        <family val="2"/>
      </rPr>
      <t>D.4.2 Er is een opleidingsprogramma voor toegepaste epidemiologie zoals FETP</t>
    </r>
  </si>
  <si>
    <r>
      <rPr>
        <sz val="11"/>
        <color rgb="FF000000"/>
        <rFont val="Calibri"/>
        <family val="2"/>
      </rPr>
      <t>D.4.3 Personeelsstrategie</t>
    </r>
  </si>
  <si>
    <r>
      <rPr>
        <sz val="11"/>
        <color rgb="FF000000"/>
        <rFont val="Calibri"/>
        <family val="2"/>
      </rPr>
      <t>De vaardigheden en competenties van het personeel in de gezondheidszorg worden versterkt om het toezicht op de volksgezondheid en de respons op alle niveaus van het gezondheidsstelsel te ondersteunen.</t>
    </r>
  </si>
  <si>
    <r>
      <rPr>
        <b/>
        <sz val="16"/>
        <color rgb="FF000000"/>
        <rFont val="Calibri"/>
        <family val="2"/>
      </rPr>
      <t>Reageren</t>
    </r>
  </si>
  <si>
    <r>
      <rPr>
        <sz val="11"/>
        <color rgb="FF000000"/>
        <rFont val="Calibri"/>
        <family val="2"/>
      </rPr>
      <t>R.1.1 Nationaal plan voor de voorbereiding en reactie op allerhande noodsituaties op het gebied van de volksgezondheid wordt ontwikkeld en toegepast</t>
    </r>
  </si>
  <si>
    <r>
      <rPr>
        <sz val="11"/>
        <color rgb="FF000000"/>
        <rFont val="Calibri"/>
        <family val="2"/>
      </rPr>
      <t>Er wordt een nationaal plan voor de voorbereiding op noodsituaties op het gebied van de volksgezondheid ontwikkeld, dat wordt bijgewerkt of goedgekeurd door bijvoorbeeld de nationale bevoegde instantie.</t>
    </r>
  </si>
  <si>
    <r>
      <rPr>
        <sz val="11"/>
        <color rgb="FF000000"/>
        <rFont val="Calibri"/>
        <family val="2"/>
      </rPr>
      <t>Er wordt een nationaal plan voor de voorbereiding op noodsituaties op het gebied van de volksgezondheid ten uitvoer gelegd.</t>
    </r>
  </si>
  <si>
    <r>
      <rPr>
        <sz val="11"/>
        <color rgb="FF000000"/>
        <rFont val="Calibri"/>
        <family val="2"/>
      </rPr>
      <t>R.1.2 Prioritaire volksgezondheidsrisico’s en hulpbronnen worden in kaart gebracht en gebruikt.</t>
    </r>
  </si>
  <si>
    <r>
      <rPr>
        <sz val="11"/>
        <color rgb="FF000000"/>
        <rFont val="Calibri"/>
        <family val="2"/>
      </rPr>
      <t>Prioritaire volksgezondheidsrisico’s en hulpbronnen worden in kaart gebracht en gebruikt.</t>
    </r>
  </si>
  <si>
    <r>
      <rPr>
        <sz val="11"/>
        <color rgb="FF000000"/>
        <rFont val="Calibri"/>
        <family val="2"/>
      </rPr>
      <t>R.2.1 Capaciteit om noodoperaties te activeren</t>
    </r>
  </si>
  <si>
    <r>
      <rPr>
        <sz val="11"/>
        <color rgb="FF000000"/>
        <rFont val="Calibri"/>
        <family val="2"/>
      </rPr>
      <t>Er is een operationeel noodprogramma opgezet met behulp van een operatiecentrum voor noodsituaties, operationele procedures en plannen, en de capaciteit om noodmaatregelen te activeren.</t>
    </r>
  </si>
  <si>
    <r>
      <rPr>
        <sz val="11"/>
        <color rgb="FF000000"/>
        <rFont val="Calibri"/>
        <family val="2"/>
      </rPr>
      <t>R.2.2 Operationele procedures en plannen voor het gebruik in noodsituaties</t>
    </r>
  </si>
  <si>
    <r>
      <rPr>
        <sz val="11"/>
        <color rgb="FF000000"/>
        <rFont val="Calibri"/>
        <family val="2"/>
      </rPr>
      <t>R.2.3 Programma voor noodsituaties</t>
    </r>
  </si>
  <si>
    <r>
      <rPr>
        <sz val="11"/>
        <color rgb="FF000000"/>
        <rFont val="Calibri"/>
        <family val="2"/>
      </rPr>
      <t>R.2.4 Procedures voor het beheer van rechtszaken worden ten uitvoer gelegd voor relevante gevaren in het kader van de IGR.</t>
    </r>
  </si>
  <si>
    <r>
      <rPr>
        <sz val="11"/>
        <color rgb="FF000000"/>
        <rFont val="Calibri"/>
        <family val="2"/>
      </rPr>
      <t>Procedures voor het beheer van rechtszaken worden ten uitvoer gelegd voor relevante gevaren in het kader van de IGR.</t>
    </r>
  </si>
  <si>
    <r>
      <rPr>
        <sz val="11"/>
        <color rgb="FF000000"/>
        <rFont val="Calibri"/>
        <family val="2"/>
      </rPr>
      <t>R.3.1 Public Health and Security Authorities (autoriteiten voor volksgezondheid en veiligheid), (bijv. wetshandhaving, grenscontrole en douane) zijn verbonden tijdens een verdachte of bevestigde biologische gebeurtenis</t>
    </r>
  </si>
  <si>
    <r>
      <rPr>
        <sz val="11"/>
        <color rgb="FF000000"/>
        <rFont val="Calibri"/>
        <family val="2"/>
      </rPr>
      <t>De paraatheidsplanning waarborgt sectoroverschrijdende samenwerking en duidelijk omschreven taken en verantwoordelijkheden voor alle belanghebbenden.</t>
    </r>
  </si>
  <si>
    <r>
      <rPr>
        <sz val="11"/>
        <color rgb="FF000000"/>
        <rFont val="Calibri"/>
        <family val="2"/>
      </rPr>
      <t>R.4.1 Er is een systeem voor het verzenden en ontvangen van medische tegenmaatregelen tijdens een noodsituatie op het gebied van de volksgezondheid</t>
    </r>
  </si>
  <si>
    <r>
      <rPr>
        <sz val="11"/>
        <color rgb="FF000000"/>
        <rFont val="Calibri"/>
        <family val="2"/>
      </rPr>
      <t>Er zijn procedures voor het verzenden en ontvangen van medische tegenmaatregelen tijdens een noodsituatie op het gebied van de volksgezondheid.</t>
    </r>
  </si>
  <si>
    <r>
      <rPr>
        <sz val="11"/>
        <color rgb="FF000000"/>
        <rFont val="Calibri"/>
        <family val="2"/>
      </rPr>
      <t>R.4.2 Er is een systeem voor het uitzenden en ontvangen van medisch personeel tijdens een noodsituatie op het gebied van de volksgezondheid</t>
    </r>
  </si>
  <si>
    <r>
      <rPr>
        <sz val="11"/>
        <color rgb="FF000000"/>
        <rFont val="Calibri"/>
        <family val="2"/>
      </rPr>
      <t>Voor respondenten die hulp bieden bij een noodsituatie op het gebied van de volksgezondheid in het buitenland is er een protocol voor medische evacuatie.</t>
    </r>
  </si>
  <si>
    <r>
      <rPr>
        <sz val="11"/>
        <color rgb="FF000000"/>
        <rFont val="Calibri"/>
        <family val="2"/>
      </rPr>
      <t>R.5.1 Risicocommunicatiesystemen (plannen, mechanismen enz.)</t>
    </r>
  </si>
  <si>
    <r>
      <rPr>
        <sz val="11"/>
        <color rgb="FF000000"/>
        <rFont val="Calibri"/>
        <family val="2"/>
      </rPr>
      <t>Er worden gedragslijnen en procedures vastgesteld voor de ontwikkeling, coördinatie en verspreiding van informatie in verband met een gebeurtenis op het gebied van volksgezondheid.</t>
    </r>
  </si>
  <si>
    <r>
      <rPr>
        <sz val="11"/>
        <color rgb="FF000000"/>
        <rFont val="Calibri"/>
        <family val="2"/>
      </rPr>
      <t>R.5.2 Interne en partnercommunicatie en coördinatie</t>
    </r>
  </si>
  <si>
    <r>
      <rPr>
        <sz val="11"/>
        <color rgb="FF000000"/>
        <rFont val="Calibri"/>
        <family val="2"/>
      </rPr>
      <t>Er worden gedragslijnen en procedures vastgesteld voor de ontwikkeling, coördinatie en verspreiding van informatie in verband met een gebeurtenis op het gebied van volksgezondheid.</t>
    </r>
  </si>
  <si>
    <r>
      <rPr>
        <sz val="11"/>
        <color rgb="FF000000"/>
        <rFont val="Calibri"/>
        <family val="2"/>
      </rPr>
      <t>Er worden procedures voor de coördinatie van alle relevante partners van het gezondheidsstelsel vastgesteld, bijvoorbeeld op het gebied van volksgezondheid, medische en geestelijke gezondheidszorg.</t>
    </r>
  </si>
  <si>
    <r>
      <rPr>
        <sz val="11"/>
        <color rgb="FF000000"/>
        <rFont val="Calibri"/>
        <family val="2"/>
      </rPr>
      <t>De coördinatie impliceert activering van ondersteunende netwerken, adviesgroepen, partnernetwerken en communicatie.</t>
    </r>
  </si>
  <si>
    <r>
      <rPr>
        <sz val="11"/>
        <color rgb="FF000000"/>
        <rFont val="Calibri"/>
        <family val="2"/>
      </rPr>
      <t>R.5.3 Publieke communicatie</t>
    </r>
  </si>
  <si>
    <r>
      <rPr>
        <sz val="11"/>
        <color rgb="FF000000"/>
        <rFont val="Calibri"/>
        <family val="2"/>
      </rPr>
      <t>Informatie over een gebeurtenis wordt onder het publiek verspreid om de uitbraak uit te leggen, het vertrouwen te herstellen en het infectierisico tot een minimum te beperken.</t>
    </r>
  </si>
  <si>
    <r>
      <rPr>
        <sz val="11"/>
        <color rgb="FF000000"/>
        <rFont val="Calibri"/>
        <family val="2"/>
      </rPr>
      <t>Er worden kernboodschappen voor publiekscommunicatie gecreëerd.</t>
    </r>
  </si>
  <si>
    <r>
      <rPr>
        <sz val="11"/>
        <color theme="1" tint="0.49989318521683401"/>
        <rFont val="Calibri"/>
        <family val="2"/>
      </rPr>
      <t>R.5.4 Communicatie met de getroffen gemeenschappen</t>
    </r>
  </si>
  <si>
    <r>
      <rPr>
        <sz val="11"/>
        <color rgb="FF000000"/>
        <rFont val="Calibri"/>
        <family val="2"/>
      </rPr>
      <t>R.5.5 Dynamisch luisteren en geruchtenbeheer</t>
    </r>
  </si>
  <si>
    <r>
      <rPr>
        <sz val="11"/>
        <color rgb="FF000000"/>
        <rFont val="Calibri"/>
        <family val="2"/>
      </rPr>
      <t>Informatie voor het publiek houdt rekening met de risicoperceptie van het publiek.</t>
    </r>
  </si>
  <si>
    <r>
      <rPr>
        <sz val="11"/>
        <color rgb="FF000000"/>
        <rFont val="Calibri"/>
        <family val="2"/>
      </rPr>
      <t>In het besluitvormingsproces wordt rekening gehouden met de verwachte gedragsmatige respons (bijv. het niveau van bezorgdheid van de bevolking).</t>
    </r>
  </si>
  <si>
    <r>
      <rPr>
        <b/>
        <sz val="16"/>
        <color rgb="FF000000"/>
        <rFont val="Calibri"/>
        <family val="2"/>
      </rPr>
      <t>Andere gevaren in verband met de IGR en plaatsen van binnenkomst (PoE)</t>
    </r>
  </si>
  <si>
    <r>
      <rPr>
        <sz val="11"/>
        <color rgb="FF000000"/>
        <rFont val="Calibri"/>
        <family val="2"/>
      </rPr>
      <t>PoE.1 Routinecapaciteiten zijn gevestigd in PoE.</t>
    </r>
  </si>
  <si>
    <r>
      <rPr>
        <sz val="11"/>
        <color rgb="FF000000"/>
        <rFont val="Calibri"/>
        <family val="2"/>
      </rPr>
      <t>Aan de IGR-verplichtingen ten aanzien van het punt van binnenkomst is voldaan.</t>
    </r>
  </si>
  <si>
    <r>
      <rPr>
        <sz val="11"/>
        <color rgb="FF000000"/>
        <rFont val="Calibri"/>
        <family val="2"/>
      </rPr>
      <t>PoE.2 Doeltreffende reacties op het gebied van de volksgezondheid op de plaatsen van binnenkomst</t>
    </r>
  </si>
  <si>
    <r>
      <rPr>
        <sz val="11"/>
        <color rgb="FF000000"/>
        <rFont val="Calibri"/>
        <family val="2"/>
      </rPr>
      <t>Doeltreffende reacties op het gebied van de volksgezondheid op de plaatsen van binnenkomst zijn vastgesteld in overeenstemming met de IGR.</t>
    </r>
  </si>
  <si>
    <r>
      <rPr>
        <sz val="11"/>
        <color rgb="FF000000"/>
        <rFont val="Calibri"/>
        <family val="2"/>
      </rPr>
      <t>CE.1 Mechanismen zijn ingesteld en functioneren voor het opsporen en
reageren op chemische gebeurtenissen of noodsituaties</t>
    </r>
  </si>
  <si>
    <r>
      <rPr>
        <sz val="11"/>
        <color rgb="FF000000"/>
        <rFont val="Calibri"/>
        <family val="2"/>
      </rPr>
      <t>Er zijn paraatheidsplannen voor gebeurtenissen van biologische gevaren opgezet, gezamenlijk ontwikkeld door de volksgezondheidsector en andere sectoren dan de gezondheidszorg, zoals civiele bescherming, grenscontrole en douane.</t>
    </r>
  </si>
  <si>
    <r>
      <rPr>
        <sz val="11"/>
        <color theme="1" tint="0.49989318521683401"/>
        <rFont val="Calibri"/>
        <family val="2"/>
      </rPr>
      <t>CE.2 Enabling environment is aanwezig voor het beheer van
chemische evenementen</t>
    </r>
  </si>
  <si>
    <r>
      <rPr>
        <sz val="11"/>
        <color theme="1" tint="0.49989318521683401"/>
        <rFont val="Calibri"/>
        <family val="2"/>
      </rPr>
      <t>RE.1 Mechanismen zijn ingesteld en functioneren voor het opsporen van en reageren
op radiologische en nucleaire noodsituaties.</t>
    </r>
  </si>
  <si>
    <r>
      <rPr>
        <sz val="11"/>
        <color theme="1" tint="0.49989318521683401"/>
        <rFont val="Calibri"/>
        <family val="2"/>
      </rPr>
      <t>RE.2 Enabling environment is aanwezig voor het beheer van noodsituaties op het gebied van straling</t>
    </r>
  </si>
  <si>
    <t>D1-36</t>
  </si>
  <si>
    <t>D1-31</t>
  </si>
  <si>
    <t>D5-28</t>
  </si>
  <si>
    <t>D5-27</t>
  </si>
  <si>
    <t>D1-26</t>
  </si>
  <si>
    <t>D1-38</t>
  </si>
  <si>
    <t>D3-12</t>
  </si>
  <si>
    <t>D3-14</t>
  </si>
  <si>
    <t>D3-16</t>
  </si>
  <si>
    <t>D3-29</t>
  </si>
  <si>
    <t>D3-30</t>
  </si>
  <si>
    <t>D3-26</t>
  </si>
  <si>
    <t>D3-25</t>
  </si>
  <si>
    <t>D3-31</t>
  </si>
  <si>
    <t>D3-14</t>
  </si>
  <si>
    <t>D5-40</t>
  </si>
  <si>
    <t>D3-30</t>
  </si>
  <si>
    <t>D1-63</t>
  </si>
  <si>
    <t>D2-12</t>
  </si>
  <si>
    <t>D1-14</t>
  </si>
  <si>
    <t>D1-15</t>
  </si>
  <si>
    <t>D1-30</t>
  </si>
  <si>
    <t>D5-14</t>
  </si>
  <si>
    <t>D5-50</t>
  </si>
  <si>
    <t>D1-25</t>
  </si>
  <si>
    <t>D5-26</t>
  </si>
  <si>
    <t>D5-31</t>
  </si>
  <si>
    <t>D1-43</t>
  </si>
  <si>
    <t>D1-43</t>
  </si>
  <si>
    <t>D5-19</t>
  </si>
  <si>
    <t>D5-21</t>
  </si>
  <si>
    <t>D1-54</t>
  </si>
  <si>
    <t>D1-56</t>
  </si>
  <si>
    <t>D1-59</t>
  </si>
  <si>
    <t>D5-23</t>
  </si>
  <si>
    <t>D1-64</t>
  </si>
  <si>
    <t>D5-49</t>
  </si>
  <si>
    <t>D1-34</t>
  </si>
  <si>
    <r>
      <rPr>
        <b/>
        <sz val="18"/>
        <color rgb="FFFFFFFF"/>
        <rFont val="Calibri"/>
        <family val="2"/>
      </rPr>
      <t>Overzicht BSI en CSI</t>
    </r>
  </si>
  <si>
    <r>
      <rPr>
        <b/>
        <sz val="11"/>
        <color rgb="FFFFFFFF"/>
        <rFont val="Calibri"/>
        <family val="2"/>
      </rPr>
      <t>D1: Voorbereidingen en governance vóór de gebeurtenis</t>
    </r>
  </si>
  <si>
    <r>
      <rPr>
        <b/>
        <sz val="11"/>
        <color rgb="FF000000"/>
        <rFont val="Calibri"/>
        <family val="2"/>
      </rPr>
      <t>BSI</t>
    </r>
  </si>
  <si>
    <r>
      <rPr>
        <b/>
        <sz val="11"/>
        <color rgb="FF000000"/>
        <rFont val="Calibri"/>
        <family val="2"/>
      </rPr>
      <t>CSI</t>
    </r>
  </si>
  <si>
    <r>
      <rPr>
        <sz val="11"/>
        <color rgb="FF000000"/>
        <rFont val="Calibri"/>
        <family val="2"/>
      </rPr>
      <t>1 De paraatheid voor noodsituaties wordt geïntegreerd in de nationale gezondheidsstrategieën, -financiering en -plannen.</t>
    </r>
  </si>
  <si>
    <r>
      <rPr>
        <sz val="11"/>
        <color rgb="FF000000"/>
        <rFont val="Calibri"/>
        <family val="2"/>
      </rPr>
      <t>2 Mulitisectoraal beleid en wetgeving inzake noodsituaties op het gebied van de volksgezondheid omvatten bedreigingen voor de volksgezondheid.</t>
    </r>
  </si>
  <si>
    <r>
      <rPr>
        <sz val="11"/>
        <color rgb="FF000000"/>
        <rFont val="Calibri"/>
        <family val="2"/>
      </rPr>
      <t>3 Er wordt een nationaal plan voor de voorbereiding op noodsituaties op het gebied van de volksgezondheid opgesteld, dat wordt bijgewerkt of goedgekeurd door bijvoorbeeld de nationale bevoegde instantie.</t>
    </r>
  </si>
  <si>
    <r>
      <rPr>
        <sz val="11"/>
        <color rgb="FF000000"/>
        <rFont val="Calibri"/>
        <family val="2"/>
      </rPr>
      <t>3.1. Er wordt een nationaal plan voor de voorbereiding op noodsituaties op het gebied van de volksgezondheid ten uitvoer gelegd.</t>
    </r>
  </si>
  <si>
    <r>
      <rPr>
        <sz val="11"/>
        <color rgb="FF000000"/>
        <rFont val="Calibri"/>
        <family val="2"/>
      </rPr>
      <t>3.2 De paraatheidsplannen zijn flexibel en gemakkelijk aanpasbaar.</t>
    </r>
  </si>
  <si>
    <r>
      <rPr>
        <sz val="11"/>
        <color rgb="FF000000"/>
        <rFont val="Calibri"/>
        <family val="2"/>
      </rPr>
      <t>3.3 De paraatheidsplanning omvat de paraatheid van de gemeenschap om zich voor te bereiden op, bestand te zijn tegen en te herstellen van incidenten op het gebied van de volksgezondheid.</t>
    </r>
  </si>
  <si>
    <r>
      <rPr>
        <sz val="11"/>
        <color rgb="FF000000"/>
        <rFont val="Calibri"/>
        <family val="2"/>
      </rPr>
      <t>4 De paraatheidsplanning omvat een zelfbeoordeling, die lacunes en mogelijke oplossingen, de capaciteit van de personele middelen en relevante nationale belanghebbenden in kaart brengt.</t>
    </r>
  </si>
  <si>
    <r>
      <rPr>
        <sz val="11"/>
        <color rgb="FF000000"/>
        <rFont val="Calibri"/>
        <family val="2"/>
      </rPr>
      <t xml:space="preserve">4.1 Deze zelfbeoordeling wordt geïntegreerd in de bestaande strategische, plannings- en financiële mechanismen. </t>
    </r>
  </si>
  <si>
    <r>
      <rPr>
        <sz val="11"/>
        <color rgb="FF000000"/>
        <rFont val="Calibri"/>
        <family val="2"/>
      </rPr>
      <t>5 De paraatheidsplanning behelst de beoordeling en versterking van de bestaande capaciteiten (structuren/diensten, personeel, schriftelijke plannen voor paraatheid, standaardwerkvoorschriften).</t>
    </r>
  </si>
  <si>
    <r>
      <rPr>
        <sz val="11"/>
        <color rgb="FF000000"/>
        <rFont val="Calibri"/>
        <family val="2"/>
      </rPr>
      <t>5.1 De paraatheidsplannen omvatten een strategie voor capaciteitsopbouw.</t>
    </r>
  </si>
  <si>
    <r>
      <rPr>
        <sz val="11"/>
        <color rgb="FF000000"/>
        <rFont val="Calibri"/>
        <family val="2"/>
      </rPr>
      <t>5.2 Het systeem voor paraatheid en reactie op volksgezondheidscrises (met inbegrip van overdraagbare ziekten) voldoet aan de beste praktijken van de EU.</t>
    </r>
  </si>
  <si>
    <r>
      <rPr>
        <sz val="11"/>
        <color rgb="FF000000"/>
        <rFont val="Calibri"/>
        <family val="2"/>
      </rPr>
      <t>5.3 Pandemische plannen zijn consistent met internationale (bijv. WHO en EU) beschikbare richtsnoeren.</t>
    </r>
  </si>
  <si>
    <r>
      <rPr>
        <sz val="11"/>
        <color rgb="FF000000"/>
        <rFont val="Calibri"/>
        <family val="2"/>
      </rPr>
      <t xml:space="preserve">6 De paraatheidsplanning omvat </t>
    </r>
    <r>
      <rPr>
        <sz val="11"/>
        <color rgb="FF000000"/>
        <rFont val="Calibri"/>
        <family val="2"/>
      </rPr>
      <t>passende medische tegenmaatregelen om de gezondheid van de bevolking van de lidstaten te beschermen.</t>
    </r>
  </si>
  <si>
    <r>
      <rPr>
        <sz val="11"/>
        <color rgb="FF000000"/>
        <rFont val="Calibri"/>
        <family val="2"/>
      </rPr>
      <t>6.1 De planning van de paraatheid omvat de identificatie van leveranciers van medische tegenmaatregelen, met inbegrip van de capaciteit en de tijd van levering.</t>
    </r>
  </si>
  <si>
    <r>
      <rPr>
        <sz val="11"/>
        <color rgb="FF000000"/>
        <rFont val="Calibri"/>
        <family val="2"/>
      </rPr>
      <t>7 De paraatheidsplanning waarborgt sectoroverschrijdende samenwerking en duidelijk omschreven taken en verantwoordelijkheden voor alle belanghebbenden.</t>
    </r>
  </si>
  <si>
    <r>
      <rPr>
        <sz val="11"/>
        <color rgb="FF000000"/>
        <rFont val="Calibri"/>
        <family val="2"/>
      </rPr>
      <t>7.1 Een hele overheid (d.w.z. een formeel en informeel netwerk) is aanwezig op het gebied van bioveiligheid en biobeveiliging voor faciliteiten op het gebied van mens, dier en landbouw.</t>
    </r>
  </si>
  <si>
    <r>
      <rPr>
        <sz val="11"/>
        <color rgb="FF000000"/>
        <rFont val="Calibri"/>
        <family val="2"/>
      </rPr>
      <t>7.2 Coördinatie met meerdere sectoren en meerdere belanghebbenden, bevelvoering en controle zijn gebaseerd op bestaande infrastructuur.</t>
    </r>
  </si>
  <si>
    <r>
      <rPr>
        <sz val="11"/>
        <color rgb="FF000000"/>
        <rFont val="Calibri"/>
        <family val="2"/>
      </rPr>
      <t>7.3 In de loop van het planningsproces worden de coördinatie met meerdere sectoren en met meerdere belanghebbenden, de bevelvoering en de controle voortdurend versterkt.</t>
    </r>
  </si>
  <si>
    <r>
      <rPr>
        <sz val="11"/>
        <color rgb="FF000000"/>
        <rFont val="Calibri"/>
        <family val="2"/>
      </rPr>
      <t>7.4 De paraatheidsplanning omvat het vermogen om tijdens een noodsituatie op het gebied van de volksgezondheid operaties op het tussenliggende en gemeenschaps-/primaire responsniveau te ondersteunen.</t>
    </r>
  </si>
  <si>
    <r>
      <rPr>
        <sz val="11"/>
        <color rgb="FF000000"/>
        <rFont val="Calibri"/>
        <family val="2"/>
      </rPr>
      <t>8 Prioritaire volksgezondheidsrisico’s en hulpbronnen worden in kaart gebracht en gebruikt.</t>
    </r>
  </si>
  <si>
    <r>
      <rPr>
        <sz val="11"/>
        <color rgb="FF000000"/>
        <rFont val="Calibri"/>
        <family val="2"/>
      </rPr>
      <t>8.1 Antimicrobieel beheer (een reeks gecoördineerde strategieën om het gebruik van antimicrobiële geneesmiddelen te verbeteren) wordt ten uitvoer gelegd.</t>
    </r>
  </si>
  <si>
    <r>
      <rPr>
        <sz val="11"/>
        <color rgb="FF000000"/>
        <rFont val="Calibri"/>
        <family val="2"/>
      </rPr>
      <t xml:space="preserve">8.2 De paraatheid omvat: de capaciteit om uitbraken te voorkomen, op te sporen en te beheren bij een grote plotselinge instroom van migranten. </t>
    </r>
  </si>
  <si>
    <r>
      <rPr>
        <sz val="11"/>
        <color rgb="FF000000"/>
        <rFont val="Calibri"/>
        <family val="2"/>
      </rPr>
      <t>9 Er is een specifiek nationaal kader voor prioritaire bedreigingen (zoals een grieppandemie) in alle sectoren.</t>
    </r>
  </si>
  <si>
    <r>
      <rPr>
        <sz val="11"/>
        <color rgb="FF000000"/>
        <rFont val="Calibri"/>
        <family val="2"/>
      </rPr>
      <t>9.1 Er zijn paraatheidsplannen voor gebeurtenissen van biologische gevaren opgezet, gezamenlijk ontwikkeld door de volksgezondheidsector en andere sectoren dan de gezondheidszorg, zoals civiele bescherming, grenscontrole en douane.</t>
    </r>
  </si>
  <si>
    <r>
      <rPr>
        <sz val="11"/>
        <color rgb="FF000000"/>
        <rFont val="Calibri"/>
        <family val="2"/>
      </rPr>
      <t>9.2 Wat de paraatheid bij pandemieën betreft, blijft de intensieve planning en coördinatie van de regering van cruciaal belang en wordt dit geleid door het Ministerie van Volksgezondheid.</t>
    </r>
  </si>
  <si>
    <r>
      <rPr>
        <sz val="11"/>
        <color rgb="FF000000"/>
        <rFont val="Calibri"/>
        <family val="2"/>
      </rPr>
      <t>10 Er wordt voorbereid in nationale en regionale netwerken.</t>
    </r>
  </si>
  <si>
    <r>
      <rPr>
        <sz val="11"/>
        <color rgb="FF000000"/>
        <rFont val="Calibri"/>
        <family val="2"/>
      </rPr>
      <t>11 Samenwerking tussen landen is opgezet om een hoog niveau van paraatheid te handhaven.</t>
    </r>
  </si>
  <si>
    <r>
      <rPr>
        <sz val="11"/>
        <color rgb="FF000000"/>
        <rFont val="Calibri"/>
        <family val="2"/>
      </rPr>
      <t>12 De functies en operaties van de nationale IGR-knooppunten zijn in overeenstemming met de definitie van de IGR (2005).</t>
    </r>
  </si>
  <si>
    <r>
      <rPr>
        <sz val="11"/>
        <color rgb="FF000000"/>
        <rFont val="Calibri"/>
        <family val="2"/>
      </rPr>
      <t>13 Er worden gedragslijnen en procedures vastgesteld voor de ontwikkeling, coördinatie en verspreiding van informatie in verband met een evenement op het gebied van volksgezondheid.</t>
    </r>
  </si>
  <si>
    <r>
      <rPr>
        <sz val="11"/>
        <color rgb="FF000000"/>
        <rFont val="Calibri"/>
        <family val="2"/>
      </rPr>
      <t>13.1 Een communicatiestrategie zorgt voor tijdige en doeltreffende communicatie voor en tijdens een gebeurtenis.</t>
    </r>
  </si>
  <si>
    <r>
      <rPr>
        <sz val="11"/>
        <color rgb="FF000000"/>
        <rFont val="Calibri"/>
        <family val="2"/>
      </rPr>
      <t>13.2 De communicatiestrategie omvat een opschaalbenadering.</t>
    </r>
  </si>
  <si>
    <r>
      <rPr>
        <sz val="11"/>
        <color rgb="FF000000"/>
        <rFont val="Calibri"/>
        <family val="2"/>
      </rPr>
      <t>13.3 Noodcommunicatieplannen blijven flexibel en worden waar nodig geactualiseerd.</t>
    </r>
  </si>
  <si>
    <r>
      <rPr>
        <sz val="11"/>
        <color rgb="FF000000"/>
        <rFont val="Calibri"/>
        <family val="2"/>
      </rPr>
      <t>13.4 Noodcommunicatieplannen zijn pragmatisch en eenvoudig uit te voeren.</t>
    </r>
  </si>
  <si>
    <r>
      <rPr>
        <sz val="11"/>
        <color rgb="FF000000"/>
        <rFont val="Calibri"/>
        <family val="2"/>
      </rPr>
      <t>13.5 Noodcommunicatieplannen worden getest.</t>
    </r>
  </si>
  <si>
    <r>
      <rPr>
        <sz val="11"/>
        <color rgb="FF000000"/>
        <rFont val="Calibri"/>
        <family val="2"/>
      </rPr>
      <t>13.6 De noodcommunicatieplannen hebben betrekking op de mogelijkheid dat bepaalde gebeurtenissen meer aandacht krijgen in de media.</t>
    </r>
  </si>
  <si>
    <r>
      <rPr>
        <sz val="11"/>
        <color rgb="FF000000"/>
        <rFont val="Calibri"/>
        <family val="2"/>
      </rPr>
      <t>13.7 De noodcommunicatieplannen hebben betrekking op de mogelijkheid dat bepaalde gebeurtenissen leiden tot een grotere vraag van het publiek om informatie.</t>
    </r>
  </si>
  <si>
    <r>
      <rPr>
        <sz val="11"/>
        <color rgb="FF000000"/>
        <rFont val="Calibri"/>
        <family val="2"/>
      </rPr>
      <t>13.8 Er worden verschillende communicatiekanalen opgezet (bijv. website, e-mail, onderwerpspecifieke telefoonlijnen).</t>
    </r>
  </si>
  <si>
    <r>
      <rPr>
        <sz val="11"/>
        <color rgb="FF000000"/>
        <rFont val="Calibri"/>
        <family val="2"/>
      </rPr>
      <t>13.9 Er wordt tijdig informatie en advies verstrekt over een gebeurtenis aan gezondheids- en andere professionals, zodat zij adequaat kunnen reageren op het publiek.</t>
    </r>
  </si>
  <si>
    <r>
      <rPr>
        <b/>
        <sz val="11"/>
        <color rgb="FFFFFFFF"/>
        <rFont val="Calibri"/>
        <family val="2"/>
      </rPr>
      <t>D2: Ondersteuning: opgeleide beroepsbevolking</t>
    </r>
  </si>
  <si>
    <r>
      <rPr>
        <b/>
        <sz val="11"/>
        <color rgb="FF000000"/>
        <rFont val="Calibri"/>
        <family val="2"/>
      </rPr>
      <t>BSI</t>
    </r>
  </si>
  <si>
    <r>
      <rPr>
        <b/>
        <sz val="11"/>
        <color rgb="FF000000"/>
        <rFont val="Calibri"/>
        <family val="2"/>
      </rPr>
      <t>CSI</t>
    </r>
  </si>
  <si>
    <r>
      <rPr>
        <sz val="11"/>
        <color rgb="FF000000"/>
        <rFont val="Calibri"/>
        <family val="2"/>
      </rPr>
      <t>1 Vaardigheden en competenties van het personeel in de gezondheidszorg zijn toereikend om het gezondheidstoezicht en de reactie op alle niveaus van het gezondheidsstelsel in stand te houden.</t>
    </r>
  </si>
  <si>
    <r>
      <rPr>
        <sz val="11"/>
        <color rgb="FF000000"/>
        <rFont val="Calibri"/>
        <family val="2"/>
      </rPr>
      <t>2 Er zijn personele middelen beschikbaar om de kerncapaciteitsvereisten van de IGR ten uitvoer te leggen.</t>
    </r>
  </si>
  <si>
    <r>
      <rPr>
        <sz val="11"/>
        <color rgb="FF000000"/>
        <rFont val="Calibri"/>
        <family val="2"/>
      </rPr>
      <t>3 De beschikbaarheid van gezondheidswerkers voor een continuüm van gezondheidsdiensten wordt gewaarborgd.</t>
    </r>
  </si>
  <si>
    <r>
      <rPr>
        <sz val="11"/>
        <color rgb="FF000000"/>
        <rFont val="Calibri"/>
        <family val="2"/>
      </rPr>
      <t>4 Onderwijs, opleiding en oefeningen worden ondersteund op strategisch en operationeel niveau van een organisatie.</t>
    </r>
  </si>
  <si>
    <r>
      <rPr>
        <sz val="11"/>
        <color rgb="FF000000"/>
        <rFont val="Calibri"/>
        <family val="2"/>
      </rPr>
      <t>4.1 Onderwijs, opleiding en oefeningen maken deel uit van de paraatheidsplanning van een organisatie.</t>
    </r>
  </si>
  <si>
    <r>
      <rPr>
        <sz val="11"/>
        <color rgb="FF000000"/>
        <rFont val="Calibri"/>
        <family val="2"/>
      </rPr>
      <t>5 De mate van paraatheid wordt beoordeeld aan de hand van simulatieoefeningen.</t>
    </r>
  </si>
  <si>
    <r>
      <rPr>
        <sz val="11"/>
        <color rgb="FF000000"/>
        <rFont val="Calibri"/>
        <family val="2"/>
      </rPr>
      <t>5.1 Relevante partnerorganisaties zijn betrokken bij oefeningen om het begrip van elkaars responsplannen te verbeteren.</t>
    </r>
  </si>
  <si>
    <r>
      <rPr>
        <sz val="11"/>
        <color rgb="FF000000"/>
        <rFont val="Calibri"/>
        <family val="2"/>
      </rPr>
      <t>6 Opleidingen, oefeningen en beoordelingen van incidenten worden gebruikt om de procedures voor risicobeheer te begrijpen en te verbeteren en om de capaciteiten te versterken.</t>
    </r>
  </si>
  <si>
    <r>
      <rPr>
        <sz val="11"/>
        <color rgb="FF000000"/>
        <rFont val="Calibri"/>
        <family val="2"/>
      </rPr>
      <t>6.1 Oefeningen zijn gebaseerd op een scenario en zijn afgestemd op de omgeving (bijv. lokaal, regionaal, nationaal en internationaal).</t>
    </r>
  </si>
  <si>
    <r>
      <rPr>
        <sz val="11"/>
        <color rgb="FF000000"/>
        <rFont val="Calibri"/>
        <family val="2"/>
      </rPr>
      <t>6.2 Om een succesvolle simulatie uit te voeren, krijgt de planningsgroep een duidelijk mandaat en de bevoegdheid om de exercitie te plannen, uit te voeren en te evalueren.</t>
    </r>
  </si>
  <si>
    <r>
      <rPr>
        <sz val="11"/>
        <color rgb="FF000000"/>
        <rFont val="Calibri"/>
        <family val="2"/>
      </rPr>
      <t>6.3 Doel van een simulatieoefening is het aanwijzen van gebieden voor verbetering.</t>
    </r>
  </si>
  <si>
    <r>
      <rPr>
        <sz val="11"/>
        <color rgb="FF000000"/>
        <rFont val="Calibri"/>
        <family val="2"/>
      </rPr>
      <t>7 Er worden oefeningen gehouden om de daadwerkelijke functionaliteit van de kerncapaciteiten van de IGR te testen.</t>
    </r>
  </si>
  <si>
    <r>
      <rPr>
        <sz val="11"/>
        <color rgb="FF000000"/>
        <rFont val="Calibri"/>
        <family val="2"/>
      </rPr>
      <t>8 De oorspronkelijke doelstellingen van onderwijs, opleiding en simulatieoefeningen worden geëvalueerd en de opgedane ervaring wordt in een verslag gedocumenteerd.</t>
    </r>
  </si>
  <si>
    <r>
      <rPr>
        <b/>
        <sz val="11"/>
        <color rgb="FFFFFFFF"/>
        <rFont val="Calibri"/>
        <family val="2"/>
      </rPr>
      <t>D3: Ondersteuningscapaciteit: bewaking</t>
    </r>
  </si>
  <si>
    <r>
      <rPr>
        <b/>
        <sz val="11"/>
        <color rgb="FF000000"/>
        <rFont val="Calibri"/>
        <family val="2"/>
      </rPr>
      <t>BSI</t>
    </r>
  </si>
  <si>
    <r>
      <rPr>
        <b/>
        <sz val="11"/>
        <color rgb="FF000000"/>
        <rFont val="Calibri"/>
        <family val="2"/>
      </rPr>
      <t>CSI</t>
    </r>
  </si>
  <si>
    <r>
      <rPr>
        <sz val="11"/>
        <color rgb="FF000000"/>
        <rFont val="Calibri"/>
        <family val="2"/>
      </rPr>
      <t>1 Er is een op indicatoren gebaseerd surveillancesysteem ingevoerd.</t>
    </r>
  </si>
  <si>
    <r>
      <rPr>
        <sz val="11"/>
        <color rgb="FF000000"/>
        <rFont val="Calibri"/>
        <family val="2"/>
      </rPr>
      <t>1.1 Deze indicatoren zijn gedefinieerd in protocollen om een tijdige follow-up mogelijk te maken.</t>
    </r>
  </si>
  <si>
    <r>
      <rPr>
        <sz val="11"/>
        <color rgb="FF000000"/>
        <rFont val="Calibri"/>
        <family val="2"/>
      </rPr>
      <t xml:space="preserve">2 Er bestaat een inlichtingensysteem </t>
    </r>
    <r>
      <rPr>
        <sz val="11"/>
        <color rgb="FF000000"/>
        <rFont val="Calibri"/>
        <family val="2"/>
      </rPr>
      <t>voor epidemieën.</t>
    </r>
  </si>
  <si>
    <r>
      <rPr>
        <sz val="11"/>
        <color rgb="FF000000"/>
        <rFont val="Calibri"/>
        <family val="2"/>
      </rPr>
      <t>2.1 De volksgezondheidsproblemen zijn vastgelegd in protocollen om een tijdige follow-up mogelijk te maken.</t>
    </r>
  </si>
  <si>
    <r>
      <rPr>
        <sz val="11"/>
        <color rgb="FF000000"/>
        <rFont val="Calibri"/>
        <family val="2"/>
      </rPr>
      <t>2.2 Het surveillancesysteem voorziet in real-time rapportage van surveillancegegevens.</t>
    </r>
  </si>
  <si>
    <r>
      <rPr>
        <sz val="11"/>
        <color rgb="FF000000"/>
        <rFont val="Calibri"/>
        <family val="2"/>
      </rPr>
      <t>2.3 Het surveillancesysteem is gevoelig en flexibel om eerste gevallen of gebeurtenissen op te sporen.</t>
    </r>
  </si>
  <si>
    <r>
      <rPr>
        <sz val="11"/>
        <color rgb="FF000000"/>
        <rFont val="Calibri"/>
        <family val="2"/>
      </rPr>
      <t xml:space="preserve">2.4 Het surveillancesysteem krijgt informatie van een breed scala aan verschillende en betrouwbare bronnen. </t>
    </r>
  </si>
  <si>
    <r>
      <rPr>
        <sz val="11"/>
        <color rgb="FF000000"/>
        <rFont val="Calibri"/>
        <family val="2"/>
      </rPr>
      <t>2.5 Het bewakingsnetwerk omvat informatie van veterinaire bewakingssystemen.</t>
    </r>
  </si>
  <si>
    <r>
      <rPr>
        <sz val="11"/>
        <color rgb="FF000000"/>
        <rFont val="Calibri"/>
        <family val="2"/>
      </rPr>
      <t>2.6 Het bewakingsnetwerk bevat informatie van entomologische bewakingssystemen.</t>
    </r>
  </si>
  <si>
    <r>
      <rPr>
        <sz val="11"/>
        <color rgb="FF000000"/>
        <rFont val="Calibri"/>
        <family val="2"/>
      </rPr>
      <t>2.7 Het bewakingsnetwerk omvat informatie van milieubewakingssystemen.</t>
    </r>
  </si>
  <si>
    <r>
      <rPr>
        <sz val="11"/>
        <color rgb="FF000000"/>
        <rFont val="Calibri"/>
        <family val="2"/>
      </rPr>
      <t>2.8 Het bewakingsnetwerk omvat informatie van meteorologische bewakingssystemen.</t>
    </r>
  </si>
  <si>
    <r>
      <rPr>
        <sz val="11"/>
        <color rgb="FF000000"/>
        <rFont val="Calibri"/>
        <family val="2"/>
      </rPr>
      <t>2.9 Het bewakingsnetwerk bevat informatie van microbiologische bewakingssystemen.</t>
    </r>
  </si>
  <si>
    <r>
      <rPr>
        <sz val="11"/>
        <color rgb="FF000000"/>
        <rFont val="Calibri"/>
        <family val="2"/>
      </rPr>
      <t>3 Het surveillancesysteem zorgt voor een vroegtijdig waarschuwingssignaal voor een mogelijk geval van zorg voor de volksgezondheid.</t>
    </r>
  </si>
  <si>
    <r>
      <rPr>
        <sz val="11"/>
        <color rgb="FF000000"/>
        <rFont val="Calibri"/>
        <family val="2"/>
      </rPr>
      <t xml:space="preserve">4 Er wordt deelgenomen aan EU-surveillancenetwerken. </t>
    </r>
  </si>
  <si>
    <r>
      <rPr>
        <sz val="11"/>
        <color rgb="FF000000"/>
        <rFont val="Calibri"/>
        <family val="2"/>
      </rPr>
      <t>5 Het surveillancesysteem voldoet aan de normen van de EU &amp; WHO met betrekking tot epidemiologische gegevens over alle ziekten die onder EU-toezicht vallen, de gevalsdefinities en de rapporteringsprotocollen.</t>
    </r>
  </si>
  <si>
    <r>
      <rPr>
        <sz val="11"/>
        <color rgb="FF000000"/>
        <rFont val="Calibri"/>
        <family val="2"/>
      </rPr>
      <t>6 Aan de betrokken sectoren en belanghebbenden wordt systematisch en regelmatig verslag uitgebracht over de surveillancegegevens.</t>
    </r>
  </si>
  <si>
    <r>
      <rPr>
        <sz val="11"/>
        <color rgb="FF000000"/>
        <rFont val="Calibri"/>
        <family val="2"/>
      </rPr>
      <t>6.1 Alle relevante bewakingssystemen zijn geïntegreerd in een netwerk dat consequent informatie uitwisselt.</t>
    </r>
  </si>
  <si>
    <r>
      <rPr>
        <sz val="11"/>
        <color rgb="FF000000"/>
        <rFont val="Calibri"/>
        <family val="2"/>
      </rPr>
      <t>6.2 Er zijn rapportagenetwerken en -protocollen.</t>
    </r>
  </si>
  <si>
    <r>
      <rPr>
        <sz val="11"/>
        <color rgb="FF000000"/>
        <rFont val="Calibri"/>
        <family val="2"/>
      </rPr>
      <t>6.3 Het surveillancesysteem kan de informatie verstrekken die nodig is om te kunnen reageren.</t>
    </r>
  </si>
  <si>
    <r>
      <rPr>
        <b/>
        <sz val="11"/>
        <color rgb="FFFFFFFF"/>
        <rFont val="Calibri"/>
        <family val="2"/>
      </rPr>
      <t>D4: Ondersteuningscapaciteit: risicobeoordeling</t>
    </r>
  </si>
  <si>
    <r>
      <rPr>
        <b/>
        <sz val="11"/>
        <color rgb="FF000000"/>
        <rFont val="Calibri"/>
        <family val="2"/>
      </rPr>
      <t>BSI</t>
    </r>
  </si>
  <si>
    <r>
      <rPr>
        <b/>
        <sz val="11"/>
        <color rgb="FF000000"/>
        <rFont val="Calibri"/>
        <family val="2"/>
      </rPr>
      <t>CSI</t>
    </r>
  </si>
  <si>
    <r>
      <rPr>
        <sz val="11"/>
        <color rgb="FF000000"/>
        <rFont val="Calibri"/>
        <family val="2"/>
      </rPr>
      <t>1 Waarschuwingen en vroegtijdige waarschuwingen worden beoordeeld op basis van een gezamenlijke analyse van de surveillance en andere beschikbare gegevens.</t>
    </r>
  </si>
  <si>
    <r>
      <rPr>
        <sz val="11"/>
        <color rgb="FF000000"/>
        <rFont val="Calibri"/>
        <family val="2"/>
      </rPr>
      <t>2 Er is een team voor risicobeoordeling samengesteld om de risico’s van een (mogelijk) geval van zorg voor de volksgezondheid te beoordelen.</t>
    </r>
  </si>
  <si>
    <r>
      <rPr>
        <sz val="11"/>
        <color rgb="FF000000"/>
        <rFont val="Calibri"/>
        <family val="2"/>
      </rPr>
      <t>2,1 Het team voor risicobeoordeling omvat aanvullende expertise (bijvoorbeeld toxicologie, diergezondheid, voedselveiligheid, enz.).</t>
    </r>
  </si>
  <si>
    <r>
      <rPr>
        <sz val="11"/>
        <color rgb="FF000000"/>
        <rFont val="Calibri"/>
        <family val="2"/>
      </rPr>
      <t>2.2 Op basis van de kenmerken van de ziekte bepaalt het beoordelingsteam hoe vaak de risicobeoordeling moet worden geactualiseerd.</t>
    </r>
  </si>
  <si>
    <r>
      <rPr>
        <sz val="11"/>
        <color rgb="FF000000"/>
        <rFont val="Calibri"/>
        <family val="2"/>
      </rPr>
      <t>2.3 Het risico dat aan een gebeurtenis wordt toegekend, is gebaseerd op het vermoedelijke (of bekende) gevaar.</t>
    </r>
  </si>
  <si>
    <r>
      <rPr>
        <sz val="11"/>
        <color rgb="FF000000"/>
        <rFont val="Calibri"/>
        <family val="2"/>
      </rPr>
      <t>2.4 Het aan een gebeurtenis toegewezen risiconiveau is gebaseerd op de mogelijke blootstelling aan het gevaar.</t>
    </r>
  </si>
  <si>
    <r>
      <rPr>
        <sz val="11"/>
        <color rgb="FF000000"/>
        <rFont val="Calibri"/>
        <family val="2"/>
      </rPr>
      <t>2.5 Het aan een gebeurtenis toegewezen risiconiveau is gebaseerd op de context waarin de gebeurtenis plaatsvindt.</t>
    </r>
  </si>
  <si>
    <r>
      <rPr>
        <sz val="11"/>
        <color rgb="FF000000"/>
        <rFont val="Calibri"/>
        <family val="2"/>
      </rPr>
      <t>2.6 Het toegewezen risiconiveau is gebaseerd op de kenmerken van de ziekte (zoals het aantal gevallen/sterfgevallen, het aantal ernstige ziekten in de populatie, de zwaarst getroffen klinische bevolkingsgroepen, enz.).</t>
    </r>
  </si>
  <si>
    <r>
      <rPr>
        <sz val="11"/>
        <color rgb="FF000000"/>
        <rFont val="Calibri"/>
        <family val="2"/>
      </rPr>
      <t>2.7 Het toegewezen risiconiveau is gebaseerd op de dienstverleningscapaciteit (bijv. het aantal patiënten dat wordt aangeboden in de primaire zorg/dat is opgenomen in een ziekenhuis en een speciale behandeling voor intensieve verzorging).</t>
    </r>
  </si>
  <si>
    <r>
      <rPr>
        <sz val="11"/>
        <color rgb="FF000000"/>
        <rFont val="Calibri"/>
        <family val="2"/>
      </rPr>
      <t>3 Risicobeoordelingen worden gebruikt om paraatheidsplanning en responsactiviteiten te ondersteunen.</t>
    </r>
  </si>
  <si>
    <r>
      <rPr>
        <sz val="11"/>
        <color rgb="FF000000"/>
        <rFont val="Calibri"/>
        <family val="2"/>
      </rPr>
      <t>3.1 Duidelijk omschreven vragen worden gebruikt als onderdeel van de risicobeoordeling om bij te dragen tot de identificatie van prioritaire activiteiten.</t>
    </r>
  </si>
  <si>
    <r>
      <rPr>
        <sz val="11"/>
        <color rgb="FF000000"/>
        <rFont val="Calibri"/>
        <family val="2"/>
      </rPr>
      <t>3.2 Risicobeoordelingen worden gebruikt om risicogebieden te identificeren.</t>
    </r>
  </si>
  <si>
    <r>
      <rPr>
        <sz val="11"/>
        <color rgb="FF000000"/>
        <rFont val="Calibri"/>
        <family val="2"/>
      </rPr>
      <t>3.3 Risicobeoordelingen worden gebruikt om risicopopulaties te identificeren.</t>
    </r>
  </si>
  <si>
    <r>
      <rPr>
        <sz val="11"/>
        <color rgb="FF000000"/>
        <rFont val="Calibri"/>
        <family val="2"/>
      </rPr>
      <t>3.4 Risicobeoordelingen worden gebruikt om operationele partners te identificeren en te betrekken.</t>
    </r>
  </si>
  <si>
    <r>
      <rPr>
        <sz val="11"/>
        <color rgb="FF000000"/>
        <rFont val="Calibri"/>
        <family val="2"/>
      </rPr>
      <t>3.5 Risicobeoordelingen worden gebruikt om belangrijke beleidspartners te identificeren en te betrekken.</t>
    </r>
  </si>
  <si>
    <r>
      <rPr>
        <sz val="11"/>
        <color rgb="FF000000"/>
        <rFont val="Calibri"/>
        <family val="2"/>
      </rPr>
      <t>3.6 Risicokarakterisering bevat informatie uit kwantitatieve modellen, indien beschikbaar en toegankelijk.</t>
    </r>
  </si>
  <si>
    <r>
      <rPr>
        <sz val="11"/>
        <color rgb="FF000000"/>
        <rFont val="Calibri"/>
        <family val="2"/>
      </rPr>
      <t>3.7 Risicokarakterisering omvat adviezen van deskundigen.</t>
    </r>
  </si>
  <si>
    <r>
      <rPr>
        <b/>
        <sz val="11"/>
        <color rgb="FFFFFFFF"/>
        <rFont val="Calibri"/>
        <family val="2"/>
      </rPr>
      <t>D5: Beheer van de respons op de gebeurtenis</t>
    </r>
  </si>
  <si>
    <r>
      <rPr>
        <b/>
        <sz val="11"/>
        <color rgb="FF000000"/>
        <rFont val="Calibri"/>
        <family val="2"/>
      </rPr>
      <t>BSI</t>
    </r>
  </si>
  <si>
    <r>
      <rPr>
        <b/>
        <sz val="11"/>
        <color rgb="FF000000"/>
        <rFont val="Calibri"/>
        <family val="2"/>
      </rPr>
      <t>CSI</t>
    </r>
  </si>
  <si>
    <r>
      <rPr>
        <sz val="11"/>
        <color rgb="FF000000"/>
        <rFont val="Calibri"/>
        <family val="2"/>
      </rPr>
      <t>1 Er bestaan specifieke procedures om de reactie op noodsituaties op het gebied van de gezondheidszorg te activeren en te deactiveren (“standby”).</t>
    </r>
  </si>
  <si>
    <r>
      <rPr>
        <sz val="11"/>
        <color rgb="FF000000"/>
        <rFont val="Calibri"/>
        <family val="2"/>
      </rPr>
      <t>1.1 In de responsbesluiten wordt rekening gehouden met de volgende beginselen: voorzorg, evenredigheid en flexibiliteit.</t>
    </r>
  </si>
  <si>
    <r>
      <rPr>
        <sz val="11"/>
        <color rgb="FF000000"/>
        <rFont val="Calibri"/>
        <family val="2"/>
      </rPr>
      <t>2 Normen voor infectiepreventie en -bestrijding zijn vastgesteld en functioneren op nationaal en ziekenhuisniveau.</t>
    </r>
  </si>
  <si>
    <r>
      <rPr>
        <sz val="11"/>
        <color rgb="FF000000"/>
        <rFont val="Calibri"/>
        <family val="2"/>
      </rPr>
      <t>2.1 Veiligheidsmaatregelen voor de behandeling van pathogene stoffen zijn voorhanden en bekend bij werknemers in de gezondheidszorg.</t>
    </r>
  </si>
  <si>
    <r>
      <rPr>
        <sz val="11"/>
        <color rgb="FF000000"/>
        <rFont val="Calibri"/>
        <family val="2"/>
      </rPr>
      <t>3 Laboratoriumdiensten zijn beschikbaar om te testen op prioritaire gezondheidsbedreigingen.</t>
    </r>
  </si>
  <si>
    <r>
      <rPr>
        <sz val="11"/>
        <color rgb="FF000000"/>
        <rFont val="Calibri"/>
        <family val="2"/>
      </rPr>
      <t>3.1 Er zijn laboratoriumpraktijken op het gebied van bioveiligheid en biobeveiliging (Biorisk management) opgezet en uitgevoerd.</t>
    </r>
  </si>
  <si>
    <r>
      <rPr>
        <sz val="11"/>
        <color rgb="FF000000"/>
        <rFont val="Calibri"/>
        <family val="2"/>
      </rPr>
      <t>4 Er is een operationeel noodprogramma opgezet met behulp van een operatiecentrum voor noodsituaties, operationele procedures en plannen, en de capaciteit om noodmaatregelen te activeren.</t>
    </r>
  </si>
  <si>
    <r>
      <rPr>
        <sz val="11"/>
        <color rgb="FF000000"/>
        <rFont val="Calibri"/>
        <family val="2"/>
      </rPr>
      <t>5 Er bestaat een geteste commando- en controlestructuur met duidelijke taken en verantwoordelijkheden.</t>
    </r>
  </si>
  <si>
    <r>
      <rPr>
        <sz val="11"/>
        <color rgb="FF000000"/>
        <rFont val="Calibri"/>
        <family val="2"/>
      </rPr>
      <t>5.1 Coördinatie, bevelvoering en controle zijn gebaseerd op bestaande infrastructuur.</t>
    </r>
  </si>
  <si>
    <r>
      <rPr>
        <sz val="11"/>
        <color rgb="FF000000"/>
        <rFont val="Calibri"/>
        <family val="2"/>
      </rPr>
      <t>5.2 Coördinatie, bevelvoering en controle worden voortdurend versterkt.</t>
    </r>
  </si>
  <si>
    <r>
      <rPr>
        <sz val="11"/>
        <color rgb="FF000000"/>
        <rFont val="Calibri"/>
        <family val="2"/>
      </rPr>
      <t>5.3 Er zijn procedures voor de coördinatie van alle relevante partners van het gezondheidsstelsel vastgesteld, bijvoorbeeld op het gebied van volksgezondheid, medische en geestelijke gezondheidszorg.</t>
    </r>
  </si>
  <si>
    <r>
      <rPr>
        <sz val="11"/>
        <color rgb="FF000000"/>
        <rFont val="Calibri"/>
        <family val="2"/>
      </rPr>
      <t>5.4 De coördinatie omvat zorg voor de bevolking en de mobilisatie van middelen.</t>
    </r>
  </si>
  <si>
    <r>
      <rPr>
        <sz val="11"/>
        <color rgb="FF000000"/>
        <rFont val="Calibri"/>
        <family val="2"/>
      </rPr>
      <t>5.5 De coördinatie omvat de activering van ondersteunende netwerken, adviesgroepen, partnernetwerken en communicatie.</t>
    </r>
  </si>
  <si>
    <r>
      <rPr>
        <sz val="11"/>
        <color rgb="FF000000"/>
        <rFont val="Calibri"/>
        <family val="2"/>
      </rPr>
      <t>5.6 Het openbare zorgstelsel wordt ondersteund door crisismanagementteams op alle niveaus.</t>
    </r>
  </si>
  <si>
    <r>
      <rPr>
        <sz val="11"/>
        <color rgb="FF000000"/>
        <rFont val="Calibri"/>
        <family val="2"/>
      </rPr>
      <t>5.7 In het besluitvormingsproces wordt rekening gehouden met de verwachte gedragsmatige respons (bijv. het niveau van bezorgdheid van de bevolking).</t>
    </r>
  </si>
  <si>
    <r>
      <rPr>
        <sz val="11"/>
        <color rgb="FF000000"/>
        <rFont val="Calibri"/>
        <family val="2"/>
      </rPr>
      <t>6 Er worden procedures vastgesteld voor de coördinatie van multisectorale activiteiten tussen de ministeries en sectoren.</t>
    </r>
  </si>
  <si>
    <r>
      <rPr>
        <sz val="11"/>
        <color rgb="FF000000"/>
        <rFont val="Calibri"/>
        <family val="2"/>
      </rPr>
      <t xml:space="preserve">7 Multidisciplinaire en multisectorale </t>
    </r>
    <r>
      <rPr>
        <sz val="11"/>
        <color rgb="FF000000"/>
        <rFont val="Calibri"/>
        <family val="2"/>
      </rPr>
      <t>snelle respons is vastgesteld en 24 uur per week en 7 dagen per week beschikbaar. </t>
    </r>
  </si>
  <si>
    <r>
      <rPr>
        <sz val="11"/>
        <color rgb="FF000000"/>
        <rFont val="Calibri"/>
        <family val="2"/>
      </rPr>
      <t>7.1 Er bestaan procedures voor medische tegenmaatregelen, met inbegrip van de implementatie en verstrekking daarvan.</t>
    </r>
  </si>
  <si>
    <r>
      <rPr>
        <sz val="11"/>
        <color rgb="FF000000"/>
        <rFont val="Calibri"/>
        <family val="2"/>
      </rPr>
      <t>7.2 Er zijn procedures voor het verzenden en ontvangen van medische tegenmaatregelen tijdens een noodsituatie op het gebied van de volksgezondheid.</t>
    </r>
  </si>
  <si>
    <r>
      <rPr>
        <sz val="11"/>
        <color rgb="FF000000"/>
        <rFont val="Calibri"/>
        <family val="2"/>
      </rPr>
      <t>7.3 Procedures voor de respons op door voedsel overgedragen ziekten en voedselbesmetting zijn vastgesteld en functioneren.</t>
    </r>
  </si>
  <si>
    <r>
      <rPr>
        <sz val="11"/>
        <color rgb="FF000000"/>
        <rFont val="Calibri"/>
        <family val="2"/>
      </rPr>
      <t>7.4 Procedures voor de respons op zoönoses en potentiële zoönoses zijn vastgesteld en functioneren.</t>
    </r>
  </si>
  <si>
    <r>
      <rPr>
        <sz val="11"/>
        <color rgb="FF000000"/>
        <rFont val="Calibri"/>
        <family val="2"/>
      </rPr>
      <t>7.5 In gebieden die ontvankelijk zijn voor overdracht van arbovirus worden standaardprocedures voor veldonderzoeken en snelle vectorbestrijdingsmaatregelen ontwikkeld.</t>
    </r>
  </si>
  <si>
    <r>
      <rPr>
        <sz val="11"/>
        <color rgb="FF000000"/>
        <rFont val="Calibri"/>
        <family val="2"/>
      </rPr>
      <t>7.6 Volksgezondheids-, medische en geestelijke/gedragsgezondheidsstelsels die het herstel ondersteunen, zijn aanwezig.</t>
    </r>
  </si>
  <si>
    <r>
      <rPr>
        <sz val="11"/>
        <color rgb="FF000000"/>
        <rFont val="Calibri"/>
        <family val="2"/>
      </rPr>
      <t>7.7 Voor respondenten die meewerken aan een noodsituatie op het gebied van de volksgezondheid in het buitenland is er een protocol voor medische evacuatie.</t>
    </r>
  </si>
  <si>
    <r>
      <rPr>
        <sz val="11"/>
        <color rgb="FF000000"/>
        <rFont val="Calibri"/>
        <family val="2"/>
      </rPr>
      <t>8 Op basis van de verzamelde controlegegevens wordt de doeltreffendheid van de responsactiviteiten vaak geëvalueerd.</t>
    </r>
  </si>
  <si>
    <r>
      <rPr>
        <sz val="11"/>
        <color rgb="FF000000"/>
        <rFont val="Calibri"/>
        <family val="2"/>
      </rPr>
      <t>8.1 De respons wordt voortdurend aangepast aan de nieuwe situatie.</t>
    </r>
  </si>
  <si>
    <r>
      <rPr>
        <sz val="11"/>
        <color rgb="FF000000"/>
        <rFont val="Calibri"/>
        <family val="2"/>
      </rPr>
      <t xml:space="preserve">8.2 Tijdens een gebeurtenis worden de systemen voor gezondheidsmonitoring versterkt. </t>
    </r>
  </si>
  <si>
    <r>
      <rPr>
        <sz val="11"/>
        <color rgb="FF000000"/>
        <rFont val="Calibri"/>
        <family val="2"/>
      </rPr>
      <t>8.3 Tijdens de gebeurtenis worden gegevens over de gezondheidsmonitorng van de gebeurtenis regelmatig geëvalueerd.</t>
    </r>
  </si>
  <si>
    <r>
      <rPr>
        <sz val="11"/>
        <color rgb="FF000000"/>
        <rFont val="Calibri"/>
        <family val="2"/>
      </rPr>
      <t>8.4 De systemen voor gezondheidsmonitoring controleren de ontwikkelingen (bijv. geografische en/of temporele spreiding).</t>
    </r>
  </si>
  <si>
    <r>
      <rPr>
        <sz val="11"/>
        <color rgb="FF000000"/>
        <rFont val="Calibri"/>
        <family val="2"/>
      </rPr>
      <t>8.5 De systemen voor gezondheidsmonitoring controleren de werking van essentiële diensten.</t>
    </r>
  </si>
  <si>
    <r>
      <rPr>
        <sz val="11"/>
        <color rgb="FF000000"/>
        <rFont val="Calibri"/>
        <family val="2"/>
      </rPr>
      <t>8.6 Monitoringsystemen voor de gezondheid zijn verbonden met laboratoria en gezondheidsvoorzieningen.</t>
    </r>
  </si>
  <si>
    <r>
      <rPr>
        <sz val="11"/>
        <color rgb="FF000000"/>
        <rFont val="Calibri"/>
        <family val="2"/>
      </rPr>
      <t>9 Er wordt een brede communicatiestrategie ontwikkeld om samen te werken met alle relevante belanghebbenden, zoals gezondheidswerkers, de media en burgers uit de publieke en andere sectoren, enz.</t>
    </r>
  </si>
  <si>
    <r>
      <rPr>
        <sz val="11"/>
        <color rgb="FF000000"/>
        <rFont val="Calibri"/>
        <family val="2"/>
      </rPr>
      <t>9.1 De verantwoordelijkheidsketens zijn duidelijk omschreven om te zorgen voor effectieve communicatie op nationaal en internationaal niveau.</t>
    </r>
  </si>
  <si>
    <r>
      <rPr>
        <sz val="11"/>
        <color rgb="FF000000"/>
        <rFont val="Calibri"/>
        <family val="2"/>
      </rPr>
      <t>9.2 Alle relevante belanghebbenden zijn van tevoren, gedurende de hele periode en na afloop van een gebeurtenis betrokken en goed geïnformeerd.</t>
    </r>
  </si>
  <si>
    <r>
      <rPr>
        <sz val="11"/>
        <color rgb="FF000000"/>
        <rFont val="Calibri"/>
        <family val="2"/>
      </rPr>
      <t>9.3 Tijdens een gebeurtenis worden de kernboodschappen van de verschillende autoriteiten gecoördineerd en gestandaardiseerd.</t>
    </r>
  </si>
  <si>
    <r>
      <rPr>
        <sz val="11"/>
        <color rgb="FF000000"/>
        <rFont val="Calibri"/>
        <family val="2"/>
      </rPr>
      <t>9.4 Informatie over de zich ontwikkelende gebeurtenis wordt aan de relevante belanghebbenden en het publiek meegedeeld.</t>
    </r>
  </si>
  <si>
    <r>
      <rPr>
        <sz val="11"/>
        <color rgb="FF000000"/>
        <rFont val="Calibri"/>
        <family val="2"/>
      </rPr>
      <t>9.5 Kritische communicatienetwerken worden geïdentificeerd, in kaart gebracht en gemonitord.</t>
    </r>
  </si>
  <si>
    <r>
      <rPr>
        <sz val="11"/>
        <color rgb="FF000000"/>
        <rFont val="Calibri"/>
        <family val="2"/>
      </rPr>
      <t>9.6 Er wordt ad hoc informatiemateriaal voor verschillende belanghebbenden opgesteld (bijv. vereenvoudigde definities voor gemeenschapsgebruik).</t>
    </r>
  </si>
  <si>
    <r>
      <rPr>
        <sz val="11"/>
        <color rgb="FF000000"/>
        <rFont val="Calibri"/>
        <family val="2"/>
      </rPr>
      <t>10 Tijdens een gebeurtenis worden consistente berichten verspreid door een betrouwbare autoriteit.</t>
    </r>
  </si>
  <si>
    <r>
      <rPr>
        <sz val="11"/>
        <color rgb="FF000000"/>
        <rFont val="Calibri"/>
        <family val="2"/>
      </rPr>
      <t>10.1 Informatie over een gebeurtenis wordt verspreid onder alle belanghebbenden in de gezondheidssector.</t>
    </r>
  </si>
  <si>
    <r>
      <rPr>
        <sz val="11"/>
        <color rgb="FF000000"/>
        <rFont val="Calibri"/>
        <family val="2"/>
      </rPr>
      <t>10.2 Informatie over een gebeurtenis wordt verspreid onder alle belanghebbenden in andere sectoren.</t>
    </r>
  </si>
  <si>
    <r>
      <rPr>
        <sz val="11"/>
        <color rgb="FF000000"/>
        <rFont val="Calibri"/>
        <family val="2"/>
      </rPr>
      <t>11 Doeltreffende reacties op het gebied van de volksgezondheid op de plaatsen van binnenkomst zijn vastgesteld in overeenstemming met de IGR.</t>
    </r>
  </si>
  <si>
    <r>
      <rPr>
        <sz val="11"/>
        <color rgb="FF000000"/>
        <rFont val="Calibri"/>
        <family val="2"/>
      </rPr>
      <t>11.1 Procedures voor het beheer van rechtszaken worden ten uitvoer gelegd voor relevante gevaren in het kader van de IGR.</t>
    </r>
  </si>
  <si>
    <r>
      <rPr>
        <sz val="11"/>
        <color rgb="FF000000"/>
        <rFont val="Calibri"/>
        <family val="2"/>
      </rPr>
      <t>11.2 Aan de IGR-verplichtingen ten aanzien van het punt van binnenkomst is voldaan.</t>
    </r>
  </si>
  <si>
    <r>
      <rPr>
        <sz val="11"/>
        <color rgb="FF000000"/>
        <rFont val="Calibri"/>
        <family val="2"/>
      </rPr>
      <t>12 Informatie over een gebeurtenis wordt onder het publiek verspreid om de uitbraak uit te leggen, het vertrouwen te herstellen en het infectierisico tot een minimum te beperken.</t>
    </r>
  </si>
  <si>
    <r>
      <rPr>
        <sz val="11"/>
        <color rgb="FF000000"/>
        <rFont val="Calibri"/>
        <family val="2"/>
      </rPr>
      <t>12.1 De communicatie met het publiek wordt geharmoniseerd met andere nationale en internationale organisaties.</t>
    </r>
  </si>
  <si>
    <r>
      <rPr>
        <sz val="11"/>
        <color rgb="FF000000"/>
        <rFont val="Calibri"/>
        <family val="2"/>
      </rPr>
      <t>12.2 Er worden kernboodschappen voor publiekscommunicatie gecreëerd.</t>
    </r>
  </si>
  <si>
    <r>
      <rPr>
        <sz val="11"/>
        <color rgb="FF000000"/>
        <rFont val="Calibri"/>
        <family val="2"/>
      </rPr>
      <t>12.3 Informatie voor het publiek is zinvol, relevant en actueel.</t>
    </r>
  </si>
  <si>
    <r>
      <rPr>
        <sz val="11"/>
        <color rgb="FF000000"/>
        <rFont val="Calibri"/>
        <family val="2"/>
      </rPr>
      <t xml:space="preserve">12.4 Informatie voor het publiek is open en transparant. </t>
    </r>
  </si>
  <si>
    <r>
      <rPr>
        <sz val="11"/>
        <color rgb="FF000000"/>
        <rFont val="Calibri"/>
        <family val="2"/>
      </rPr>
      <t>12.5 Informatie voor het publiek houdt rekening met de risicoperceptie van het publiek.</t>
    </r>
  </si>
  <si>
    <r>
      <rPr>
        <sz val="11"/>
        <color rgb="FF000000"/>
        <rFont val="Calibri"/>
        <family val="2"/>
      </rPr>
      <t>12.6 De communicatie met het publiek houdt rekening met de kenmerken van de bevolking, zoals taal, sociale, religieuze, culturele, politieke en/of economische aspecten.</t>
    </r>
  </si>
  <si>
    <r>
      <rPr>
        <b/>
        <sz val="11"/>
        <color rgb="FFFFFFFF"/>
        <rFont val="Calibri"/>
        <family val="2"/>
      </rPr>
      <t>D6: Evaluatie na de gebeurtenis</t>
    </r>
  </si>
  <si>
    <r>
      <rPr>
        <b/>
        <sz val="11"/>
        <color rgb="FF000000"/>
        <rFont val="Calibri"/>
        <family val="2"/>
      </rPr>
      <t>BSI</t>
    </r>
  </si>
  <si>
    <r>
      <rPr>
        <b/>
        <sz val="11"/>
        <color rgb="FF000000"/>
        <rFont val="Calibri"/>
        <family val="2"/>
      </rPr>
      <t>CSI</t>
    </r>
  </si>
  <si>
    <r>
      <rPr>
        <sz val="11"/>
        <color rgb="FF000000"/>
        <rFont val="Calibri"/>
        <family val="2"/>
      </rPr>
      <t>1 De mate van paraatheid wordt beoordeeld aan de hand van de evaluatie van gebeurtenissen in het kader van de volksgezondheid.</t>
    </r>
  </si>
  <si>
    <r>
      <rPr>
        <sz val="11"/>
        <color rgb="FF000000"/>
        <rFont val="Calibri"/>
        <family val="2"/>
      </rPr>
      <t>1.1 De paraatheid wordt onafhankelijk geëvalueerd.</t>
    </r>
  </si>
  <si>
    <r>
      <rPr>
        <sz val="11"/>
        <color rgb="FF000000"/>
        <rFont val="Calibri"/>
        <family val="2"/>
      </rPr>
      <t>2 Evaluaties na de gebeurtenissen maken deel uit van de activiteiten op het gebied van paraatheidsplanning van de organisatie.</t>
    </r>
  </si>
  <si>
    <r>
      <rPr>
        <sz val="11"/>
        <color rgb="FF000000"/>
        <rFont val="Calibri"/>
        <family val="2"/>
      </rPr>
      <t>2.1 Na de gebeurtenissen worden zo snel mogelijk na de gebeurtenis evaluaties uitgevoerd.</t>
    </r>
  </si>
  <si>
    <r>
      <rPr>
        <sz val="11"/>
        <color rgb="FF000000"/>
        <rFont val="Calibri"/>
        <family val="2"/>
      </rPr>
      <t>2.2 Er worden evaluaties na de gebeurtenis van kwalitatieve aard uitgevoerd.</t>
    </r>
  </si>
  <si>
    <r>
      <rPr>
        <sz val="11"/>
        <color rgb="FF000000"/>
        <rFont val="Calibri"/>
        <family val="2"/>
      </rPr>
      <t>2.3 Evaluaties na de gebeurtenis bestaan uit een interne audit, waarbij alle nationale belanghebbenden betrokken zijn die verantwoordelijk zijn voor essentiële taken op het gebied van de volksgezondheid.</t>
    </r>
  </si>
  <si>
    <r>
      <rPr>
        <sz val="11"/>
        <color rgb="FF000000"/>
        <rFont val="Calibri"/>
        <family val="2"/>
      </rPr>
      <t>2.4 Evaluaties na de gebeurtenis bestaan uit een externe collegiale toetsing, waarbij een andere IGR-staat die partij is, het secretariaat van de WHO en relevante agentschappen van de EU worden uitgenodigd om deel te nemen.</t>
    </r>
  </si>
  <si>
    <r>
      <rPr>
        <sz val="11"/>
        <color rgb="FF000000"/>
        <rFont val="Calibri"/>
        <family val="2"/>
      </rPr>
      <t>3 Lessen die uit alle betrokken sectoren zijn geleerd, worden systematisch geregistreerd in verslagen van gebeurtenissen na afloop van de gebeurtenis.</t>
    </r>
  </si>
  <si>
    <r>
      <rPr>
        <b/>
        <sz val="11"/>
        <color rgb="FFFFFFFF"/>
        <rFont val="Calibri"/>
        <family val="2"/>
      </rPr>
      <t>D7: Uitvoering van de geleerde lessen</t>
    </r>
  </si>
  <si>
    <r>
      <rPr>
        <b/>
        <sz val="11"/>
        <color rgb="FF000000"/>
        <rFont val="Calibri"/>
        <family val="2"/>
      </rPr>
      <t>BSI</t>
    </r>
  </si>
  <si>
    <r>
      <rPr>
        <b/>
        <sz val="11"/>
        <color rgb="FF000000"/>
        <rFont val="Calibri"/>
        <family val="2"/>
      </rPr>
      <t>CSI</t>
    </r>
  </si>
  <si>
    <r>
      <rPr>
        <sz val="11"/>
        <color rgb="FF000000"/>
        <rFont val="Calibri"/>
        <family val="2"/>
      </rPr>
      <t>1 Ervaringen en lessen uit evaluaties of oefeningen die na het evenement zijn opgedaan, worden gebruikt om de paraatheids- en responsactiviteiten te verbeteren.</t>
    </r>
  </si>
  <si>
    <r>
      <rPr>
        <sz val="11"/>
        <color rgb="FF000000"/>
        <rFont val="Calibri"/>
        <family val="2"/>
      </rPr>
      <t>2 Ervaringen en lessen uit evaluaties of oefeningen die na het evenement zijn opgedaan, worden in alle relevante sectoren gebruikt.</t>
    </r>
  </si>
  <si>
    <r>
      <rPr>
        <sz val="11"/>
        <color rgb="FF000000"/>
        <rFont val="Calibri"/>
        <family val="2"/>
      </rPr>
      <t>Ervaringen en lessen uit evaluaties of oefeningen die na het evenement zijn opgedaan, worden gebruikt om het beleid en de praktijk te verbeteren.</t>
    </r>
  </si>
  <si>
    <r>
      <rPr>
        <sz val="11"/>
        <color rgb="FF000000"/>
        <rFont val="Calibri"/>
        <family val="2"/>
      </rPr>
      <t>3.1 Ervaringen en lessen uit na de gebeurtenis opgedane ervaringen worden gedeeld met de internationale gemeenschap.</t>
    </r>
  </si>
  <si>
    <r>
      <rPr>
        <sz val="11"/>
        <color rgb="FF000000"/>
        <rFont val="Calibri"/>
        <family val="2"/>
      </rPr>
      <t>3.2 De personeelsleden worden aangemoedigd om de samenvatting van een evaluatieverslag in het Engels te schrijven om verdere verspreiding onder de internationale gemeenschap mogelijk te maken.</t>
    </r>
  </si>
  <si>
    <r>
      <rPr>
        <b/>
        <sz val="14"/>
        <color rgb="FFFFFFFF"/>
        <rFont val="Calibri"/>
        <family val="2"/>
      </rPr>
      <t>HEPSA-kruisverwijzing</t>
    </r>
  </si>
  <si>
    <r>
      <rPr>
        <b/>
        <sz val="14"/>
        <color rgb="FFFFFFFF"/>
        <rFont val="Calibri"/>
        <family val="2"/>
      </rPr>
      <t xml:space="preserve">WHO: Een strategisch kader voor de voorbereiding op noodsituaties </t>
    </r>
  </si>
  <si>
    <r>
      <rPr>
        <b/>
        <sz val="14"/>
        <color rgb="FFFFFFFF"/>
        <rFont val="Calibri"/>
        <family val="2"/>
      </rPr>
      <t>Elementen van paraatheid op alle niveaus</t>
    </r>
  </si>
  <si>
    <r>
      <rPr>
        <b/>
        <sz val="11"/>
        <color rgb="FFFFFFFF"/>
        <rFont val="Calibri"/>
        <family val="2"/>
      </rPr>
      <t>Referentiecode</t>
    </r>
  </si>
  <si>
    <r>
      <rPr>
        <b/>
        <sz val="11"/>
        <color rgb="FFFFFFFF"/>
        <rFont val="Calibri"/>
        <family val="2"/>
      </rPr>
      <t>KERNELEMENTEN</t>
    </r>
  </si>
  <si>
    <r>
      <rPr>
        <b/>
        <sz val="11"/>
        <color rgb="FFFFFFFF"/>
        <rFont val="Calibri"/>
        <family val="2"/>
      </rPr>
      <t>GEMEENSCHAP</t>
    </r>
  </si>
  <si>
    <r>
      <rPr>
        <b/>
        <sz val="11"/>
        <color rgb="FFFFFFFF"/>
        <rFont val="Calibri"/>
        <family val="2"/>
      </rPr>
      <t>NATIONAAL/SUBNATIONAAL/LOKAAL</t>
    </r>
  </si>
  <si>
    <r>
      <rPr>
        <b/>
        <sz val="11"/>
        <color rgb="FFFFFFFF"/>
        <rFont val="Calibri"/>
        <family val="2"/>
      </rPr>
      <t>MONDIAAL/REGIONAAL</t>
    </r>
  </si>
  <si>
    <r>
      <rPr>
        <i/>
        <sz val="11"/>
        <rFont val="Calibri"/>
        <family val="2"/>
      </rPr>
      <t>Governance</t>
    </r>
  </si>
  <si>
    <r>
      <rPr>
        <sz val="11"/>
        <color rgb="FF000000"/>
        <rFont val="Calibri"/>
        <family val="2"/>
      </rPr>
      <t>G.1</t>
    </r>
  </si>
  <si>
    <r>
      <rPr>
        <sz val="11"/>
        <color rgb="FF000000"/>
        <rFont val="Calibri"/>
        <family val="2"/>
      </rPr>
      <t>Beleid en wetgeving waarin paraatheid voor noodsituaties wordt geïntegreerd</t>
    </r>
  </si>
  <si>
    <r>
      <rPr>
        <sz val="11"/>
        <color rgb="FF000000"/>
        <rFont val="Calibri"/>
        <family val="2"/>
      </rPr>
      <t xml:space="preserve">• </t>
    </r>
    <r>
      <rPr>
        <sz val="11"/>
        <color rgb="FF000000"/>
        <rFont val="Calibri"/>
        <family val="2"/>
      </rPr>
      <t>De in het beleid en de wetgeving erkende paraatheid van de gemeenschap op het gebied van noodsituaties</t>
    </r>
  </si>
  <si>
    <r>
      <rPr>
        <sz val="11"/>
        <color rgb="FF000000"/>
        <rFont val="Calibri"/>
        <family val="2"/>
      </rPr>
      <t xml:space="preserve">• </t>
    </r>
    <r>
      <rPr>
        <sz val="11"/>
        <color rgb="FF000000"/>
        <rFont val="Calibri"/>
        <family val="2"/>
      </rPr>
      <t>Integratie van de crisisparaatheid in nationale gezondheidsstrategieën en -plannen en -financiering</t>
    </r>
  </si>
  <si>
    <r>
      <rPr>
        <sz val="11"/>
        <color rgb="FF000000"/>
        <rFont val="Calibri"/>
        <family val="2"/>
      </rPr>
      <t xml:space="preserve">• </t>
    </r>
    <r>
      <rPr>
        <sz val="11"/>
        <color rgb="FF000000"/>
        <rFont val="Calibri"/>
        <family val="2"/>
      </rPr>
      <t>Ontwikkeling van en toezicht op de naleving van internationale rechtskaders (bijv. IGR (2005); IATA/ICAO)</t>
    </r>
  </si>
  <si>
    <r>
      <rPr>
        <sz val="11"/>
        <color rgb="FF000000"/>
        <rFont val="Calibri"/>
        <family val="2"/>
      </rPr>
      <t xml:space="preserve"> </t>
    </r>
  </si>
  <si>
    <r>
      <rPr>
        <sz val="11"/>
        <color rgb="FF000000"/>
        <rFont val="Calibri"/>
        <family val="2"/>
      </rPr>
      <t xml:space="preserve">• </t>
    </r>
    <r>
      <rPr>
        <sz val="11"/>
        <color rgb="FF000000"/>
        <rFont val="Calibri"/>
        <family val="2"/>
      </rPr>
      <t>Multisectorale beleid en wetgeving inzake het risicobeheer van noodsituaties omvatten gezondheid</t>
    </r>
  </si>
  <si>
    <r>
      <rPr>
        <sz val="11"/>
        <color rgb="FF000000"/>
        <rFont val="Calibri"/>
        <family val="2"/>
      </rPr>
      <t xml:space="preserve">• </t>
    </r>
    <r>
      <rPr>
        <sz val="11"/>
        <color rgb="FF000000"/>
        <rFont val="Calibri"/>
        <family val="2"/>
      </rPr>
      <t>Technische bijstand voor het implementeren van elementen voor crisisparaatheid bij noodsituaties van mondiale en regionale intergouvernementele kaders (bijv. het kader van Sendai, IGR, DDO’s, de Overeenkomst van Parijs inzake klimaatverandering)</t>
    </r>
  </si>
  <si>
    <r>
      <rPr>
        <sz val="11"/>
        <color rgb="FF000000"/>
        <rFont val="Calibri"/>
        <family val="2"/>
      </rPr>
      <t xml:space="preserve">• </t>
    </r>
    <r>
      <rPr>
        <sz val="11"/>
        <color rgb="FF000000"/>
        <rFont val="Calibri"/>
        <family val="2"/>
      </rPr>
      <t>Wetgeving voor noodsituaties (noodbevoegdheden)</t>
    </r>
  </si>
  <si>
    <r>
      <rPr>
        <sz val="11"/>
        <color rgb="FF000000"/>
        <rFont val="Calibri"/>
        <family val="2"/>
      </rPr>
      <t>G.2</t>
    </r>
  </si>
  <si>
    <r>
      <rPr>
        <sz val="11"/>
        <color rgb="FF000000"/>
        <rFont val="Calibri"/>
        <family val="2"/>
      </rPr>
      <t>Plannen voor paraatheid, reactie en herstel in noodsituaties</t>
    </r>
  </si>
  <si>
    <r>
      <rPr>
        <sz val="11"/>
        <color rgb="FF000000"/>
        <rFont val="Calibri"/>
        <family val="2"/>
      </rPr>
      <t xml:space="preserve">• </t>
    </r>
    <r>
      <rPr>
        <sz val="11"/>
        <color rgb="FF000000"/>
        <rFont val="Calibri"/>
        <family val="2"/>
      </rPr>
      <t>Oefeningen op het niveau van de gemeenschap en oefeningen om de planning voor de paraatheid, reactie en herstel te testen</t>
    </r>
  </si>
  <si>
    <r>
      <rPr>
        <sz val="11"/>
        <color rgb="FF000000"/>
        <rFont val="Calibri"/>
        <family val="2"/>
      </rPr>
      <t xml:space="preserve">• </t>
    </r>
    <r>
      <rPr>
        <sz val="11"/>
        <color rgb="FF000000"/>
        <rFont val="Calibri"/>
        <family val="2"/>
      </rPr>
      <t>De intersectorale plannen voor paraatheid, respons en herstel in noodsituaties zijn onder meer gezondheidszorg (bijv. nationale organisaties voor rampenbeheersing, One Health)</t>
    </r>
  </si>
  <si>
    <r>
      <rPr>
        <sz val="11"/>
        <color rgb="FF000000"/>
        <rFont val="Calibri"/>
        <family val="2"/>
      </rPr>
      <t xml:space="preserve">• </t>
    </r>
    <r>
      <rPr>
        <sz val="11"/>
        <color rgb="FF000000"/>
        <rFont val="Calibri"/>
        <family val="2"/>
      </rPr>
      <t>Regionale en wereldwijde coördinatiemechanismen en plannen voor de voorbereiding op noodsituaties, respons en herstel, ook voor pandemieën, conflicten en grootschalige rampen (bijv. medische noodteams, Global Health Cluster, GOARN)</t>
    </r>
  </si>
  <si>
    <r>
      <rPr>
        <sz val="11"/>
        <color rgb="FF000000"/>
        <rFont val="Calibri"/>
        <family val="2"/>
      </rPr>
      <t>• Nationale plannen voor paraatheid, reactie en herstel in noodsituaties</t>
    </r>
  </si>
  <si>
    <r>
      <rPr>
        <sz val="11"/>
        <color rgb="FF000000"/>
        <rFont val="Calibri"/>
        <family val="2"/>
      </rPr>
      <t xml:space="preserve">• </t>
    </r>
    <r>
      <rPr>
        <sz val="11"/>
        <color rgb="FF000000"/>
        <rFont val="Calibri"/>
        <family val="2"/>
      </rPr>
      <t>Technische bijstand en richtsnoeren voor paraatheid, reactie en planning van herstel</t>
    </r>
  </si>
  <si>
    <r>
      <rPr>
        <sz val="11"/>
        <color rgb="FF000000"/>
        <rFont val="Calibri"/>
        <family val="2"/>
      </rPr>
      <t>• Multisectorale beheersprogramma’s voor allerlei gevaren</t>
    </r>
  </si>
  <si>
    <r>
      <rPr>
        <sz val="11"/>
        <color rgb="FF000000"/>
        <rFont val="Calibri"/>
        <family val="2"/>
      </rPr>
      <t>• Wereldwijde en regionale oefeningen</t>
    </r>
  </si>
  <si>
    <r>
      <rPr>
        <sz val="11"/>
        <color rgb="FF000000"/>
        <rFont val="Calibri"/>
        <family val="2"/>
      </rPr>
      <t>G.3</t>
    </r>
  </si>
  <si>
    <r>
      <rPr>
        <sz val="11"/>
        <color rgb="FF000000"/>
        <rFont val="Calibri"/>
        <family val="2"/>
      </rPr>
      <t>Coördinatiemechanismen</t>
    </r>
  </si>
  <si>
    <r>
      <rPr>
        <sz val="11"/>
        <color rgb="FF000000"/>
        <rFont val="Calibri"/>
        <family val="2"/>
      </rPr>
      <t xml:space="preserve">• </t>
    </r>
    <r>
      <rPr>
        <sz val="11"/>
        <color rgb="FF000000"/>
        <rFont val="Calibri"/>
        <family val="2"/>
      </rPr>
      <t>De leiders van de gemeenschap, de leden van de gemeenschap en de andere belanghebbenden nemen deel aan de plaatselijke, subnationale en nationale mechanismen voor de coördinatie van de verschillende sectoren en de gezondheid</t>
    </r>
  </si>
  <si>
    <r>
      <rPr>
        <sz val="11"/>
        <color rgb="FF000000"/>
        <rFont val="Calibri"/>
        <family val="2"/>
      </rPr>
      <t xml:space="preserve">• </t>
    </r>
    <r>
      <rPr>
        <sz val="11"/>
        <color rgb="FF000000"/>
        <rFont val="Calibri"/>
        <family val="2"/>
      </rPr>
      <t>Gezondheidscoördinatiemechanismen en -plannen omvatten relevante sectoren, openbare, particuliere en civiele organisaties en andere belanghebbenden in en tussen alle niveaus</t>
    </r>
  </si>
  <si>
    <r>
      <rPr>
        <sz val="11"/>
        <color rgb="FF000000"/>
        <rFont val="Calibri"/>
        <family val="2"/>
      </rPr>
      <t xml:space="preserve">• </t>
    </r>
    <r>
      <rPr>
        <sz val="11"/>
        <color rgb="FF000000"/>
        <rFont val="Calibri"/>
        <family val="2"/>
      </rPr>
      <t>Coördinatie van de gezondheidszorg met multisectorale regionale en mondiale coördinatiemechanismen (bijv. het Permanent Comité van Interpol) en landenteams van de VN</t>
    </r>
  </si>
  <si>
    <r>
      <rPr>
        <sz val="11"/>
        <color rgb="FF000000"/>
        <rFont val="Calibri"/>
        <family val="2"/>
      </rPr>
      <t xml:space="preserve">• </t>
    </r>
    <r>
      <rPr>
        <sz val="11"/>
        <color rgb="FF000000"/>
        <rFont val="Calibri"/>
        <family val="2"/>
      </rPr>
      <t>Voorbereiding op noodsituaties van openbare, particuliere en maatschappelijke organisaties op het gebied van volksgezondheid, diergezondheid, milieu, toerisme, vervoer, water, nooddiensten, migratie en andere sectoren</t>
    </r>
  </si>
  <si>
    <r>
      <rPr>
        <sz val="11"/>
        <color rgb="FF000000"/>
        <rFont val="Calibri"/>
        <family val="2"/>
      </rPr>
      <t xml:space="preserve">• </t>
    </r>
    <r>
      <rPr>
        <sz val="11"/>
        <color rgb="FF000000"/>
        <rFont val="Calibri"/>
        <family val="2"/>
      </rPr>
      <t>De centra voor het beheer van noodsituaties op het gebied van de volksgezondheid (PHEOC’s) en systemen voor incidentenbeheer worden opgezet en geïntegreerd met multisectorale noodwerkcentra (EOC's) en coördinatiemechanismen op alle niveaus</t>
    </r>
  </si>
  <si>
    <r>
      <rPr>
        <i/>
        <sz val="11"/>
        <rFont val="Calibri"/>
        <family val="2"/>
      </rPr>
      <t>Capaciteiten</t>
    </r>
  </si>
  <si>
    <r>
      <rPr>
        <sz val="11"/>
        <color rgb="FF000000"/>
        <rFont val="Calibri"/>
        <family val="2"/>
      </rPr>
      <t>C.1</t>
    </r>
  </si>
  <si>
    <r>
      <rPr>
        <sz val="11"/>
        <color rgb="FF000000"/>
        <rFont val="Calibri"/>
        <family val="2"/>
      </rPr>
      <t>Beoordeling van risico’s en capaciteiten voor het vaststellen van prioriteiten voor paraatheid bij noodsituaties</t>
    </r>
  </si>
  <si>
    <r>
      <rPr>
        <sz val="11"/>
        <color rgb="FF000000"/>
        <rFont val="Calibri"/>
        <family val="2"/>
      </rPr>
      <t xml:space="preserve">• </t>
    </r>
    <r>
      <rPr>
        <sz val="11"/>
        <color rgb="FF000000"/>
        <rFont val="Calibri"/>
        <family val="2"/>
      </rPr>
      <t>Risicobeoordelingen op het niveau van de gemeenschap, capaciteitsbeoordelingen en prioritering</t>
    </r>
  </si>
  <si>
    <r>
      <rPr>
        <sz val="11"/>
        <color rgb="FF000000"/>
        <rFont val="Calibri"/>
        <family val="2"/>
      </rPr>
      <t xml:space="preserve">• </t>
    </r>
    <r>
      <rPr>
        <sz val="11"/>
        <color rgb="FF000000"/>
        <rFont val="Calibri"/>
        <family val="2"/>
      </rPr>
      <t>Multisectoriële risicobeoordelingen van allerlei gevaren en capaciteitsbeoordelingen omvatten gezondheid</t>
    </r>
  </si>
  <si>
    <r>
      <rPr>
        <sz val="11"/>
        <color rgb="FF000000"/>
        <rFont val="Calibri"/>
        <family val="2"/>
      </rPr>
      <t xml:space="preserve">• </t>
    </r>
    <r>
      <rPr>
        <sz val="11"/>
        <color rgb="FF000000"/>
        <rFont val="Calibri"/>
        <family val="2"/>
      </rPr>
      <t>Technische bijstand en richtsnoeren voor landenrisicobeoordelingen, capaciteitsbeoordelingen en prioritering</t>
    </r>
  </si>
  <si>
    <r>
      <rPr>
        <sz val="11"/>
        <color rgb="FF000000"/>
        <rFont val="Calibri"/>
        <family val="2"/>
      </rPr>
      <t>• Deelname van de gemeenschap aan lokale, subnationale en nationale risicobeoordelingen, capaciteitsbeoordelingen en prioritering</t>
    </r>
  </si>
  <si>
    <r>
      <rPr>
        <sz val="11"/>
        <color rgb="FF000000"/>
        <rFont val="Calibri"/>
        <family val="2"/>
      </rPr>
      <t>• Strategische gezondheidsrisicobeoordelingen, capaciteitsbeoordelingen en prioritering omvatten belanghebbenden uit alle sectoren en niveaus</t>
    </r>
  </si>
  <si>
    <r>
      <rPr>
        <sz val="11"/>
        <color rgb="FF000000"/>
        <rFont val="Calibri"/>
        <family val="2"/>
      </rPr>
      <t>• Voorvalrisicobeoordelingen, voorspellingen en modellen</t>
    </r>
  </si>
  <si>
    <r>
      <rPr>
        <sz val="11"/>
        <color rgb="FF000000"/>
        <rFont val="Calibri"/>
        <family val="2"/>
      </rPr>
      <t>• Coördinatie van regionale en wereldwijde risico- en capaciteitsbeoordelingen met nationale en internationale partners</t>
    </r>
  </si>
  <si>
    <r>
      <rPr>
        <sz val="11"/>
        <color rgb="FF000000"/>
        <rFont val="Calibri"/>
        <family val="2"/>
      </rPr>
      <t>C.2</t>
    </r>
  </si>
  <si>
    <r>
      <rPr>
        <sz val="11"/>
        <color rgb="FF000000"/>
        <rFont val="Calibri"/>
        <family val="2"/>
      </rPr>
      <t>Surveillance-, waarschuwings- en informatiemanagementsystemen</t>
    </r>
  </si>
  <si>
    <r>
      <rPr>
        <sz val="11"/>
        <color rgb="FF000000"/>
        <rFont val="Calibri"/>
        <family val="2"/>
      </rPr>
      <t xml:space="preserve">• </t>
    </r>
    <r>
      <rPr>
        <sz val="11"/>
        <color rgb="FF000000"/>
        <rFont val="Calibri"/>
        <family val="2"/>
      </rPr>
      <t>Toezicht op communautaire voorvallen</t>
    </r>
  </si>
  <si>
    <r>
      <rPr>
        <sz val="11"/>
        <color rgb="FF000000"/>
        <rFont val="Calibri"/>
        <family val="2"/>
      </rPr>
      <t xml:space="preserve">• </t>
    </r>
    <r>
      <rPr>
        <sz val="11"/>
        <color rgb="FF000000"/>
        <rFont val="Calibri"/>
        <family val="2"/>
      </rPr>
      <t>Bewakingssystemen voor volksgezondheid en diergezondheid</t>
    </r>
  </si>
  <si>
    <r>
      <rPr>
        <sz val="11"/>
        <color rgb="FF000000"/>
        <rFont val="Calibri"/>
        <family val="2"/>
      </rPr>
      <t xml:space="preserve">• </t>
    </r>
    <r>
      <rPr>
        <sz val="11"/>
        <color rgb="FF000000"/>
        <rFont val="Calibri"/>
        <family val="2"/>
      </rPr>
      <t>Globale en regionale coördinatiemechanismen voor het delen van gegevens voor noodsituaties, waaronder regionale centra voor ziektebestrijding (CDC’s) voor epidemiologische inlichtingen, het delen van gegevens, toezicht, vroegtijdige waarschuwing, paraatheid en reactie</t>
    </r>
  </si>
  <si>
    <r>
      <rPr>
        <sz val="11"/>
        <color rgb="FF000000"/>
        <rFont val="Calibri"/>
        <family val="2"/>
      </rPr>
      <t>• Systemen voor vroegtijdige waarschuwing bereiken gemeenschappen</t>
    </r>
  </si>
  <si>
    <r>
      <rPr>
        <sz val="11"/>
        <color rgb="FF000000"/>
        <rFont val="Calibri"/>
        <family val="2"/>
      </rPr>
      <t xml:space="preserve">• </t>
    </r>
    <r>
      <rPr>
        <sz val="11"/>
        <color rgb="FF000000"/>
        <rFont val="Calibri"/>
        <family val="2"/>
      </rPr>
      <t>De beschikbaarheid, de kwaliteit, de toegankelijkheid en het gebruik van datasets op gezondheidsgebied worden verbeterd met het oog op de voorbereiding van noodsituaties, monitoring, rapportage en databanken voor rampen met meerdere gevaren</t>
    </r>
  </si>
  <si>
    <r>
      <rPr>
        <sz val="11"/>
        <color rgb="FF000000"/>
        <rFont val="Calibri"/>
        <family val="2"/>
      </rPr>
      <t>• Systemen voor vroegtijdige waarschuwing omvatten ziekten bij mens en dier en bevatten gezondheidswaarschuwingen</t>
    </r>
  </si>
  <si>
    <r>
      <rPr>
        <sz val="11"/>
        <color rgb="FF000000"/>
        <rFont val="Calibri"/>
        <family val="2"/>
      </rPr>
      <t>• Centra voor noodevacuatie in de gemeenschap voorzien van snelle toegang tot diensten en voorraden</t>
    </r>
  </si>
  <si>
    <r>
      <rPr>
        <sz val="11"/>
        <color rgb="FF000000"/>
        <rFont val="Calibri"/>
        <family val="2"/>
      </rPr>
      <t>• Technische bijstand en begeleiding bij surveillance, vroegtijdige waarschuwing, gezondheidsgegevens en rampdatabanken</t>
    </r>
  </si>
  <si>
    <r>
      <rPr>
        <sz val="11"/>
        <color rgb="FF000000"/>
        <rFont val="Calibri"/>
        <family val="2"/>
      </rPr>
      <t>C.3</t>
    </r>
  </si>
  <si>
    <r>
      <rPr>
        <sz val="11"/>
        <color rgb="FF000000"/>
        <rFont val="Calibri"/>
        <family val="2"/>
      </rPr>
      <t>Toegang tot diagnostische diensten voor noodsituaties</t>
    </r>
  </si>
  <si>
    <r>
      <rPr>
        <sz val="11"/>
        <color rgb="FF000000"/>
        <rFont val="Calibri"/>
        <family val="2"/>
      </rPr>
      <t>• Toegang tot snelle diagnostische diensten in noodsituaties op communautair niveau</t>
    </r>
  </si>
  <si>
    <r>
      <rPr>
        <sz val="11"/>
        <color rgb="FF000000"/>
        <rFont val="Calibri"/>
        <family val="2"/>
      </rPr>
      <t>• Laboratoriumcapaciteit voor diagnostische diensten in noodsituaties</t>
    </r>
  </si>
  <si>
    <r>
      <rPr>
        <sz val="11"/>
        <color rgb="FF000000"/>
        <rFont val="Calibri"/>
        <family val="2"/>
      </rPr>
      <t>• Technische bijstand en begeleiding voor de ontwikkeling van diagnostische en laboratoriumdiensten in de volksgezondheidssector en de diergeneeskunde voor noodgevallen</t>
    </r>
  </si>
  <si>
    <r>
      <rPr>
        <sz val="11"/>
        <color rgb="FF000000"/>
        <rFont val="Calibri"/>
        <family val="2"/>
      </rPr>
      <t>• Mobiele capaciteiten voor de uitzending van diensten in het veld in noodsituaties (bijv. laboratoria voor volksgezondheid en diergezondheid, milieubewakingsapparatuur, decontaminatieapparatuur)</t>
    </r>
  </si>
  <si>
    <r>
      <rPr>
        <sz val="11"/>
        <color rgb="FF000000"/>
        <rFont val="Calibri"/>
        <family val="2"/>
      </rPr>
      <t>• Overeenkomsten en mechanismen voor het delen en testen van monsters</t>
    </r>
  </si>
  <si>
    <r>
      <rPr>
        <sz val="11"/>
        <color rgb="FF000000"/>
        <rFont val="Calibri"/>
        <family val="2"/>
      </rPr>
      <t>• Regionale referentielaboratoriumcapaciteit voor noodsituaties</t>
    </r>
  </si>
  <si>
    <r>
      <rPr>
        <sz val="11"/>
        <color rgb="FF000000"/>
        <rFont val="Calibri"/>
        <family val="2"/>
      </rPr>
      <t>C.4</t>
    </r>
  </si>
  <si>
    <r>
      <rPr>
        <sz val="11"/>
        <color rgb="FF000000"/>
        <rFont val="Calibri"/>
        <family val="2"/>
      </rPr>
      <t>Voorbereiding op noodsituaties en continuïteit van basisdiensten, nooddiensten en medische voorzieningen</t>
    </r>
  </si>
  <si>
    <r>
      <rPr>
        <sz val="11"/>
        <color rgb="FF000000"/>
        <rFont val="Calibri"/>
        <family val="2"/>
      </rPr>
      <t xml:space="preserve">• </t>
    </r>
    <r>
      <rPr>
        <sz val="11"/>
        <color rgb="FF000000"/>
        <rFont val="Calibri"/>
        <family val="2"/>
      </rPr>
      <t>Beschikbaarheid en toegang tot gespecialiseerde hulpdiensten die fysieke, financiële en culturele barrières aanpakken</t>
    </r>
  </si>
  <si>
    <r>
      <rPr>
        <sz val="11"/>
        <color rgb="FF000000"/>
        <rFont val="Calibri"/>
        <family val="2"/>
      </rPr>
      <t xml:space="preserve">• </t>
    </r>
    <r>
      <rPr>
        <sz val="11"/>
        <color rgb="FF000000"/>
        <rFont val="Calibri"/>
        <family val="2"/>
      </rPr>
      <t>Noodgezondheidsstelsels en gespecialiseerde diensten (bijv. massaongevallenbeheer) in de gezondheidszorg, de diergeneeskunde en andere sectoren</t>
    </r>
  </si>
  <si>
    <r>
      <rPr>
        <sz val="11"/>
        <color rgb="FF000000"/>
        <rFont val="Calibri"/>
        <family val="2"/>
      </rPr>
      <t xml:space="preserve">• </t>
    </r>
    <r>
      <rPr>
        <sz val="11"/>
        <color rgb="FF000000"/>
        <rFont val="Calibri"/>
        <family val="2"/>
      </rPr>
      <t>Technische bijstand en richtsnoeren voor het klinisch beheer en gezondheidsdiensten die van rechtstreeks belang zijn voor de voorbereiding op noodsituaties en voor de continuïteitsplanning</t>
    </r>
  </si>
  <si>
    <r>
      <rPr>
        <sz val="11"/>
        <color rgb="FF000000"/>
        <rFont val="Calibri"/>
        <family val="2"/>
      </rPr>
      <t>• Continuïteitsplannen voor de toegang tot de communautaire gezondheidszorg en basisdiensten in andere sectoren in noodsituaties</t>
    </r>
  </si>
  <si>
    <r>
      <rPr>
        <sz val="11"/>
        <color rgb="FF000000"/>
        <rFont val="Calibri"/>
        <family val="2"/>
      </rPr>
      <t>• Continuïteitsplannen voor gezondheidszorg en basisdiensten in andere sectoren in noodsituaties</t>
    </r>
  </si>
  <si>
    <r>
      <rPr>
        <sz val="11"/>
        <color rgb="FF000000"/>
        <rFont val="Calibri"/>
        <family val="2"/>
      </rPr>
      <t>• Initiatief voor veilige ziekenhuizen</t>
    </r>
  </si>
  <si>
    <r>
      <rPr>
        <sz val="11"/>
        <color rgb="FF000000"/>
        <rFont val="Calibri"/>
        <family val="2"/>
      </rPr>
      <t>• Voorbereiding op noodsituaties op het gebied van de gezondheidszorg</t>
    </r>
  </si>
  <si>
    <r>
      <rPr>
        <sz val="11"/>
        <color rgb="FF000000"/>
        <rFont val="Calibri"/>
        <family val="2"/>
      </rPr>
      <t>• Crisisparaatheid van ziekenhuizen en infrastructuur in het kader van programma’s voor veilige ziekenhuizen</t>
    </r>
  </si>
  <si>
    <r>
      <rPr>
        <sz val="11"/>
        <color rgb="FF000000"/>
        <rFont val="Calibri"/>
        <family val="2"/>
      </rPr>
      <t>• Klinische begeleiding en protocollen</t>
    </r>
  </si>
  <si>
    <r>
      <rPr>
        <sz val="11"/>
        <color rgb="FF000000"/>
        <rFont val="Calibri"/>
        <family val="2"/>
      </rPr>
      <t>C.5</t>
    </r>
  </si>
  <si>
    <r>
      <rPr>
        <sz val="11"/>
        <color rgb="FF000000"/>
        <rFont val="Calibri"/>
        <family val="2"/>
      </rPr>
      <t>Risicocommunicatie met alle belanghebbenden voor paraatheid bij noodsituaties</t>
    </r>
  </si>
  <si>
    <r>
      <rPr>
        <sz val="11"/>
        <color rgb="FF000000"/>
        <rFont val="Calibri"/>
        <family val="2"/>
      </rPr>
      <t xml:space="preserve">• </t>
    </r>
    <r>
      <rPr>
        <sz val="11"/>
        <color rgb="FF000000"/>
        <rFont val="Calibri"/>
        <family val="2"/>
      </rPr>
      <t>Communicatie op het gebied van risico’s voor de gemeenschap met het oog op paraatheid bij noodsituaties</t>
    </r>
  </si>
  <si>
    <r>
      <rPr>
        <sz val="11"/>
        <color rgb="FF000000"/>
        <rFont val="Calibri"/>
        <family val="2"/>
      </rPr>
      <t xml:space="preserve">• </t>
    </r>
    <r>
      <rPr>
        <sz val="11"/>
        <color rgb="FF000000"/>
        <rFont val="Calibri"/>
        <family val="2"/>
      </rPr>
      <t>Gecoördineerde mechanismen en strategieën in de verschillende sectoren voor risicocommunicatie en sociale mobilisatie in noodsituaties</t>
    </r>
  </si>
  <si>
    <r>
      <rPr>
        <sz val="11"/>
        <color rgb="FF000000"/>
        <rFont val="Calibri"/>
        <family val="2"/>
      </rPr>
      <t xml:space="preserve">• </t>
    </r>
    <r>
      <rPr>
        <sz val="11"/>
        <color rgb="FF000000"/>
        <rFont val="Calibri"/>
        <family val="2"/>
      </rPr>
      <t>Gecoördineerde communicatiestrategieën en mechanismen voor openbare en officiële communicatie</t>
    </r>
  </si>
  <si>
    <r>
      <rPr>
        <sz val="11"/>
        <color rgb="FF000000"/>
        <rFont val="Calibri"/>
        <family val="2"/>
      </rPr>
      <t xml:space="preserve">• </t>
    </r>
    <r>
      <rPr>
        <sz val="11"/>
        <color rgb="FF000000"/>
        <rFont val="Calibri"/>
        <family val="2"/>
      </rPr>
      <t>De kennis van de gemeenschap over beschermingspraktijken op het gebied van de gezondheid in noodsituaties</t>
    </r>
  </si>
  <si>
    <r>
      <rPr>
        <sz val="11"/>
        <color rgb="FF000000"/>
        <rFont val="Calibri"/>
        <family val="2"/>
      </rPr>
      <t xml:space="preserve">• </t>
    </r>
    <r>
      <rPr>
        <sz val="11"/>
        <color rgb="FF000000"/>
        <rFont val="Calibri"/>
        <family val="2"/>
      </rPr>
      <t>Acties ter ondersteuning van de paraatheid van gemeenschappen in noodsituaties</t>
    </r>
  </si>
  <si>
    <r>
      <rPr>
        <sz val="11"/>
        <color rgb="FF000000"/>
        <rFont val="Calibri"/>
        <family val="2"/>
      </rPr>
      <t xml:space="preserve">• </t>
    </r>
    <r>
      <rPr>
        <sz val="11"/>
        <color rgb="FF000000"/>
        <rFont val="Calibri"/>
        <family val="2"/>
      </rPr>
      <t>Technische bijstand en begeleiding inzake risicocommunicatie, sociale mobilisatie en ontwikkeling van gemeenschapscapaciteit</t>
    </r>
  </si>
  <si>
    <r>
      <rPr>
        <sz val="11"/>
        <color rgb="FF000000"/>
        <rFont val="Calibri"/>
        <family val="2"/>
      </rPr>
      <t xml:space="preserve">• </t>
    </r>
    <r>
      <rPr>
        <sz val="11"/>
        <color rgb="FF000000"/>
        <rFont val="Calibri"/>
        <family val="2"/>
      </rPr>
      <t>Sociale mobilisatiestrategieën voor voorbereiding op noodsituaties</t>
    </r>
  </si>
  <si>
    <r>
      <rPr>
        <sz val="11"/>
        <color rgb="FF000000"/>
        <rFont val="Calibri"/>
        <family val="2"/>
      </rPr>
      <t>C.6</t>
    </r>
  </si>
  <si>
    <r>
      <rPr>
        <sz val="11"/>
        <color rgb="FF000000"/>
        <rFont val="Calibri"/>
        <family val="2"/>
      </rPr>
      <t>Onderzoek, ontwikkeling en evaluatie om de paraatheid voor noodsituaties te verbeteren en te versnellen</t>
    </r>
  </si>
  <si>
    <r>
      <rPr>
        <sz val="11"/>
        <color rgb="FF000000"/>
        <rFont val="Calibri"/>
        <family val="2"/>
      </rPr>
      <t xml:space="preserve">• </t>
    </r>
    <r>
      <rPr>
        <sz val="11"/>
        <color rgb="FF000000"/>
        <rFont val="Calibri"/>
        <family val="2"/>
      </rPr>
      <t>Operationeel onderzoek richt zich op noodsituaties binnen de gemeenschap</t>
    </r>
  </si>
  <si>
    <r>
      <rPr>
        <sz val="11"/>
        <color rgb="FF000000"/>
        <rFont val="Calibri"/>
        <family val="2"/>
      </rPr>
      <t xml:space="preserve">• </t>
    </r>
    <r>
      <rPr>
        <sz val="11"/>
        <color rgb="FF000000"/>
        <rFont val="Calibri"/>
        <family val="2"/>
      </rPr>
      <t>Coördinatie met nationale en internationale actoren voor de ontwikkeling van vaccins, diagnostiek, behandelingen en andere maatregelen</t>
    </r>
  </si>
  <si>
    <r>
      <rPr>
        <sz val="11"/>
        <color rgb="FF000000"/>
        <rFont val="Calibri"/>
        <family val="2"/>
      </rPr>
      <t xml:space="preserve">• </t>
    </r>
    <r>
      <rPr>
        <sz val="11"/>
        <color rgb="FF000000"/>
        <rFont val="Calibri"/>
        <family val="2"/>
      </rPr>
      <t>Wereldwijde coördinatie van de snelle ontwikkeling van vaccins, diagnostiek, behandelingen en andere maatregelen (bijv. WHO-R&amp;D-blauwdruk)</t>
    </r>
  </si>
  <si>
    <r>
      <rPr>
        <sz val="11"/>
        <color rgb="FF000000"/>
        <rFont val="Calibri"/>
        <family val="2"/>
      </rPr>
      <t>• Evaluatie van de paraatheid bij noodsituaties op gemeenschapsniveau</t>
    </r>
  </si>
  <si>
    <r>
      <rPr>
        <sz val="11"/>
        <color rgb="FF000000"/>
        <rFont val="Calibri"/>
        <family val="2"/>
      </rPr>
      <t>• Bewijs voor de ontwikkeling van technische richtsnoeren voor paraatheid bij noodsituaties en opkomende ziekten</t>
    </r>
  </si>
  <si>
    <r>
      <rPr>
        <sz val="11"/>
        <color rgb="FF000000"/>
        <rFont val="Calibri"/>
        <family val="2"/>
      </rPr>
      <t xml:space="preserve">• </t>
    </r>
    <r>
      <rPr>
        <sz val="11"/>
        <color rgb="FF000000"/>
        <rFont val="Calibri"/>
        <family val="2"/>
      </rPr>
      <t>Bewijs voor de ontwikkeling van technische richtsnoeren voor paraatheid bij noodsituaties en opkomende gezondheidskwesties</t>
    </r>
  </si>
  <si>
    <r>
      <rPr>
        <sz val="11"/>
        <color rgb="FF000000"/>
        <rFont val="Calibri"/>
        <family val="2"/>
      </rPr>
      <t>• Landenevaluatie van de paraatheid bij noodsituaties</t>
    </r>
  </si>
  <si>
    <r>
      <rPr>
        <sz val="11"/>
        <color rgb="FF000000"/>
        <rFont val="Calibri"/>
        <family val="2"/>
      </rPr>
      <t>• Globaal en regionaal onderzoek, kosten-batenanalyses en evaluatie van de paraatheid bij noodsituaties</t>
    </r>
  </si>
  <si>
    <r>
      <rPr>
        <i/>
        <sz val="11"/>
        <rFont val="Calibri"/>
        <family val="2"/>
      </rPr>
      <t>Middelen — menselijk, financieel, logistiek en benodigdheden</t>
    </r>
  </si>
  <si>
    <r>
      <rPr>
        <sz val="11"/>
        <color rgb="FF000000"/>
        <rFont val="Calibri"/>
        <family val="2"/>
      </rPr>
      <t>R.1</t>
    </r>
  </si>
  <si>
    <r>
      <rPr>
        <sz val="11"/>
        <color rgb="FF000000"/>
        <rFont val="Calibri"/>
        <family val="2"/>
      </rPr>
      <t>Financiële middelen voor paraatheid bij noodsituaties en noodfinanciering voor rampenbestrijding</t>
    </r>
  </si>
  <si>
    <r>
      <rPr>
        <sz val="11"/>
        <color rgb="FF000000"/>
        <rFont val="Calibri"/>
        <family val="2"/>
      </rPr>
      <t xml:space="preserve">• </t>
    </r>
    <r>
      <rPr>
        <sz val="11"/>
        <color rgb="FF000000"/>
        <rFont val="Calibri"/>
        <family val="2"/>
      </rPr>
      <t>Beschikbaarheid van en toegang tot begrotingen en andere middelen voor voorbereiding op noodsituaties</t>
    </r>
  </si>
  <si>
    <r>
      <rPr>
        <sz val="11"/>
        <color rgb="FF000000"/>
        <rFont val="Calibri"/>
        <family val="2"/>
      </rPr>
      <t xml:space="preserve">• </t>
    </r>
    <r>
      <rPr>
        <sz val="11"/>
        <color rgb="FF000000"/>
        <rFont val="Calibri"/>
        <family val="2"/>
      </rPr>
      <t>Nationale financiering die is vastgelegd voor prioriteiten op het gebied van crisisparaatheid uit nationale financiering, reguliere gezondheidsbudgetten en noodbegrotingen</t>
    </r>
  </si>
  <si>
    <r>
      <rPr>
        <sz val="11"/>
        <color rgb="FF000000"/>
        <rFont val="Calibri"/>
        <family val="2"/>
      </rPr>
      <t xml:space="preserve">• </t>
    </r>
    <r>
      <rPr>
        <sz val="11"/>
        <color rgb="FF000000"/>
        <rFont val="Calibri"/>
        <family val="2"/>
      </rPr>
      <t>Internationale financiering die rechtstreeks in overeenstemming is met de paraatheidsplannen en -prioriteiten van het land</t>
    </r>
  </si>
  <si>
    <r>
      <rPr>
        <sz val="11"/>
        <color rgb="FF000000"/>
        <rFont val="Calibri"/>
        <family val="2"/>
      </rPr>
      <t>• Beschikbaarheid en toegang tot noodmiddelen voor noodgevallen</t>
    </r>
  </si>
  <si>
    <r>
      <rPr>
        <sz val="11"/>
        <color rgb="FF000000"/>
        <rFont val="Calibri"/>
        <family val="2"/>
      </rPr>
      <t>• Inrichting en financiering van noodfinancieringsmechanismen voor rampenbestrijding</t>
    </r>
  </si>
  <si>
    <r>
      <rPr>
        <sz val="11"/>
        <color rgb="FF000000"/>
        <rFont val="Calibri"/>
        <family val="2"/>
      </rPr>
      <t xml:space="preserve">• </t>
    </r>
    <r>
      <rPr>
        <sz val="11"/>
        <color rgb="FF000000"/>
        <rFont val="Calibri"/>
        <family val="2"/>
      </rPr>
      <t>Multisectorale en organisatorische noodfinanciering voor noodsituaties</t>
    </r>
  </si>
  <si>
    <r>
      <rPr>
        <sz val="11"/>
        <color rgb="FF000000"/>
        <rFont val="Calibri"/>
        <family val="2"/>
      </rPr>
      <t>R.2</t>
    </r>
  </si>
  <si>
    <r>
      <rPr>
        <sz val="11"/>
        <color rgb="FF000000"/>
        <rFont val="Calibri"/>
        <family val="2"/>
      </rPr>
      <t>Speciale, goed opgeleide en uitgeruste personele middelen voor noodsituaties</t>
    </r>
  </si>
  <si>
    <r>
      <rPr>
        <sz val="11"/>
        <color rgb="FF000000"/>
        <rFont val="Calibri"/>
        <family val="2"/>
      </rPr>
      <t xml:space="preserve">• </t>
    </r>
    <r>
      <rPr>
        <sz val="11"/>
        <color rgb="FF000000"/>
        <rFont val="Calibri"/>
        <family val="2"/>
      </rPr>
      <t>Opleiding van gezondheidswerkers voor crisiparaatheid in alle noodsituaties</t>
    </r>
  </si>
  <si>
    <r>
      <rPr>
        <sz val="11"/>
        <color rgb="FF000000"/>
        <rFont val="Calibri"/>
        <family val="2"/>
      </rPr>
      <t xml:space="preserve">• </t>
    </r>
    <r>
      <rPr>
        <sz val="11"/>
        <color rgb="FF000000"/>
        <rFont val="Calibri"/>
        <family val="2"/>
      </rPr>
      <t>Multisectoriële opleidingscursussen op het gebied van allerlei gevaren omvatten gezondheid</t>
    </r>
  </si>
  <si>
    <r>
      <rPr>
        <sz val="11"/>
        <color rgb="FF000000"/>
        <rFont val="Calibri"/>
        <family val="2"/>
      </rPr>
      <t xml:space="preserve">• </t>
    </r>
    <r>
      <rPr>
        <sz val="11"/>
        <color rgb="FF000000"/>
        <rFont val="Calibri"/>
        <family val="2"/>
      </rPr>
      <t>Technische richtsnoeren en bijstand voor de paraatheid van personeel in noodsituaties op regionaal en mondiaal niveau (met inbegrip van teams en pools van deskundigen)</t>
    </r>
  </si>
  <si>
    <r>
      <rPr>
        <sz val="11"/>
        <color rgb="FF000000"/>
        <rFont val="Calibri"/>
        <family val="2"/>
      </rPr>
      <t xml:space="preserve">• </t>
    </r>
    <r>
      <rPr>
        <sz val="11"/>
        <color rgb="FF000000"/>
        <rFont val="Calibri"/>
        <family val="2"/>
      </rPr>
      <t>Training met allerlei belanghebbenden van vrijwilligers uit de gemeenschap in noodsituaties op het gebied van de gezondheidsaspecten van noodsituaties</t>
    </r>
  </si>
  <si>
    <r>
      <rPr>
        <sz val="11"/>
        <color rgb="FF000000"/>
        <rFont val="Calibri"/>
        <family val="2"/>
      </rPr>
      <t xml:space="preserve">• </t>
    </r>
    <r>
      <rPr>
        <sz val="11"/>
        <color rgb="FF000000"/>
        <rFont val="Calibri"/>
        <family val="2"/>
      </rPr>
      <t>Oprichting en onderhoud van gespecialiseerde teams (bijv. medische noodteams, snelle-reactieteams) en pools van deskundigen</t>
    </r>
  </si>
  <si>
    <r>
      <rPr>
        <sz val="11"/>
        <color rgb="FF000000"/>
        <rFont val="Calibri"/>
        <family val="2"/>
      </rPr>
      <t>• Training in het voorstadium</t>
    </r>
  </si>
  <si>
    <r>
      <rPr>
        <sz val="11"/>
        <color rgb="FF000000"/>
        <rFont val="Calibri"/>
        <family val="2"/>
      </rPr>
      <t>• In de ontwikkelingsplannen van de gezondheidswerkers worden noodsituatiegerelateerde functies opgenomen, worden tekorten aan vaardigheden aangepakt en wordt aandacht besteed aan openbare, particuliere en maatschappelijke organisaties</t>
    </r>
  </si>
  <si>
    <r>
      <rPr>
        <sz val="11"/>
        <color rgb="FF000000"/>
        <rFont val="Calibri"/>
        <family val="2"/>
      </rPr>
      <t>• Overeenkomsten tussen landen voor piekcapaciteit</t>
    </r>
  </si>
  <si>
    <r>
      <rPr>
        <sz val="11"/>
        <color rgb="FF000000"/>
        <rFont val="Calibri"/>
        <family val="2"/>
      </rPr>
      <t>R.3</t>
    </r>
  </si>
  <si>
    <r>
      <rPr>
        <sz val="11"/>
        <color rgb="FF000000"/>
        <rFont val="Calibri"/>
        <family val="2"/>
      </rPr>
      <t>Logistieke mechanismen en essentiële benodigdheden voor gezondheidszorg</t>
    </r>
  </si>
  <si>
    <r>
      <rPr>
        <sz val="11"/>
        <color rgb="FF000000"/>
        <rFont val="Calibri"/>
        <family val="2"/>
      </rPr>
      <t xml:space="preserve">• </t>
    </r>
    <r>
      <rPr>
        <sz val="11"/>
        <color rgb="FF000000"/>
        <rFont val="Calibri"/>
        <family val="2"/>
      </rPr>
      <t>Toegang tot en beschikbaarheid van noodvoorraden en uitrusting op communautair niveau</t>
    </r>
  </si>
  <si>
    <r>
      <rPr>
        <sz val="11"/>
        <color rgb="FF000000"/>
        <rFont val="Calibri"/>
        <family val="2"/>
      </rPr>
      <t xml:space="preserve">• </t>
    </r>
    <r>
      <rPr>
        <sz val="11"/>
        <color rgb="FF000000"/>
        <rFont val="Calibri"/>
        <family val="2"/>
      </rPr>
      <t>Systemen en overeenkomsten voor de aanleg van voorraden en voor het onderhoud van vaccins (met inbegrip van de koudeketen), antidota, monstername, diagnostiek, PBM en andere essentiële benodigdheden</t>
    </r>
  </si>
  <si>
    <r>
      <rPr>
        <sz val="11"/>
        <color rgb="FF000000"/>
        <rFont val="Calibri"/>
        <family val="2"/>
      </rPr>
      <t xml:space="preserve">• </t>
    </r>
    <r>
      <rPr>
        <sz val="11"/>
        <color rgb="FF000000"/>
        <rFont val="Calibri"/>
        <family val="2"/>
      </rPr>
      <t>Overeenkomsten voor het bepalen van prioriteiten en de verdeling van belangrijke leveringen in noodsituaties</t>
    </r>
  </si>
  <si>
    <r>
      <rPr>
        <sz val="11"/>
        <color rgb="FF000000"/>
        <rFont val="Calibri"/>
        <family val="2"/>
      </rPr>
      <t xml:space="preserve">• </t>
    </r>
    <r>
      <rPr>
        <sz val="11"/>
        <color rgb="FF000000"/>
        <rFont val="Calibri"/>
        <family val="2"/>
      </rPr>
      <t>Voorbereiding op noodsituaties van logistieke systemen ter ondersteuning van de gezondheid in noodsituaties</t>
    </r>
  </si>
  <si>
    <r>
      <rPr>
        <sz val="11"/>
        <color rgb="FF000000"/>
        <rFont val="Calibri"/>
        <family val="2"/>
      </rPr>
      <t xml:space="preserve">• </t>
    </r>
    <r>
      <rPr>
        <sz val="11"/>
        <color rgb="FF000000"/>
        <rFont val="Calibri"/>
        <family val="2"/>
      </rPr>
      <t>Algemene en regionale aanleg van voorraden, voorbereiding en paraatheid van logistieke systemen voor de verspreiding van essentiële benodigdheden voor noodsituaties</t>
    </r>
  </si>
  <si>
    <t>Objectives</t>
  </si>
  <si>
    <t>Key performance indicators</t>
  </si>
  <si>
    <t>Performace measures</t>
  </si>
  <si>
    <t>N</t>
  </si>
  <si>
    <t>EA</t>
  </si>
  <si>
    <t>Emergency management legal framework is updated and follows international agreements</t>
  </si>
  <si>
    <t>EA-1</t>
  </si>
  <si>
    <t>Legal framework for multisectoral emergency management is updated and follows international agreements</t>
  </si>
  <si>
    <t>EA1.1</t>
  </si>
  <si>
    <t>Legal framework follows an all-hazards approach (i.e. biological, chemical and environmental)</t>
  </si>
  <si>
    <t>EA1.2</t>
  </si>
  <si>
    <t>It considers all phases of preparedness: risk reduction/prevention, response, recovery and evaluation</t>
  </si>
  <si>
    <t>EA1.3</t>
  </si>
  <si>
    <t>It defines procedures for declaring and terminating a state of emergency at both national and subnational levels</t>
  </si>
  <si>
    <t>EA1.4</t>
  </si>
  <si>
    <t>It is consistent with legally binding international agreements and conventions (e.g. International Health Regulations and Hyogo Framework for Action)</t>
  </si>
  <si>
    <t>EB</t>
  </si>
  <si>
    <t>Emergency management organizational structures are established and their operational links are functioning</t>
  </si>
  <si>
    <t>EB-1</t>
  </si>
  <si>
    <t>National multisectoral committee (or equivalent) for emergency management coordination includes the health-sector</t>
  </si>
  <si>
    <t>EB1.1</t>
  </si>
  <si>
    <t>National multisectoral committee for emergency management coordination is or can be established in case of an emergency</t>
  </si>
  <si>
    <t>EB1.2</t>
  </si>
  <si>
    <t>It includes high-level representatives of the health-sector</t>
  </si>
  <si>
    <t>EB1.3</t>
  </si>
  <si>
    <t>Roles, responsibilities and authority of the members of the committee and its secretariat are defined</t>
  </si>
  <si>
    <t>EB1.4</t>
  </si>
  <si>
    <t>It monitors and reviews performance of the national emergency management strategy</t>
  </si>
  <si>
    <t>EB-2</t>
  </si>
  <si>
    <t>National inter-sectoral collaboration mechanisms are functioning</t>
  </si>
  <si>
    <t>EB2.1</t>
  </si>
  <si>
    <t>National inter-sectoral collaboration mechanisms include signed agreements and SOPs (or equivalent)</t>
  </si>
  <si>
    <t>EB2.2</t>
  </si>
  <si>
    <t>Coordination mechanisms promote the documentation and follow-up of decisions made at the planning meetings</t>
  </si>
  <si>
    <t>EC</t>
  </si>
  <si>
    <t>Emergency management plan is updated and health-sector programmes are implemented</t>
  </si>
  <si>
    <t>EC-1</t>
  </si>
  <si>
    <t>National multisectoral emergency preparedness plan is updated</t>
  </si>
  <si>
    <t>EC1.1</t>
  </si>
  <si>
    <t>National multisectoral emergency preparedness plan is updated according to legal requirements</t>
  </si>
  <si>
    <t>EC1.2</t>
  </si>
  <si>
    <t>It specifies location of Command and Control Structure from which emergency will be managed</t>
  </si>
  <si>
    <t>EC1.3</t>
  </si>
  <si>
    <t>It defines activation, coordination and deactivation/stand-down procedures, including debriefing and the process of recovery and returning to normal</t>
  </si>
  <si>
    <t>EC1.4</t>
  </si>
  <si>
    <t>It is published after each revision</t>
  </si>
  <si>
    <t>EC-2</t>
  </si>
  <si>
    <t>National emergency preparedness health-sector programmes are implemented</t>
  </si>
  <si>
    <t>EC2.1</t>
  </si>
  <si>
    <t>Health-sector emergency management programmes include the development and dissemination of guidelines</t>
  </si>
  <si>
    <t>EC2.2</t>
  </si>
  <si>
    <t>They include the development, organization and delivery of training programmes</t>
  </si>
  <si>
    <t>EC2.3</t>
  </si>
  <si>
    <t>They foresee the development and evaluation of exercises and drills</t>
  </si>
  <si>
    <t>EC2.4</t>
  </si>
  <si>
    <t>They provide for the coordination and monitoring of, and the regular reporting on, programme implementation</t>
  </si>
  <si>
    <t>ED</t>
  </si>
  <si>
    <t>Emergency management organizations and agencies have adequate funding</t>
  </si>
  <si>
    <t>ED-1</t>
  </si>
  <si>
    <t>Multisectoral mechanisms for financing national emergency management activities are functioning</t>
  </si>
  <si>
    <t>ED1.1</t>
  </si>
  <si>
    <t>Funds are available for the multisectoral preparedness for, and management of, emergencies at the national level</t>
  </si>
  <si>
    <t>ED1.2</t>
  </si>
  <si>
    <t>Funds are designated for a health-sector emergency preparedness programme</t>
  </si>
  <si>
    <t>ED1.3</t>
  </si>
  <si>
    <t>There are mechanisms for accessing contingency funds for health-sector emergency response and recovery operations</t>
  </si>
  <si>
    <t>ED1.4</t>
  </si>
  <si>
    <t>Health-sector financing mechanisms include how regular or surge workforce will be paid for the increased working (overtime) that will take place during emergencies</t>
  </si>
  <si>
    <t>EE</t>
  </si>
  <si>
    <t>Health-sector business continuity management plan is updated and programmes are implemented</t>
  </si>
  <si>
    <t>EE-1</t>
  </si>
  <si>
    <t>Health-sector business continuity management plan is updated and programmes are implemented</t>
  </si>
  <si>
    <t>EE1.1</t>
  </si>
  <si>
    <t>Health-sector business impact analysis, that includes identification of critical business functions/processes/services and resources, has been conducted</t>
  </si>
  <si>
    <t>EE1.2</t>
  </si>
  <si>
    <t>Staff vital to maintain critical functions are identified</t>
  </si>
  <si>
    <t>EE1.3</t>
  </si>
  <si>
    <t>The need to stockpile strategic reserves of supplies, material and equipment has been addressed</t>
  </si>
  <si>
    <t>EE1.4</t>
  </si>
  <si>
    <t>Operational critical resources of health-care facilities (e.g. safe food, water, electricity, heating, etc.) have been identified</t>
  </si>
  <si>
    <t>EE1.5</t>
  </si>
  <si>
    <t>Health-sector crisis management plan, that provides clear command structures, delegations of authority/orders of succession and escalation criteria, is developed</t>
  </si>
  <si>
    <t>EE1.6</t>
  </si>
  <si>
    <t>Business continuity programmes include assigning and training alternative staff for critical posts</t>
  </si>
  <si>
    <t>EE1.7</t>
  </si>
  <si>
    <t xml:space="preserve">They include considering and testing ways of reducing societal disruption (e.g. telecommuting, working from home, reducing the number of physical meetings and travel) </t>
  </si>
  <si>
    <t>EE1.8</t>
  </si>
  <si>
    <t>They address the need for social services support for essential workers</t>
  </si>
  <si>
    <t>EE1.9</t>
  </si>
  <si>
    <t>They address the need for psychosocial support services to help workers remain effective</t>
  </si>
  <si>
    <t>EE1.10</t>
  </si>
  <si>
    <t>They include training, exercising, evaluating, updating and validating business continuity plan</t>
  </si>
  <si>
    <t>Objectives</t>
  </si>
  <si>
    <t>Key performance indicators</t>
  </si>
  <si>
    <t>Performace measures</t>
  </si>
  <si>
    <t>N</t>
  </si>
  <si>
    <t>G1A</t>
  </si>
  <si>
    <t>Develop a comprehensive national public health-risk assessment</t>
  </si>
  <si>
    <t>G1A-1</t>
  </si>
  <si>
    <t>National public health-information system for risk and resources assessments is operative</t>
  </si>
  <si>
    <t>G1A1.1</t>
  </si>
  <si>
    <t>National public health-information system provides data of relevant hazards of all origins (i.e. biological, chemical and environmental)</t>
  </si>
  <si>
    <t>G1A1.2</t>
  </si>
  <si>
    <t>Responsibilities and authority related to the system have been defined</t>
  </si>
  <si>
    <t>G1A1.3</t>
  </si>
  <si>
    <t>Protocols and procedures for the collection, analysis and dissemination of data for conducting risk and resources assessment are developed</t>
  </si>
  <si>
    <t>G1A1.4</t>
  </si>
  <si>
    <t>Evaluations and improvements of the system are performed regularly</t>
  </si>
  <si>
    <t>G1A1.5</t>
  </si>
  <si>
    <t>National public health-risk assessment  is updated regularly</t>
  </si>
  <si>
    <t>G1A1.6</t>
  </si>
  <si>
    <t>It includes vulnerability assessment (of communities, infrastructure and services)</t>
  </si>
  <si>
    <t>G1A-2</t>
  </si>
  <si>
    <t>National surveillance and epidemic-intelligence system is operative</t>
  </si>
  <si>
    <t>G1A2.1</t>
  </si>
  <si>
    <t>There is a list of priority diseases, conditions and case definitions for surveillance</t>
  </si>
  <si>
    <t>G1A2.2</t>
  </si>
  <si>
    <t>There is a specific unit(s) designated for surveillance of public health risks</t>
  </si>
  <si>
    <t>G1A2.3</t>
  </si>
  <si>
    <t>SOPs defining roles, responsibilities and procedures related to the collection, analysis and dissemination of surveillance data are developed</t>
  </si>
  <si>
    <t>G1A2.4</t>
  </si>
  <si>
    <t>Surveillance system provides for data-sharing in other-than-human areas: agricultural, veterinary, environmental, etc.</t>
  </si>
  <si>
    <t>G1A2.5</t>
  </si>
  <si>
    <t>Information sources include screening of media and other alternative sources, and ‘rumour checking’ to assess or verify emergencies</t>
  </si>
  <si>
    <t>G1A2.6</t>
  </si>
  <si>
    <t>Baseline estimates, trends and thresholds for alert and action are defined for the community/primary response level for priority diseases/events</t>
  </si>
  <si>
    <t>G1A2.7</t>
  </si>
  <si>
    <t>There is timely reporting from reporting units</t>
  </si>
  <si>
    <t>G1A2.8</t>
  </si>
  <si>
    <t>Deviations or values exceeding thresholds are detected and used for action at the community/primary public health response level</t>
  </si>
  <si>
    <t>G1A2.9</t>
  </si>
  <si>
    <t>Regular feedback of surveillance results are disseminated to all levels and other relevant stakeholders (e.g. Epi bulletins, surveillance reports, etc.)</t>
  </si>
  <si>
    <t>G1A2.10</t>
  </si>
  <si>
    <t>Evaluations of the early warning function of the surveillance and epidemic-intelligence system have been carried out</t>
  </si>
  <si>
    <t>G1A-3</t>
  </si>
  <si>
    <t>National and international information-sharing mechanisms are functioning</t>
  </si>
  <si>
    <t>G1A3.1</t>
  </si>
  <si>
    <t>National information-sharing mechanisms with other relevant sectors and all level health-sector organizations are functioning</t>
  </si>
  <si>
    <t>G1A3.2</t>
  </si>
  <si>
    <t>International information-sharing system for reporting according to IHR and European mandatory requirements are operative</t>
  </si>
  <si>
    <t>G1A3.3</t>
  </si>
  <si>
    <t>All of events that meet the criteria for IHR notification have been notified by the NFP to WHO within 24 hours of conducting risk assessments over the last 12 months</t>
  </si>
  <si>
    <t>G1A3.4</t>
  </si>
  <si>
    <t>All of events that meet the criteria for notification under Decision No 1082/2013/EU have been notified by the NFP to HSC and ECDC, EFSA or corresponding EU agency within 24 hours of conducting risk assessments over the last 12 months</t>
  </si>
  <si>
    <t>G1A3.5</t>
  </si>
  <si>
    <t>NFP has responded to all verification requests from WHO within 24 hours in the last 12 months</t>
  </si>
  <si>
    <t>G1A3.6</t>
  </si>
  <si>
    <t>NFP has responded to all verification requests from HSC, ECDC, EFSA or other EU agency within 24 hours in the past 12 months</t>
  </si>
  <si>
    <t>G1B</t>
  </si>
  <si>
    <t>Improve communication of health-risk information</t>
  </si>
  <si>
    <t>G1B-1</t>
  </si>
  <si>
    <t>Strategies for risk communication with the public and the media are developed</t>
  </si>
  <si>
    <t>G1B1.1</t>
  </si>
  <si>
    <t>National emergency preparedness plan includes a public information management strategy</t>
  </si>
  <si>
    <t>G1B1.2</t>
  </si>
  <si>
    <t>Risk communication partners and stakeholders are identified (e.g. science organizations, community leaders, NGOs, etc.)</t>
  </si>
  <si>
    <t>G1B1.3</t>
  </si>
  <si>
    <t>Risk communication plan is developed (includes inventory of communication partners, focal points, stakeholders and their capacities)</t>
  </si>
  <si>
    <t>G1B1.4</t>
  </si>
  <si>
    <t>Policies, SOPs or guidelines are developed to support the risk communication plan</t>
  </si>
  <si>
    <t>G1B1.5</t>
  </si>
  <si>
    <t>Relationships with the media are established before the emergency (contacts with key media staff are regular)</t>
  </si>
  <si>
    <t>G1B1.6</t>
  </si>
  <si>
    <t>Generic pre-prepared media statements templates, frequently asked questions and answers (related to key messages) and advertising material are available</t>
  </si>
  <si>
    <t>G1B1.7</t>
  </si>
  <si>
    <t>Risk communication plan has been implemented or tested through actual emergency or simulation exercise and updated</t>
  </si>
  <si>
    <t>G1B1.8</t>
  </si>
  <si>
    <t>Evaluation of the risk communication has been conducted after emergencies and exercises, for timeliness, transparency and appropriateness of communications</t>
  </si>
  <si>
    <t>G1B-2</t>
  </si>
  <si>
    <t>Strategies for risk communication with staff involved in risk management are developed</t>
  </si>
  <si>
    <t>G1B2.1</t>
  </si>
  <si>
    <t xml:space="preserve">National emergency preparedness plan includes a strategy for communication with staff involved in risk management </t>
  </si>
  <si>
    <t>G1B2.2</t>
  </si>
  <si>
    <t>Risk communication partners and stakeholders are identified (e.g. professional associations, labor unions, etc.)</t>
  </si>
  <si>
    <t>G1B2.3</t>
  </si>
  <si>
    <t>Information on specific risks and personal protective measures for staff involved in risk reduction/prevention is regularly updated and disseminated</t>
  </si>
  <si>
    <t>G1B2.4</t>
  </si>
  <si>
    <t>A plan for reviewing, revising and monitoring impact of risk communication strategy with staff is developed</t>
  </si>
  <si>
    <t>G1C</t>
  </si>
  <si>
    <t>Reduce and prevent the health risks from all-hazards</t>
  </si>
  <si>
    <t>G1C-1</t>
  </si>
  <si>
    <t>Implementation of risk reduction and prevention programmes is inclusive and coordinated</t>
  </si>
  <si>
    <t>G1C1.1</t>
  </si>
  <si>
    <t>Risk reduction and preventive activities are joined up across all relevant emergency management organizations and agencies (i.e. public health services, civil protection services, law enforcement services, etc.)</t>
  </si>
  <si>
    <t>G1C1.2</t>
  </si>
  <si>
    <t>Inter-agency mechanisms are maintained to update other countries and international organizations and agencies on progress, resolve issues and address collective needs</t>
  </si>
  <si>
    <t>G1C-2</t>
  </si>
  <si>
    <t>National and subnational health-sector programmes on risk reduction and prevention are implemented</t>
  </si>
  <si>
    <t>G1C2.1</t>
  </si>
  <si>
    <t xml:space="preserve">National and subnational health-sector risk reduction and prevention programmes are implemented for the most relevant hazards detected </t>
  </si>
  <si>
    <t>G1C2.2</t>
  </si>
  <si>
    <t>The impact and effectiveness of these programmes (e.g. vaccination), including adverse effects, is assessed regularly</t>
  </si>
  <si>
    <t>G1C-3</t>
  </si>
  <si>
    <t>Infection Prevention and Control programme is operative at national and hospital levels</t>
  </si>
  <si>
    <t>G1C3.1</t>
  </si>
  <si>
    <t>Responsibility has been assigned for surveillance of health-care-associated infections within the country</t>
  </si>
  <si>
    <t>G1C3.2</t>
  </si>
  <si>
    <t>Responsibility has been assigned for surveillance of anti-microbial resistance within the country</t>
  </si>
  <si>
    <t>G1C3.3</t>
  </si>
  <si>
    <t>National Infection Prevention and Control policy or operational plan is available and implemented</t>
  </si>
  <si>
    <t>G1C3.4</t>
  </si>
  <si>
    <t>SOPs, guidelines and protocols for IPC are available to hospitals</t>
  </si>
  <si>
    <t>G1C3.5</t>
  </si>
  <si>
    <t>All tertiary hospitals have designated area(s) and defined procedures for the care of patients requiring specific isolation precautions according to guidelines</t>
  </si>
  <si>
    <t>G1C3.6</t>
  </si>
  <si>
    <t>There are qualified IPC professionals in place in all tertiary hospitals</t>
  </si>
  <si>
    <t>G1C3.7</t>
  </si>
  <si>
    <t xml:space="preserve">Defined norms or guidelines for protecting health-care workers from health-care associated infections are developed and implemented </t>
  </si>
  <si>
    <t>G1C3.8</t>
  </si>
  <si>
    <t xml:space="preserve">There is surveillance within high risk groups to promptly detect and investigate clusters of infectious disease patients, as well as unexplained illnesses in health workers </t>
  </si>
  <si>
    <t>G1C3.9</t>
  </si>
  <si>
    <t>A monitoring system for antimicrobial resistance is functioning</t>
  </si>
  <si>
    <t>G1C3.10</t>
  </si>
  <si>
    <t xml:space="preserve">Data on the magnitude and trends of antimicrobial resistance is available </t>
  </si>
  <si>
    <t>Objectives</t>
  </si>
  <si>
    <t>Key performance indicators</t>
  </si>
  <si>
    <t>Performace measures</t>
  </si>
  <si>
    <t>N</t>
  </si>
  <si>
    <t>G2A</t>
  </si>
  <si>
    <t>Promote capability development in emergency management</t>
  </si>
  <si>
    <t>G2A-1</t>
  </si>
  <si>
    <t>Emergency management human resource and capability development strategy is developed</t>
  </si>
  <si>
    <t>G2A1.1</t>
  </si>
  <si>
    <t>National emergency preparedness plan includes a human resource and capability development strategy based on defined competencies</t>
  </si>
  <si>
    <t>G2A1.2</t>
  </si>
  <si>
    <t>Specific budget is allocated</t>
  </si>
  <si>
    <t>G2A1.3</t>
  </si>
  <si>
    <t>A needs assessment has been conducted to identify gaps in human resources and training</t>
  </si>
  <si>
    <t>G2A1.4</t>
  </si>
  <si>
    <t>A plan or strategy is developed to access field epidemiology training in-country, regionally or internationally</t>
  </si>
  <si>
    <t>G2A-2</t>
  </si>
  <si>
    <t>Exercising is effective in improving emergency management capability</t>
  </si>
  <si>
    <t>G2A2.1</t>
  </si>
  <si>
    <t>The country has conducted a national emergency preparedness exercise/drill in the last year</t>
  </si>
  <si>
    <t>G2A2.2</t>
  </si>
  <si>
    <t>Critical SOPs are tested during exercising</t>
  </si>
  <si>
    <t>G2A2.3</t>
  </si>
  <si>
    <t>A formal process for identifying opportunities for improvement arising from exercises/drills/events is developed</t>
  </si>
  <si>
    <t>G2A2.4</t>
  </si>
  <si>
    <t>There are formal reports to internal and external stakeholders on the implementation of corrective actions</t>
  </si>
  <si>
    <t>G2B</t>
  </si>
  <si>
    <t>Enhance ability to coordinate and manage emergencies</t>
  </si>
  <si>
    <t>G2B-1</t>
  </si>
  <si>
    <t>National emergency management command and control structure (or equivalent) operates effectively</t>
  </si>
  <si>
    <t>G2B1.1</t>
  </si>
  <si>
    <t>CCS function leads (Event, Operations, Financial, Logistics, Public Information Managers, etc.) and staff are identified</t>
  </si>
  <si>
    <t>G2B1.2</t>
  </si>
  <si>
    <t>CCS has a functional, effective 24/7/365 duty team that is tested regularly</t>
  </si>
  <si>
    <t>G2B1.3</t>
  </si>
  <si>
    <t>CCS has an agreed protocol for activation/deactivation time</t>
  </si>
  <si>
    <t>G2B1.4</t>
  </si>
  <si>
    <t>A link/contact structure exist to support CCS regarding national management of emergencies at other levels and sectors (e.g. Police, Transport, Travel, Education, Food Supply) by dealing with triage operations, event and/or outbreak investigations, trade bans, travel advisories and movement restrictions</t>
  </si>
  <si>
    <t>G2B1.5</t>
  </si>
  <si>
    <t>Coordination between CCS and international organizations and agencies is assured: emergency manager and IHR, HSC and ECDC NFPs are identified</t>
  </si>
  <si>
    <t>G2B1.6</t>
  </si>
  <si>
    <t>Effective communication systems and processes exist between CCS, EU Agencies-Emergency Operation Centres and EC-Health Emergency Operation Facility</t>
  </si>
  <si>
    <t>G2B1.7</t>
  </si>
  <si>
    <t>Emergency response management procedures (including mechanism to activate response plan) have been implemented for a real or simulated PHE response in the year</t>
  </si>
  <si>
    <t>G2B1.8</t>
  </si>
  <si>
    <t>They have been evaluated and updated after a real or simulated emergency response</t>
  </si>
  <si>
    <t>G2C</t>
  </si>
  <si>
    <t>Improve information management during emergencies</t>
  </si>
  <si>
    <t>G2C-1</t>
  </si>
  <si>
    <t>Rapid health-needs assessment could be developed during emergencies</t>
  </si>
  <si>
    <t>G2C1.1</t>
  </si>
  <si>
    <t>Formal mechanisms are established for carrying out rapid health-needs assessments through investigation and rapid response teams</t>
  </si>
  <si>
    <t>G2C1.2</t>
  </si>
  <si>
    <t>A national directory or list of experts in health and other sectors to support a response to emergencies is updated</t>
  </si>
  <si>
    <t>G2C1.3</t>
  </si>
  <si>
    <t>There are operational links with WHO, HSC, ECDC and the Scientific Committees in the fields of consumer safety, public health and the environment</t>
  </si>
  <si>
    <t>G2D</t>
  </si>
  <si>
    <t>Improve communication during emergencies</t>
  </si>
  <si>
    <t>G2D-1</t>
  </si>
  <si>
    <t>Strategies for crisis communication with the public and the media are developed</t>
  </si>
  <si>
    <t>G2D1.1</t>
  </si>
  <si>
    <t>Coordination mechanisms are established for involving relevant stakeholders in the formulation of crisis information for the public and the media to ensure consistency</t>
  </si>
  <si>
    <t>G2D1.2</t>
  </si>
  <si>
    <t>Procedures to respond to potential media requests during an emergency are developed (e.g. daily press conferences, website updates)</t>
  </si>
  <si>
    <t>G2D1.3</t>
  </si>
  <si>
    <t>A 24/7 hotline with trained staff could be established in case of an emergency</t>
  </si>
  <si>
    <t>G2D1.4</t>
  </si>
  <si>
    <t>Media and public communication team could be able to maintain 24-hour operation (2–3 work shifts per day) for at least several days</t>
  </si>
  <si>
    <t>G2D-2</t>
  </si>
  <si>
    <t>Strategies for crisis communication with staff involved in emergency operations are developed</t>
  </si>
  <si>
    <t>G2D2.1</t>
  </si>
  <si>
    <t>Coordination mechanisms are established to ensure consistency of the information supplied by relevant stakeholders to responders</t>
  </si>
  <si>
    <t>G2D2.2</t>
  </si>
  <si>
    <t>Procedures for the communication to responders of crisis information are established</t>
  </si>
  <si>
    <t>G2D2.3</t>
  </si>
  <si>
    <t>Information on generic risks and personal protective equipment for responders involved in emergency operations has been prepared and is regularly updated and disseminated</t>
  </si>
  <si>
    <t>G2E</t>
  </si>
  <si>
    <t>Ensure rapid response and delivery of services during emergencies</t>
  </si>
  <si>
    <t>G2E-1</t>
  </si>
  <si>
    <t>Rapid Response Teams are available</t>
  </si>
  <si>
    <t>G2E1.1</t>
  </si>
  <si>
    <t>SOPs and/or guidelines are available for the deployment of RRT members</t>
  </si>
  <si>
    <t>G2E1.2</t>
  </si>
  <si>
    <t>Multidisciplinary RRT can be deployed within 48 hrs from the first report of an urgent event (response to some hazards may require a more timely response)</t>
  </si>
  <si>
    <t>G2E1.3</t>
  </si>
  <si>
    <t>Surge staff, to maintain response 24 hours a day/7 days a week, can be assured during emergencies</t>
  </si>
  <si>
    <t>G2E1.4</t>
  </si>
  <si>
    <t>Evaluations of response, including timeliness and quality of response, are systematically carried out</t>
  </si>
  <si>
    <t>G2E-2</t>
  </si>
  <si>
    <t>Planning includes prehospital medical operations response</t>
  </si>
  <si>
    <t>G2E2.1</t>
  </si>
  <si>
    <t>Roles of Emergency Medical Services and primary healthcare staff during emergencies are defined</t>
  </si>
  <si>
    <t>G2E2.2</t>
  </si>
  <si>
    <t>A standardized triage system and patient safety measures (e.g. matching the patient with wrist bands, triage cards, etc.) are established</t>
  </si>
  <si>
    <t>G2E2.3</t>
  </si>
  <si>
    <t>Procedures and guidelines for prehospital handling of patients with diseases with epidemic potential and victims of CBRN incidents are developed</t>
  </si>
  <si>
    <t>G2E2.4</t>
  </si>
  <si>
    <t>Prehospital medical operations staff are trained in emergency management and use of personal protective measures</t>
  </si>
  <si>
    <t>G2E-3</t>
  </si>
  <si>
    <t>Planning includes hospital response and recovery</t>
  </si>
  <si>
    <t>G2E3.1</t>
  </si>
  <si>
    <t>Plan for emergency response and recovery is a requirement for hospital accreditation</t>
  </si>
  <si>
    <t>G2E3.2</t>
  </si>
  <si>
    <t>Plans are in accordance with national policy and have been reviewed, exercised, revised and updated in the last year</t>
  </si>
  <si>
    <t>G2E3.3</t>
  </si>
  <si>
    <t>Procedures and guidelines for hospital handling of patients with diseases with epidemic potential and victims of CBRN incidents are developed</t>
  </si>
  <si>
    <t>G2E3.4</t>
  </si>
  <si>
    <t>Hospital staff are trained in emergency management and use of personal protective equipment</t>
  </si>
  <si>
    <t>G2E-4</t>
  </si>
  <si>
    <t>Continuous delivery of essential health and hospital services is ensured during emergencies</t>
  </si>
  <si>
    <t>G2E4.1</t>
  </si>
  <si>
    <t>Healthcare facilities have developed SOPs for ensuring the continuous delivery of essential services (e.g. maternity and newborn care, trauma wards, patients in dialysis, etc.) in a timely and 24 hour manner, including over a prolonged period</t>
  </si>
  <si>
    <t>G2E4.2</t>
  </si>
  <si>
    <t>Capacity for setting up special immunization or other preventive programme to meet specific needs is available</t>
  </si>
  <si>
    <t>G2E4.3</t>
  </si>
  <si>
    <t>Mobile teams that operate outside the existing health facilities could be deployed in case of an emergency</t>
  </si>
  <si>
    <t>G2E-5</t>
  </si>
  <si>
    <t>Planning includes a surge capacity programme</t>
  </si>
  <si>
    <t>G2E5.1</t>
  </si>
  <si>
    <t>Mechanisms for the rapid mobilization of additional resources (staff, equipment and materials) are established</t>
  </si>
  <si>
    <t>G2E5.2</t>
  </si>
  <si>
    <t>Emergency psychosocial support teams are constituted and are operational at a national, regional and/or local level</t>
  </si>
  <si>
    <t>G2E5.3</t>
  </si>
  <si>
    <t>Adequacy of surge capacity to respond to emergencies has been tested through an exercise or actual event</t>
  </si>
  <si>
    <t>G2E-6</t>
  </si>
  <si>
    <t>Planning includes capacity for mass-casualty, mass-fatality and missing persons management</t>
  </si>
  <si>
    <t>G2E6.1</t>
  </si>
  <si>
    <t>Prehospital emergency-response capacity for dispatch, on-site management, transportation and evacuation are adaptable to mass-casualty incidents and other similar crises</t>
  </si>
  <si>
    <t>G2E6.2</t>
  </si>
  <si>
    <t>Hospital emergency-preparedness programme for mass-casualty management is implemented, and resources and staff are available</t>
  </si>
  <si>
    <t>G2E6.3</t>
  </si>
  <si>
    <t>Guidelines for management on large numbers of fatalities are developed and take account of religious and other cultural funeral practices</t>
  </si>
  <si>
    <t>G2E6.4</t>
  </si>
  <si>
    <t>Guidelines includes post-mortem care and informing pathology departments and clinical laboratories on submitting specimens in case of deaths caused by epidemic potential diseases</t>
  </si>
  <si>
    <t>G2F</t>
  </si>
  <si>
    <t>Ensure the availability of resources and technical supporting services during emergencies</t>
  </si>
  <si>
    <t>G2F-1</t>
  </si>
  <si>
    <t>Planning includes management of stockpiles</t>
  </si>
  <si>
    <t>G2F1.1</t>
  </si>
  <si>
    <t>Stockpiles (critical stock levels) are accessible for responding to priority biological, chemical, radiological events and other emergencies</t>
  </si>
  <si>
    <t>G2F1.2</t>
  </si>
  <si>
    <t>The country participates in EU common procedures for the joint procurement of medical and pharmaceutical equipment, products and supplies (particularly pandemic vaccines)</t>
  </si>
  <si>
    <t>G2F-2</t>
  </si>
  <si>
    <t>Medical equipment and pharmaceutical and laboratory services and supplies are available</t>
  </si>
  <si>
    <t>G2F2.1</t>
  </si>
  <si>
    <t>Essential medical equipment and pharmaceutical and laboratory supplies for emergency operations, determined on the basis of risk assessments, are available in sufficient quantities</t>
  </si>
  <si>
    <t>G2F2.2</t>
  </si>
  <si>
    <t xml:space="preserve">Mechanisms for the continuity of pharmaceutical and laboratory services during an emergency are developed </t>
  </si>
  <si>
    <t>G2F2.3</t>
  </si>
  <si>
    <t>A system is in place, including cold chain, for the distribution of medical equipment and pharmaceutical and laboratory supplies in the event of an emergency</t>
  </si>
  <si>
    <t>G2F2.4</t>
  </si>
  <si>
    <t>Procedures for the exceptional procurement of medical equipment and and pharmaceutical and laboratory supplies that are not on the list of basic ones are developed</t>
  </si>
  <si>
    <t>G2F-3</t>
  </si>
  <si>
    <t>Laboratory services to test for priority health risks are operative</t>
  </si>
  <si>
    <t>G2F3.1</t>
  </si>
  <si>
    <t>National laboratory quality standards/guidelines are available</t>
  </si>
  <si>
    <t>G2F3.2</t>
  </si>
  <si>
    <t>The country has access to international networks to meet diagnostic and confirmatory laboratory requirements, and support outbreak investigations, for emergencies</t>
  </si>
  <si>
    <t>G2F3.3</t>
  </si>
  <si>
    <t>An up to date inventory of public and private laboratories with relevant diagnostic capacity is available</t>
  </si>
  <si>
    <t>G2F3.4</t>
  </si>
  <si>
    <t>National reference laboratories are accredited to international (ISO 9001, ISO 17025, ISO 15189, WHO polio, measles, etc.) or to national standards adapted from international standards</t>
  </si>
  <si>
    <t>G2F3.5</t>
  </si>
  <si>
    <t>Regulations, policies or strategies for laboratory biosafety are in place (including protection of workers and management of hazardous substances)</t>
  </si>
  <si>
    <t>G2F3.6</t>
  </si>
  <si>
    <t>A process is in place to guide and update biosafety regulations, procedures and practice, including for decontamination and management of infectious waste</t>
  </si>
  <si>
    <t>G2F-4</t>
  </si>
  <si>
    <t>Temporary health facilities and home-care services are available</t>
  </si>
  <si>
    <t>G2F4.1</t>
  </si>
  <si>
    <t>Guidelines and procedures for the establishment of temporary health facilities and for home-care services are developed</t>
  </si>
  <si>
    <t>G2F4.2</t>
  </si>
  <si>
    <t xml:space="preserve">Adequate resources for establishing temporary basic health facilities and home-care services are available </t>
  </si>
  <si>
    <t>Objectives</t>
  </si>
  <si>
    <t>Key performance indicators</t>
  </si>
  <si>
    <t>Performace measures</t>
  </si>
  <si>
    <t>N</t>
  </si>
  <si>
    <t>G3A</t>
  </si>
  <si>
    <t>Enhance the ability to manage recovery and to evaluate response</t>
  </si>
  <si>
    <t>G3A-1</t>
  </si>
  <si>
    <t>Procedures for the transition from response to normal functioning and to recovery activities are pre-defined</t>
  </si>
  <si>
    <t>A1.1</t>
  </si>
  <si>
    <t>SOPs for deactivation, demobilization and return to normal activities and to transfer coordination and accountability for recovery-related activities are developed</t>
  </si>
  <si>
    <t>A1.2</t>
  </si>
  <si>
    <t>There are documented arrangements for communicating the transition from response to normal functioning and to recovery to staff, relevant stakeholders and the public, including pre-formed key messages</t>
  </si>
  <si>
    <t>A1.3</t>
  </si>
  <si>
    <t>Processes and procedures for establishing a multisectoral Recovery Task Force (or equivalent) are developed</t>
  </si>
  <si>
    <t>G3A-2</t>
  </si>
  <si>
    <t>Impact assessments are conducted after emergencies</t>
  </si>
  <si>
    <t>A2.1</t>
  </si>
  <si>
    <t>There is a process for conducting post-event impact assessments (defining individual and community losses and needs, support and resource requirements, etc.)</t>
  </si>
  <si>
    <t>A2.2</t>
  </si>
  <si>
    <t>Effective post-event surveillance, including monitoring of adverse events of countermeasures applied, is planned in order to prevent damages to health from secondary causes</t>
  </si>
  <si>
    <t>A2.3</t>
  </si>
  <si>
    <t>There is a process for assessing and coordinating post-event status of essential health and hospital services and utilities</t>
  </si>
  <si>
    <t>A2.4</t>
  </si>
  <si>
    <t>There is a process for estimating emergency economic impact (losses)</t>
  </si>
  <si>
    <t>G3A-3</t>
  </si>
  <si>
    <t>Processes for learning from emergencies are implemented</t>
  </si>
  <si>
    <t>A3.1</t>
  </si>
  <si>
    <t>After action reports and evaluations are conducted following emergencies (of the response to and recovery from the event, and of the effectiveness of the plans)</t>
  </si>
  <si>
    <t>A3.2</t>
  </si>
  <si>
    <t>Corrective actions, including professional development needs, are identified and implemented following emergencies</t>
  </si>
  <si>
    <t>G3B</t>
  </si>
  <si>
    <t>Improve development and implementation of emergency-management research</t>
  </si>
  <si>
    <t>G3B-1</t>
  </si>
  <si>
    <t>Emergency-management research is funded and applied</t>
  </si>
  <si>
    <t>B1.1</t>
  </si>
  <si>
    <t>Specific budget is allocated for emergency management research</t>
  </si>
  <si>
    <t>B1.2</t>
  </si>
  <si>
    <t>Emergency management research is undertaken where gaps in knowledge exist</t>
  </si>
  <si>
    <t>B1.3</t>
  </si>
  <si>
    <t>The country actively distributes new emergency management knowledge to relevant stakeholders</t>
  </si>
  <si>
    <t>B1.4</t>
  </si>
  <si>
    <t>The country has an 'evidence-based' approach to emergency management (i.e. update preparedness plans and programmes according to new national or international evidence)</t>
  </si>
  <si>
    <t>*Answers</t>
  </si>
  <si>
    <t>Score</t>
  </si>
  <si>
    <t>Scale</t>
  </si>
  <si>
    <t>Achievement scale</t>
  </si>
  <si>
    <t>Arrangements scale</t>
  </si>
  <si>
    <t>Enablers &amp;</t>
  </si>
  <si>
    <t>Objectives</t>
  </si>
  <si>
    <t>Indicators</t>
  </si>
  <si>
    <t>Measures</t>
  </si>
  <si>
    <t>NO (0%)</t>
  </si>
  <si>
    <t>Never</t>
  </si>
  <si>
    <t>Not achieved, no progress, no sign of forward action</t>
  </si>
  <si>
    <t>No arrangements in place</t>
  </si>
  <si>
    <t>Goals</t>
  </si>
  <si>
    <t>Sometimes</t>
  </si>
  <si>
    <t>Some progress, but without systematic policy and/or organizational commitment</t>
  </si>
  <si>
    <t>Some work completed but requires further work to develop, test, verify and/or embed in the organization</t>
  </si>
  <si>
    <t>Often</t>
  </si>
  <si>
    <t>Organizational commitment attained or considerable progress made, but achievements are not yet comprehensive of needs or requirements</t>
  </si>
  <si>
    <t>Informal and/or untested arrangements in place, but with a high degree of confidence they will be effective, OR, formal and/or tested arrangements but with further work identified as needed</t>
  </si>
  <si>
    <t>YES (100%)</t>
  </si>
  <si>
    <t>Always</t>
  </si>
  <si>
    <t>Comprehensive achievement with sustained commitment and capacities at all levels</t>
  </si>
  <si>
    <t>Formalized arrangements, tested, effective, reliable, and embedded within the organization</t>
  </si>
  <si>
    <t>Pre-event: RISK MANAGEMENT (GOAL 1)</t>
  </si>
  <si>
    <t>Event: EMERGENCY MANAGEMENT (GOAL 2)</t>
  </si>
  <si>
    <r>
      <t>Post-event</t>
    </r>
    <r>
      <rPr>
        <i/>
        <sz val="11"/>
        <color rgb="FF000000"/>
        <rFont val="Calibri"/>
        <family val="2"/>
      </rPr>
      <t>:</t>
    </r>
    <r>
      <rPr>
        <sz val="11"/>
        <color rgb="FF000000"/>
        <rFont val="Calibri"/>
        <family val="2"/>
      </rPr>
      <t xml:space="preserve"> RECOVERY MANAGEMENT (GOAL 3)</t>
    </r>
  </si>
  <si>
    <t>**Scoring</t>
  </si>
  <si>
    <t>SCORE</t>
  </si>
  <si>
    <t>The 'raw' score, in percentage, for this objective/goal, considering NA/NK</t>
  </si>
  <si>
    <t>Weight Ratio</t>
  </si>
  <si>
    <t>The weighting given to this objective/goal - before scoring has taken place</t>
  </si>
  <si>
    <t>Weight</t>
  </si>
  <si>
    <t>The weighting given to this objective/goal - after scoring, and taking any N/A answers/sections into account</t>
  </si>
  <si>
    <t>Weight Score</t>
  </si>
  <si>
    <t>The weighted score (that will contribute to any higher level scoring) - score x weight</t>
  </si>
  <si>
    <t>Key</t>
  </si>
  <si>
    <t>90-100%</t>
  </si>
  <si>
    <t>Mature</t>
  </si>
  <si>
    <t>80-100%</t>
  </si>
  <si>
    <t>60-80%</t>
  </si>
  <si>
    <t>Advancing</t>
  </si>
  <si>
    <t>40-60%</t>
  </si>
  <si>
    <t>Developing</t>
  </si>
  <si>
    <t>20-40%</t>
  </si>
  <si>
    <t>0-20%</t>
  </si>
  <si>
    <t>Unsatisfactory</t>
  </si>
  <si>
    <t>Responsible authority/ies:</t>
  </si>
  <si>
    <t>Respondent/s:</t>
  </si>
  <si>
    <t>WHO (2016). Joint External Evaluation Tool: International Health Regulations (2005). Geneva: World Health Organization.</t>
  </si>
  <si>
    <t>WHO (2012). Key changes to pandemic plans by Member States of the WHO European Region based on lessons learnt from the 2009 pandemic. Copenhagen: World Health Organization.</t>
  </si>
  <si>
    <t>CDC. (2011). Public health preparedness capabilities: National standards for state and local planning. Atlanta, GA: Centers for Disease Control and Prevention.</t>
  </si>
  <si>
    <t>ECDC (2016). Zika virus disease epidemic: Preparedness planning guide for diseases transmitted by Aedes aegypti and Aedes albopictus. Stockholm: European Centre for Disease Prevention and Control.</t>
  </si>
  <si>
    <t>ECDC (2016). Handbook on using the ECDC preparedness checklist tool to strengthen preparedness against communicable disease outbreaks at migrant reception/detention centres. Stockholm: European Centre for Disease Prevention and Control.</t>
  </si>
  <si>
    <t>ECDC (2016). Assessing communicable disease control and prevention in EU enlargement countries. Stockholm: European Centre for Disease Prevention and Control.</t>
  </si>
  <si>
    <t>WHO (2010). Joint European Pandemic Preparedness Self-Assessment Indicators. Copenhagen: World Health Organization Regional Office for Europe.</t>
  </si>
  <si>
    <t>WHO (2015). Ebola virus disease: consolidated preparedness checklist.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</si>
  <si>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</si>
  <si>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</si>
  <si>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WHO (2010). Recommendations for Good Practice in Pandemic Preparedness - identified through evaluation of the response to pandemic (H1N1) 2009. Copenhagen: World Health Organization.</t>
  </si>
  <si>
    <t>WHO (2010). Recommendations for Good Practice in Pandemic Preparedness - identified through evaluation of the response to pandemic (H1N1) 2009. Copenhagen: World Health Organization.</t>
  </si>
  <si>
    <t>CDC. (2011). Public health preparedness capabilities: National standards for state and local planning. Atlanta, GA: Centers for Disease Control and Prevention.</t>
  </si>
  <si>
    <t>WHO (2016). Joint External Evaluation Tool: International Health Regulations (2005). Geneva: World Health Organization.</t>
  </si>
  <si>
    <t>WHO (2016). Joint External Evaluation Tool: International Health Regulations (2005). Geneva: World Health Organization.</t>
  </si>
  <si>
    <t>ECDC (2016). Handbook on using the ECDC preparedness checklist tool to strengthen preparedness against communicable disease outbreaks at migrant reception/detention centres. Stockholm: European Centre for Disease Prevention and Control.</t>
  </si>
  <si>
    <t>ECDC (2015). Ebola emergency preparedness in EU Member States. Conclusions from peer-review visits to Belgium, Portugal and Romania. Stockholm: European Centre for Disease Prevention and Control.</t>
  </si>
  <si>
    <t>Department of Health (2011). UK Influenza Pandemic Preparedness Strategy 2011. London: Department of Health, Social Services and Public Safety.</t>
  </si>
  <si>
    <t>WHO (2015). Development, monitoring and evaluation of functional core capacity for implementing the International Health Regulations (2005): Concept note. World Health Organization.</t>
  </si>
  <si>
    <t>ECDC (2015). Ebola emergency preparedness in EU Member States. Conclusions from peer-review visits to Belgium, Portugal and Romania. Stockholm: European Centre for Disease Prevention and Control.</t>
  </si>
  <si>
    <t>WHO (2016). Joint External Evaluation Tool: International Health Regulations (2005). Geneva: World Health Organization.</t>
  </si>
  <si>
    <t>CDC. (2011). Public health preparedness capabilities: National standards for state and local planning. Atlanta, GA: Centers for Disease Control and Prevention.</t>
  </si>
  <si>
    <t>WHO (2010). Joint European Pandemic Preparedness Self-Assessment Indicators. Copenhagen: World Health Organization Regional Office for Europe.</t>
  </si>
  <si>
    <t>WHO (2015). Ebola virus disease: consolidated preparedness checklist. Geneva: World Health Organization.</t>
  </si>
  <si>
    <t>Department of Health (2011). UK Influenza Pandemic Preparedness Strategy 2011. London: Department of Health, Social Services and Public Safety.</t>
  </si>
  <si>
    <t>Department of Health (2011). UK Influenza Pandemic Preparedness Strategy 2011. London: Department of Health, Social Services and Public Safety.</t>
  </si>
  <si>
    <t>WHO (2013). IHR Core Capacity Monitoring Framework: Checklist and Indicators for Monitoring Progress in the Development of IHR Core Capacities in States Parties. World Health Orgainzation.</t>
  </si>
  <si>
    <t>ECDC (2016). Zika virus disease epidemic: Preparedness planning guide for diseases transmitted by Aedes aegypti and Aedes albopictus. Stockholm: European Centre for Disease Prevention and Control.</t>
  </si>
  <si>
    <t>ECDC (2016). Zika virus disease epidemic: Preparedness planning guide for diseases transmitted by Aedes aegypti and Aedes albopictus. Stockholm: European Centre for Disease Prevention and Control.</t>
  </si>
  <si>
    <t>Ministero della Salute (2006). National Plan for preparedness and response to an influenza pandemic. Italy: Ministero della Salute.</t>
  </si>
  <si>
    <t>Department of Health (2011). UK Influenza Pandemic Preparedness Strategy 2011. London: Department of Health, Social Services and Public Safety.</t>
  </si>
  <si>
    <t>Responsible authority/ies:</t>
  </si>
  <si>
    <t>Respondent/s:</t>
  </si>
  <si>
    <t>WHO. (2013). IHR core capacity monitoring framework: Checklist and indicators for monitoring progress in the development of IHR core capacities in states parties. Geneva: World Health Organization.</t>
  </si>
  <si>
    <t>WHO (2016). Joint External Evaluation Tool: International Health Regulations (2005). Geneva: World Health Organization.</t>
  </si>
  <si>
    <t>WHO (2015). Development, monitoring and evaluation of functional core capacity for implementing the International Health Regulations (2005): Concept note. World Health Organization.</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</si>
  <si>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</si>
  <si>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</si>
  <si>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Department of Health. (2011). UK Influenza Pandemic Preparedness Strategy 2011. London: Department of Health, Social Services and Public Safety.</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</si>
  <si>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</si>
  <si>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</si>
  <si>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</si>
  <si>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</si>
  <si>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WHO. (2015). Concept note: Development, monitoring and evaluation of functional core capacity for implementing the International Health Regulations (2005). Geneva: World Health Organization.</t>
  </si>
  <si>
    <t>ECDC. (2014). Handbook on simulation exercises in EU public health settings - How to develop simulation exercises within the framework of public health response to communicable diseases. Stockholm: European Centre for Disease Prevention and Control.</t>
  </si>
  <si>
    <t>Responsible authority/ies:</t>
  </si>
  <si>
    <t>Respondent/s:</t>
  </si>
  <si>
    <t xml:space="preserve">WHO. (2013). IHR core capacity monitoring framework: Checklist and indicators for monitoring progress in the development of IHR core capacities in states parties. Geneva: World Health Organization.
WHO. (2016). IHR core capacity monitoring framework: questionnaire for monitoring progress in the implementation of IHR core capacities in states parties. Geneva: World Health Organization.
</t>
  </si>
  <si>
    <t xml:space="preserve">WHO. (2013). IHR core capacity monitoring framework: Checklist and indicators for monitoring progress in the development of IHR core capacities in states parties. Geneva: World Health Organization.                            WHO. (2015). Ebola virus disease: consolidated preparedness checklist. Geneva: World Health Organization.
</t>
  </si>
  <si>
    <t>ECDC. (2016). Technical document: Zika virus disease: Preparedness planning guide for diseases transmitted by Ae. aegypti and Ae. albopictus. Stockholm: European Centre for Disease Prevention and Control.          WHO. (2015). Ebola virus disease: consolidated preparedness checklist. Geneva: World Health Organization.</t>
  </si>
  <si>
    <t>WHO. (2016). Joint External Evaluation Tool: International Health Regulations (2005). Geneva: World Health Organization.</t>
  </si>
  <si>
    <t>WHO. (2013). IHR core capacity monitoring framework: Checklist and indicators for monitoring progress in the development of IHR core capacities in states parties. Geneva: World Health Organization.</t>
  </si>
  <si>
    <t>ECDC. (2016). Technical document: Zika virus disease: Preparedness planning guide for diseases transmitted by Ae. aegypti and Ae. albopictus. Stockholm: European Centre for Disease Prevention and Control.</t>
  </si>
  <si>
    <t>Ministero della Salute. (2006). National Plan for preparedness and response to an influenza pandemic. Italy: Ministero della Salute.</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</si>
  <si>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</si>
  <si>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</si>
  <si>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</si>
  <si>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</si>
  <si>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(2015). Technical report: Preparedness planning for respiratory viruses in EU Member States. Three case studies on MERS preparedness in the EU. Stockholm: European Centre for Disease Prevention and Control.</t>
  </si>
  <si>
    <t>ECDC. (2016). Technical report: Assessing communicable disease control and prevention in EU enlargement countries - Disease surveillance, preparedness and response, health governance and public health capacity development.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</si>
  <si>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</si>
  <si>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</si>
  <si>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WHO. (2016). Joint External Evaluation Tool: International Health Regulations (2005). Geneva: World Health Organization.</t>
  </si>
  <si>
    <t>WHO. (2010). Joint European Pandemic Preparedness Self-Assessment Indicators. Stockholm: World Health Organization.</t>
  </si>
  <si>
    <t>Responsible authority/ies:</t>
  </si>
  <si>
    <t>Respondent/s:</t>
  </si>
  <si>
    <t>ECDC. (2016). Technical document: Zika virus disease: Preparedness planning guide for diseases transmitted by Ae. aegypti and Ae. albopictus. Stockholm: European Centre for Disease Prevention and Control.</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</si>
  <si>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</si>
  <si>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</si>
  <si>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</si>
  <si>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</si>
  <si>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</si>
  <si>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</si>
  <si>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Department of Health. (2011). UK Influenza Pandemic Preparedness Strategy 2011. London: Department of Health, Social Services and Public Safety.</t>
  </si>
  <si>
    <t>Department of Health. (2011). UK Influenza Pandemic Preparedness Strategy 2011. London: Department of Health, Social Services and Public Safety.</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</si>
  <si>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</si>
  <si>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</si>
  <si>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</si>
  <si>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</si>
  <si>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</si>
  <si>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</si>
  <si>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</si>
  <si>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Responsible authority/ies:</t>
  </si>
  <si>
    <t>Respondent/s:</t>
  </si>
  <si>
    <t>Department of Health. (2011). UK Influenza Pandemic Preparedness Strategy 2011. London: Department of Health, Social Services and Public Safety.</t>
  </si>
  <si>
    <t>WHO (2013). IHR Core Capacity Monitoring Framework: Checklist and Indicators for Monitoring Progress in the Development of IHR Core Capacities in States Parties. World Health Orgainzation.</t>
  </si>
  <si>
    <t>ECDC (2016). Zika virus disease epidemic: Preparedness planning guide for diseases transmitted by Aedes aegypti and Aedes albopictus. Stockholm: European Centre for Disease Prevention and Control.</t>
  </si>
  <si>
    <t>WHO (2016). Joint External Evaluation Tool: International Health Regulations (2005). Geneva: World Health Organization.</t>
  </si>
  <si>
    <t>WHO (2013). IHR Core Capacity Monitoring Framework: Checklist and Indicators for Monitoring Progress in the Development of IHR Core Capacities in States Parties. World Health Orgainzation.</t>
  </si>
  <si>
    <t>WHO. (2016). Joint External Evaluation Tool: International Health Regulations (2005). Geneva: World Health Organization.</t>
  </si>
  <si>
    <t>WHO. (2016). Joint External Evaluation Tool: International Health Regulations (2005). Geneva: World Health Organization.                                                           Department of Health. (2011). UK Influenza Pandemic Preparedness Strategy 2011. London: Department of Health, Social Services and Public Safety.</t>
  </si>
  <si>
    <t>WHO. (2010). Recommendations for Good Practice in Pandemic Preparedness - identified through evaluation of the response to pandemic (H1N1) 2009. Copenhagen: World Health Organization.</t>
  </si>
  <si>
    <t>WHO. (2010). Recommendations for Good Practice in Pandemic Preparedness - identified through evaluation of the response to pandemic (H1N1) 2009. Copenhagen: World Health Organization.</t>
  </si>
  <si>
    <t>CDC. (2011). Centers for Disease Control and Prevention, &amp;Public health preparedness capabilities: National standards for state and local planning. Atlanta, GA: Centers for Disease Control and Prevention.</t>
  </si>
  <si>
    <t>WHO. (2014). Ebola strategy: Ebola and Marburg virus disease epidemics: preparedness, alert, control, and evaluation. Geneva: World Health Organization.                                                                                                                                                WHO. (2015). Concept note: Development, monitoring and evaluation of functional core capacity for implementing the International Health Regulations (2005). Geneva: World Health Organization.                                                                                     WHO. (2013). Pandemic influenza risk management WHO interim guidance. Geneva: World Health Organization.</t>
  </si>
  <si>
    <t>ECDC. (2015). Technical report: Ebola emergency preparedness in EU Member States – Conclusions from peer-review visits to Belgium, Portugal and Romania. Stockholm: European Centre for Disease Prevention and Control.</t>
  </si>
  <si>
    <t>Department of Health. (2011). UK Influenza Pandemic Preparedness Strategy 2011. London: Department of Health, Social Services and Public Safety.</t>
  </si>
  <si>
    <t>WHO. (2010). Recommendations for Good Practice in Pandemic Preparedness - identified through evaluation of the response to pandemic (H1N1) 2009. Copenhagen: World Health Organization.</t>
  </si>
  <si>
    <t>WHO. (2016). IHR core capacity monitoring framework: questionnaire for monitoring progress in the implementation of IHR core capacities in states parties. Geneva: World Health Organization.</t>
  </si>
  <si>
    <t>CDC. (2011). Centers for Disease Control and Prevention, &amp;Public health preparedness capabilities: National standards for state and local planning. Atlanta, GA: Centers for Disease Control and Prevention.                                                     SGDSN. (2011). National influenza pandemic prevention and response plan. Paris: Secrétariat Général de la Défence et de la Sécurité Nationale.</t>
  </si>
  <si>
    <t>WHO. (2016). Joint External Evaluation Tool: International Health Regulations (2005).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</si>
  <si>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</si>
  <si>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</si>
  <si>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ECDC. (2016). Technical document: Zika virus disease: Preparedness planning guide for diseases transmitted by Ae. aegypti and Ae. albopictus. Stockholm: European Centre for Disease Prevention and Control.</t>
  </si>
  <si>
    <t>WHO. (2012). Rapid risk assessment of acute public health events. Geneva: WHO.</t>
  </si>
  <si>
    <t>SGDSN. (2011). National influenza pandemic prevention and response plan. Paris: Secrétariat Général de la Défence et de la Sécurité Nationale.</t>
  </si>
  <si>
    <t>SGDSN. (2011). National influenza pandemic prevention and response plan. Paris: Secrétariat Général de la Défence et de la Sécurité Nationale.</t>
  </si>
  <si>
    <t>Department of Health. (2011). UK Influenza Pandemic Preparedness Strategy 2011. London: Department of Health, Social Services and Public Safety.</t>
  </si>
  <si>
    <t>WHO. (2010). Joint European Pandemic Preparedness Self-Assessment Indicators. Stockholm: World Health Organization.</t>
  </si>
  <si>
    <t>ECDC. (2015). Technical report: Preparedness planning for respiratory viruses in EU Member States. Three case studies on MERS preparedness in the EU. Stockholm: European Centre for Disease Prevention and Control.</t>
  </si>
  <si>
    <t>WHO. (2015). Ebola virus disease: consolidated preparedness checklist. Geneva: World Health Organization.</t>
  </si>
  <si>
    <t>WHO. (2012). International Health Regulations coordination department activity report 2011. World Health Organization.</t>
  </si>
  <si>
    <t>Department of Health. (2011). UK Influenza Pandemic Preparedness Strategy 2011. London: Department of Health, Social Services and Public Safety.</t>
  </si>
  <si>
    <t>ECDC. (2015). Technical report: Preparedness planning for respiratory viruses in EU Member States. Three case studies on MERS preparedness in the EU. Stockholm: European Centre for Disease Prevention and Control.</t>
  </si>
  <si>
    <t>WHO. (2013). Pandemic influenza risk management WHO interim guidance. Geneva: World Health Organization.</t>
  </si>
  <si>
    <t>WHO. (2015). Ebola virus disease: consolidated preparedness checklist. Geneva: World Health Organization.</t>
  </si>
  <si>
    <t>Ministero della Salute (2006). National Plan for preparedness and response to an influenza pandemic. Italy: Ministero della Salute.</t>
  </si>
  <si>
    <t>ECDC. (2015). Technical report: Preparedness planning for respiratory viruses in EU Member States. Three case studies on MERS preparedness in the EU. Stockholm: European Centre for Disease Prevention and Control.</t>
  </si>
  <si>
    <t>ECDC. (2016). Technical document: Zika virus disease: Preparedness planning guide for diseases transmitted by Ae. aegypti and Ae. albopictus. Stockholm: European Centre for Disease Prevention and Control.</t>
  </si>
  <si>
    <t>WHO. (2013). Pandemic influenza risk management WHO interim guidance.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</si>
  <si>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</si>
  <si>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</si>
  <si>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</si>
  <si>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Department of Health (2011). UK Influenza Pandemic Preparedness Strategy 2011. London: Department of Health, Social Services and Public Safety.</t>
  </si>
  <si>
    <t>ECDC (2016). Zika virus disease epidemic: Preparedness planning guide for diseases transmitted by Aedes aegypti and Aedes albopictus. Stockholm: European Centre for Disease Prevention and Control.</t>
  </si>
  <si>
    <t>Department of Health (2011). UK Influenza Pandemic Preparedness Strategy 2011. London: Department of Health, Social Services and Public Safety.</t>
  </si>
  <si>
    <t>ECDC (2016). Zika virus disease epidemic: Preparedness planning guide for diseases transmitted by Aedes aegypti and Aedes albopictus. Stockholm: European Centre for Disease Prevention and Control.</t>
  </si>
  <si>
    <t>Department of Health (2011). UK Influenza Pandemic Preparedness Strategy 2011. London: Department of Health, Social Services and Public Safety.</t>
  </si>
  <si>
    <t>Ministero della Salute (2006). National Plan for preparedness and response to an influenza pandemic. Italy: Ministero della Salute.</t>
  </si>
  <si>
    <t>WHO (2013). IHR Core Capacity Monitoring Framework: Checklist and Indicators for Monitoring Progress in the Development of IHR Core Capacities in States Parties. World Health Orgainzation.</t>
  </si>
  <si>
    <t>Responsible authority/ies:</t>
  </si>
  <si>
    <t>Respondent/s:</t>
  </si>
  <si>
    <t>ECDC. (2016). Technical document: Zika virus disease: Preparedness planning guide for diseases transmitted by Ae. aegypti and Ae. albopictus. Stockholm: European Centre for Disease Prevention and Control.</t>
  </si>
  <si>
    <t>WHO (2015). Development, monitoring and evaluation of functional core capacity for implementing the International Health Regulations (2005): Concept note. World Health Organization.</t>
  </si>
  <si>
    <t>ECDC. (2016). Technical document: Zika virus disease: Preparedness planning guide for diseases transmitted by Ae. aegypti and Ae. albopictus. Stockholm: European Centre for Disease Prevention and Control.</t>
  </si>
  <si>
    <t>WHO. (2015). Concept note: Development, monitoring and evaluation of functional core capacity for implementing the International Health Regulations (2005). Geneva: World Health Organization.</t>
  </si>
  <si>
    <t>WHO. (2015). Concept note: Development, monitoring and evaluation of functional core capacity for implementing the International Health Regulations (2005). Geneva: World Health Organization.</t>
  </si>
  <si>
    <t>WHO. (2015). Concept note: Development, monitoring and evaluation of functional core capacity for implementing the International Health Regulations (2005). Geneva: World Health Organization.</t>
  </si>
  <si>
    <t>ECDC. (2015). Technical report: Preparedness planning for respiratory viruses in EU Member States. Three case studies on MERS preparedness in the EU. Stockholm: European Centre for Disease Prevention and Control.</t>
  </si>
  <si>
    <t>Responsible authority/ies:</t>
  </si>
  <si>
    <t>Respondent/s:</t>
  </si>
  <si>
    <t>ECDC. (2015). Technical report: Preparedness planning for respiratory viruses in EU Member States. Three case studies on MERS preparedness in the EU. Stockholm: European Centre for Disease Prevention and Control.         European Commission. (2011). Strategy for Generic Preparedness Planning. Technical guidance on generic preparedness planning for public health emergencies. Brussels: European Commission Health and Consumers Directorate-General.</t>
  </si>
  <si>
    <t>ECDC. (2015). Technical report: Preparedness planning for respiratory viruses in EU Member States. Three case studies on MERS preparedness in the EU. Stockholm: European Centre for Disease Prevention and Control.</t>
  </si>
  <si>
    <t>ECDC. (2015). Technical report: Preparedness planning for respiratory viruses in EU Member States. Three case studies on MERS preparedness in the EU. Stockholm: European Centre for Disease Prevention and Control.</t>
  </si>
  <si>
    <t>WHO. (2013). Pandemic influenza risk management WHO interim guidance. Geneva: World Health Organization.                                                                                         WHO. (2016). Joint External Evaluation Tool: International Health Regulations (2005). Geneva: World Health Organization.</t>
  </si>
  <si>
    <t>Kies het gewenste percentage door “1” in de desbetreffende kolom te typen.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</si>
</sst>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00" x14ac:knownFonts="1">
    <font>
      <sz val="11"/>
      <color indexed="8"/>
      <name val="Calibri"/>
      <family val="2"/>
      <scheme val="minor"/>
    </font>
    <font>
      <sz val="11"/>
      <color indexed="8"/>
      <name val="Calibri"/>
      <family val="2"/>
    </font>
    <font>
      <sz val="10"/>
      <name val="Calibri"/>
      <family val="2"/>
    </font>
    <font>
      <i/>
      <sz val="10"/>
      <name val="Arial"/>
      <family val="2"/>
    </font>
    <font>
      <sz val="14"/>
      <color indexed="9"/>
      <name val="Calibri"/>
      <family val="2"/>
    </font>
    <font>
      <sz val="10"/>
      <name val="Arial Narrow"/>
      <family val="2"/>
    </font>
    <font>
      <b/>
      <sz val="24"/>
      <color indexed="9"/>
      <name val="Tahoma"/>
      <family val="2"/>
    </font>
    <font>
      <b/>
      <sz val="20"/>
      <color indexed="9"/>
      <name val="Tahoma"/>
      <family val="2"/>
    </font>
    <font>
      <sz val="10"/>
      <color indexed="10"/>
      <name val="Calibri"/>
      <family val="2"/>
    </font>
    <font>
      <b/>
      <sz val="10"/>
      <color indexed="9"/>
      <name val="Calibri"/>
      <family val="2"/>
    </font>
    <font>
      <sz val="10"/>
      <color indexed="8"/>
      <name val="Verdana"/>
      <family val="2"/>
    </font>
    <font>
      <sz val="10"/>
      <color indexed="9"/>
      <name val="Calibri"/>
      <family val="2"/>
    </font>
    <font>
      <sz val="11"/>
      <color indexed="9"/>
      <name val="Calibri"/>
      <family val="2"/>
      <scheme val="minor"/>
    </font>
    <font>
      <b/>
      <sz val="11"/>
      <color indexed="9"/>
      <name val="Calibri"/>
      <family val="2"/>
      <scheme val="minor"/>
    </font>
    <font>
      <sz val="11"/>
      <color rgb="FF006100"/>
      <name val="Calibri"/>
      <family val="2"/>
      <scheme val="minor"/>
    </font>
    <font>
      <b/>
      <sz val="11"/>
      <color indexed="8"/>
      <name val="Calibri"/>
      <family val="2"/>
      <scheme val="minor"/>
    </font>
    <font>
      <sz val="11"/>
      <color indexed="10"/>
      <name val="Calibri"/>
      <family val="2"/>
      <scheme val="minor"/>
    </font>
    <font>
      <sz val="10"/>
      <name val="Calibri"/>
      <family val="2"/>
      <scheme val="minor"/>
    </font>
    <font>
      <b/>
      <sz val="10"/>
      <name val="Calibri"/>
      <family val="2"/>
      <scheme val="minor"/>
    </font>
    <font>
      <sz val="11"/>
      <name val="Calibri"/>
      <family val="2"/>
      <scheme val="minor"/>
    </font>
    <font>
      <b/>
      <sz val="10"/>
      <color indexed="8"/>
      <name val="Calibri"/>
      <family val="2"/>
      <scheme val="minor"/>
    </font>
    <font>
      <sz val="10"/>
      <color rgb="FF002060"/>
      <name val="Calibri"/>
      <family val="2"/>
      <scheme val="minor"/>
    </font>
    <font>
      <sz val="11"/>
      <color rgb="FF002060"/>
      <name val="Calibri"/>
      <family val="2"/>
      <scheme val="minor"/>
    </font>
    <font>
      <sz val="8"/>
      <color indexed="8"/>
      <name val="Calibri"/>
      <family val="2"/>
      <scheme val="minor"/>
    </font>
    <font>
      <sz val="10"/>
      <color indexed="8"/>
      <name val="Calibri"/>
      <family val="2"/>
      <scheme val="minor"/>
    </font>
    <font>
      <b/>
      <sz val="8"/>
      <name val="Calibri"/>
      <family val="2"/>
      <scheme val="minor"/>
    </font>
    <font>
      <sz val="8"/>
      <name val="Calibri"/>
      <family val="2"/>
      <scheme val="minor"/>
    </font>
    <font>
      <b/>
      <sz val="18"/>
      <color indexed="9"/>
      <name val="Calibri"/>
      <family val="2"/>
      <scheme val="minor"/>
    </font>
    <font>
      <b/>
      <i/>
      <sz val="10"/>
      <color indexed="9"/>
      <name val="Calibri"/>
      <family val="2"/>
      <scheme val="minor"/>
    </font>
    <font>
      <i/>
      <sz val="10"/>
      <color indexed="9"/>
      <name val="Calibri"/>
      <family val="2"/>
      <scheme val="minor"/>
    </font>
    <font>
      <i/>
      <sz val="10"/>
      <name val="Calibri"/>
      <family val="2"/>
      <scheme val="minor"/>
    </font>
    <font>
      <b/>
      <sz val="10"/>
      <color indexed="10"/>
      <name val="Calibri"/>
      <family val="2"/>
      <scheme val="minor"/>
    </font>
    <font>
      <b/>
      <u/>
      <sz val="10"/>
      <name val="Calibri"/>
      <family val="2"/>
      <scheme val="minor"/>
    </font>
    <font>
      <b/>
      <sz val="10"/>
      <color indexed="9"/>
      <name val="Calibri"/>
      <family val="2"/>
      <scheme val="minor"/>
    </font>
    <font>
      <i/>
      <sz val="10"/>
      <color indexed="8"/>
      <name val="Calibri"/>
      <family val="2"/>
      <scheme val="minor"/>
    </font>
    <font>
      <b/>
      <sz val="10"/>
      <color rgb="FF002060"/>
      <name val="Calibri"/>
      <family val="2"/>
      <scheme val="minor"/>
    </font>
    <font>
      <b/>
      <sz val="9"/>
      <color rgb="FF002060"/>
      <name val="Calibri"/>
      <family val="2"/>
      <scheme val="minor"/>
    </font>
    <font>
      <b/>
      <sz val="11"/>
      <name val="Calibri"/>
      <family val="2"/>
      <scheme val="minor"/>
    </font>
    <font>
      <b/>
      <sz val="12"/>
      <color rgb="FF002060"/>
      <name val="Calibri"/>
      <family val="2"/>
      <scheme val="minor"/>
    </font>
    <font>
      <b/>
      <sz val="12"/>
      <name val="Calibri"/>
      <family val="2"/>
      <scheme val="minor"/>
    </font>
    <font>
      <sz val="8"/>
      <color indexed="23"/>
      <name val="Calibri"/>
      <family val="2"/>
      <scheme val="minor"/>
    </font>
    <font>
      <sz val="10"/>
      <color theme="0" tint="-0.24988555558946501"/>
      <name val="Calibri"/>
      <family val="2"/>
    </font>
    <font>
      <sz val="10"/>
      <color indexed="10"/>
      <name val="Calibri"/>
      <family val="2"/>
      <scheme val="minor"/>
    </font>
    <font>
      <b/>
      <sz val="16"/>
      <color indexed="8"/>
      <name val="Calibri"/>
      <family val="2"/>
      <scheme val="minor"/>
    </font>
    <font>
      <b/>
      <sz val="14"/>
      <name val="Calibri"/>
      <family val="2"/>
      <scheme val="minor"/>
    </font>
    <font>
      <b/>
      <sz val="18"/>
      <name val="Calibri"/>
      <family val="2"/>
      <scheme val="minor"/>
    </font>
    <font>
      <b/>
      <sz val="22"/>
      <color theme="6" tint="-0.49989318521683401"/>
      <name val="Calibri"/>
      <family val="2"/>
      <scheme val="minor"/>
    </font>
    <font>
      <b/>
      <sz val="22"/>
      <color theme="6" tint="-0.49989318521683401"/>
      <name val="Calibri"/>
      <family val="2"/>
    </font>
    <font>
      <b/>
      <sz val="22"/>
      <color theme="6" tint="-0.49989318521683401"/>
      <name val="Verdana"/>
      <family val="2"/>
    </font>
    <font>
      <b/>
      <sz val="16"/>
      <color indexed="9"/>
      <name val="Calibri"/>
      <family val="2"/>
      <scheme val="minor"/>
    </font>
    <font>
      <sz val="10"/>
      <color indexed="9"/>
      <name val="Calibri"/>
      <family val="2"/>
      <scheme val="minor"/>
    </font>
    <font>
      <sz val="11"/>
      <color theme="1" tint="0.49989318521683401"/>
      <name val="Calibri"/>
      <family val="2"/>
      <scheme val="minor"/>
    </font>
    <font>
      <sz val="11"/>
      <color indexed="23"/>
      <name val="Calibri"/>
      <family val="2"/>
      <scheme val="minor"/>
    </font>
    <font>
      <sz val="10"/>
      <color indexed="23"/>
      <name val="Calibri"/>
      <family val="2"/>
      <scheme val="minor"/>
    </font>
    <font>
      <sz val="11"/>
      <color theme="6" tint="-0.49989318521683401"/>
      <name val="Calibri"/>
      <family val="2"/>
    </font>
    <font>
      <i/>
      <sz val="11"/>
      <name val="Calibri"/>
      <family val="2"/>
      <scheme val="minor"/>
    </font>
    <font>
      <sz val="11"/>
      <color theme="1" tint="0.34998626667073579"/>
      <name val="Calibri"/>
      <family val="2"/>
      <scheme val="minor"/>
    </font>
    <font>
      <sz val="11"/>
      <color theme="1" tint="0.34998626667073579"/>
      <name val="Calibri"/>
      <family val="2"/>
    </font>
    <font>
      <sz val="11"/>
      <color theme="6" tint="-0.49989318521683401"/>
      <name val="Calibri"/>
      <family val="2"/>
      <scheme val="minor"/>
    </font>
    <font>
      <sz val="10"/>
      <color theme="1" tint="0.34998626667073579"/>
      <name val="Verdana"/>
      <family val="2"/>
    </font>
    <font>
      <sz val="11"/>
      <color theme="1" tint="0.34998626667073579"/>
      <name val="Verdana"/>
      <family val="2"/>
    </font>
    <font>
      <b/>
      <sz val="14"/>
      <color indexed="9"/>
      <name val="Calibri"/>
      <family val="2"/>
      <scheme val="minor"/>
    </font>
    <font>
      <sz val="12"/>
      <name val="Calibri"/>
      <family val="2"/>
      <scheme val="minor"/>
    </font>
    <font>
      <b/>
      <sz val="12"/>
      <color indexed="9"/>
      <name val="Calibri"/>
      <family val="2"/>
      <scheme val="minor"/>
    </font>
    <font>
      <sz val="12"/>
      <color indexed="9"/>
      <name val="Calibri"/>
      <family val="2"/>
      <scheme val="minor"/>
    </font>
    <font>
      <sz val="16"/>
      <color indexed="9"/>
      <name val="Calibri"/>
      <family val="2"/>
      <scheme val="minor"/>
    </font>
    <font>
      <b/>
      <sz val="14"/>
      <color rgb="FF65B32E"/>
      <name val="Tahoma"/>
      <family val="2"/>
    </font>
    <font>
      <b/>
      <sz val="18"/>
      <color rgb="FF002060"/>
      <name val="Calibri"/>
      <family val="2"/>
      <scheme val="minor"/>
    </font>
    <font>
      <b/>
      <sz val="11"/>
      <color rgb="FF002060"/>
      <name val="Calibri"/>
      <family val="2"/>
      <scheme val="minor"/>
    </font>
    <font>
      <sz val="12"/>
      <color indexed="8"/>
      <name val="Calibri"/>
      <family val="2"/>
      <scheme val="minor"/>
    </font>
    <font>
      <sz val="14"/>
      <color indexed="9"/>
      <name val="Calibri"/>
      <family val="2"/>
      <scheme val="minor"/>
    </font>
    <font>
      <b/>
      <sz val="11"/>
      <color rgb="FF000000"/>
      <name val="Calibri"/>
      <family val="2"/>
    </font>
    <font>
      <sz val="10"/>
      <color rgb="FFFF0000"/>
      <name val="Calibri"/>
      <family val="2"/>
      <scheme val="minor"/>
    </font>
    <font>
      <sz val="11"/>
      <color rgb="FFFF0000"/>
      <name val="Calibri"/>
      <family val="2"/>
      <scheme val="minor"/>
    </font>
    <font>
      <sz val="10"/>
      <color rgb="FFFF0000"/>
      <name val="Calibri"/>
      <family val="2"/>
    </font>
    <font>
      <sz val="11"/>
      <color indexed="8"/>
      <name val="Calibri"/>
      <family val="2"/>
      <scheme val="minor"/>
    </font>
    <font>
      <b/>
      <sz val="20"/>
      <color rgb="FFFFFFFF"/>
      <name val="Tahoma"/>
      <family val="2"/>
    </font>
    <font>
      <sz val="11"/>
      <color rgb="FF000000"/>
      <name val="Calibri"/>
      <family val="2"/>
    </font>
    <font>
      <b/>
      <sz val="14"/>
      <color rgb="FFFFFFFF"/>
      <name val="Calibri"/>
      <family val="2"/>
    </font>
    <font>
      <sz val="9"/>
      <color rgb="FFFFFFFF"/>
      <name val="Calibri"/>
      <family val="2"/>
    </font>
    <font>
      <b/>
      <sz val="12"/>
      <name val="Calibri"/>
      <family val="2"/>
    </font>
    <font>
      <sz val="12"/>
      <name val="Calibri"/>
      <family val="2"/>
    </font>
    <font>
      <b/>
      <sz val="12"/>
      <color rgb="FFFFFFFF"/>
      <name val="Calibri"/>
      <family val="2"/>
    </font>
    <font>
      <sz val="12"/>
      <color rgb="FFFFFFFF"/>
      <name val="Calibri"/>
      <family val="2"/>
    </font>
    <font>
      <b/>
      <sz val="18"/>
      <name val="Calibri"/>
      <family val="2"/>
    </font>
    <font>
      <b/>
      <sz val="16"/>
      <color rgb="FFFFFFFF"/>
      <name val="Calibri"/>
      <family val="2"/>
    </font>
    <font>
      <b/>
      <sz val="11"/>
      <color rgb="FFFFFFFF"/>
      <name val="Calibri"/>
      <family val="2"/>
    </font>
    <font>
      <b/>
      <sz val="14"/>
      <name val="Calibri"/>
      <family val="2"/>
    </font>
    <font>
      <sz val="11"/>
      <color rgb="FF9BBB59" tint="-0.49989318521683401"/>
      <name val="Calibri"/>
      <family val="2"/>
    </font>
    <font>
      <b/>
      <sz val="18"/>
      <color rgb="FFFFFFFF"/>
      <name val="Calibri"/>
      <family val="2"/>
    </font>
    <font>
      <b/>
      <sz val="10"/>
      <color rgb="FFFFFFFF"/>
      <name val="Calibri"/>
      <family val="2"/>
    </font>
    <font>
      <b/>
      <sz val="11"/>
      <name val="Calibri"/>
      <family val="2"/>
    </font>
    <font>
      <sz val="11"/>
      <name val="Calibri"/>
      <family val="2"/>
    </font>
    <font>
      <sz val="12"/>
      <color rgb="FF000000"/>
      <name val="Calibri"/>
      <family val="2"/>
    </font>
    <font>
      <b/>
      <sz val="16"/>
      <color rgb="FF000000"/>
      <name val="Calibri"/>
      <family val="2"/>
    </font>
    <font>
      <sz val="11"/>
      <color theme="1" tint="0.49989318521683401"/>
      <name val="Calibri"/>
      <family val="2"/>
    </font>
    <font>
      <i/>
      <sz val="11"/>
      <name val="Calibri"/>
      <family val="2"/>
    </font>
    <font>
      <i/>
      <sz val="11"/>
      <color rgb="FF000000"/>
      <name val="Calibri"/>
      <family val="2"/>
    </font>
    <font>
      <sz val="10"/>
      <color theme="1"/>
      <name val="Arial Narrow"/>
      <family val="2"/>
    </font>
    <font>
      <sz val="10"/>
      <color indexed="10"/>
      <name val="Arial Narrow"/>
      <family val="2"/>
    </font>
  </fonts>
  <fills count="37">
    <fill>
      <patternFill patternType="none"/>
    </fill>
    <fill>
      <patternFill patternType="gray125"/>
    </fill>
    <fill>
      <patternFill patternType="solid">
        <fgColor rgb="FFC6EFCE"/>
        <bgColor indexed="64"/>
      </patternFill>
    </fill>
    <fill>
      <patternFill patternType="solid">
        <fgColor theme="6" tint="-0.24988555558946501"/>
        <bgColor indexed="64"/>
      </patternFill>
    </fill>
    <fill>
      <patternFill patternType="solid">
        <fgColor theme="6" tint="0.39997558519241921"/>
        <bgColor indexed="64"/>
      </patternFill>
    </fill>
    <fill>
      <patternFill patternType="solid">
        <fgColor theme="6" tint="0.79989013336588644"/>
        <bgColor indexed="64"/>
      </patternFill>
    </fill>
    <fill>
      <patternFill patternType="solid">
        <fgColor indexed="65"/>
        <bgColor indexed="64"/>
      </patternFill>
    </fill>
    <fill>
      <patternFill patternType="solid">
        <fgColor rgb="FF65B32E"/>
        <bgColor indexed="64"/>
      </patternFill>
    </fill>
    <fill>
      <patternFill patternType="solid">
        <fgColor indexed="9"/>
        <bgColor indexed="64"/>
      </patternFill>
    </fill>
    <fill>
      <patternFill patternType="solid">
        <fgColor theme="8" tint="0.79989013336588644"/>
        <bgColor indexed="64"/>
      </patternFill>
    </fill>
    <fill>
      <patternFill patternType="solid">
        <fgColor indexed="13"/>
        <bgColor indexed="64"/>
      </patternFill>
    </fill>
    <fill>
      <patternFill patternType="solid">
        <fgColor theme="0" tint="-0.24988555558946501"/>
        <bgColor indexed="64"/>
      </patternFill>
    </fill>
    <fill>
      <patternFill patternType="solid">
        <fgColor indexed="11"/>
        <bgColor indexed="64"/>
      </patternFill>
    </fill>
    <fill>
      <patternFill patternType="solid">
        <fgColor rgb="FF99FF33"/>
        <bgColor indexed="64"/>
      </patternFill>
    </fill>
    <fill>
      <patternFill patternType="solid">
        <fgColor indexed="51"/>
        <bgColor indexed="64"/>
      </patternFill>
    </fill>
    <fill>
      <patternFill patternType="solid">
        <fgColor indexed="53"/>
        <bgColor indexed="64"/>
      </patternFill>
    </fill>
    <fill>
      <patternFill patternType="solid">
        <fgColor indexed="10"/>
        <bgColor indexed="64"/>
      </patternFill>
    </fill>
    <fill>
      <patternFill patternType="solid">
        <fgColor indexed="22"/>
        <bgColor indexed="64"/>
      </patternFill>
    </fill>
    <fill>
      <patternFill patternType="solid">
        <fgColor theme="4" tint="-0.24988555558946501"/>
        <bgColor indexed="64"/>
      </patternFill>
    </fill>
    <fill>
      <patternFill patternType="solid">
        <fgColor theme="3"/>
        <bgColor indexed="64"/>
      </patternFill>
    </fill>
    <fill>
      <patternFill patternType="solid">
        <fgColor rgb="FF66FF33"/>
        <bgColor indexed="64"/>
      </patternFill>
    </fill>
    <fill>
      <patternFill patternType="solid">
        <fgColor theme="9"/>
        <bgColor indexed="64"/>
      </patternFill>
    </fill>
    <fill>
      <patternFill patternType="solid">
        <fgColor theme="8" tint="0.59990234076967686"/>
        <bgColor indexed="64"/>
      </patternFill>
    </fill>
    <fill>
      <patternFill patternType="solid">
        <fgColor theme="4" tint="0.79989013336588644"/>
        <bgColor indexed="64"/>
      </patternFill>
    </fill>
    <fill>
      <patternFill patternType="solid">
        <fgColor indexed="43"/>
        <bgColor indexed="64"/>
      </patternFill>
    </fill>
    <fill>
      <patternFill patternType="solid">
        <fgColor rgb="FFFFC000"/>
        <bgColor indexed="64"/>
      </patternFill>
    </fill>
    <fill>
      <patternFill patternType="solid">
        <fgColor theme="0" tint="-4.9897762993255407E-2"/>
        <bgColor indexed="64"/>
      </patternFill>
    </fill>
    <fill>
      <patternFill patternType="solid">
        <fgColor theme="4" tint="0.59990234076967686"/>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3" tint="0.59990234076967686"/>
        <bgColor indexed="64"/>
      </patternFill>
    </fill>
    <fill>
      <patternFill patternType="solid">
        <fgColor theme="3" tint="0.79989013336588644"/>
        <bgColor indexed="64"/>
      </patternFill>
    </fill>
    <fill>
      <patternFill patternType="solid">
        <fgColor theme="6" tint="0.59990234076967686"/>
        <bgColor indexed="64"/>
      </patternFill>
    </fill>
    <fill>
      <patternFill patternType="solid">
        <fgColor rgb="FFDEDEDE"/>
        <bgColor indexed="64"/>
      </patternFill>
    </fill>
    <fill>
      <patternFill patternType="solid">
        <fgColor rgb="FF0099CC"/>
        <bgColor indexed="64"/>
      </patternFill>
    </fill>
    <fill>
      <patternFill patternType="solid">
        <fgColor theme="2"/>
        <bgColor indexed="64"/>
      </patternFill>
    </fill>
    <fill>
      <patternFill patternType="solid">
        <fgColor theme="6" tint="-0.49989318521683401"/>
        <bgColor indexed="64"/>
      </patternFill>
    </fill>
  </fills>
  <borders count="67">
    <border>
      <left/>
      <right/>
      <top/>
      <bottom/>
      <diagonal/>
    </border>
    <border>
      <left/>
      <right style="thin">
        <color indexed="9"/>
      </right>
      <top style="thin">
        <color indexed="9"/>
      </top>
      <bottom/>
      <diagonal/>
    </border>
    <border>
      <left/>
      <right style="thin">
        <color indexed="9"/>
      </right>
      <top/>
      <bottom/>
      <diagonal/>
    </border>
    <border>
      <left style="medium">
        <color theme="0" tint="-0.24988555558946501"/>
      </left>
      <right style="medium">
        <color theme="0" tint="-0.24988555558946501"/>
      </right>
      <top style="medium">
        <color theme="0" tint="-0.24988555558946501"/>
      </top>
      <bottom/>
      <diagonal/>
    </border>
    <border>
      <left style="medium">
        <color theme="0" tint="-0.24988555558946501"/>
      </left>
      <right style="medium">
        <color theme="0" tint="-0.24988555558946501"/>
      </right>
      <top style="medium">
        <color theme="0" tint="-0.24988555558946501"/>
      </top>
      <bottom style="medium">
        <color theme="0" tint="-0.24988555558946501"/>
      </bottom>
      <diagonal/>
    </border>
    <border>
      <left style="medium">
        <color theme="0" tint="-0.24988555558946501"/>
      </left>
      <right style="medium">
        <color theme="0" tint="-0.24988555558946501"/>
      </right>
      <top/>
      <bottom/>
      <diagonal/>
    </border>
    <border>
      <left/>
      <right style="medium">
        <color theme="0" tint="-0.3498947111423078"/>
      </right>
      <top/>
      <bottom/>
      <diagonal/>
    </border>
    <border>
      <left/>
      <right style="medium">
        <color theme="0" tint="-0.3498947111423078"/>
      </right>
      <top/>
      <bottom style="medium">
        <color theme="0" tint="-0.3498947111423078"/>
      </bottom>
      <diagonal/>
    </border>
    <border>
      <left/>
      <right style="medium">
        <color theme="0" tint="-0.3498947111423078"/>
      </right>
      <top style="medium">
        <color theme="0" tint="-0.3498947111423078"/>
      </top>
      <bottom style="medium">
        <color theme="0" tint="-0.3498947111423078"/>
      </bottom>
      <diagonal/>
    </border>
    <border>
      <left/>
      <right style="medium">
        <color theme="0" tint="-0.24988555558946501"/>
      </right>
      <top style="medium">
        <color theme="0" tint="-0.24988555558946501"/>
      </top>
      <bottom style="medium">
        <color theme="0" tint="-0.3498947111423078"/>
      </bottom>
      <diagonal/>
    </border>
    <border>
      <left style="medium">
        <color theme="0" tint="-0.24988555558946501"/>
      </left>
      <right/>
      <top style="medium">
        <color theme="0" tint="-0.3498947111423078"/>
      </top>
      <bottom/>
      <diagonal/>
    </border>
    <border>
      <left/>
      <right style="medium">
        <color theme="0" tint="-0.24988555558946501"/>
      </right>
      <top style="medium">
        <color theme="0" tint="-0.3498947111423078"/>
      </top>
      <bottom/>
      <diagonal/>
    </border>
    <border>
      <left style="medium">
        <color theme="0" tint="-0.24988555558946501"/>
      </left>
      <right/>
      <top/>
      <bottom style="medium">
        <color theme="0" tint="-0.24988555558946501"/>
      </bottom>
      <diagonal/>
    </border>
    <border>
      <left/>
      <right style="medium">
        <color theme="0" tint="-0.24988555558946501"/>
      </right>
      <top/>
      <bottom style="medium">
        <color theme="0" tint="-0.24988555558946501"/>
      </bottom>
      <diagonal/>
    </border>
    <border>
      <left/>
      <right/>
      <top/>
      <bottom style="medium">
        <color theme="0" tint="-0.3498947111423078"/>
      </bottom>
      <diagonal/>
    </border>
    <border>
      <left/>
      <right/>
      <top style="medium">
        <color theme="0" tint="-0.3498947111423078"/>
      </top>
      <bottom/>
      <diagonal/>
    </border>
    <border>
      <left/>
      <right/>
      <top/>
      <bottom style="medium">
        <color theme="0" tint="-0.24988555558946501"/>
      </bottom>
      <diagonal/>
    </border>
    <border>
      <left style="thin">
        <color theme="0" tint="-0.1498764000366222"/>
      </left>
      <right style="thin">
        <color theme="0" tint="-0.1498764000366222"/>
      </right>
      <top/>
      <bottom style="thin">
        <color theme="0" tint="-0.1498764000366222"/>
      </bottom>
      <diagonal/>
    </border>
    <border>
      <left style="thin">
        <color theme="0" tint="-0.1498764000366222"/>
      </left>
      <right/>
      <top/>
      <bottom style="thin">
        <color theme="0" tint="-0.1498764000366222"/>
      </bottom>
      <diagonal/>
    </border>
    <border>
      <left/>
      <right style="thin">
        <color theme="0" tint="-0.1498764000366222"/>
      </right>
      <top/>
      <bottom style="thin">
        <color theme="0" tint="-0.1498764000366222"/>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theme="0" tint="-0.1498764000366222"/>
      </right>
      <top/>
      <bottom/>
      <diagonal/>
    </border>
    <border>
      <left/>
      <right/>
      <top/>
      <bottom style="medium">
        <color auto="1"/>
      </bottom>
      <diagonal/>
    </border>
    <border>
      <left/>
      <right/>
      <top style="medium">
        <color auto="1"/>
      </top>
      <bottom style="thin">
        <color theme="0" tint="-0.14990691854609822"/>
      </bottom>
      <diagonal/>
    </border>
    <border>
      <left/>
      <right/>
      <top style="thin">
        <color theme="0" tint="-0.14990691854609822"/>
      </top>
      <bottom style="thin">
        <color theme="0" tint="-0.14990691854609822"/>
      </bottom>
      <diagonal/>
    </border>
    <border>
      <left/>
      <right/>
      <top/>
      <bottom style="thin">
        <color theme="0" tint="-0.14990691854609822"/>
      </bottom>
      <diagonal/>
    </border>
    <border>
      <left/>
      <right/>
      <top/>
      <bottom style="thin">
        <color auto="1"/>
      </bottom>
      <diagonal/>
    </border>
    <border>
      <left/>
      <right/>
      <top style="thin">
        <color auto="1"/>
      </top>
      <bottom style="thin">
        <color auto="1"/>
      </bottom>
      <diagonal/>
    </border>
    <border>
      <left/>
      <right/>
      <top style="thin">
        <color theme="0" tint="-0.14990691854609822"/>
      </top>
      <bottom style="thin">
        <color auto="1"/>
      </bottom>
      <diagonal/>
    </border>
    <border>
      <left/>
      <right/>
      <top style="medium">
        <color rgb="FF006699"/>
      </top>
      <bottom/>
      <diagonal/>
    </border>
    <border>
      <left/>
      <right/>
      <top/>
      <bottom style="medium">
        <color rgb="FF006699"/>
      </bottom>
      <diagonal/>
    </border>
    <border>
      <left/>
      <right/>
      <top style="medium">
        <color theme="0" tint="-0.3498947111423078"/>
      </top>
      <bottom style="medium">
        <color theme="0" tint="-0.3498947111423078"/>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thin">
        <color indexed="9"/>
      </left>
      <right/>
      <top/>
      <bottom/>
      <diagonal/>
    </border>
    <border>
      <left style="thin">
        <color indexed="9"/>
      </left>
      <right style="thin">
        <color indexed="9"/>
      </right>
      <top/>
      <bottom style="thin">
        <color indexed="9"/>
      </bottom>
      <diagonal/>
    </border>
    <border>
      <left/>
      <right/>
      <top style="thin">
        <color indexed="9"/>
      </top>
      <bottom/>
      <diagonal/>
    </border>
    <border>
      <left style="thin">
        <color indexed="9"/>
      </left>
      <right/>
      <top style="thin">
        <color indexed="9"/>
      </top>
      <bottom/>
      <diagonal/>
    </border>
    <border>
      <left style="thin">
        <color indexed="9"/>
      </left>
      <right/>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top/>
      <bottom style="thin">
        <color indexed="9"/>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theme="0" tint="-0.3498947111423078"/>
      </left>
      <right/>
      <top style="medium">
        <color theme="0" tint="-0.3498947111423078"/>
      </top>
      <bottom style="medium">
        <color theme="0" tint="-0.3498947111423078"/>
      </bottom>
      <diagonal/>
    </border>
    <border>
      <left style="medium">
        <color theme="0" tint="-0.24988555558946501"/>
      </left>
      <right/>
      <top style="medium">
        <color theme="0" tint="-0.24988555558946501"/>
      </top>
      <bottom style="medium">
        <color theme="0" tint="-0.3498947111423078"/>
      </bottom>
      <diagonal/>
    </border>
    <border>
      <left/>
      <right/>
      <top style="medium">
        <color theme="0" tint="-0.24988555558946501"/>
      </top>
      <bottom style="medium">
        <color theme="0" tint="-0.3498947111423078"/>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bottom style="medium">
        <color auto="1"/>
      </bottom>
      <diagonal/>
    </border>
    <border>
      <left style="medium">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style="thin">
        <color auto="1"/>
      </top>
      <bottom style="thin">
        <color theme="0" tint="-0.14990691854609822"/>
      </bottom>
      <diagonal/>
    </border>
    <border>
      <left/>
      <right/>
      <top style="thin">
        <color theme="0" tint="-0.14990691854609822"/>
      </top>
      <bottom/>
      <diagonal/>
    </border>
    <border>
      <left/>
      <right/>
      <top style="thin">
        <color theme="0" tint="-0.14990691854609822"/>
      </top>
      <bottom style="medium">
        <color auto="1"/>
      </bottom>
      <diagonal/>
    </border>
    <border>
      <left/>
      <right/>
      <top style="medium">
        <color rgb="FF006699"/>
      </top>
      <bottom style="medium">
        <color rgb="FF006699"/>
      </bottom>
      <diagonal/>
    </border>
  </borders>
  <cellStyleXfs count="3">
    <xf numFmtId="0" fontId="0" fillId="0" borderId="0"/>
    <xf numFmtId="9" fontId="75" fillId="0" borderId="0" applyFill="0" applyBorder="0" applyAlignment="0" applyProtection="0"/>
    <xf numFmtId="0" fontId="14" fillId="2" borderId="0" applyNumberFormat="0" applyBorder="0" applyAlignment="0" applyProtection="0"/>
  </cellStyleXfs>
  <cellXfs count="455">
    <xf numFmtId="0" fontId="0" fillId="0" borderId="0" xfId="0" applyFont="1" applyAlignment="1"/>
    <xf numFmtId="0" fontId="63" fillId="3" borderId="1" xfId="0" applyFont="1" applyFill="1" applyBorder="1" applyAlignment="1">
      <alignment horizontal="center" vertical="center" textRotation="90" wrapText="1"/>
    </xf>
    <xf numFmtId="0" fontId="39" fillId="4" borderId="2" xfId="0" applyFont="1" applyFill="1" applyBorder="1" applyAlignment="1">
      <alignment horizontal="center" vertical="center" textRotation="90" wrapText="1"/>
    </xf>
    <xf numFmtId="0" fontId="39" fillId="4" borderId="1" xfId="0" applyFont="1" applyFill="1" applyBorder="1" applyAlignment="1">
      <alignment horizontal="center" vertical="center" textRotation="90" wrapText="1"/>
    </xf>
    <xf numFmtId="0" fontId="39" fillId="5" borderId="2" xfId="0" applyFont="1" applyFill="1" applyBorder="1" applyAlignment="1">
      <alignment horizontal="center" vertical="center" textRotation="90" wrapText="1"/>
    </xf>
    <xf numFmtId="0" fontId="22" fillId="6" borderId="0" xfId="0" applyFont="1" applyFill="1" applyBorder="1" applyAlignment="1">
      <alignment horizontal="left" vertical="center" wrapText="1"/>
    </xf>
    <xf numFmtId="0" fontId="0" fillId="6" borderId="0" xfId="0" applyFont="1" applyFill="1" applyBorder="1" applyAlignment="1">
      <alignment horizontal="left" vertical="center" wrapText="1"/>
    </xf>
    <xf numFmtId="0" fontId="66" fillId="6" borderId="0" xfId="0" applyFont="1" applyFill="1" applyBorder="1" applyAlignment="1">
      <alignment horizontal="left" vertical="center"/>
    </xf>
    <xf numFmtId="0" fontId="67" fillId="6" borderId="0" xfId="0" applyFont="1" applyFill="1" applyBorder="1" applyAlignment="1">
      <alignment horizontal="center" vertical="center"/>
    </xf>
    <xf numFmtId="0" fontId="0" fillId="6" borderId="0" xfId="0" applyFont="1" applyFill="1" applyBorder="1" applyAlignment="1">
      <alignment horizontal="center" vertical="center"/>
    </xf>
    <xf numFmtId="0" fontId="6" fillId="8" borderId="0" xfId="0" applyFont="1" applyFill="1" applyBorder="1" applyAlignment="1">
      <alignment horizontal="left" vertical="center"/>
    </xf>
    <xf numFmtId="0" fontId="0" fillId="6" borderId="0" xfId="0" applyFont="1" applyFill="1" applyBorder="1" applyAlignment="1">
      <alignment horizontal="justify" vertical="center" wrapText="1"/>
    </xf>
    <xf numFmtId="0" fontId="1" fillId="6" borderId="0" xfId="0" applyFont="1" applyFill="1" applyBorder="1" applyAlignment="1">
      <alignment horizontal="justify" vertical="center" wrapText="1"/>
    </xf>
    <xf numFmtId="0" fontId="40" fillId="6" borderId="0" xfId="0" applyFont="1" applyFill="1" applyBorder="1" applyAlignment="1">
      <alignment horizontal="justify" vertical="center" wrapText="1"/>
    </xf>
    <xf numFmtId="0" fontId="17" fillId="0" borderId="0" xfId="0" applyFont="1" applyAlignment="1">
      <alignment vertical="center"/>
    </xf>
    <xf numFmtId="0" fontId="17" fillId="0" borderId="0" xfId="0" applyFont="1" applyFill="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Fill="1" applyAlignment="1">
      <alignment vertical="center"/>
    </xf>
    <xf numFmtId="0" fontId="17" fillId="0" borderId="0" xfId="0" applyFont="1" applyFill="1" applyBorder="1" applyAlignment="1">
      <alignment horizontal="left" vertical="center" wrapText="1"/>
    </xf>
    <xf numFmtId="0" fontId="17" fillId="9" borderId="0" xfId="0" applyFont="1" applyFill="1" applyAlignment="1">
      <alignment vertical="center"/>
    </xf>
    <xf numFmtId="0" fontId="17" fillId="0" borderId="0" xfId="0" applyFont="1" applyFill="1" applyBorder="1" applyAlignment="1">
      <alignment horizontal="left" vertical="center"/>
    </xf>
    <xf numFmtId="0" fontId="17" fillId="9" borderId="0" xfId="0" applyFont="1" applyFill="1" applyAlignment="1">
      <alignment horizontal="left" vertical="center"/>
    </xf>
    <xf numFmtId="0" fontId="17" fillId="0" borderId="0" xfId="0" applyFont="1" applyAlignment="1">
      <alignment horizontal="left" vertical="center"/>
    </xf>
    <xf numFmtId="0" fontId="17" fillId="10" borderId="0" xfId="0" applyFont="1" applyFill="1" applyAlignment="1">
      <alignment vertical="center"/>
    </xf>
    <xf numFmtId="0" fontId="19" fillId="0" borderId="0" xfId="0" applyFont="1" applyFill="1" applyBorder="1" applyAlignment="1">
      <alignment horizontal="left" vertical="center"/>
    </xf>
    <xf numFmtId="0" fontId="18" fillId="0" borderId="0" xfId="0" applyFont="1" applyFill="1" applyBorder="1" applyAlignment="1">
      <alignment horizontal="left" vertical="center"/>
    </xf>
    <xf numFmtId="0" fontId="17" fillId="0" borderId="0" xfId="0" applyFont="1" applyFill="1" applyAlignment="1">
      <alignment horizontal="left" vertical="center"/>
    </xf>
    <xf numFmtId="0" fontId="17" fillId="0" borderId="0" xfId="0" applyFont="1" applyAlignment="1">
      <alignment vertical="center" wrapText="1"/>
    </xf>
    <xf numFmtId="0" fontId="18" fillId="0" borderId="0" xfId="0" applyFont="1" applyFill="1" applyAlignment="1">
      <alignment vertical="center"/>
    </xf>
    <xf numFmtId="0" fontId="17" fillId="0" borderId="0" xfId="0" applyFont="1" applyFill="1" applyAlignment="1">
      <alignment vertical="center" wrapText="1"/>
    </xf>
    <xf numFmtId="0" fontId="19" fillId="0" borderId="0" xfId="0" applyFont="1" applyFill="1" applyAlignment="1">
      <alignment vertical="center"/>
    </xf>
    <xf numFmtId="0" fontId="21" fillId="6" borderId="0" xfId="0" applyFont="1" applyFill="1" applyBorder="1" applyAlignment="1">
      <alignment vertical="center"/>
    </xf>
    <xf numFmtId="0" fontId="17" fillId="10" borderId="0" xfId="0" applyFont="1" applyFill="1" applyAlignment="1">
      <alignment horizontal="left" vertical="center"/>
    </xf>
    <xf numFmtId="0" fontId="21" fillId="6" borderId="0" xfId="0" applyFont="1" applyFill="1" applyBorder="1" applyAlignment="1"/>
    <xf numFmtId="0" fontId="0" fillId="6" borderId="0" xfId="0" applyFont="1" applyFill="1" applyBorder="1" applyAlignment="1">
      <alignment horizontal="left" vertical="center"/>
    </xf>
    <xf numFmtId="0" fontId="22" fillId="6" borderId="0" xfId="0" applyFont="1" applyFill="1" applyBorder="1" applyAlignment="1">
      <alignment vertical="center" wrapText="1"/>
    </xf>
    <xf numFmtId="0" fontId="21" fillId="6" borderId="0" xfId="0" applyFont="1" applyFill="1" applyBorder="1" applyAlignment="1">
      <alignment vertical="center" wrapText="1"/>
    </xf>
    <xf numFmtId="0" fontId="21" fillId="6" borderId="0" xfId="0" applyFont="1" applyFill="1" applyBorder="1" applyAlignment="1">
      <alignment horizontal="center"/>
    </xf>
    <xf numFmtId="0" fontId="20" fillId="0" borderId="0" xfId="0" applyFont="1" applyFill="1" applyBorder="1" applyAlignment="1">
      <alignment vertical="center"/>
    </xf>
    <xf numFmtId="0" fontId="17" fillId="0" borderId="0" xfId="0" applyFont="1" applyFill="1" applyBorder="1" applyAlignment="1">
      <alignment vertical="center"/>
    </xf>
    <xf numFmtId="0" fontId="19" fillId="0" borderId="0" xfId="0" applyFont="1" applyBorder="1" applyAlignment="1">
      <alignment vertical="center"/>
    </xf>
    <xf numFmtId="0" fontId="23" fillId="6" borderId="0" xfId="0" applyFont="1" applyFill="1" applyBorder="1" applyAlignment="1">
      <alignment horizontal="left" vertical="center"/>
    </xf>
    <xf numFmtId="0" fontId="24" fillId="6" borderId="0" xfId="0" applyFont="1" applyFill="1" applyBorder="1" applyAlignment="1" applyProtection="1">
      <alignment horizontal="center" vertical="center"/>
    </xf>
    <xf numFmtId="0" fontId="24" fillId="8" borderId="0" xfId="0" applyFont="1" applyFill="1" applyBorder="1" applyAlignment="1" applyProtection="1">
      <alignment vertical="center"/>
    </xf>
    <xf numFmtId="9" fontId="18" fillId="6" borderId="0" xfId="2" applyNumberFormat="1" applyFont="1" applyFill="1" applyBorder="1" applyAlignment="1" applyProtection="1">
      <alignment horizontal="center" vertical="center" textRotation="90" wrapText="1"/>
    </xf>
    <xf numFmtId="0" fontId="18" fillId="6" borderId="0" xfId="2" applyFont="1" applyFill="1" applyBorder="1" applyAlignment="1" applyProtection="1">
      <alignment horizontal="center" vertical="center" textRotation="90" wrapText="1"/>
    </xf>
    <xf numFmtId="164" fontId="18" fillId="6" borderId="0" xfId="2" applyNumberFormat="1" applyFont="1" applyFill="1" applyBorder="1" applyAlignment="1" applyProtection="1">
      <alignment horizontal="center" vertical="center" textRotation="90" wrapText="1"/>
    </xf>
    <xf numFmtId="2" fontId="2" fillId="6" borderId="0" xfId="0" applyNumberFormat="1" applyFont="1" applyFill="1" applyBorder="1" applyAlignment="1" applyProtection="1">
      <alignment horizontal="center" vertical="center" wrapText="1"/>
    </xf>
    <xf numFmtId="0" fontId="24" fillId="8" borderId="0" xfId="0" applyFont="1" applyFill="1" applyBorder="1" applyAlignment="1" applyProtection="1">
      <alignment horizontal="center" vertical="center"/>
    </xf>
    <xf numFmtId="0" fontId="15" fillId="6" borderId="0" xfId="0" applyFont="1" applyFill="1" applyBorder="1" applyAlignment="1" applyProtection="1">
      <alignment horizontal="left" vertical="center"/>
    </xf>
    <xf numFmtId="1" fontId="25" fillId="11" borderId="0" xfId="0" applyNumberFormat="1" applyFont="1" applyFill="1" applyBorder="1" applyAlignment="1" applyProtection="1">
      <alignment horizontal="center" vertical="center" wrapText="1"/>
    </xf>
    <xf numFmtId="0" fontId="26" fillId="6" borderId="0" xfId="0" applyFont="1" applyFill="1" applyBorder="1" applyAlignment="1" applyProtection="1">
      <alignment vertical="center"/>
    </xf>
    <xf numFmtId="164" fontId="25" fillId="11" borderId="0" xfId="0" applyNumberFormat="1" applyFont="1" applyFill="1" applyBorder="1" applyAlignment="1" applyProtection="1">
      <alignment horizontal="center" vertical="center" wrapText="1"/>
    </xf>
    <xf numFmtId="0" fontId="15" fillId="6" borderId="0" xfId="0" applyFont="1" applyFill="1" applyBorder="1" applyAlignment="1" applyProtection="1">
      <alignment horizontal="left" vertical="center"/>
    </xf>
    <xf numFmtId="0" fontId="23" fillId="6" borderId="0" xfId="0" applyFont="1" applyFill="1" applyBorder="1" applyAlignment="1" applyProtection="1">
      <alignment vertical="center"/>
    </xf>
    <xf numFmtId="0" fontId="25" fillId="12" borderId="3" xfId="0" applyFont="1" applyFill="1" applyBorder="1" applyAlignment="1" applyProtection="1">
      <alignment horizontal="center" vertical="center"/>
    </xf>
    <xf numFmtId="0" fontId="26" fillId="6" borderId="0" xfId="0" applyFont="1" applyFill="1" applyBorder="1" applyAlignment="1" applyProtection="1">
      <alignment horizontal="left" vertical="center"/>
    </xf>
    <xf numFmtId="0" fontId="25" fillId="13" borderId="4" xfId="0" applyFont="1" applyFill="1" applyBorder="1" applyAlignment="1" applyProtection="1">
      <alignment horizontal="center" vertical="center"/>
    </xf>
    <xf numFmtId="0" fontId="25" fillId="10" borderId="5" xfId="0" applyFont="1" applyFill="1" applyBorder="1" applyAlignment="1" applyProtection="1">
      <alignment horizontal="center" vertical="center"/>
    </xf>
    <xf numFmtId="0" fontId="25" fillId="14" borderId="4" xfId="0" applyFont="1" applyFill="1" applyBorder="1" applyAlignment="1" applyProtection="1">
      <alignment horizontal="center" vertical="center"/>
    </xf>
    <xf numFmtId="0" fontId="25" fillId="15" borderId="5" xfId="0" applyFont="1" applyFill="1" applyBorder="1" applyAlignment="1" applyProtection="1">
      <alignment horizontal="center" vertical="center"/>
    </xf>
    <xf numFmtId="0" fontId="25" fillId="16" borderId="4" xfId="0" applyFont="1" applyFill="1" applyBorder="1" applyAlignment="1" applyProtection="1">
      <alignment horizontal="center" vertical="center"/>
    </xf>
    <xf numFmtId="0" fontId="24" fillId="6" borderId="0" xfId="0" applyFont="1" applyFill="1" applyBorder="1" applyAlignment="1" applyProtection="1">
      <alignment vertical="center"/>
    </xf>
    <xf numFmtId="0" fontId="24" fillId="8" borderId="0" xfId="0" applyFont="1" applyFill="1" applyBorder="1" applyAlignment="1" applyProtection="1">
      <alignment vertical="center"/>
    </xf>
    <xf numFmtId="0" fontId="27" fillId="8" borderId="0" xfId="0" applyFont="1" applyFill="1" applyBorder="1" applyAlignment="1" applyProtection="1">
      <alignment vertical="center"/>
    </xf>
    <xf numFmtId="0" fontId="17" fillId="6" borderId="0" xfId="0" applyFont="1" applyFill="1" applyBorder="1" applyAlignment="1" applyProtection="1">
      <alignment horizontal="center" vertical="center"/>
    </xf>
    <xf numFmtId="0" fontId="17" fillId="6" borderId="0" xfId="0" applyFont="1" applyFill="1" applyBorder="1" applyAlignment="1" applyProtection="1">
      <alignment vertical="center"/>
    </xf>
    <xf numFmtId="165" fontId="17" fillId="6" borderId="0" xfId="0" applyNumberFormat="1" applyFont="1" applyFill="1" applyBorder="1" applyAlignment="1" applyProtection="1">
      <alignment horizontal="center" vertical="center"/>
    </xf>
    <xf numFmtId="164" fontId="17" fillId="6" borderId="0" xfId="0" applyNumberFormat="1" applyFont="1" applyFill="1" applyBorder="1" applyAlignment="1" applyProtection="1">
      <alignment horizontal="center" vertical="center"/>
    </xf>
    <xf numFmtId="0" fontId="28" fillId="6" borderId="0" xfId="0" applyFont="1" applyFill="1" applyBorder="1" applyAlignment="1" applyProtection="1">
      <alignment horizontal="center" vertical="center"/>
    </xf>
    <xf numFmtId="0" fontId="29" fillId="6" borderId="0" xfId="0" applyFont="1" applyFill="1" applyBorder="1" applyAlignment="1" applyProtection="1">
      <alignment vertical="center"/>
    </xf>
    <xf numFmtId="165" fontId="30" fillId="6" borderId="0" xfId="0" applyNumberFormat="1" applyFont="1" applyFill="1" applyBorder="1" applyAlignment="1" applyProtection="1">
      <alignment horizontal="center" vertical="center"/>
    </xf>
    <xf numFmtId="165" fontId="29" fillId="6" borderId="0" xfId="0" applyNumberFormat="1" applyFont="1" applyFill="1" applyBorder="1" applyAlignment="1" applyProtection="1">
      <alignment horizontal="center" vertical="center"/>
    </xf>
    <xf numFmtId="164" fontId="29" fillId="6" borderId="0" xfId="0" applyNumberFormat="1" applyFont="1" applyFill="1" applyBorder="1" applyAlignment="1" applyProtection="1">
      <alignment horizontal="center" vertical="center"/>
    </xf>
    <xf numFmtId="1" fontId="31" fillId="8" borderId="0" xfId="0" applyNumberFormat="1" applyFont="1" applyFill="1" applyBorder="1" applyAlignment="1" applyProtection="1">
      <alignment horizontal="center" vertical="center" wrapText="1"/>
    </xf>
    <xf numFmtId="0" fontId="32" fillId="6" borderId="0" xfId="0" applyFont="1" applyFill="1" applyBorder="1" applyAlignment="1" applyProtection="1">
      <alignment horizontal="center" vertical="center"/>
    </xf>
    <xf numFmtId="0" fontId="27" fillId="8" borderId="0" xfId="0" applyFont="1" applyFill="1" applyBorder="1" applyAlignment="1" applyProtection="1">
      <alignment horizontal="center" vertical="center"/>
    </xf>
    <xf numFmtId="0" fontId="27" fillId="8" borderId="0" xfId="0" applyFont="1" applyFill="1" applyBorder="1" applyAlignment="1" applyProtection="1">
      <alignment vertical="center"/>
    </xf>
    <xf numFmtId="165" fontId="17" fillId="17" borderId="6" xfId="0" applyNumberFormat="1" applyFont="1" applyFill="1" applyBorder="1" applyAlignment="1" applyProtection="1">
      <alignment horizontal="center" vertical="center" wrapText="1"/>
    </xf>
    <xf numFmtId="165" fontId="17" fillId="17" borderId="7" xfId="0" applyNumberFormat="1" applyFont="1" applyFill="1" applyBorder="1" applyAlignment="1" applyProtection="1">
      <alignment horizontal="center" vertical="center" wrapText="1"/>
    </xf>
    <xf numFmtId="1" fontId="33" fillId="18" borderId="8" xfId="0" applyNumberFormat="1" applyFont="1" applyFill="1" applyBorder="1" applyAlignment="1" applyProtection="1">
      <alignment horizontal="center" vertical="center" wrapText="1"/>
    </xf>
    <xf numFmtId="165" fontId="2" fillId="17" borderId="6" xfId="0" applyNumberFormat="1" applyFont="1" applyFill="1" applyBorder="1" applyAlignment="1" applyProtection="1">
      <alignment horizontal="center" vertical="center" wrapText="1"/>
    </xf>
    <xf numFmtId="165" fontId="2" fillId="17" borderId="7" xfId="0" applyNumberFormat="1" applyFont="1" applyFill="1" applyBorder="1" applyAlignment="1" applyProtection="1">
      <alignment horizontal="center" vertical="center" wrapText="1"/>
    </xf>
    <xf numFmtId="0" fontId="30" fillId="6" borderId="0" xfId="0" applyFont="1" applyFill="1" applyBorder="1" applyAlignment="1">
      <alignment vertical="center"/>
    </xf>
    <xf numFmtId="0" fontId="34" fillId="6" borderId="0" xfId="0" applyFont="1" applyFill="1" applyBorder="1" applyAlignment="1">
      <alignment vertical="center"/>
    </xf>
    <xf numFmtId="0" fontId="34" fillId="6" borderId="0" xfId="0" applyFont="1" applyFill="1" applyBorder="1" applyAlignment="1" applyProtection="1">
      <alignment vertical="center"/>
      <protection locked="0"/>
    </xf>
    <xf numFmtId="164" fontId="3" fillId="6" borderId="0" xfId="0" applyNumberFormat="1" applyFont="1" applyFill="1" applyBorder="1" applyAlignment="1" applyProtection="1">
      <alignment horizontal="center" vertical="center"/>
      <protection locked="0"/>
    </xf>
    <xf numFmtId="164" fontId="3" fillId="6" borderId="0" xfId="0" applyNumberFormat="1" applyFont="1" applyFill="1" applyBorder="1" applyAlignment="1" applyProtection="1">
      <alignment vertical="center"/>
      <protection locked="0"/>
    </xf>
    <xf numFmtId="0" fontId="3" fillId="6" borderId="0" xfId="0" applyFont="1" applyFill="1" applyBorder="1" applyAlignment="1" applyProtection="1">
      <alignment vertical="center"/>
      <protection locked="0"/>
    </xf>
    <xf numFmtId="0" fontId="20" fillId="8" borderId="0" xfId="0" applyFont="1" applyFill="1" applyAlignment="1"/>
    <xf numFmtId="0" fontId="0" fillId="8" borderId="0" xfId="0" applyFont="1" applyFill="1" applyAlignment="1"/>
    <xf numFmtId="0" fontId="35" fillId="6" borderId="0" xfId="0" applyFont="1" applyFill="1" applyBorder="1" applyAlignment="1">
      <alignment horizontal="center" vertical="center"/>
    </xf>
    <xf numFmtId="0" fontId="35" fillId="6" borderId="0" xfId="0" applyFont="1" applyFill="1" applyBorder="1" applyAlignment="1">
      <alignment vertical="center"/>
    </xf>
    <xf numFmtId="9" fontId="35" fillId="6" borderId="0" xfId="0" applyNumberFormat="1" applyFont="1" applyFill="1" applyBorder="1" applyAlignment="1">
      <alignment horizontal="center" vertical="center"/>
    </xf>
    <xf numFmtId="0" fontId="33" fillId="19" borderId="0" xfId="0" applyFont="1" applyFill="1" applyBorder="1" applyAlignment="1">
      <alignment horizontal="center" vertical="center"/>
    </xf>
    <xf numFmtId="0" fontId="33" fillId="19" borderId="0" xfId="0" applyFont="1" applyFill="1" applyBorder="1" applyAlignment="1">
      <alignment horizontal="left" vertical="center"/>
    </xf>
    <xf numFmtId="0" fontId="36" fillId="16" borderId="0" xfId="0" applyFont="1" applyFill="1" applyBorder="1" applyAlignment="1">
      <alignment horizontal="center" vertical="center"/>
    </xf>
    <xf numFmtId="9" fontId="36" fillId="10" borderId="0" xfId="0" applyNumberFormat="1" applyFont="1" applyFill="1" applyBorder="1" applyAlignment="1">
      <alignment horizontal="center" vertical="center"/>
    </xf>
    <xf numFmtId="0" fontId="36" fillId="20" borderId="0" xfId="0" applyFont="1" applyFill="1" applyBorder="1" applyAlignment="1">
      <alignment horizontal="center" vertical="center"/>
    </xf>
    <xf numFmtId="1" fontId="11" fillId="8" borderId="0" xfId="0" applyNumberFormat="1" applyFont="1" applyFill="1" applyBorder="1" applyAlignment="1" applyProtection="1">
      <alignment horizontal="center" vertical="center"/>
      <protection hidden="1"/>
    </xf>
    <xf numFmtId="9" fontId="36" fillId="21" borderId="0" xfId="0" applyNumberFormat="1" applyFont="1" applyFill="1" applyBorder="1" applyAlignment="1">
      <alignment horizontal="center" vertical="center"/>
    </xf>
    <xf numFmtId="0" fontId="13" fillId="19" borderId="0" xfId="0" applyFont="1" applyFill="1" applyBorder="1" applyAlignment="1">
      <alignment horizontal="center" vertical="center"/>
    </xf>
    <xf numFmtId="0" fontId="37" fillId="22" borderId="0" xfId="0" applyFont="1" applyFill="1" applyBorder="1" applyAlignment="1">
      <alignment horizontal="center" vertical="center"/>
    </xf>
    <xf numFmtId="0" fontId="0" fillId="8" borderId="0" xfId="0" applyFont="1" applyFill="1" applyAlignment="1">
      <alignment horizontal="center"/>
    </xf>
    <xf numFmtId="49" fontId="38" fillId="8" borderId="0" xfId="0" applyNumberFormat="1" applyFont="1" applyFill="1" applyBorder="1" applyAlignment="1">
      <alignment horizontal="center" vertical="center"/>
    </xf>
    <xf numFmtId="0" fontId="38" fillId="8" borderId="0" xfId="0" applyFont="1" applyFill="1" applyBorder="1" applyAlignment="1">
      <alignment horizontal="center" vertical="center"/>
    </xf>
    <xf numFmtId="1" fontId="33" fillId="18" borderId="9" xfId="0" applyNumberFormat="1" applyFont="1" applyFill="1" applyBorder="1" applyAlignment="1" applyProtection="1">
      <alignment horizontal="center" vertical="center" wrapText="1"/>
    </xf>
    <xf numFmtId="0" fontId="37" fillId="23" borderId="10" xfId="0" applyFont="1" applyFill="1" applyBorder="1" applyAlignment="1" applyProtection="1">
      <alignment horizontal="center" vertical="center"/>
    </xf>
    <xf numFmtId="165" fontId="17" fillId="17" borderId="11" xfId="0" applyNumberFormat="1" applyFont="1" applyFill="1" applyBorder="1" applyAlignment="1" applyProtection="1">
      <alignment horizontal="center" vertical="center" wrapText="1"/>
    </xf>
    <xf numFmtId="0" fontId="37" fillId="23" borderId="12" xfId="0" applyFont="1" applyFill="1" applyBorder="1" applyAlignment="1" applyProtection="1">
      <alignment horizontal="center" vertical="center"/>
    </xf>
    <xf numFmtId="165" fontId="17" fillId="17" borderId="13" xfId="0" applyNumberFormat="1" applyFont="1" applyFill="1" applyBorder="1" applyAlignment="1" applyProtection="1">
      <alignment horizontal="center" vertical="center" wrapText="1"/>
    </xf>
    <xf numFmtId="0" fontId="24" fillId="0" borderId="0" xfId="0" applyFont="1" applyFill="1" applyAlignment="1">
      <alignment vertical="center"/>
    </xf>
    <xf numFmtId="0" fontId="24" fillId="0" borderId="0" xfId="0" applyFont="1" applyFill="1" applyBorder="1" applyAlignment="1">
      <alignment horizontal="left" vertical="center"/>
    </xf>
    <xf numFmtId="0" fontId="24" fillId="9" borderId="0" xfId="0" applyFont="1" applyFill="1" applyAlignment="1">
      <alignment horizontal="left" vertical="center"/>
    </xf>
    <xf numFmtId="0" fontId="24" fillId="9" borderId="0" xfId="0" applyFont="1" applyFill="1" applyAlignment="1">
      <alignment vertical="center"/>
    </xf>
    <xf numFmtId="0" fontId="0" fillId="0" borderId="0" xfId="0" applyFont="1" applyAlignment="1"/>
    <xf numFmtId="0" fontId="19" fillId="6" borderId="0" xfId="0" applyFont="1" applyFill="1" applyBorder="1" applyAlignment="1" applyProtection="1">
      <alignment horizontal="left" vertical="center"/>
    </xf>
    <xf numFmtId="0" fontId="19" fillId="6" borderId="14" xfId="0" applyFont="1" applyFill="1" applyBorder="1" applyAlignment="1" applyProtection="1">
      <alignment horizontal="left" vertical="center"/>
    </xf>
    <xf numFmtId="0" fontId="19" fillId="6" borderId="15" xfId="0" applyFont="1" applyFill="1" applyBorder="1" applyAlignment="1" applyProtection="1">
      <alignment horizontal="left" vertical="center"/>
    </xf>
    <xf numFmtId="0" fontId="19" fillId="6" borderId="16" xfId="0" applyFont="1" applyFill="1" applyBorder="1" applyAlignment="1" applyProtection="1">
      <alignment horizontal="left" vertical="center"/>
    </xf>
    <xf numFmtId="0" fontId="16" fillId="0" borderId="0" xfId="0" applyFont="1" applyAlignment="1">
      <alignment vertical="center"/>
    </xf>
    <xf numFmtId="0" fontId="20" fillId="0" borderId="0" xfId="0" applyFont="1" applyFill="1" applyAlignment="1">
      <alignment horizontal="center" vertical="center"/>
    </xf>
    <xf numFmtId="0" fontId="19" fillId="0" borderId="0" xfId="0" applyFont="1" applyAlignment="1">
      <alignment horizontal="center" vertical="center"/>
    </xf>
    <xf numFmtId="0" fontId="39" fillId="8" borderId="0" xfId="0" applyFont="1" applyFill="1" applyBorder="1" applyAlignment="1">
      <alignment horizontal="left" vertical="center" wrapText="1"/>
    </xf>
    <xf numFmtId="0" fontId="39" fillId="8" borderId="0" xfId="0" applyFont="1" applyFill="1" applyBorder="1" applyAlignment="1">
      <alignment horizontal="center" vertical="center"/>
    </xf>
    <xf numFmtId="0" fontId="39" fillId="8" borderId="0" xfId="0" applyFont="1" applyFill="1" applyBorder="1" applyAlignment="1">
      <alignment vertical="center" wrapText="1"/>
    </xf>
    <xf numFmtId="0" fontId="40" fillId="6" borderId="0" xfId="0" applyFont="1" applyFill="1" applyBorder="1" applyAlignment="1">
      <alignment vertical="center"/>
    </xf>
    <xf numFmtId="0" fontId="10" fillId="8" borderId="0" xfId="0" applyFont="1" applyFill="1" applyBorder="1" applyAlignment="1">
      <alignment vertical="center" wrapText="1"/>
    </xf>
    <xf numFmtId="9" fontId="17" fillId="6" borderId="0" xfId="2" applyNumberFormat="1" applyFont="1" applyFill="1" applyBorder="1" applyAlignment="1" applyProtection="1">
      <alignment horizontal="center" vertical="center" textRotation="90" wrapText="1"/>
    </xf>
    <xf numFmtId="0" fontId="17" fillId="6" borderId="0" xfId="2" applyFont="1" applyFill="1" applyBorder="1" applyAlignment="1" applyProtection="1">
      <alignment horizontal="center" vertical="center" textRotation="90" wrapText="1"/>
    </xf>
    <xf numFmtId="0" fontId="15" fillId="0" borderId="0" xfId="0" applyFont="1" applyAlignment="1"/>
    <xf numFmtId="0" fontId="0" fillId="8" borderId="0" xfId="0" applyFont="1" applyFill="1" applyAlignment="1">
      <alignment wrapText="1"/>
    </xf>
    <xf numFmtId="0" fontId="10" fillId="8" borderId="0" xfId="0" applyFont="1" applyFill="1" applyBorder="1" applyAlignment="1">
      <alignment wrapText="1"/>
    </xf>
    <xf numFmtId="0" fontId="10" fillId="8" borderId="0" xfId="0" applyFont="1" applyFill="1" applyAlignment="1">
      <alignment wrapText="1"/>
    </xf>
    <xf numFmtId="0" fontId="24" fillId="24" borderId="17" xfId="0" applyFont="1" applyFill="1" applyBorder="1" applyAlignment="1" applyProtection="1">
      <alignment horizontal="center" vertical="center" wrapText="1"/>
      <protection locked="0"/>
    </xf>
    <xf numFmtId="0" fontId="24" fillId="24" borderId="18" xfId="0" applyFont="1" applyFill="1" applyBorder="1" applyAlignment="1" applyProtection="1">
      <alignment horizontal="center" vertical="center" wrapText="1"/>
      <protection locked="0"/>
    </xf>
    <xf numFmtId="0" fontId="24" fillId="14" borderId="19" xfId="0" applyFont="1" applyFill="1" applyBorder="1" applyAlignment="1" applyProtection="1">
      <alignment horizontal="center" vertical="center" wrapText="1"/>
    </xf>
    <xf numFmtId="1" fontId="17" fillId="11" borderId="0" xfId="0" applyNumberFormat="1" applyFont="1" applyFill="1" applyBorder="1" applyAlignment="1" applyProtection="1">
      <alignment horizontal="center" vertical="center" wrapText="1"/>
    </xf>
    <xf numFmtId="0" fontId="0" fillId="8" borderId="0" xfId="0" applyFont="1" applyFill="1" applyAlignment="1"/>
    <xf numFmtId="10" fontId="17" fillId="11" borderId="0" xfId="0" applyNumberFormat="1" applyFont="1" applyFill="1" applyBorder="1" applyAlignment="1" applyProtection="1">
      <alignment horizontal="center" vertical="center" wrapText="1"/>
    </xf>
    <xf numFmtId="0" fontId="24" fillId="0" borderId="0" xfId="0" applyFont="1" applyAlignment="1"/>
    <xf numFmtId="165" fontId="17" fillId="25" borderId="0" xfId="0" applyNumberFormat="1" applyFont="1" applyFill="1" applyBorder="1" applyAlignment="1" applyProtection="1">
      <alignment horizontal="center" vertical="center" wrapText="1"/>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wrapText="1"/>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horizontal="center" vertical="center"/>
    </xf>
    <xf numFmtId="0" fontId="0" fillId="0" borderId="0" xfId="0" applyFont="1" applyAlignment="1">
      <alignment wrapText="1"/>
    </xf>
    <xf numFmtId="0" fontId="0" fillId="0" borderId="0" xfId="0" applyFont="1" applyAlignment="1"/>
    <xf numFmtId="0" fontId="42" fillId="8" borderId="0" xfId="0" applyFont="1" applyFill="1" applyBorder="1" applyAlignment="1" applyProtection="1">
      <alignment horizontal="left" vertical="center"/>
    </xf>
    <xf numFmtId="2" fontId="0" fillId="0" borderId="0" xfId="0" applyNumberFormat="1" applyFont="1" applyAlignment="1">
      <alignment horizontal="center" vertical="center"/>
    </xf>
    <xf numFmtId="0" fontId="0" fillId="4" borderId="0" xfId="0" applyFont="1" applyFill="1" applyAlignment="1">
      <alignment horizontal="left" vertical="top" wrapText="1"/>
    </xf>
    <xf numFmtId="0" fontId="0" fillId="4" borderId="0" xfId="0" applyFont="1" applyFill="1" applyBorder="1" applyAlignment="1">
      <alignment horizontal="left" vertical="top" wrapText="1"/>
    </xf>
    <xf numFmtId="0" fontId="0" fillId="5" borderId="20" xfId="0" applyFont="1" applyFill="1" applyBorder="1" applyAlignment="1">
      <alignment horizontal="left" vertical="top" wrapText="1"/>
    </xf>
    <xf numFmtId="0" fontId="0" fillId="5" borderId="21" xfId="0" applyFont="1" applyFill="1" applyBorder="1" applyAlignment="1">
      <alignment horizontal="left" vertical="top" wrapText="1"/>
    </xf>
    <xf numFmtId="0" fontId="0" fillId="5" borderId="22" xfId="0" applyFont="1" applyFill="1" applyBorder="1" applyAlignment="1">
      <alignment horizontal="left" vertical="top" wrapText="1"/>
    </xf>
    <xf numFmtId="0" fontId="0" fillId="5" borderId="23" xfId="0" applyFont="1" applyFill="1" applyBorder="1" applyAlignment="1">
      <alignment horizontal="left" vertical="top" wrapText="1"/>
    </xf>
    <xf numFmtId="0" fontId="0" fillId="5" borderId="23" xfId="0" applyFont="1" applyFill="1" applyBorder="1" applyAlignment="1">
      <alignment horizontal="left" vertical="top" wrapText="1"/>
    </xf>
    <xf numFmtId="10" fontId="17" fillId="11" borderId="0" xfId="1" applyNumberFormat="1" applyFont="1" applyFill="1" applyBorder="1" applyAlignment="1" applyProtection="1">
      <alignment horizontal="center" vertical="center" wrapText="1"/>
    </xf>
    <xf numFmtId="0" fontId="42" fillId="8" borderId="0" xfId="0" applyFont="1" applyFill="1" applyBorder="1" applyAlignment="1" applyProtection="1">
      <alignment horizontal="left" vertical="center"/>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wrapText="1"/>
    </xf>
    <xf numFmtId="0" fontId="0" fillId="0" borderId="0" xfId="0" applyFont="1" applyAlignment="1">
      <alignment horizontal="center" vertical="center"/>
    </xf>
    <xf numFmtId="0" fontId="0" fillId="0" borderId="0" xfId="0" applyFont="1" applyAlignment="1" applyProtection="1">
      <protection locked="0"/>
    </xf>
    <xf numFmtId="0" fontId="8" fillId="8" borderId="0" xfId="0" applyFont="1" applyFill="1" applyBorder="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2" fillId="6" borderId="0" xfId="0" applyFont="1" applyFill="1" applyBorder="1" applyAlignment="1" applyProtection="1">
      <alignment vertical="center"/>
      <protection locked="0"/>
    </xf>
    <xf numFmtId="0" fontId="44" fillId="8" borderId="0" xfId="0" applyFont="1" applyFill="1" applyBorder="1" applyAlignment="1" applyProtection="1">
      <alignment horizontal="center" vertical="center" wrapText="1"/>
      <protection locked="0"/>
    </xf>
    <xf numFmtId="0" fontId="0" fillId="8" borderId="0" xfId="0" applyFont="1" applyFill="1" applyAlignment="1" applyProtection="1">
      <protection locked="0"/>
    </xf>
    <xf numFmtId="9" fontId="25" fillId="24" borderId="0" xfId="2" applyNumberFormat="1" applyFont="1" applyFill="1" applyBorder="1" applyAlignment="1" applyProtection="1">
      <alignment horizontal="center" vertical="center" textRotation="90" wrapText="1"/>
      <protection locked="0"/>
    </xf>
    <xf numFmtId="0" fontId="25" fillId="11" borderId="0" xfId="2" applyFont="1" applyFill="1" applyBorder="1" applyAlignment="1" applyProtection="1">
      <alignment horizontal="center" vertical="center" textRotation="90" wrapText="1"/>
      <protection locked="0"/>
    </xf>
    <xf numFmtId="164" fontId="25" fillId="11" borderId="0" xfId="2" applyNumberFormat="1" applyFont="1" applyFill="1" applyBorder="1" applyAlignment="1" applyProtection="1">
      <alignment horizontal="center" vertical="center" textRotation="90" wrapText="1"/>
      <protection locked="0"/>
    </xf>
    <xf numFmtId="0" fontId="1" fillId="5" borderId="21" xfId="0" applyFont="1" applyFill="1" applyBorder="1" applyAlignment="1">
      <alignment horizontal="left" vertical="top" wrapText="1"/>
    </xf>
    <xf numFmtId="0" fontId="0" fillId="5" borderId="20" xfId="0" applyFont="1" applyFill="1" applyBorder="1" applyAlignment="1">
      <alignment horizontal="left" vertical="top" wrapText="1"/>
    </xf>
    <xf numFmtId="0" fontId="40" fillId="6" borderId="0" xfId="0" applyFont="1" applyFill="1" applyBorder="1" applyAlignment="1">
      <alignment horizontal="left" vertical="center" wrapText="1"/>
    </xf>
    <xf numFmtId="0" fontId="13" fillId="8" borderId="0" xfId="0" applyFont="1" applyFill="1" applyBorder="1" applyAlignment="1">
      <alignment vertical="center"/>
    </xf>
    <xf numFmtId="0" fontId="21" fillId="6" borderId="0" xfId="0" applyFont="1" applyFill="1" applyBorder="1" applyAlignment="1"/>
    <xf numFmtId="0" fontId="0" fillId="0" borderId="0" xfId="0" applyFont="1" applyBorder="1" applyAlignment="1"/>
    <xf numFmtId="0" fontId="0" fillId="3" borderId="0" xfId="0" applyFont="1" applyFill="1" applyAlignment="1" applyProtection="1">
      <protection locked="0"/>
    </xf>
    <xf numFmtId="165" fontId="19" fillId="17" borderId="23" xfId="0" applyNumberFormat="1" applyFont="1" applyFill="1" applyBorder="1" applyAlignment="1" applyProtection="1">
      <alignment horizontal="center" vertical="center" wrapText="1"/>
    </xf>
    <xf numFmtId="165" fontId="19" fillId="17" borderId="23" xfId="0" applyNumberFormat="1" applyFont="1" applyFill="1" applyBorder="1" applyAlignment="1" applyProtection="1">
      <alignment horizontal="center" vertical="center" wrapText="1"/>
    </xf>
    <xf numFmtId="2" fontId="0" fillId="0" borderId="0" xfId="0" applyNumberFormat="1" applyFont="1" applyAlignment="1"/>
    <xf numFmtId="0" fontId="45" fillId="8" borderId="0" xfId="0" applyFont="1" applyFill="1" applyBorder="1" applyAlignment="1" applyProtection="1">
      <alignment horizontal="center" vertical="center"/>
    </xf>
    <xf numFmtId="0" fontId="42" fillId="8" borderId="0" xfId="0" applyFont="1" applyFill="1" applyBorder="1" applyAlignment="1" applyProtection="1">
      <alignment horizontal="left" vertical="center"/>
    </xf>
    <xf numFmtId="0" fontId="8" fillId="8" borderId="0" xfId="0" applyFont="1" applyFill="1" applyBorder="1" applyAlignment="1" applyProtection="1">
      <alignment horizontal="center" vertical="center"/>
      <protection locked="0"/>
    </xf>
    <xf numFmtId="0" fontId="0" fillId="8" borderId="0" xfId="0" applyFont="1" applyFill="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Alignment="1">
      <alignment horizontal="center" vertical="center"/>
    </xf>
    <xf numFmtId="9" fontId="39" fillId="24" borderId="0" xfId="2" applyNumberFormat="1" applyFont="1" applyFill="1" applyBorder="1" applyAlignment="1" applyProtection="1">
      <alignment horizontal="center" vertical="center" textRotation="90" wrapText="1"/>
      <protection locked="0"/>
    </xf>
    <xf numFmtId="0" fontId="39" fillId="24" borderId="0" xfId="2" applyFont="1" applyFill="1" applyBorder="1" applyAlignment="1" applyProtection="1">
      <alignment horizontal="center" vertical="center" textRotation="90" wrapText="1"/>
      <protection locked="0"/>
    </xf>
    <xf numFmtId="0" fontId="24" fillId="14" borderId="24" xfId="0" applyFont="1" applyFill="1" applyBorder="1" applyAlignment="1" applyProtection="1">
      <alignment horizontal="center" vertical="center" wrapText="1"/>
    </xf>
    <xf numFmtId="0" fontId="1" fillId="8" borderId="0" xfId="0" applyFont="1" applyFill="1" applyBorder="1" applyAlignment="1">
      <alignment horizontal="left" vertical="top" wrapText="1"/>
    </xf>
    <xf numFmtId="0" fontId="24" fillId="14" borderId="0" xfId="0" applyFont="1" applyFill="1" applyBorder="1" applyAlignment="1" applyProtection="1">
      <alignment horizontal="center" vertical="center" wrapText="1"/>
    </xf>
    <xf numFmtId="0" fontId="24" fillId="24" borderId="18" xfId="0" applyFont="1" applyFill="1" applyBorder="1" applyAlignment="1" applyProtection="1">
      <alignment horizontal="center" vertical="center" wrapText="1"/>
      <protection locked="0"/>
    </xf>
    <xf numFmtId="0" fontId="22" fillId="6" borderId="0" xfId="0" applyFont="1" applyFill="1" applyBorder="1" applyAlignment="1">
      <alignment horizontal="left" vertical="center" wrapText="1"/>
    </xf>
    <xf numFmtId="2" fontId="0" fillId="0" borderId="0" xfId="0" applyNumberFormat="1" applyFont="1" applyAlignment="1">
      <alignment horizontal="center" vertical="center"/>
    </xf>
    <xf numFmtId="0" fontId="24" fillId="6" borderId="0" xfId="0" applyFont="1" applyFill="1" applyBorder="1" applyAlignment="1" applyProtection="1">
      <alignment vertical="top"/>
    </xf>
    <xf numFmtId="0" fontId="0" fillId="0" borderId="0" xfId="0" applyFont="1" applyAlignment="1">
      <alignment vertical="top" wrapText="1"/>
    </xf>
    <xf numFmtId="0" fontId="46" fillId="8" borderId="0" xfId="0" applyFont="1" applyFill="1" applyBorder="1" applyAlignment="1">
      <alignment horizontal="left" vertical="top" wrapText="1"/>
    </xf>
    <xf numFmtId="0" fontId="47" fillId="8" borderId="0" xfId="0" applyFont="1" applyFill="1" applyBorder="1" applyAlignment="1">
      <alignment horizontal="left" vertical="top" wrapText="1"/>
    </xf>
    <xf numFmtId="0" fontId="46" fillId="8" borderId="0" xfId="0" applyFont="1" applyFill="1" applyAlignment="1"/>
    <xf numFmtId="0" fontId="48" fillId="8" borderId="0" xfId="0" applyFont="1" applyFill="1" applyBorder="1" applyAlignment="1">
      <alignment vertical="center" wrapText="1"/>
    </xf>
    <xf numFmtId="0" fontId="0" fillId="26" borderId="25" xfId="0" applyFont="1" applyFill="1" applyBorder="1" applyAlignment="1">
      <alignment horizontal="left" vertical="top" wrapText="1"/>
    </xf>
    <xf numFmtId="0" fontId="0" fillId="26" borderId="0" xfId="0" applyFont="1" applyFill="1" applyBorder="1" applyAlignment="1">
      <alignment horizontal="left" vertical="top" wrapText="1"/>
    </xf>
    <xf numFmtId="0" fontId="15" fillId="9" borderId="0" xfId="0" applyFont="1" applyFill="1" applyBorder="1" applyAlignment="1">
      <alignment horizontal="left" vertical="top" wrapText="1"/>
    </xf>
    <xf numFmtId="0" fontId="0" fillId="27" borderId="0" xfId="0" applyFont="1" applyFill="1" applyBorder="1" applyAlignment="1">
      <alignment horizontal="left" vertical="top" wrapText="1"/>
    </xf>
    <xf numFmtId="0" fontId="15" fillId="27" borderId="0" xfId="0" applyFont="1" applyFill="1" applyBorder="1" applyAlignment="1">
      <alignment horizontal="left" vertical="top" wrapText="1"/>
    </xf>
    <xf numFmtId="0" fontId="12" fillId="8" borderId="0" xfId="0" applyFont="1" applyFill="1" applyAlignment="1">
      <alignment vertical="top" wrapText="1"/>
    </xf>
    <xf numFmtId="0" fontId="49" fillId="28" borderId="0" xfId="0" applyFont="1" applyFill="1" applyAlignment="1">
      <alignment vertical="top" wrapText="1"/>
    </xf>
    <xf numFmtId="0" fontId="12" fillId="28" borderId="0" xfId="0" applyFont="1" applyFill="1" applyAlignment="1">
      <alignment vertical="top" wrapText="1"/>
    </xf>
    <xf numFmtId="0" fontId="50" fillId="28" borderId="0" xfId="0" applyFont="1" applyFill="1" applyBorder="1" applyAlignment="1" applyProtection="1">
      <alignment vertical="top"/>
    </xf>
    <xf numFmtId="0" fontId="51" fillId="26" borderId="0" xfId="0" applyFont="1" applyFill="1" applyBorder="1" applyAlignment="1">
      <alignment horizontal="left" vertical="top" wrapText="1"/>
    </xf>
    <xf numFmtId="0" fontId="51" fillId="26" borderId="25" xfId="0" applyFont="1" applyFill="1" applyBorder="1" applyAlignment="1">
      <alignment horizontal="left" vertical="top" wrapText="1"/>
    </xf>
    <xf numFmtId="0" fontId="0" fillId="22" borderId="0" xfId="0" applyFont="1" applyFill="1" applyBorder="1" applyAlignment="1">
      <alignment horizontal="left" vertical="top" wrapText="1"/>
    </xf>
    <xf numFmtId="0" fontId="0" fillId="29" borderId="0" xfId="0" applyFont="1" applyFill="1" applyBorder="1" applyAlignment="1">
      <alignment horizontal="left" vertical="top" wrapText="1"/>
    </xf>
    <xf numFmtId="0" fontId="15" fillId="27" borderId="0" xfId="0" applyFont="1" applyFill="1" applyBorder="1" applyAlignment="1">
      <alignment horizontal="left" vertical="top" wrapText="1"/>
    </xf>
    <xf numFmtId="0" fontId="51" fillId="26" borderId="26" xfId="0" applyFont="1" applyFill="1" applyBorder="1" applyAlignment="1">
      <alignment horizontal="left" vertical="top" wrapText="1"/>
    </xf>
    <xf numFmtId="0" fontId="51" fillId="26" borderId="27" xfId="0" applyFont="1" applyFill="1" applyBorder="1" applyAlignment="1">
      <alignment horizontal="left" vertical="top" wrapText="1"/>
    </xf>
    <xf numFmtId="0" fontId="51" fillId="26" borderId="28" xfId="0" applyFont="1" applyFill="1" applyBorder="1" applyAlignment="1">
      <alignment horizontal="left" vertical="top" wrapText="1"/>
    </xf>
    <xf numFmtId="0" fontId="52" fillId="26" borderId="28" xfId="0" applyFont="1" applyFill="1" applyBorder="1" applyAlignment="1">
      <alignment horizontal="left" vertical="top" wrapText="1"/>
    </xf>
    <xf numFmtId="0" fontId="0" fillId="26" borderId="28" xfId="0" applyFont="1" applyFill="1" applyBorder="1" applyAlignment="1">
      <alignment horizontal="left" vertical="top" wrapText="1"/>
    </xf>
    <xf numFmtId="0" fontId="0" fillId="26" borderId="27" xfId="0" applyFont="1" applyFill="1" applyBorder="1" applyAlignment="1">
      <alignment horizontal="left" vertical="top" wrapText="1"/>
    </xf>
    <xf numFmtId="0" fontId="15" fillId="26" borderId="27" xfId="0" applyFont="1" applyFill="1" applyBorder="1" applyAlignment="1">
      <alignment horizontal="left" vertical="top" wrapText="1"/>
    </xf>
    <xf numFmtId="0" fontId="0" fillId="29" borderId="29" xfId="0" applyFont="1" applyFill="1" applyBorder="1" applyAlignment="1">
      <alignment horizontal="left" vertical="top" wrapText="1"/>
    </xf>
    <xf numFmtId="0" fontId="15" fillId="27" borderId="29" xfId="0" applyFont="1" applyFill="1" applyBorder="1" applyAlignment="1">
      <alignment horizontal="left" vertical="top" wrapText="1"/>
    </xf>
    <xf numFmtId="0" fontId="15" fillId="27" borderId="29" xfId="0" applyFont="1" applyFill="1" applyBorder="1" applyAlignment="1">
      <alignment horizontal="left" vertical="top" wrapText="1"/>
    </xf>
    <xf numFmtId="0" fontId="0" fillId="26" borderId="29" xfId="0" applyFont="1" applyFill="1" applyBorder="1" applyAlignment="1">
      <alignment horizontal="left" vertical="top" wrapText="1"/>
    </xf>
    <xf numFmtId="0" fontId="51" fillId="26" borderId="29" xfId="0" applyFont="1" applyFill="1" applyBorder="1" applyAlignment="1">
      <alignment horizontal="left" vertical="top" wrapText="1"/>
    </xf>
    <xf numFmtId="0" fontId="24" fillId="29" borderId="29" xfId="0" applyFont="1" applyFill="1" applyBorder="1" applyAlignment="1" applyProtection="1">
      <alignment vertical="center"/>
    </xf>
    <xf numFmtId="0" fontId="15" fillId="27" borderId="29" xfId="0" applyFont="1" applyFill="1" applyBorder="1" applyAlignment="1">
      <alignment vertical="top" wrapText="1"/>
    </xf>
    <xf numFmtId="0" fontId="0" fillId="22" borderId="29" xfId="0" applyFont="1" applyFill="1" applyBorder="1" applyAlignment="1">
      <alignment horizontal="left" vertical="top" wrapText="1"/>
    </xf>
    <xf numFmtId="0" fontId="15" fillId="9" borderId="29" xfId="0" applyFont="1" applyFill="1" applyBorder="1" applyAlignment="1">
      <alignment horizontal="left" vertical="top" wrapText="1"/>
    </xf>
    <xf numFmtId="0" fontId="51" fillId="26" borderId="30" xfId="0" applyFont="1" applyFill="1" applyBorder="1" applyAlignment="1">
      <alignment horizontal="left" vertical="top" wrapText="1"/>
    </xf>
    <xf numFmtId="0" fontId="0" fillId="26" borderId="30" xfId="0" applyFont="1" applyFill="1" applyBorder="1" applyAlignment="1">
      <alignment horizontal="left" vertical="top" wrapText="1"/>
    </xf>
    <xf numFmtId="0" fontId="51" fillId="26" borderId="31" xfId="0" applyFont="1" applyFill="1" applyBorder="1" applyAlignment="1">
      <alignment horizontal="left" vertical="top" wrapText="1"/>
    </xf>
    <xf numFmtId="0" fontId="15" fillId="26" borderId="31" xfId="0" applyFont="1" applyFill="1" applyBorder="1" applyAlignment="1">
      <alignment horizontal="left" vertical="top" wrapText="1"/>
    </xf>
    <xf numFmtId="0" fontId="0" fillId="26" borderId="31" xfId="0" applyFont="1" applyFill="1" applyBorder="1" applyAlignment="1">
      <alignment horizontal="left" vertical="top" wrapText="1"/>
    </xf>
    <xf numFmtId="0" fontId="15" fillId="26" borderId="28" xfId="0" applyFont="1" applyFill="1" applyBorder="1" applyAlignment="1">
      <alignment horizontal="left" vertical="top" wrapText="1"/>
    </xf>
    <xf numFmtId="0" fontId="15" fillId="26" borderId="29" xfId="0" applyFont="1" applyFill="1" applyBorder="1" applyAlignment="1">
      <alignment horizontal="left" vertical="top" wrapText="1"/>
    </xf>
    <xf numFmtId="0" fontId="0" fillId="30" borderId="29" xfId="0" applyFont="1" applyFill="1" applyBorder="1" applyAlignment="1">
      <alignment horizontal="left" vertical="top" wrapText="1"/>
    </xf>
    <xf numFmtId="0" fontId="15" fillId="31" borderId="29" xfId="0" applyFont="1" applyFill="1" applyBorder="1" applyAlignment="1">
      <alignment vertical="top" wrapText="1"/>
    </xf>
    <xf numFmtId="0" fontId="52" fillId="26" borderId="31" xfId="0" applyFont="1" applyFill="1" applyBorder="1" applyAlignment="1">
      <alignment horizontal="left" vertical="top" wrapText="1"/>
    </xf>
    <xf numFmtId="0" fontId="53" fillId="26" borderId="31" xfId="0" applyFont="1" applyFill="1" applyBorder="1" applyAlignment="1" applyProtection="1">
      <alignment horizontal="left" vertical="top"/>
    </xf>
    <xf numFmtId="0" fontId="54" fillId="8" borderId="0" xfId="0" applyFont="1" applyFill="1" applyBorder="1" applyAlignment="1">
      <alignment horizontal="center" vertical="center" wrapText="1"/>
    </xf>
    <xf numFmtId="0" fontId="0" fillId="32" borderId="29" xfId="0" applyFont="1" applyFill="1" applyBorder="1" applyAlignment="1">
      <alignment horizontal="left" vertical="top" wrapText="1"/>
    </xf>
    <xf numFmtId="0" fontId="15" fillId="5" borderId="29" xfId="0" applyFont="1" applyFill="1" applyBorder="1" applyAlignment="1">
      <alignment horizontal="left" vertical="top" wrapText="1"/>
    </xf>
    <xf numFmtId="0" fontId="15" fillId="5" borderId="29" xfId="0" applyFont="1" applyFill="1" applyBorder="1" applyAlignment="1">
      <alignment horizontal="left" vertical="top" wrapText="1"/>
    </xf>
    <xf numFmtId="0" fontId="16" fillId="0" borderId="0" xfId="0" applyFont="1" applyAlignment="1"/>
    <xf numFmtId="0" fontId="0" fillId="0" borderId="32" xfId="0" applyFont="1" applyBorder="1" applyAlignment="1"/>
    <xf numFmtId="0" fontId="0" fillId="33" borderId="0" xfId="0" applyFont="1" applyFill="1" applyBorder="1" applyAlignment="1">
      <alignment vertical="top" wrapText="1"/>
    </xf>
    <xf numFmtId="0" fontId="0" fillId="33" borderId="0" xfId="0" applyNumberFormat="1" applyFont="1" applyFill="1" applyBorder="1" applyAlignment="1">
      <alignment vertical="top" wrapText="1"/>
    </xf>
    <xf numFmtId="0" fontId="0" fillId="33" borderId="0" xfId="0" applyFont="1" applyFill="1" applyBorder="1" applyAlignment="1">
      <alignment horizontal="left" vertical="top" wrapText="1"/>
    </xf>
    <xf numFmtId="0" fontId="0" fillId="33" borderId="0" xfId="0" applyFont="1" applyFill="1" applyBorder="1" applyAlignment="1">
      <alignment vertical="center" wrapText="1"/>
    </xf>
    <xf numFmtId="0" fontId="0" fillId="33" borderId="33" xfId="0" applyFont="1" applyFill="1" applyBorder="1" applyAlignment="1">
      <alignment horizontal="left" vertical="top" wrapText="1"/>
    </xf>
    <xf numFmtId="0" fontId="0" fillId="0" borderId="0" xfId="0" applyFont="1" applyFill="1" applyAlignment="1"/>
    <xf numFmtId="0" fontId="0" fillId="0" borderId="0" xfId="0" applyFont="1" applyFill="1" applyBorder="1" applyAlignment="1"/>
    <xf numFmtId="0" fontId="55" fillId="33" borderId="32" xfId="0" applyFont="1" applyFill="1" applyBorder="1" applyAlignment="1">
      <alignment vertical="center" wrapText="1"/>
    </xf>
    <xf numFmtId="0" fontId="0" fillId="33" borderId="32" xfId="0" applyFont="1" applyFill="1" applyBorder="1" applyAlignment="1">
      <alignment horizontal="left" vertical="top" wrapText="1"/>
    </xf>
    <xf numFmtId="0" fontId="0" fillId="33" borderId="32" xfId="0" applyFont="1" applyFill="1" applyBorder="1" applyAlignment="1"/>
    <xf numFmtId="0" fontId="0" fillId="33" borderId="33" xfId="0" applyFont="1" applyFill="1" applyBorder="1" applyAlignment="1"/>
    <xf numFmtId="0" fontId="0" fillId="33" borderId="0" xfId="0" applyFont="1" applyFill="1" applyBorder="1" applyAlignment="1">
      <alignment horizontal="center" vertical="center"/>
    </xf>
    <xf numFmtId="0" fontId="0" fillId="33" borderId="32" xfId="0" applyFont="1" applyFill="1" applyBorder="1" applyAlignment="1">
      <alignment vertical="top" wrapText="1"/>
    </xf>
    <xf numFmtId="0" fontId="0" fillId="33" borderId="32" xfId="0" applyFont="1" applyFill="1" applyBorder="1" applyAlignment="1">
      <alignment vertical="center" wrapText="1"/>
    </xf>
    <xf numFmtId="0" fontId="0" fillId="33" borderId="33" xfId="0" applyFont="1" applyFill="1" applyBorder="1" applyAlignment="1">
      <alignment vertical="top" wrapText="1"/>
    </xf>
    <xf numFmtId="0" fontId="55" fillId="33" borderId="0" xfId="0" applyFont="1" applyFill="1" applyBorder="1" applyAlignment="1">
      <alignment vertical="center" wrapText="1"/>
    </xf>
    <xf numFmtId="0" fontId="0" fillId="33" borderId="32" xfId="0" applyFont="1" applyFill="1" applyBorder="1" applyAlignment="1">
      <alignment horizontal="center"/>
    </xf>
    <xf numFmtId="0" fontId="0" fillId="33" borderId="33" xfId="0" applyFont="1" applyFill="1" applyBorder="1" applyAlignment="1">
      <alignment vertical="center" wrapText="1"/>
    </xf>
    <xf numFmtId="0" fontId="37" fillId="33" borderId="0" xfId="0" applyFont="1" applyFill="1" applyBorder="1" applyAlignment="1">
      <alignment vertical="center" wrapText="1"/>
    </xf>
    <xf numFmtId="0" fontId="13" fillId="27" borderId="33" xfId="0" applyFont="1" applyFill="1" applyBorder="1" applyAlignment="1">
      <alignment vertical="center" wrapText="1"/>
    </xf>
    <xf numFmtId="0" fontId="13" fillId="34" borderId="32" xfId="0" applyFont="1" applyFill="1" applyBorder="1" applyAlignment="1">
      <alignment horizontal="center" vertical="center" wrapText="1"/>
    </xf>
    <xf numFmtId="0" fontId="13" fillId="34" borderId="0" xfId="0" applyFont="1" applyFill="1" applyBorder="1" applyAlignment="1">
      <alignment horizontal="center" vertical="center" wrapText="1"/>
    </xf>
    <xf numFmtId="0" fontId="0" fillId="0" borderId="33" xfId="0" applyFont="1" applyBorder="1" applyAlignment="1"/>
    <xf numFmtId="0" fontId="0" fillId="8" borderId="0"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7" fillId="8" borderId="0" xfId="0" applyFont="1" applyFill="1" applyBorder="1" applyAlignment="1">
      <alignment horizontal="center" vertical="center" wrapText="1"/>
    </xf>
    <xf numFmtId="0" fontId="56" fillId="8" borderId="0" xfId="0" applyFont="1" applyFill="1" applyBorder="1" applyAlignment="1">
      <alignment horizontal="center" vertical="center" wrapText="1"/>
    </xf>
    <xf numFmtId="0" fontId="58" fillId="8" borderId="0" xfId="0" applyFont="1" applyFill="1" applyBorder="1" applyAlignment="1">
      <alignment horizontal="center" vertical="center" wrapText="1"/>
    </xf>
    <xf numFmtId="0" fontId="56" fillId="8" borderId="0" xfId="0" applyFont="1" applyFill="1" applyAlignment="1">
      <alignment horizontal="center" vertical="center" wrapText="1"/>
    </xf>
    <xf numFmtId="0" fontId="1" fillId="8" borderId="0" xfId="0" applyFont="1" applyFill="1" applyBorder="1" applyAlignment="1">
      <alignment horizontal="center" vertical="center" wrapText="1"/>
    </xf>
    <xf numFmtId="0" fontId="56" fillId="8" borderId="0" xfId="0" applyFont="1" applyFill="1" applyBorder="1" applyAlignment="1">
      <alignment horizontal="center" vertical="center"/>
    </xf>
    <xf numFmtId="0" fontId="59" fillId="8" borderId="0" xfId="0" applyFont="1" applyFill="1" applyBorder="1" applyAlignment="1">
      <alignment horizontal="center" vertical="center" wrapText="1"/>
    </xf>
    <xf numFmtId="0" fontId="0" fillId="8" borderId="0" xfId="0" applyFont="1" applyFill="1" applyBorder="1" applyAlignment="1">
      <alignment horizontal="center" vertical="center"/>
    </xf>
    <xf numFmtId="0" fontId="60" fillId="8" borderId="0" xfId="0" applyFont="1" applyFill="1" applyBorder="1" applyAlignment="1">
      <alignment horizontal="center" vertical="center" wrapText="1"/>
    </xf>
    <xf numFmtId="0" fontId="49" fillId="28" borderId="0" xfId="0" applyFont="1" applyFill="1" applyAlignment="1">
      <alignment vertical="top" wrapText="1"/>
    </xf>
    <xf numFmtId="0" fontId="0" fillId="27" borderId="29" xfId="0" applyFont="1" applyFill="1" applyBorder="1" applyAlignment="1">
      <alignment horizontal="left" vertical="top" wrapText="1"/>
    </xf>
    <xf numFmtId="0" fontId="61" fillId="18" borderId="34" xfId="0" applyFont="1" applyFill="1" applyBorder="1" applyAlignment="1" applyProtection="1">
      <alignment horizontal="center" vertical="center" wrapText="1"/>
    </xf>
    <xf numFmtId="0" fontId="52" fillId="26" borderId="26" xfId="0" applyFont="1" applyFill="1" applyBorder="1" applyAlignment="1">
      <alignment horizontal="left" vertical="top" wrapText="1"/>
    </xf>
    <xf numFmtId="0" fontId="52" fillId="26" borderId="27" xfId="0" applyFont="1" applyFill="1" applyBorder="1" applyAlignment="1">
      <alignment horizontal="left" vertical="top" wrapText="1"/>
    </xf>
    <xf numFmtId="0" fontId="52" fillId="26" borderId="0" xfId="0" applyFont="1" applyFill="1" applyBorder="1" applyAlignment="1">
      <alignment horizontal="left" vertical="top" wrapText="1"/>
    </xf>
    <xf numFmtId="0" fontId="52" fillId="8" borderId="35" xfId="0" applyFont="1" applyFill="1" applyBorder="1" applyAlignment="1">
      <alignment horizontal="left" vertical="top" wrapText="1"/>
    </xf>
    <xf numFmtId="0" fontId="52" fillId="8" borderId="36" xfId="0" applyFont="1" applyFill="1" applyBorder="1" applyAlignment="1">
      <alignment horizontal="left" vertical="top" wrapText="1"/>
    </xf>
    <xf numFmtId="0" fontId="53" fillId="8" borderId="36" xfId="0" applyFont="1" applyFill="1" applyBorder="1" applyAlignment="1" applyProtection="1">
      <alignment horizontal="left" vertical="top"/>
    </xf>
    <xf numFmtId="0" fontId="24" fillId="8" borderId="36" xfId="0" applyFont="1" applyFill="1" applyBorder="1" applyAlignment="1" applyProtection="1">
      <alignment horizontal="left" vertical="top"/>
    </xf>
    <xf numFmtId="0" fontId="24" fillId="8" borderId="37" xfId="0" applyFont="1" applyFill="1" applyBorder="1" applyAlignment="1" applyProtection="1">
      <alignment horizontal="left" vertical="top"/>
    </xf>
    <xf numFmtId="1" fontId="17" fillId="11" borderId="38" xfId="0" applyNumberFormat="1" applyFont="1" applyFill="1" applyBorder="1" applyAlignment="1" applyProtection="1">
      <alignment horizontal="center" vertical="center" wrapText="1"/>
    </xf>
    <xf numFmtId="0" fontId="0" fillId="8" borderId="0" xfId="0" applyFont="1" applyFill="1" applyBorder="1" applyAlignment="1">
      <alignment vertical="top" wrapText="1"/>
    </xf>
    <xf numFmtId="0" fontId="0" fillId="35" borderId="20" xfId="0" applyFont="1" applyFill="1" applyBorder="1" applyAlignment="1">
      <alignment horizontal="left" vertical="top" wrapText="1"/>
    </xf>
    <xf numFmtId="0" fontId="0" fillId="0" borderId="0" xfId="0" applyFont="1" applyAlignment="1">
      <alignment horizontal="left" vertical="top"/>
    </xf>
    <xf numFmtId="0" fontId="8" fillId="8" borderId="0" xfId="0" applyFont="1" applyFill="1" applyBorder="1" applyAlignment="1" applyProtection="1">
      <alignment vertical="center"/>
      <protection locked="0"/>
    </xf>
    <xf numFmtId="0" fontId="1" fillId="5" borderId="23" xfId="0" applyFont="1" applyFill="1" applyBorder="1" applyAlignment="1">
      <alignment horizontal="left" vertical="top" wrapText="1"/>
    </xf>
    <xf numFmtId="0" fontId="12" fillId="19" borderId="0" xfId="0" applyFont="1" applyFill="1" applyAlignment="1"/>
    <xf numFmtId="0" fontId="8" fillId="8" borderId="0" xfId="0" applyFont="1" applyFill="1" applyBorder="1" applyAlignment="1" applyProtection="1">
      <alignment horizontal="left" vertical="top"/>
      <protection locked="0"/>
    </xf>
    <xf numFmtId="0" fontId="0" fillId="8" borderId="0" xfId="0" applyFont="1" applyFill="1" applyAlignment="1">
      <alignment vertical="top" wrapText="1"/>
    </xf>
    <xf numFmtId="0" fontId="24" fillId="8" borderId="0" xfId="0" applyFont="1" applyFill="1" applyBorder="1" applyAlignment="1" applyProtection="1">
      <alignment vertical="top"/>
    </xf>
    <xf numFmtId="0" fontId="24" fillId="0" borderId="0" xfId="0" applyFont="1" applyAlignment="1">
      <alignment vertical="top" wrapText="1"/>
    </xf>
    <xf numFmtId="0" fontId="15" fillId="4" borderId="0" xfId="0" applyFont="1" applyFill="1" applyBorder="1" applyAlignment="1">
      <alignment vertical="center" wrapText="1"/>
    </xf>
    <xf numFmtId="0" fontId="0" fillId="4" borderId="0" xfId="0" applyFont="1" applyFill="1" applyBorder="1" applyAlignment="1">
      <alignment horizontal="left" vertical="top" wrapText="1"/>
    </xf>
    <xf numFmtId="0" fontId="15" fillId="4" borderId="0" xfId="0" applyFont="1" applyFill="1" applyBorder="1" applyAlignment="1">
      <alignment horizontal="left" vertical="top" wrapText="1"/>
    </xf>
    <xf numFmtId="0" fontId="39" fillId="5" borderId="0" xfId="0" applyFont="1" applyFill="1" applyBorder="1" applyAlignment="1">
      <alignment vertical="center" wrapText="1"/>
    </xf>
    <xf numFmtId="0" fontId="39" fillId="4" borderId="0" xfId="0" applyFont="1" applyFill="1" applyBorder="1" applyAlignment="1">
      <alignment vertical="center" wrapText="1"/>
    </xf>
    <xf numFmtId="0" fontId="62" fillId="4" borderId="0" xfId="0" applyFont="1" applyFill="1" applyBorder="1" applyAlignment="1">
      <alignment vertical="center" wrapText="1"/>
    </xf>
    <xf numFmtId="0" fontId="63" fillId="3" borderId="0" xfId="0" applyFont="1" applyFill="1" applyBorder="1" applyAlignment="1">
      <alignment horizontal="center" vertical="center"/>
    </xf>
    <xf numFmtId="0" fontId="63" fillId="36" borderId="0" xfId="0" applyFont="1" applyFill="1" applyBorder="1" applyAlignment="1">
      <alignment horizontal="center" vertical="center"/>
    </xf>
    <xf numFmtId="0" fontId="62" fillId="5" borderId="39" xfId="0" applyFont="1" applyFill="1" applyBorder="1" applyAlignment="1">
      <alignment vertical="center" wrapText="1"/>
    </xf>
    <xf numFmtId="0" fontId="39" fillId="5" borderId="40" xfId="0" applyFont="1" applyFill="1" applyBorder="1" applyAlignment="1">
      <alignment vertical="center" wrapText="1"/>
    </xf>
    <xf numFmtId="0" fontId="64" fillId="3" borderId="41" xfId="0" applyFont="1" applyFill="1" applyBorder="1" applyAlignment="1">
      <alignment vertical="center" wrapText="1"/>
    </xf>
    <xf numFmtId="0" fontId="63" fillId="3" borderId="42" xfId="0" applyFont="1" applyFill="1" applyBorder="1" applyAlignment="1">
      <alignment vertical="center" wrapText="1"/>
    </xf>
    <xf numFmtId="0" fontId="63" fillId="3" borderId="42" xfId="0" applyFont="1" applyFill="1" applyBorder="1" applyAlignment="1">
      <alignment horizontal="center" vertical="center"/>
    </xf>
    <xf numFmtId="0" fontId="63" fillId="36" borderId="39" xfId="0" applyFont="1" applyFill="1" applyBorder="1" applyAlignment="1">
      <alignment horizontal="center" vertical="center"/>
    </xf>
    <xf numFmtId="0" fontId="39" fillId="5" borderId="43" xfId="0" applyFont="1" applyFill="1" applyBorder="1" applyAlignment="1">
      <alignment horizontal="center" vertical="center" wrapText="1"/>
    </xf>
    <xf numFmtId="0" fontId="39" fillId="5" borderId="42" xfId="0" applyFont="1" applyFill="1" applyBorder="1" applyAlignment="1">
      <alignment horizontal="center" vertical="center"/>
    </xf>
    <xf numFmtId="0" fontId="39" fillId="5" borderId="44" xfId="0" applyFont="1" applyFill="1" applyBorder="1" applyAlignment="1">
      <alignment horizontal="center" vertical="center"/>
    </xf>
    <xf numFmtId="0" fontId="39" fillId="5" borderId="45" xfId="0" applyFont="1" applyFill="1" applyBorder="1" applyAlignment="1">
      <alignment horizontal="center" vertical="center"/>
    </xf>
    <xf numFmtId="0" fontId="39" fillId="5" borderId="40" xfId="0" applyFont="1" applyFill="1" applyBorder="1" applyAlignment="1">
      <alignment horizontal="center" vertical="center"/>
    </xf>
    <xf numFmtId="0" fontId="39" fillId="4" borderId="43" xfId="0" applyFont="1" applyFill="1" applyBorder="1" applyAlignment="1">
      <alignment horizontal="center" vertical="center"/>
    </xf>
    <xf numFmtId="0" fontId="63" fillId="3" borderId="46" xfId="0" applyFont="1" applyFill="1" applyBorder="1" applyAlignment="1">
      <alignment horizontal="center" vertical="center"/>
    </xf>
    <xf numFmtId="0" fontId="39" fillId="4" borderId="47" xfId="0" applyFont="1" applyFill="1" applyBorder="1" applyAlignment="1">
      <alignment vertical="center" wrapText="1"/>
    </xf>
    <xf numFmtId="0" fontId="62" fillId="4" borderId="46" xfId="0" applyFont="1" applyFill="1" applyBorder="1" applyAlignment="1">
      <alignment vertical="center" wrapText="1"/>
    </xf>
    <xf numFmtId="0" fontId="39" fillId="4" borderId="48" xfId="0" applyFont="1" applyFill="1" applyBorder="1" applyAlignment="1">
      <alignment horizontal="center" vertical="center"/>
    </xf>
    <xf numFmtId="0" fontId="39" fillId="5" borderId="43" xfId="0" applyFont="1" applyFill="1" applyBorder="1" applyAlignment="1">
      <alignment horizontal="center" vertical="center"/>
    </xf>
    <xf numFmtId="0" fontId="39" fillId="5" borderId="47" xfId="0" applyFont="1" applyFill="1" applyBorder="1" applyAlignment="1">
      <alignment vertical="center" wrapText="1"/>
    </xf>
    <xf numFmtId="0" fontId="62" fillId="5" borderId="48" xfId="0" applyFont="1" applyFill="1" applyBorder="1" applyAlignment="1">
      <alignment vertical="center" wrapText="1"/>
    </xf>
    <xf numFmtId="49" fontId="61" fillId="7" borderId="42" xfId="0" applyNumberFormat="1" applyFont="1" applyFill="1" applyBorder="1" applyAlignment="1">
      <alignment horizontal="center" vertical="center"/>
    </xf>
    <xf numFmtId="0" fontId="43"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9" fillId="7" borderId="0" xfId="0" applyFont="1" applyFill="1" applyBorder="1" applyAlignment="1" applyProtection="1">
      <alignment horizontal="left" vertical="center"/>
      <protection locked="0"/>
    </xf>
    <xf numFmtId="0" fontId="13" fillId="7" borderId="0" xfId="0" applyFont="1" applyFill="1" applyAlignment="1" applyProtection="1">
      <protection locked="0"/>
    </xf>
    <xf numFmtId="0" fontId="65" fillId="7" borderId="0" xfId="0" applyFont="1" applyFill="1" applyAlignment="1" applyProtection="1">
      <alignment horizontal="center" vertical="center"/>
      <protection locked="0"/>
    </xf>
    <xf numFmtId="0" fontId="21" fillId="6" borderId="0" xfId="0" applyFont="1" applyFill="1" applyBorder="1" applyAlignment="1">
      <alignment horizontal="center"/>
    </xf>
    <xf numFmtId="0" fontId="62" fillId="5" borderId="48" xfId="0" applyFont="1" applyFill="1" applyBorder="1" applyAlignment="1" applyProtection="1">
      <alignment vertical="center" wrapText="1"/>
      <protection locked="0"/>
    </xf>
    <xf numFmtId="0" fontId="21" fillId="6" borderId="0" xfId="0" applyFont="1" applyFill="1" applyBorder="1" applyAlignment="1" applyProtection="1">
      <protection locked="0"/>
    </xf>
    <xf numFmtId="0" fontId="73" fillId="0" borderId="0" xfId="0" applyFont="1" applyAlignment="1"/>
    <xf numFmtId="0" fontId="74" fillId="8" borderId="0" xfId="0" applyFont="1" applyFill="1" applyBorder="1" applyAlignment="1" applyProtection="1">
      <alignment horizontal="center" vertical="center"/>
      <protection locked="0"/>
    </xf>
    <xf numFmtId="0" fontId="63" fillId="3" borderId="2" xfId="0" applyFont="1" applyFill="1" applyBorder="1" applyAlignment="1">
      <alignment horizontal="center" vertical="center" textRotation="90" wrapText="1"/>
    </xf>
    <xf numFmtId="0" fontId="61" fillId="7" borderId="0" xfId="0" applyFont="1" applyFill="1" applyBorder="1" applyAlignment="1">
      <alignment horizontal="left" vertical="center"/>
    </xf>
    <xf numFmtId="0" fontId="21" fillId="6" borderId="0" xfId="0" applyFont="1" applyFill="1" applyBorder="1" applyAlignment="1">
      <alignment horizontal="center"/>
    </xf>
    <xf numFmtId="0" fontId="21" fillId="6" borderId="49" xfId="0" applyFont="1" applyFill="1" applyBorder="1" applyAlignment="1">
      <alignment horizontal="center"/>
    </xf>
    <xf numFmtId="0" fontId="61" fillId="7" borderId="0" xfId="0" applyFont="1" applyFill="1" applyBorder="1" applyAlignment="1">
      <alignment horizontal="center" vertical="center"/>
    </xf>
    <xf numFmtId="0" fontId="61" fillId="7" borderId="39" xfId="0" applyFont="1" applyFill="1" applyBorder="1" applyAlignment="1">
      <alignment horizontal="center" vertical="center" wrapText="1"/>
    </xf>
    <xf numFmtId="0" fontId="61" fillId="7" borderId="0" xfId="0" applyFont="1" applyFill="1" applyBorder="1" applyAlignment="1">
      <alignment horizontal="center" vertical="center" wrapText="1"/>
    </xf>
    <xf numFmtId="0" fontId="68" fillId="6" borderId="0" xfId="0" applyFont="1" applyFill="1" applyBorder="1" applyAlignment="1">
      <alignment horizontal="left" vertical="center" wrapText="1"/>
    </xf>
    <xf numFmtId="0" fontId="0" fillId="0" borderId="0" xfId="0" applyFont="1" applyBorder="1" applyAlignment="1">
      <alignment wrapText="1"/>
    </xf>
    <xf numFmtId="0" fontId="49" fillId="3" borderId="0" xfId="0" applyFont="1" applyFill="1" applyAlignment="1" applyProtection="1">
      <alignment horizontal="center" vertical="center"/>
      <protection locked="0"/>
    </xf>
    <xf numFmtId="0" fontId="72" fillId="0" borderId="0" xfId="0" applyFont="1" applyAlignment="1">
      <alignment horizontal="left" vertical="top" wrapText="1"/>
    </xf>
    <xf numFmtId="0" fontId="72" fillId="0" borderId="0" xfId="0" applyFont="1" applyAlignment="1">
      <alignment vertical="top" wrapText="1"/>
    </xf>
    <xf numFmtId="0" fontId="13" fillId="7" borderId="0" xfId="0" applyFont="1" applyFill="1" applyAlignment="1" applyProtection="1">
      <alignment horizontal="center"/>
      <protection locked="0"/>
    </xf>
    <xf numFmtId="0" fontId="44" fillId="11" borderId="0" xfId="0" applyFont="1" applyFill="1" applyBorder="1" applyAlignment="1" applyProtection="1">
      <alignment horizontal="center" vertical="center" wrapText="1"/>
      <protection locked="0"/>
    </xf>
    <xf numFmtId="0" fontId="5" fillId="24" borderId="0" xfId="0" applyFont="1" applyFill="1" applyBorder="1" applyAlignment="1" applyProtection="1">
      <alignment horizontal="center" vertical="center" wrapText="1"/>
      <protection locked="0"/>
    </xf>
    <xf numFmtId="0" fontId="17" fillId="24" borderId="0" xfId="0" applyFont="1" applyFill="1" applyBorder="1" applyAlignment="1" applyProtection="1">
      <alignment horizontal="center" vertical="center" wrapText="1"/>
      <protection locked="0"/>
    </xf>
    <xf numFmtId="0" fontId="45" fillId="8" borderId="0" xfId="0" applyFont="1" applyFill="1" applyBorder="1" applyAlignment="1" applyProtection="1">
      <alignment horizontal="center" vertical="center"/>
    </xf>
    <xf numFmtId="0" fontId="8" fillId="8" borderId="0" xfId="0" applyFont="1" applyFill="1" applyBorder="1" applyAlignment="1" applyProtection="1">
      <alignment horizontal="left" vertical="center"/>
      <protection locked="0"/>
    </xf>
    <xf numFmtId="0" fontId="72" fillId="8" borderId="0" xfId="0" applyFont="1" applyFill="1" applyAlignment="1">
      <alignment horizontal="left" vertical="top" wrapText="1"/>
    </xf>
    <xf numFmtId="0" fontId="8" fillId="8" borderId="0" xfId="0" applyFont="1" applyFill="1" applyBorder="1" applyAlignment="1" applyProtection="1">
      <alignment horizontal="left" vertical="top"/>
      <protection locked="0"/>
    </xf>
    <xf numFmtId="0" fontId="42" fillId="8" borderId="0" xfId="0" applyFont="1" applyFill="1" applyBorder="1" applyAlignment="1" applyProtection="1">
      <alignment horizontal="left" vertical="center"/>
    </xf>
    <xf numFmtId="0" fontId="15" fillId="0" borderId="0" xfId="0" applyFont="1" applyBorder="1" applyAlignment="1">
      <alignment wrapText="1"/>
    </xf>
    <xf numFmtId="0" fontId="0" fillId="26" borderId="65" xfId="0" applyFont="1" applyFill="1" applyBorder="1" applyAlignment="1">
      <alignment horizontal="left" vertical="top" wrapText="1"/>
    </xf>
    <xf numFmtId="0" fontId="0" fillId="27" borderId="29" xfId="0" applyFont="1" applyFill="1" applyBorder="1" applyAlignment="1">
      <alignment horizontal="left" vertical="top" wrapText="1"/>
    </xf>
    <xf numFmtId="0" fontId="0" fillId="27" borderId="52" xfId="0" applyFont="1" applyFill="1" applyBorder="1" applyAlignment="1">
      <alignment horizontal="left" vertical="top" wrapText="1"/>
    </xf>
    <xf numFmtId="0" fontId="0" fillId="26" borderId="30" xfId="0" applyFont="1" applyFill="1" applyBorder="1" applyAlignment="1">
      <alignment horizontal="left" vertical="top" wrapText="1"/>
    </xf>
    <xf numFmtId="0" fontId="0" fillId="26" borderId="27" xfId="0" applyFont="1" applyFill="1" applyBorder="1" applyAlignment="1">
      <alignment horizontal="left" vertical="top" wrapText="1"/>
    </xf>
    <xf numFmtId="0" fontId="0" fillId="9" borderId="29" xfId="0" applyFont="1" applyFill="1" applyBorder="1" applyAlignment="1">
      <alignment horizontal="left" vertical="top" wrapText="1"/>
    </xf>
    <xf numFmtId="0" fontId="0" fillId="9" borderId="30" xfId="0" applyFont="1" applyFill="1" applyBorder="1" applyAlignment="1">
      <alignment horizontal="left" vertical="top" wrapText="1"/>
    </xf>
    <xf numFmtId="0" fontId="15" fillId="26" borderId="31" xfId="0" applyFont="1" applyFill="1" applyBorder="1" applyAlignment="1">
      <alignment horizontal="left" vertical="top" wrapText="1"/>
    </xf>
    <xf numFmtId="0" fontId="0" fillId="9" borderId="52" xfId="0" applyFont="1" applyFill="1" applyBorder="1" applyAlignment="1">
      <alignment horizontal="left" vertical="top" wrapText="1"/>
    </xf>
    <xf numFmtId="0" fontId="0" fillId="9" borderId="0" xfId="0" applyFont="1" applyFill="1" applyBorder="1" applyAlignment="1">
      <alignment horizontal="left" vertical="top" wrapText="1"/>
    </xf>
    <xf numFmtId="0" fontId="69" fillId="0" borderId="0" xfId="0" applyFont="1" applyAlignment="1">
      <alignment vertical="top" wrapText="1"/>
    </xf>
    <xf numFmtId="0" fontId="49" fillId="28" borderId="0" xfId="0" applyFont="1" applyFill="1" applyAlignment="1">
      <alignment vertical="top" wrapText="1"/>
    </xf>
    <xf numFmtId="0" fontId="0" fillId="31" borderId="30" xfId="0" applyFont="1" applyFill="1" applyBorder="1" applyAlignment="1">
      <alignment horizontal="left" vertical="top" wrapText="1"/>
    </xf>
    <xf numFmtId="0" fontId="0" fillId="26" borderId="63" xfId="0" applyFont="1" applyFill="1" applyBorder="1" applyAlignment="1">
      <alignment horizontal="left" vertical="top" wrapText="1"/>
    </xf>
    <xf numFmtId="0" fontId="0" fillId="26" borderId="31" xfId="0" applyFont="1" applyFill="1" applyBorder="1" applyAlignment="1">
      <alignment horizontal="left" vertical="top" wrapText="1"/>
    </xf>
    <xf numFmtId="0" fontId="52" fillId="26" borderId="27" xfId="0" applyFont="1" applyFill="1" applyBorder="1" applyAlignment="1">
      <alignment horizontal="left" vertical="top" wrapText="1"/>
    </xf>
    <xf numFmtId="0" fontId="52" fillId="26" borderId="64" xfId="0" applyFont="1" applyFill="1" applyBorder="1" applyAlignment="1">
      <alignment horizontal="left" vertical="top" wrapText="1"/>
    </xf>
    <xf numFmtId="0" fontId="52" fillId="26" borderId="28" xfId="0" applyFont="1" applyFill="1" applyBorder="1" applyAlignment="1">
      <alignment horizontal="left" vertical="top" wrapText="1"/>
    </xf>
    <xf numFmtId="0" fontId="15" fillId="26" borderId="63" xfId="0" applyFont="1" applyFill="1" applyBorder="1" applyAlignment="1">
      <alignment horizontal="left" vertical="top" wrapText="1"/>
    </xf>
    <xf numFmtId="0" fontId="15" fillId="26" borderId="27" xfId="0" applyFont="1" applyFill="1" applyBorder="1" applyAlignment="1">
      <alignment horizontal="left" vertical="top" wrapText="1"/>
    </xf>
    <xf numFmtId="0" fontId="61" fillId="18" borderId="53" xfId="0" applyFont="1" applyFill="1" applyBorder="1" applyAlignment="1" applyProtection="1">
      <alignment horizontal="center" vertical="center"/>
    </xf>
    <xf numFmtId="0" fontId="61" fillId="18" borderId="34" xfId="0" applyFont="1" applyFill="1" applyBorder="1" applyAlignment="1" applyProtection="1">
      <alignment horizontal="center" vertical="center"/>
    </xf>
    <xf numFmtId="0" fontId="52" fillId="26" borderId="26" xfId="0" applyFont="1" applyFill="1" applyBorder="1" applyAlignment="1">
      <alignment horizontal="left" vertical="top" wrapText="1"/>
    </xf>
    <xf numFmtId="0" fontId="0" fillId="26" borderId="52" xfId="0" applyFont="1" applyFill="1" applyBorder="1" applyAlignment="1">
      <alignment horizontal="left" vertical="top" wrapText="1"/>
    </xf>
    <xf numFmtId="0" fontId="0" fillId="26" borderId="28" xfId="0" applyFont="1" applyFill="1" applyBorder="1" applyAlignment="1">
      <alignment horizontal="left" vertical="top" wrapText="1"/>
    </xf>
    <xf numFmtId="0" fontId="0" fillId="6" borderId="50" xfId="0" applyFont="1" applyFill="1" applyBorder="1" applyAlignment="1" applyProtection="1">
      <alignment vertical="top" wrapText="1"/>
    </xf>
    <xf numFmtId="0" fontId="0" fillId="6" borderId="51" xfId="0" applyFont="1" applyFill="1" applyBorder="1" applyAlignment="1" applyProtection="1">
      <alignment vertical="top" wrapText="1"/>
    </xf>
    <xf numFmtId="0" fontId="19" fillId="6" borderId="50" xfId="0" applyFont="1" applyFill="1" applyBorder="1" applyAlignment="1" applyProtection="1">
      <alignment vertical="top" wrapText="1"/>
    </xf>
    <xf numFmtId="0" fontId="19" fillId="6" borderId="51" xfId="0" applyFont="1" applyFill="1" applyBorder="1" applyAlignment="1" applyProtection="1">
      <alignment vertical="top" wrapText="1"/>
    </xf>
    <xf numFmtId="0" fontId="43" fillId="32" borderId="57" xfId="0" applyFont="1" applyFill="1" applyBorder="1" applyAlignment="1">
      <alignment horizontal="left" vertical="top" wrapText="1"/>
    </xf>
    <xf numFmtId="0" fontId="43" fillId="32" borderId="59" xfId="0" applyFont="1" applyFill="1" applyBorder="1" applyAlignment="1">
      <alignment horizontal="left" vertical="top" wrapText="1"/>
    </xf>
    <xf numFmtId="0" fontId="43" fillId="29" borderId="60" xfId="0" applyFont="1" applyFill="1" applyBorder="1" applyAlignment="1">
      <alignment horizontal="left" vertical="top" wrapText="1"/>
    </xf>
    <xf numFmtId="0" fontId="43" fillId="29" borderId="57" xfId="0" applyFont="1" applyFill="1" applyBorder="1" applyAlignment="1">
      <alignment horizontal="left" vertical="top" wrapText="1"/>
    </xf>
    <xf numFmtId="1" fontId="17" fillId="11" borderId="61" xfId="0" applyNumberFormat="1" applyFont="1" applyFill="1" applyBorder="1" applyAlignment="1" applyProtection="1">
      <alignment horizontal="center" vertical="center" wrapText="1"/>
    </xf>
    <xf numFmtId="1" fontId="17" fillId="11" borderId="36" xfId="0" applyNumberFormat="1" applyFont="1" applyFill="1" applyBorder="1" applyAlignment="1" applyProtection="1">
      <alignment horizontal="center" vertical="center" wrapText="1"/>
    </xf>
    <xf numFmtId="1" fontId="17" fillId="11" borderId="62" xfId="0" applyNumberFormat="1" applyFont="1" applyFill="1" applyBorder="1" applyAlignment="1" applyProtection="1">
      <alignment horizontal="center" vertical="center" wrapText="1"/>
    </xf>
    <xf numFmtId="0" fontId="0" fillId="5" borderId="30" xfId="0" applyFont="1" applyFill="1" applyBorder="1" applyAlignment="1">
      <alignment horizontal="left" vertical="top" wrapText="1"/>
    </xf>
    <xf numFmtId="0" fontId="0" fillId="27" borderId="30" xfId="0" applyFont="1" applyFill="1" applyBorder="1" applyAlignment="1">
      <alignment horizontal="left" vertical="top" wrapText="1"/>
    </xf>
    <xf numFmtId="0" fontId="0" fillId="27" borderId="0" xfId="0" applyFont="1" applyFill="1" applyBorder="1" applyAlignment="1">
      <alignment horizontal="left" vertical="top" wrapText="1"/>
    </xf>
    <xf numFmtId="0" fontId="0" fillId="22" borderId="52" xfId="0" applyFont="1" applyFill="1" applyBorder="1" applyAlignment="1">
      <alignment horizontal="left" vertical="top" wrapText="1"/>
    </xf>
    <xf numFmtId="0" fontId="0" fillId="22" borderId="29" xfId="0" applyFont="1" applyFill="1" applyBorder="1" applyAlignment="1">
      <alignment horizontal="left" vertical="top" wrapText="1"/>
    </xf>
    <xf numFmtId="0" fontId="27" fillId="18" borderId="53" xfId="0" applyFont="1" applyFill="1" applyBorder="1" applyAlignment="1" applyProtection="1">
      <alignment horizontal="center" vertical="center"/>
    </xf>
    <xf numFmtId="0" fontId="27" fillId="18" borderId="34" xfId="0" applyFont="1" applyFill="1" applyBorder="1" applyAlignment="1" applyProtection="1">
      <alignment horizontal="center" vertical="center"/>
    </xf>
    <xf numFmtId="0" fontId="27" fillId="18" borderId="8" xfId="0" applyFont="1" applyFill="1" applyBorder="1" applyAlignment="1" applyProtection="1">
      <alignment horizontal="center" vertical="center"/>
    </xf>
    <xf numFmtId="0" fontId="61" fillId="18" borderId="54" xfId="0" applyFont="1" applyFill="1" applyBorder="1" applyAlignment="1" applyProtection="1">
      <alignment horizontal="center" vertical="center"/>
    </xf>
    <xf numFmtId="0" fontId="61" fillId="18" borderId="55" xfId="0" applyFont="1" applyFill="1" applyBorder="1" applyAlignment="1" applyProtection="1">
      <alignment horizontal="center" vertical="center"/>
    </xf>
    <xf numFmtId="0" fontId="27" fillId="18" borderId="0" xfId="0" applyFont="1" applyFill="1" applyBorder="1" applyAlignment="1" applyProtection="1">
      <alignment horizontal="center" vertical="center"/>
    </xf>
    <xf numFmtId="0" fontId="43" fillId="30" borderId="56" xfId="0" applyFont="1" applyFill="1" applyBorder="1" applyAlignment="1">
      <alignment horizontal="left" vertical="top" wrapText="1"/>
    </xf>
    <xf numFmtId="0" fontId="43" fillId="30" borderId="57" xfId="0" applyFont="1" applyFill="1" applyBorder="1" applyAlignment="1">
      <alignment horizontal="left" vertical="top" wrapText="1"/>
    </xf>
    <xf numFmtId="0" fontId="43" fillId="30" borderId="58" xfId="0" applyFont="1" applyFill="1" applyBorder="1" applyAlignment="1">
      <alignment horizontal="left" vertical="top" wrapText="1"/>
    </xf>
    <xf numFmtId="0" fontId="43" fillId="22" borderId="57" xfId="0" applyFont="1" applyFill="1" applyBorder="1" applyAlignment="1">
      <alignment horizontal="left" vertical="top" wrapText="1"/>
    </xf>
    <xf numFmtId="0" fontId="43" fillId="22" borderId="58" xfId="0" applyFont="1" applyFill="1" applyBorder="1" applyAlignment="1">
      <alignment horizontal="left" vertical="top" wrapText="1"/>
    </xf>
    <xf numFmtId="0" fontId="61" fillId="18" borderId="53" xfId="0" applyFont="1" applyFill="1" applyBorder="1" applyAlignment="1" applyProtection="1">
      <alignment horizontal="center" vertical="center" wrapText="1"/>
    </xf>
    <xf numFmtId="0" fontId="61" fillId="18" borderId="34" xfId="0" applyFont="1" applyFill="1" applyBorder="1" applyAlignment="1" applyProtection="1">
      <alignment horizontal="center" vertical="center" wrapText="1"/>
    </xf>
    <xf numFmtId="165" fontId="18" fillId="17" borderId="34" xfId="0" applyNumberFormat="1" applyFont="1" applyFill="1" applyBorder="1" applyAlignment="1" applyProtection="1">
      <alignment horizontal="center" vertical="center" wrapText="1"/>
    </xf>
    <xf numFmtId="165" fontId="18" fillId="17" borderId="8" xfId="0" applyNumberFormat="1" applyFont="1" applyFill="1" applyBorder="1" applyAlignment="1" applyProtection="1">
      <alignment horizontal="center" vertical="center" wrapText="1"/>
    </xf>
    <xf numFmtId="0" fontId="27" fillId="19" borderId="0" xfId="0" applyFont="1" applyFill="1" applyBorder="1" applyAlignment="1">
      <alignment horizontal="center"/>
    </xf>
    <xf numFmtId="0" fontId="0" fillId="4" borderId="0" xfId="0" applyFont="1" applyFill="1" applyBorder="1" applyAlignment="1">
      <alignment horizontal="left" vertical="top" wrapText="1"/>
    </xf>
    <xf numFmtId="0" fontId="13" fillId="3" borderId="0" xfId="0" applyFont="1" applyFill="1" applyBorder="1" applyAlignment="1">
      <alignment vertical="center" wrapText="1"/>
    </xf>
    <xf numFmtId="0" fontId="15" fillId="5" borderId="0" xfId="0" applyFont="1" applyFill="1" applyBorder="1" applyAlignment="1">
      <alignment horizontal="left" vertical="top" wrapText="1"/>
    </xf>
    <xf numFmtId="0" fontId="0" fillId="5" borderId="0" xfId="0" applyFont="1" applyFill="1" applyBorder="1" applyAlignment="1">
      <alignment horizontal="left" vertical="top" wrapText="1"/>
    </xf>
    <xf numFmtId="0" fontId="13" fillId="3" borderId="0" xfId="0" applyFont="1" applyFill="1" applyBorder="1" applyAlignment="1">
      <alignment horizontal="left" vertical="top" wrapText="1"/>
    </xf>
    <xf numFmtId="0" fontId="28" fillId="19" borderId="0" xfId="0" applyFont="1" applyFill="1" applyBorder="1" applyAlignment="1">
      <alignment horizontal="left" vertical="center"/>
    </xf>
    <xf numFmtId="0" fontId="0" fillId="33" borderId="0" xfId="0" applyFont="1" applyFill="1" applyBorder="1" applyAlignment="1">
      <alignment horizontal="left" vertical="top" wrapText="1"/>
    </xf>
    <xf numFmtId="0" fontId="0" fillId="33" borderId="33" xfId="0" applyFont="1" applyFill="1" applyBorder="1" applyAlignment="1">
      <alignment horizontal="left" vertical="top" wrapText="1"/>
    </xf>
    <xf numFmtId="0" fontId="0" fillId="33" borderId="32" xfId="0" applyFont="1" applyFill="1" applyBorder="1" applyAlignment="1">
      <alignment horizontal="center" vertical="center"/>
    </xf>
    <xf numFmtId="0" fontId="0" fillId="33" borderId="0"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0" xfId="0" applyFont="1" applyFill="1" applyBorder="1" applyAlignment="1">
      <alignment vertical="center" wrapText="1"/>
    </xf>
    <xf numFmtId="0" fontId="0" fillId="33" borderId="33" xfId="0" applyFont="1" applyFill="1" applyBorder="1" applyAlignment="1">
      <alignment vertical="center" wrapText="1"/>
    </xf>
    <xf numFmtId="0" fontId="55" fillId="27" borderId="66" xfId="0" applyFont="1" applyFill="1" applyBorder="1" applyAlignment="1">
      <alignment vertical="center" wrapText="1"/>
    </xf>
    <xf numFmtId="0" fontId="0" fillId="27" borderId="66" xfId="0" applyFont="1" applyFill="1" applyBorder="1" applyAlignment="1">
      <alignment horizontal="center"/>
    </xf>
    <xf numFmtId="0" fontId="61" fillId="19" borderId="0" xfId="0" applyFont="1" applyFill="1" applyAlignment="1">
      <alignment horizontal="center" vertical="center" wrapText="1"/>
    </xf>
    <xf numFmtId="0" fontId="13" fillId="34" borderId="32" xfId="0" applyFont="1" applyFill="1" applyBorder="1" applyAlignment="1">
      <alignment horizontal="center" vertical="center" wrapText="1"/>
    </xf>
    <xf numFmtId="0" fontId="61" fillId="19" borderId="0" xfId="0" applyFont="1" applyFill="1" applyAlignment="1">
      <alignment horizontal="center" vertical="top"/>
    </xf>
    <xf numFmtId="0" fontId="70" fillId="19" borderId="0" xfId="0" applyFont="1" applyFill="1" applyAlignment="1">
      <alignment horizontal="center" vertical="top"/>
    </xf>
    <xf numFmtId="0" fontId="4" fillId="19" borderId="0" xfId="0" applyFont="1" applyFill="1" applyAlignment="1">
      <alignment horizontal="center"/>
    </xf>
    <xf numFmtId="0" fontId="70" fillId="19" borderId="0" xfId="0" applyFont="1" applyFill="1" applyAlignment="1">
      <alignment horizontal="center"/>
    </xf>
    <xf numFmtId="0" fontId="55" fillId="27" borderId="33" xfId="0" applyFont="1" applyFill="1" applyBorder="1" applyAlignment="1">
      <alignment vertical="center" wrapText="1"/>
    </xf>
    <xf numFmtId="0" fontId="0" fillId="33" borderId="32" xfId="0" applyFont="1" applyFill="1" applyBorder="1" applyAlignment="1">
      <alignment horizontal="center" vertical="center" wrapText="1"/>
    </xf>
    <xf numFmtId="0" fontId="0" fillId="33" borderId="0" xfId="0" applyFont="1" applyFill="1" applyBorder="1" applyAlignment="1">
      <alignment horizontal="center" vertical="center" wrapText="1"/>
    </xf>
    <xf numFmtId="0" fontId="0" fillId="33" borderId="33" xfId="0" applyFont="1" applyFill="1" applyBorder="1" applyAlignment="1">
      <alignment horizontal="center" vertical="center" wrapText="1"/>
    </xf>
    <xf numFmtId="0" fontId="0" fillId="27" borderId="32" xfId="0" applyFont="1" applyFill="1" applyBorder="1" applyAlignment="1">
      <alignment horizontal="center"/>
    </xf>
    <xf numFmtId="0" fontId="7" fillId="7" borderId="0" xfId="0" applyFont="1" applyFill="1" applyBorder="1" applyAlignment="1">
      <alignment horizontal="left" vertical="center" wrapText="1"/>
    </xf>
    <xf numFmtId="0" fontId="98" fillId="8" borderId="0" xfId="0" applyFont="1" applyFill="1" applyBorder="1" applyAlignment="1" applyProtection="1">
      <alignment horizontal="center" vertical="center"/>
      <protection locked="0"/>
    </xf>
    <xf numFmtId="0" fontId="99" fillId="8" borderId="0" xfId="0" applyFont="1" applyFill="1" applyBorder="1" applyAlignment="1" applyProtection="1">
      <alignment horizontal="center" vertical="center"/>
      <protection locked="0"/>
    </xf>
  </cellXfs>
  <cellStyles count="3">
    <cellStyle name="Good" xfId="2" builtinId="26"/>
    <cellStyle name="Normal" xfId="0" builtinId="0"/>
    <cellStyle name="Percent" xfId="1" builtinId="5"/>
  </cellStyles>
  <dxfs count="744">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ont>
        <color indexed="27"/>
      </font>
    </dxf>
    <dxf>
      <font>
        <color indexed="27"/>
      </font>
    </dxf>
    <dxf>
      <font>
        <color indexed="27"/>
      </font>
    </dxf>
    <dxf>
      <font>
        <color indexed="27"/>
      </font>
    </dxf>
    <dxf>
      <font>
        <color indexed="27"/>
      </font>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ont>
        <color indexed="27"/>
      </font>
    </dxf>
    <dxf>
      <font>
        <color indexed="27"/>
      </font>
    </dxf>
    <dxf>
      <font>
        <color indexed="27"/>
      </font>
    </dxf>
    <dxf>
      <font>
        <color indexed="27"/>
      </font>
    </dxf>
    <dxf>
      <font>
        <color indexed="27"/>
      </font>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9FF33"/>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99FF99"/>
        </patternFill>
      </fill>
    </dxf>
    <dxf>
      <fill>
        <patternFill>
          <bgColor rgb="FF66FF3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29" Type="http://schemas.openxmlformats.org/officeDocument/2006/relationships/customXml" Target="../customXml/item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28"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95250" cmpd="sng"/>
          </c:spPr>
          <c:marker>
            <c:symbol val="none"/>
          </c:marker>
          <c:cat>
            <c:strRef>
              <c:f>Samenvatting!$E$34:$E$40</c:f>
              <c:strCache>
                <c:ptCount val="7"/>
                <c:pt idx="0">
                  <c:v>Voorbereidingen en governance vóór de gebeurtenis</c:v>
                </c:pt>
                <c:pt idx="1">
                  <c:v>Ondersteuning: opgeleide beroepsbevolking</c:v>
                </c:pt>
                <c:pt idx="2">
                  <c:v>Ondersteuningscapaciteit: bewaking</c:v>
                </c:pt>
                <c:pt idx="3">
                  <c:v>Ondersteuningscapaciteit: risicobeoordeling</c:v>
                </c:pt>
                <c:pt idx="4">
                  <c:v>Beheer van de respons op de gebeurtenis</c:v>
                </c:pt>
                <c:pt idx="5">
                  <c:v>Evaluatie na de gebeurtenis</c:v>
                </c:pt>
                <c:pt idx="6">
                  <c:v>Uitvoering van de lessen die zijn geleerd</c:v>
                </c:pt>
              </c:strCache>
            </c:strRef>
          </c:cat>
          <c:val>
            <c:numRef>
              <c:f>Samenvatting!$G$34:$G$40</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605-4395-82CE-D8E1F3ECE599}"/>
            </c:ext>
          </c:extLst>
        </c:ser>
        <c:dLbls>
          <c:showLegendKey val="0"/>
          <c:showVal val="0"/>
          <c:showCatName val="0"/>
          <c:showSerName val="0"/>
          <c:showPercent val="0"/>
          <c:showBubbleSize val="0"/>
        </c:dLbls>
        <c:axId val="59610411"/>
        <c:axId val="14528369"/>
      </c:radarChart>
      <c:catAx>
        <c:axId val="59610411"/>
        <c:scaling>
          <c:orientation val="minMax"/>
        </c:scaling>
        <c:delete val="0"/>
        <c:axPos val="b"/>
        <c:majorGridlines/>
        <c:numFmt formatCode="General" sourceLinked="1"/>
        <c:majorTickMark val="out"/>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14528369"/>
        <c:crosses val="autoZero"/>
        <c:auto val="0"/>
        <c:lblAlgn val="ctr"/>
        <c:lblOffset val="100"/>
        <c:noMultiLvlLbl val="0"/>
      </c:catAx>
      <c:valAx>
        <c:axId val="14528369"/>
        <c:scaling>
          <c:orientation val="minMax"/>
        </c:scaling>
        <c:delete val="0"/>
        <c:axPos val="l"/>
        <c:majorGridlines/>
        <c:numFmt formatCode="0.0" sourceLinked="1"/>
        <c:majorTickMark val="cross"/>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59610411"/>
        <c:crosses val="autoZero"/>
        <c:crossBetween val="between"/>
      </c:valAx>
    </c:plotArea>
    <c:plotVisOnly val="1"/>
    <c:dispBlanksAs val="gap"/>
    <c:showDLblsOverMax val="0"/>
  </c:chart>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95250" cmpd="sng"/>
          </c:spPr>
          <c:marker>
            <c:symbol val="none"/>
          </c:marker>
          <c:cat>
            <c:strRef>
              <c:f>Samenvatting!$E$46:$E$52</c:f>
              <c:strCache>
                <c:ptCount val="7"/>
                <c:pt idx="0">
                  <c:v>Voorbereidingen en governance vóór de gebeurtenis</c:v>
                </c:pt>
                <c:pt idx="1">
                  <c:v>Ondersteuning: opgeleide beroepsbevolking</c:v>
                </c:pt>
                <c:pt idx="2">
                  <c:v>Ondersteuningscapaciteit: bewaking</c:v>
                </c:pt>
                <c:pt idx="3">
                  <c:v>Ondersteuningscapaciteit: risicobeoordeling</c:v>
                </c:pt>
                <c:pt idx="4">
                  <c:v>Beheer van de respons op de gebeurtenis</c:v>
                </c:pt>
                <c:pt idx="5">
                  <c:v>Evaluatie na de gebeurtenis</c:v>
                </c:pt>
                <c:pt idx="6">
                  <c:v>Uitvoering van de lessen die zijn geleerd</c:v>
                </c:pt>
              </c:strCache>
            </c:strRef>
          </c:cat>
          <c:val>
            <c:numRef>
              <c:f>Samenvatting!$G$46:$G$52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7068-47E6-BBE4-662B33061393}"/>
            </c:ext>
          </c:extLst>
        </c:ser>
        <c:dLbls>
          <c:showLegendKey val="0"/>
          <c:showVal val="0"/>
          <c:showCatName val="0"/>
          <c:showSerName val="0"/>
          <c:showPercent val="0"/>
          <c:showBubbleSize val="0"/>
        </c:dLbls>
        <c:axId val="1254748"/>
        <c:axId val="55329978"/>
      </c:radarChart>
      <c:catAx>
        <c:axId val="1254748"/>
        <c:scaling>
          <c:orientation val="minMax"/>
        </c:scaling>
        <c:delete val="0"/>
        <c:axPos val="b"/>
        <c:majorGridlines/>
        <c:numFmt formatCode="General" sourceLinked="1"/>
        <c:majorTickMark val="out"/>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55329978"/>
        <c:crosses val="autoZero"/>
        <c:auto val="0"/>
        <c:lblAlgn val="ctr"/>
        <c:lblOffset val="100"/>
        <c:noMultiLvlLbl val="0"/>
      </c:catAx>
      <c:valAx>
        <c:axId val="55329978"/>
        <c:scaling>
          <c:orientation val="minMax"/>
        </c:scaling>
        <c:delete val="0"/>
        <c:axPos val="l"/>
        <c:majorGridlines/>
        <c:numFmt formatCode="0.0" sourceLinked="1"/>
        <c:majorTickMark val="cross"/>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1254748"/>
        <c:crosses val="autoZero"/>
        <c:crossBetween val="between"/>
      </c:valAx>
    </c:plotArea>
    <c:plotVisOnly val="1"/>
    <c:dispBlanksAs val="gap"/>
    <c:showDLblsOverMax val="0"/>
  </c:chart>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sz="1600" b="1" u="none"/>
              <a:t>HEPSA STRATEGIC FRAMEWORK: </a:t>
            </a:r>
            <a:endParaRPr lang="en-US"/>
          </a:p>
          <a:p>
            <a:pPr>
              <a:defRPr/>
            </a:pPr>
            <a:r>
              <a:rPr sz="1600" b="1" u="none"/>
              <a:t>each phase has a specific preparedness GOAL</a:t>
            </a:r>
            <a:endParaRPr lang="en-US"/>
          </a:p>
        </c:rich>
      </c:tx>
      <c:layout>
        <c:manualLayout>
          <c:xMode val="edge"/>
          <c:yMode val="edge"/>
          <c:x val="0.32874999999999999"/>
          <c:y val="4.1750000000000002E-2"/>
        </c:manualLayout>
      </c:layout>
      <c:overlay val="0"/>
      <c:spPr>
        <a:solidFill>
          <a:srgbClr val="376092"/>
        </a:solidFill>
        <a:ln w="25400">
          <a:noFill/>
        </a:ln>
      </c:spPr>
    </c:title>
    <c:autoTitleDeleted val="0"/>
    <c:plotArea>
      <c:layout>
        <c:manualLayout>
          <c:layoutTarget val="inner"/>
          <c:xMode val="edge"/>
          <c:yMode val="edge"/>
          <c:x val="0.29225000000000001"/>
          <c:y val="0.18625"/>
          <c:w val="0.41575000000000001"/>
          <c:h val="0.74124999999999996"/>
        </c:manualLayout>
      </c:layout>
      <c:doughnutChart>
        <c:varyColors val="1"/>
        <c:ser>
          <c:idx val="0"/>
          <c:order val="0"/>
          <c:spPr>
            <a:solidFill>
              <a:srgbClr val="4F81BD"/>
            </a:solidFill>
            <a:ln w="25400">
              <a:noFill/>
            </a:ln>
          </c:spPr>
          <c:dPt>
            <c:idx val="0"/>
            <c:bubble3D val="0"/>
            <c:spPr>
              <a:solidFill>
                <a:srgbClr val="0070C0"/>
              </a:solidFill>
              <a:ln w="12700" cap="flat" cmpd="sng">
                <a:solidFill>
                  <a:srgbClr val="FFFFFF"/>
                </a:solidFill>
                <a:prstDash val="solid"/>
              </a:ln>
            </c:spPr>
            <c:extLst>
              <c:ext xmlns:c16="http://schemas.microsoft.com/office/drawing/2014/chart" uri="{C3380CC4-5D6E-409C-BE32-E72D297353CC}">
                <c16:uniqueId val="{00000001-0E08-471E-B5AF-F4FF0148C1BB}"/>
              </c:ext>
            </c:extLst>
          </c:dPt>
          <c:dPt>
            <c:idx val="1"/>
            <c:bubble3D val="0"/>
            <c:spPr>
              <a:solidFill>
                <a:srgbClr val="C00000"/>
              </a:solidFill>
              <a:ln w="12700" cap="flat" cmpd="sng">
                <a:solidFill>
                  <a:srgbClr val="FFFFFF"/>
                </a:solidFill>
                <a:prstDash val="solid"/>
              </a:ln>
            </c:spPr>
            <c:extLst>
              <c:ext xmlns:c16="http://schemas.microsoft.com/office/drawing/2014/chart" uri="{C3380CC4-5D6E-409C-BE32-E72D297353CC}">
                <c16:uniqueId val="{00000003-0E08-471E-B5AF-F4FF0148C1BB}"/>
              </c:ext>
            </c:extLst>
          </c:dPt>
          <c:dPt>
            <c:idx val="2"/>
            <c:bubble3D val="0"/>
            <c:spPr>
              <a:solidFill>
                <a:srgbClr val="77933C"/>
              </a:solidFill>
              <a:ln w="12700" cap="flat" cmpd="sng">
                <a:solidFill>
                  <a:srgbClr val="FFFFFF"/>
                </a:solidFill>
                <a:prstDash val="solid"/>
              </a:ln>
            </c:spPr>
            <c:extLst>
              <c:ext xmlns:c16="http://schemas.microsoft.com/office/drawing/2014/chart" uri="{C3380CC4-5D6E-409C-BE32-E72D297353CC}">
                <c16:uniqueId val="{00000005-0E08-471E-B5AF-F4FF0148C1BB}"/>
              </c:ext>
            </c:extLst>
          </c:dPt>
          <c:dLbls>
            <c:dLbl>
              <c:idx val="1"/>
              <c:layout>
                <c:manualLayout>
                  <c:x val="1.325E-2"/>
                  <c:y val="-1.95E-2"/>
                </c:manualLayout>
              </c:layout>
              <c:spPr>
                <a:noFill/>
                <a:ln w="25400">
                  <a:noFill/>
                </a:ln>
              </c:spPr>
              <c:txPr>
                <a:bodyPr rot="0" vert="horz"/>
                <a:lstStyle/>
                <a:p>
                  <a:pPr algn="ctr">
                    <a:defRPr lang="en-US" sz="1600" b="1" i="0" u="none" baseline="0">
                      <a:solidFill>
                        <a:srgbClr val="003366"/>
                      </a:solidFill>
                      <a:latin typeface="Calibri"/>
                      <a:ea typeface="Calibri"/>
                      <a:cs typeface="Calibri"/>
                    </a:defRPr>
                  </a:pPr>
                  <a:endParaRPr lang="en-US"/>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08-471E-B5AF-F4FF0148C1BB}"/>
                </c:ext>
              </c:extLst>
            </c:dLbl>
            <c:spPr>
              <a:noFill/>
              <a:ln w="25400">
                <a:noFill/>
              </a:ln>
            </c:spPr>
            <c:txPr>
              <a:bodyPr rot="0" vert="horz">
                <a:spAutoFit/>
              </a:bodyPr>
              <a:lstStyle/>
              <a:p>
                <a:pPr algn="ctr">
                  <a:defRPr lang="en-US" sz="1600" b="1" i="0" u="none" baseline="0">
                    <a:solidFill>
                      <a:srgbClr val="003366"/>
                    </a:solidFill>
                    <a:latin typeface="Calibri"/>
                    <a:ea typeface="Calibri"/>
                    <a:cs typeface="Calibri"/>
                  </a:defRPr>
                </a:pPr>
                <a:endParaRPr lang="en-US"/>
              </a:p>
            </c:txPr>
            <c:showLegendKey val="0"/>
            <c:showVal val="0"/>
            <c:showCatName val="1"/>
            <c:showSerName val="0"/>
            <c:showPercent val="0"/>
            <c:showBubbleSize val="0"/>
            <c:showLeaderLines val="0"/>
            <c:extLst>
              <c:ext xmlns:c15="http://schemas.microsoft.com/office/drawing/2012/chart" uri="{CE6537A1-D6FC-4f65-9D91-7224C49458BB}"/>
            </c:extLst>
          </c:dLbls>
          <c:cat>
            <c:strRef>
              <c:f>Figures!$J$10:$J$12</c:f>
              <c:strCache>
                <c:ptCount val="3"/>
                <c:pt idx="0">
                  <c:v>Pre-event: RISK MANAGEMENT (GOAL 1)</c:v>
                </c:pt>
                <c:pt idx="1">
                  <c:v>Event: EMERGENCY MANAGEMENT (GOAL 2)</c:v>
                </c:pt>
                <c:pt idx="2">
                  <c:v>Post-event: RECOVERY MANAGEMENT (GOAL 3)</c:v>
                </c:pt>
              </c:strCache>
            </c:strRef>
          </c:cat>
          <c:val>
            <c:numRef>
              <c:f>Figures!$K$10:$K$12</c:f>
              <c:numCache>
                <c:formatCode>General</c:formatCode>
                <c:ptCount val="3"/>
                <c:pt idx="0">
                  <c:v>1</c:v>
                </c:pt>
                <c:pt idx="1">
                  <c:v>1</c:v>
                </c:pt>
                <c:pt idx="2">
                  <c:v>1</c:v>
                </c:pt>
              </c:numCache>
            </c:numRef>
          </c:val>
          <c:extLst>
            <c:ext xmlns:c16="http://schemas.microsoft.com/office/drawing/2014/chart" uri="{C3380CC4-5D6E-409C-BE32-E72D297353CC}">
              <c16:uniqueId val="{00000006-0E08-471E-B5AF-F4FF0148C1BB}"/>
            </c:ext>
          </c:extLst>
        </c:ser>
        <c:dLbls>
          <c:showLegendKey val="0"/>
          <c:showVal val="0"/>
          <c:showCatName val="0"/>
          <c:showSerName val="0"/>
          <c:showPercent val="0"/>
          <c:showBubbleSize val="0"/>
          <c:showLeaderLines val="0"/>
        </c:dLbls>
        <c:firstSliceAng val="0"/>
        <c:holeSize val="54"/>
      </c:doughnutChart>
      <c:spPr>
        <a:noFill/>
        <a:ln w="25400">
          <a:noFill/>
        </a:ln>
      </c:spPr>
    </c:plotArea>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1'!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2'!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3'!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4'!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5'!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6'!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7'!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Samenvatting'!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Overview%20BSI%20&amp;%20CSI'!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xdr:col>
      <xdr:colOff>47625</xdr:colOff>
      <xdr:row>0</xdr:row>
      <xdr:rowOff>371475</xdr:rowOff>
    </xdr:from>
    <xdr:ext cx="1095375" cy="1000125"/>
    <xdr:pic>
      <xdr:nvPicPr>
        <xdr:cNvPr id="57824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23850" y="37147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218898</xdr:colOff>
      <xdr:row>20</xdr:row>
      <xdr:rowOff>161888</xdr:rowOff>
    </xdr:from>
    <xdr:to>
      <xdr:col>7</xdr:col>
      <xdr:colOff>19095</xdr:colOff>
      <xdr:row>22</xdr:row>
      <xdr:rowOff>85539</xdr:rowOff>
    </xdr:to>
    <xdr:sp macro="" textlink="" fLocksText="0">
      <xdr:nvSpPr>
        <xdr:cNvPr id="3329" name="Rounded Rectangle 9">
          <a:hlinkClick xmlns:r="http://schemas.openxmlformats.org/officeDocument/2006/relationships" r:id="rId1"/>
        </xdr:cNvPr>
        <xdr:cNvSpPr/>
      </xdr:nvSpPr>
      <xdr:spPr>
        <a:xfrm>
          <a:off x="9763125" y="17649825"/>
          <a:ext cx="971550" cy="2857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Volgende</a:t>
          </a:r>
        </a:p>
      </xdr:txBody>
    </xdr:sp>
    <xdr:clientData/>
  </xdr:twoCellAnchor>
  <xdr:twoCellAnchor>
    <xdr:from>
      <xdr:col>3</xdr:col>
      <xdr:colOff>1210289</xdr:colOff>
      <xdr:row>6</xdr:row>
      <xdr:rowOff>739787</xdr:rowOff>
    </xdr:from>
    <xdr:to>
      <xdr:col>4</xdr:col>
      <xdr:colOff>3085951</xdr:colOff>
      <xdr:row>8</xdr:row>
      <xdr:rowOff>533995</xdr:rowOff>
    </xdr:to>
    <xdr:sp macro="" textlink="" fLocksText="0">
      <xdr:nvSpPr>
        <xdr:cNvPr id="3330" name="Ring 4"/>
        <xdr:cNvSpPr/>
      </xdr:nvSpPr>
      <xdr:spPr>
        <a:xfrm rot="9975368">
          <a:off x="2266950" y="3067050"/>
          <a:ext cx="3152775" cy="3190875"/>
        </a:xfrm>
        <a:prstGeom prst="donut">
          <a:avLst>
            <a:gd name="adj" fmla="val 18906"/>
          </a:avLst>
        </a:prstGeom>
        <a:gradFill rotWithShape="1">
          <a:gsLst>
            <a:gs pos="0">
              <a:srgbClr val="FF0000">
                <a:lumMod val="90000"/>
                <a:lumOff val="10000"/>
              </a:srgbClr>
            </a:gs>
            <a:gs pos="35000">
              <a:srgbClr val="39870C">
                <a:lumMod val="40000"/>
                <a:lumOff val="60000"/>
              </a:srgbClr>
            </a:gs>
            <a:gs pos="100000">
              <a:srgbClr val="39870C">
                <a:lumMod val="60000"/>
                <a:lumOff val="40000"/>
              </a:srgbClr>
            </a:gs>
          </a:gsLst>
          <a:lin ang="5400000" scaled="1"/>
          <a:tileRect/>
        </a:gra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lang="en-GB"/>
        </a:p>
      </xdr:txBody>
    </xdr:sp>
    <xdr:clientData/>
  </xdr:twoCellAnchor>
  <xdr:oneCellAnchor>
    <xdr:from>
      <xdr:col>4</xdr:col>
      <xdr:colOff>266700</xdr:colOff>
      <xdr:row>6</xdr:row>
      <xdr:rowOff>1381125</xdr:rowOff>
    </xdr:from>
    <xdr:ext cx="2752725" cy="409575"/>
    <xdr:sp macro="" textlink="">
      <xdr:nvSpPr>
        <xdr:cNvPr id="1852675" name="Tekstvak 19"/>
        <xdr:cNvSpPr txBox="1">
          <a:spLocks noChangeArrowheads="1"/>
        </xdr:cNvSpPr>
      </xdr:nvSpPr>
      <xdr:spPr bwMode="auto">
        <a:xfrm rot="10800000">
          <a:off x="2600325" y="3705225"/>
          <a:ext cx="27527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45720" tIns="36576" rIns="45720" bIns="0" anchor="t" upright="1">
          <a:spAutoFit/>
        </a:bodyPr>
        <a:lstStyle/>
        <a:p>
          <a:pPr algn="ctr" rtl="0"/>
          <a:r>
            <a:rPr lang="en-US" sz="2400">
              <a:solidFill>
                <a:srgbClr val="000000"/>
              </a:solidFill>
              <a:latin typeface="Verdana"/>
              <a:ea typeface="Verdana"/>
            </a:rPr>
            <a:t>Na de gebeurtenis</a:t>
          </a:r>
        </a:p>
      </xdr:txBody>
    </xdr:sp>
    <xdr:clientData/>
  </xdr:oneCellAnchor>
  <xdr:twoCellAnchor>
    <xdr:from>
      <xdr:col>4</xdr:col>
      <xdr:colOff>3382677</xdr:colOff>
      <xdr:row>6</xdr:row>
      <xdr:rowOff>1391803</xdr:rowOff>
    </xdr:from>
    <xdr:to>
      <xdr:col>4</xdr:col>
      <xdr:colOff>4895980</xdr:colOff>
      <xdr:row>6</xdr:row>
      <xdr:rowOff>2119052</xdr:rowOff>
    </xdr:to>
    <xdr:sp macro="" textlink="" fLocksText="0">
      <xdr:nvSpPr>
        <xdr:cNvPr id="3332" name="Rounded Rectangle 61"/>
        <xdr:cNvSpPr/>
      </xdr:nvSpPr>
      <xdr:spPr>
        <a:xfrm>
          <a:off x="5715000" y="3714750"/>
          <a:ext cx="1514475"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3. Bewaking</a:t>
          </a:r>
          <a:r>
            <a:rPr lang="en-US" sz="1200"/>
            <a:t>
</a:t>
          </a:r>
        </a:p>
      </xdr:txBody>
    </xdr:sp>
    <xdr:clientData/>
  </xdr:twoCellAnchor>
  <xdr:twoCellAnchor>
    <xdr:from>
      <xdr:col>4</xdr:col>
      <xdr:colOff>1370874</xdr:colOff>
      <xdr:row>8</xdr:row>
      <xdr:rowOff>754559</xdr:rowOff>
    </xdr:from>
    <xdr:to>
      <xdr:col>4</xdr:col>
      <xdr:colOff>2884177</xdr:colOff>
      <xdr:row>8</xdr:row>
      <xdr:rowOff>1468487</xdr:rowOff>
    </xdr:to>
    <xdr:sp macro="" textlink="" fLocksText="0">
      <xdr:nvSpPr>
        <xdr:cNvPr id="3333" name="Rounded Rectangle 62"/>
        <xdr:cNvSpPr/>
      </xdr:nvSpPr>
      <xdr:spPr>
        <a:xfrm>
          <a:off x="3705225" y="6477000"/>
          <a:ext cx="1514475" cy="714375"/>
        </a:xfrm>
        <a:prstGeom prst="roundRect">
          <a:avLst/>
        </a:prstGeom>
        <a:solidFill>
          <a:srgbClr val="FF3300"/>
        </a:soli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ctr"/>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b="1">
              <a:solidFill>
                <a:srgbClr val="FFFFFF"/>
              </a:solidFill>
              <a:latin typeface="Tahoma" pitchFamily="34"/>
              <a:ea typeface="Tahoma"/>
              <a:cs typeface="Tahoma"/>
            </a:rPr>
            <a:t>5. Risico- en crisisbeheer</a:t>
          </a:r>
          <a:r>
            <a:rPr lang="en-US" sz="1200"/>
            <a:t>
</a:t>
          </a:r>
        </a:p>
      </xdr:txBody>
    </xdr:sp>
    <xdr:clientData/>
  </xdr:twoCellAnchor>
  <xdr:twoCellAnchor>
    <xdr:from>
      <xdr:col>4</xdr:col>
      <xdr:colOff>3228380</xdr:colOff>
      <xdr:row>6</xdr:row>
      <xdr:rowOff>3009305</xdr:rowOff>
    </xdr:from>
    <xdr:to>
      <xdr:col>4</xdr:col>
      <xdr:colOff>4735748</xdr:colOff>
      <xdr:row>8</xdr:row>
      <xdr:rowOff>340407</xdr:rowOff>
    </xdr:to>
    <xdr:sp macro="" textlink="" fLocksText="0">
      <xdr:nvSpPr>
        <xdr:cNvPr id="3334" name="Rounded Rectangle 63"/>
        <xdr:cNvSpPr/>
      </xdr:nvSpPr>
      <xdr:spPr>
        <a:xfrm>
          <a:off x="5562600" y="5334000"/>
          <a:ext cx="1504950" cy="733425"/>
        </a:xfrm>
        <a:prstGeom prst="roundRect">
          <a:avLst/>
        </a:prstGeom>
        <a:gradFill rotWithShape="1">
          <a:gsLst>
            <a:gs pos="50000">
              <a:srgbClr val="39870C">
                <a:lumMod val="40000"/>
                <a:lumOff val="60000"/>
              </a:srgbClr>
            </a:gs>
            <a:gs pos="82000">
              <a:srgbClr val="FF3300"/>
            </a:gs>
            <a:gs pos="100000">
              <a:srgbClr val="FF3300"/>
            </a:gs>
          </a:gsLst>
          <a:lin ang="8100000" scaled="1"/>
          <a:tileRect/>
        </a:gra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ctr"/>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a:solidFill>
                <a:srgbClr val="000000"/>
              </a:solidFill>
              <a:latin typeface="Tahoma" pitchFamily="34"/>
              <a:ea typeface="Tahoma"/>
              <a:cs typeface="Tahoma"/>
            </a:rPr>
            <a:t>4. Risicobeoordeling</a:t>
          </a:r>
          <a:r>
            <a:rPr lang="en-US" sz="1200"/>
            <a:t>
</a:t>
          </a:r>
        </a:p>
      </xdr:txBody>
    </xdr:sp>
    <xdr:clientData/>
  </xdr:twoCellAnchor>
  <xdr:twoCellAnchor>
    <xdr:from>
      <xdr:col>2</xdr:col>
      <xdr:colOff>0</xdr:colOff>
      <xdr:row>6</xdr:row>
      <xdr:rowOff>1730350</xdr:rowOff>
    </xdr:from>
    <xdr:to>
      <xdr:col>3</xdr:col>
      <xdr:colOff>980524</xdr:colOff>
      <xdr:row>6</xdr:row>
      <xdr:rowOff>2457599</xdr:rowOff>
    </xdr:to>
    <xdr:sp macro="" textlink="" fLocksText="0">
      <xdr:nvSpPr>
        <xdr:cNvPr id="3335" name="Rounded Rectangle 64"/>
        <xdr:cNvSpPr/>
      </xdr:nvSpPr>
      <xdr:spPr>
        <a:xfrm>
          <a:off x="514350" y="4057650"/>
          <a:ext cx="1524000"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7. Uitvoering van de geleerde lessen</a:t>
          </a:r>
          <a:r>
            <a:rPr lang="en-US" sz="1200"/>
            <a:t>
</a:t>
          </a:r>
        </a:p>
      </xdr:txBody>
    </xdr:sp>
    <xdr:clientData/>
  </xdr:twoCellAnchor>
  <xdr:twoCellAnchor>
    <xdr:from>
      <xdr:col>2</xdr:col>
      <xdr:colOff>504751</xdr:colOff>
      <xdr:row>8</xdr:row>
      <xdr:rowOff>220563</xdr:rowOff>
    </xdr:from>
    <xdr:to>
      <xdr:col>4</xdr:col>
      <xdr:colOff>201774</xdr:colOff>
      <xdr:row>8</xdr:row>
      <xdr:rowOff>934492</xdr:rowOff>
    </xdr:to>
    <xdr:sp macro="" textlink="" fLocksText="0">
      <xdr:nvSpPr>
        <xdr:cNvPr id="3336" name="Rounded Rectangle 65"/>
        <xdr:cNvSpPr/>
      </xdr:nvSpPr>
      <xdr:spPr>
        <a:xfrm>
          <a:off x="1019175" y="5943600"/>
          <a:ext cx="1514475" cy="714375"/>
        </a:xfrm>
        <a:prstGeom prst="roundRect">
          <a:avLst/>
        </a:prstGeom>
        <a:solidFill>
          <a:srgbClr val="39870C">
            <a:lumMod val="40000"/>
            <a:lumOff val="60000"/>
          </a:srgbClr>
        </a:soli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ctr"/>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a:solidFill>
                <a:srgbClr val="000000"/>
              </a:solidFill>
              <a:latin typeface="Tahoma" pitchFamily="34"/>
              <a:ea typeface="Tahoma"/>
              <a:cs typeface="Tahoma"/>
            </a:rPr>
            <a:t>6. Evaluatie na de gebeurtenis</a:t>
          </a:r>
          <a:r>
            <a:rPr lang="en-US" sz="1200"/>
            <a:t>
</a:t>
          </a:r>
        </a:p>
      </xdr:txBody>
    </xdr:sp>
    <xdr:clientData/>
  </xdr:twoCellAnchor>
  <xdr:oneCellAnchor>
    <xdr:from>
      <xdr:col>4</xdr:col>
      <xdr:colOff>831345</xdr:colOff>
      <xdr:row>6</xdr:row>
      <xdr:rowOff>3167204</xdr:rowOff>
    </xdr:from>
    <xdr:ext cx="1968937" cy="379848"/>
    <xdr:sp macro="" textlink="">
      <xdr:nvSpPr>
        <xdr:cNvPr id="1852682" name="Tekstvak 19"/>
        <xdr:cNvSpPr txBox="1">
          <a:spLocks noChangeArrowheads="1"/>
        </xdr:cNvSpPr>
      </xdr:nvSpPr>
      <xdr:spPr bwMode="auto">
        <a:xfrm rot="-2179498">
          <a:off x="3169300" y="5487840"/>
          <a:ext cx="1968937" cy="379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36576" rIns="45720" bIns="0" anchor="t" upright="1">
          <a:spAutoFit/>
        </a:bodyPr>
        <a:lstStyle/>
        <a:p>
          <a:pPr algn="r" rtl="0"/>
          <a:r>
            <a:rPr lang="en-US" sz="2200" b="1">
              <a:solidFill>
                <a:srgbClr val="FFFFFF"/>
              </a:solidFill>
              <a:latin typeface="Verdana"/>
              <a:ea typeface="Verdana"/>
            </a:rPr>
            <a:t>Gebeurtenis	</a:t>
          </a:r>
        </a:p>
      </xdr:txBody>
    </xdr:sp>
    <xdr:clientData/>
  </xdr:oneCellAnchor>
  <xdr:twoCellAnchor>
    <xdr:from>
      <xdr:col>4</xdr:col>
      <xdr:colOff>2160166</xdr:colOff>
      <xdr:row>6</xdr:row>
      <xdr:rowOff>0</xdr:rowOff>
    </xdr:from>
    <xdr:to>
      <xdr:col>4</xdr:col>
      <xdr:colOff>3673469</xdr:colOff>
      <xdr:row>6</xdr:row>
      <xdr:rowOff>727249</xdr:rowOff>
    </xdr:to>
    <xdr:sp macro="" textlink="" fLocksText="0">
      <xdr:nvSpPr>
        <xdr:cNvPr id="3339" name="Rounded Rectangle 68"/>
        <xdr:cNvSpPr/>
      </xdr:nvSpPr>
      <xdr:spPr>
        <a:xfrm>
          <a:off x="4495800" y="2324100"/>
          <a:ext cx="1514475"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2. Capaciteitsopbouw en onderhoud </a:t>
          </a:r>
          <a:r>
            <a:rPr lang="en-US" sz="1200"/>
            <a:t>
</a:t>
          </a:r>
        </a:p>
      </xdr:txBody>
    </xdr:sp>
    <xdr:clientData/>
  </xdr:twoCellAnchor>
  <xdr:twoCellAnchor>
    <xdr:from>
      <xdr:col>4</xdr:col>
      <xdr:colOff>818964</xdr:colOff>
      <xdr:row>6</xdr:row>
      <xdr:rowOff>1028179</xdr:rowOff>
    </xdr:from>
    <xdr:to>
      <xdr:col>4</xdr:col>
      <xdr:colOff>1335267</xdr:colOff>
      <xdr:row>6</xdr:row>
      <xdr:rowOff>1304032</xdr:rowOff>
    </xdr:to>
    <xdr:sp macro="" textlink="" fLocksText="0">
      <xdr:nvSpPr>
        <xdr:cNvPr id="3340" name="Right Arrow 69"/>
        <xdr:cNvSpPr/>
      </xdr:nvSpPr>
      <xdr:spPr>
        <a:xfrm rot="-1351082">
          <a:off x="3152775" y="3352800"/>
          <a:ext cx="514350" cy="276225"/>
        </a:xfrm>
        <a:prstGeom prst="rightArrow">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4</xdr:col>
      <xdr:colOff>2522172</xdr:colOff>
      <xdr:row>6</xdr:row>
      <xdr:rowOff>2445060</xdr:rowOff>
    </xdr:from>
    <xdr:to>
      <xdr:col>4</xdr:col>
      <xdr:colOff>2824832</xdr:colOff>
      <xdr:row>6</xdr:row>
      <xdr:rowOff>2971688</xdr:rowOff>
    </xdr:to>
    <xdr:sp macro="" textlink="" fLocksText="0">
      <xdr:nvSpPr>
        <xdr:cNvPr id="3341" name="Right Arrow 70"/>
        <xdr:cNvSpPr/>
      </xdr:nvSpPr>
      <xdr:spPr>
        <a:xfrm rot="6456063">
          <a:off x="4857750" y="4772025"/>
          <a:ext cx="304800" cy="523875"/>
        </a:xfrm>
        <a:prstGeom prst="rightArrow">
          <a:avLst>
            <a:gd name="adj1" fmla="val 50000"/>
            <a:gd name="adj2" fmla="val 58259"/>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4</xdr:col>
      <xdr:colOff>1288121</xdr:colOff>
      <xdr:row>8</xdr:row>
      <xdr:rowOff>266131</xdr:rowOff>
    </xdr:from>
    <xdr:to>
      <xdr:col>4</xdr:col>
      <xdr:colOff>1816294</xdr:colOff>
      <xdr:row>8</xdr:row>
      <xdr:rowOff>543993</xdr:rowOff>
    </xdr:to>
    <xdr:sp macro="" textlink="" fLocksText="0">
      <xdr:nvSpPr>
        <xdr:cNvPr id="3342" name="Right Arrow 71"/>
        <xdr:cNvSpPr/>
      </xdr:nvSpPr>
      <xdr:spPr>
        <a:xfrm rot="-9119546">
          <a:off x="3626076" y="5981131"/>
          <a:ext cx="528173" cy="277862"/>
        </a:xfrm>
        <a:prstGeom prst="rightArrow">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3</xdr:col>
      <xdr:colOff>619032</xdr:colOff>
      <xdr:row>6</xdr:row>
      <xdr:rowOff>0</xdr:rowOff>
    </xdr:from>
    <xdr:to>
      <xdr:col>4</xdr:col>
      <xdr:colOff>848646</xdr:colOff>
      <xdr:row>6</xdr:row>
      <xdr:rowOff>727249</xdr:rowOff>
    </xdr:to>
    <xdr:sp macro="" textlink="" fLocksText="0">
      <xdr:nvSpPr>
        <xdr:cNvPr id="3343" name="Rounded Rectangle 72"/>
        <xdr:cNvSpPr/>
      </xdr:nvSpPr>
      <xdr:spPr>
        <a:xfrm>
          <a:off x="1676400" y="2324100"/>
          <a:ext cx="1504950"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1. Governance</a:t>
          </a:r>
          <a:r>
            <a:rPr lang="en-US" sz="1200"/>
            <a:t>
</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361950</xdr:colOff>
      <xdr:row>10</xdr:row>
      <xdr:rowOff>476250</xdr:rowOff>
    </xdr:from>
    <xdr:ext cx="180975" cy="266700"/>
    <xdr:sp macro="" textlink="">
      <xdr:nvSpPr>
        <xdr:cNvPr id="15296" name="TextBox 1"/>
        <xdr:cNvSpPr txBox="1"/>
      </xdr:nvSpPr>
      <xdr:spPr>
        <a:xfrm>
          <a:off x="11201400" y="44386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10</xdr:row>
      <xdr:rowOff>361950</xdr:rowOff>
    </xdr:from>
    <xdr:ext cx="180975" cy="266700"/>
    <xdr:sp macro="" textlink="">
      <xdr:nvSpPr>
        <xdr:cNvPr id="15297" name="TextBox 2"/>
        <xdr:cNvSpPr txBox="1"/>
      </xdr:nvSpPr>
      <xdr:spPr>
        <a:xfrm>
          <a:off x="11020425" y="43243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15</xdr:row>
      <xdr:rowOff>476250</xdr:rowOff>
    </xdr:from>
    <xdr:ext cx="180975" cy="266700"/>
    <xdr:sp macro="" textlink="">
      <xdr:nvSpPr>
        <xdr:cNvPr id="15298" name="TextBox 4"/>
        <xdr:cNvSpPr txBox="1"/>
      </xdr:nvSpPr>
      <xdr:spPr>
        <a:xfrm>
          <a:off x="11201400" y="78771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15</xdr:row>
      <xdr:rowOff>361950</xdr:rowOff>
    </xdr:from>
    <xdr:ext cx="180975" cy="266700"/>
    <xdr:sp macro="" textlink="">
      <xdr:nvSpPr>
        <xdr:cNvPr id="15299" name="TextBox 5"/>
        <xdr:cNvSpPr txBox="1"/>
      </xdr:nvSpPr>
      <xdr:spPr>
        <a:xfrm>
          <a:off x="11020425" y="77628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22</xdr:row>
      <xdr:rowOff>476250</xdr:rowOff>
    </xdr:from>
    <xdr:ext cx="180975" cy="266700"/>
    <xdr:sp macro="" textlink="">
      <xdr:nvSpPr>
        <xdr:cNvPr id="15300" name="TextBox 6"/>
        <xdr:cNvSpPr txBox="1"/>
      </xdr:nvSpPr>
      <xdr:spPr>
        <a:xfrm>
          <a:off x="11201400" y="128111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22</xdr:row>
      <xdr:rowOff>361950</xdr:rowOff>
    </xdr:from>
    <xdr:ext cx="180975" cy="266700"/>
    <xdr:sp macro="" textlink="">
      <xdr:nvSpPr>
        <xdr:cNvPr id="15301" name="TextBox 7"/>
        <xdr:cNvSpPr txBox="1"/>
      </xdr:nvSpPr>
      <xdr:spPr>
        <a:xfrm>
          <a:off x="11020425" y="126968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28</xdr:row>
      <xdr:rowOff>476250</xdr:rowOff>
    </xdr:from>
    <xdr:ext cx="180975" cy="266700"/>
    <xdr:sp macro="" textlink="">
      <xdr:nvSpPr>
        <xdr:cNvPr id="15302" name="TextBox 8"/>
        <xdr:cNvSpPr txBox="1"/>
      </xdr:nvSpPr>
      <xdr:spPr>
        <a:xfrm>
          <a:off x="11201400" y="17116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28</xdr:row>
      <xdr:rowOff>361950</xdr:rowOff>
    </xdr:from>
    <xdr:ext cx="180975" cy="266700"/>
    <xdr:sp macro="" textlink="">
      <xdr:nvSpPr>
        <xdr:cNvPr id="15303" name="TextBox 9"/>
        <xdr:cNvSpPr txBox="1"/>
      </xdr:nvSpPr>
      <xdr:spPr>
        <a:xfrm>
          <a:off x="11020425" y="170021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36</xdr:row>
      <xdr:rowOff>476250</xdr:rowOff>
    </xdr:from>
    <xdr:ext cx="180975" cy="266700"/>
    <xdr:sp macro="" textlink="">
      <xdr:nvSpPr>
        <xdr:cNvPr id="15304" name="TextBox 12"/>
        <xdr:cNvSpPr txBox="1"/>
      </xdr:nvSpPr>
      <xdr:spPr>
        <a:xfrm>
          <a:off x="11201400" y="225075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36</xdr:row>
      <xdr:rowOff>361950</xdr:rowOff>
    </xdr:from>
    <xdr:ext cx="180975" cy="266700"/>
    <xdr:sp macro="" textlink="">
      <xdr:nvSpPr>
        <xdr:cNvPr id="15305" name="TextBox 13"/>
        <xdr:cNvSpPr txBox="1"/>
      </xdr:nvSpPr>
      <xdr:spPr>
        <a:xfrm>
          <a:off x="11020425" y="223932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42</xdr:row>
      <xdr:rowOff>476250</xdr:rowOff>
    </xdr:from>
    <xdr:ext cx="180975" cy="266700"/>
    <xdr:sp macro="" textlink="">
      <xdr:nvSpPr>
        <xdr:cNvPr id="15306" name="TextBox 14"/>
        <xdr:cNvSpPr txBox="1"/>
      </xdr:nvSpPr>
      <xdr:spPr>
        <a:xfrm>
          <a:off x="11201400" y="263747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42</xdr:row>
      <xdr:rowOff>361950</xdr:rowOff>
    </xdr:from>
    <xdr:ext cx="180975" cy="266700"/>
    <xdr:sp macro="" textlink="">
      <xdr:nvSpPr>
        <xdr:cNvPr id="15307" name="TextBox 15"/>
        <xdr:cNvSpPr txBox="1"/>
      </xdr:nvSpPr>
      <xdr:spPr>
        <a:xfrm>
          <a:off x="11020425" y="26260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27</xdr:col>
      <xdr:colOff>600075</xdr:colOff>
      <xdr:row>19</xdr:row>
      <xdr:rowOff>228600</xdr:rowOff>
    </xdr:from>
    <xdr:ext cx="180975" cy="266700"/>
    <xdr:sp macro="" textlink="">
      <xdr:nvSpPr>
        <xdr:cNvPr id="15308" name="TextBox 3"/>
        <xdr:cNvSpPr txBox="1"/>
      </xdr:nvSpPr>
      <xdr:spPr>
        <a:xfrm>
          <a:off x="12725400" y="10639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438150</xdr:colOff>
      <xdr:row>11</xdr:row>
      <xdr:rowOff>38100</xdr:rowOff>
    </xdr:from>
    <xdr:ext cx="180975" cy="266700"/>
    <xdr:sp macro="" textlink="">
      <xdr:nvSpPr>
        <xdr:cNvPr id="15309" name="TextBox 20"/>
        <xdr:cNvSpPr txBox="1"/>
      </xdr:nvSpPr>
      <xdr:spPr>
        <a:xfrm>
          <a:off x="11277600" y="46386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24</xdr:col>
      <xdr:colOff>419100</xdr:colOff>
      <xdr:row>9</xdr:row>
      <xdr:rowOff>0</xdr:rowOff>
    </xdr:from>
    <xdr:to>
      <xdr:col>31</xdr:col>
      <xdr:colOff>409175</xdr:colOff>
      <xdr:row>9</xdr:row>
      <xdr:rowOff>505867</xdr:rowOff>
    </xdr:to>
    <xdr:sp macro="" textlink="">
      <xdr:nvSpPr>
        <xdr:cNvPr id="15310" name="TextBox 25"/>
        <xdr:cNvSpPr txBox="1"/>
      </xdr:nvSpPr>
      <xdr:spPr>
        <a:xfrm>
          <a:off x="9925050" y="33337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GB"/>
        </a:p>
      </xdr:txBody>
    </xdr:sp>
    <xdr:clientData/>
  </xdr:twoCellAnchor>
  <xdr:twoCellAnchor>
    <xdr:from>
      <xdr:col>25</xdr:col>
      <xdr:colOff>0</xdr:colOff>
      <xdr:row>13</xdr:row>
      <xdr:rowOff>685800</xdr:rowOff>
    </xdr:from>
    <xdr:to>
      <xdr:col>27</xdr:col>
      <xdr:colOff>9860</xdr:colOff>
      <xdr:row>14</xdr:row>
      <xdr:rowOff>0</xdr:rowOff>
    </xdr:to>
    <xdr:sp macro="" textlink="">
      <xdr:nvSpPr>
        <xdr:cNvPr id="15311" name="TextBox 84"/>
        <xdr:cNvSpPr txBox="1"/>
      </xdr:nvSpPr>
      <xdr:spPr>
        <a:xfrm>
          <a:off x="9925050" y="6610350"/>
          <a:ext cx="2209800" cy="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10</xdr:row>
      <xdr:rowOff>0</xdr:rowOff>
    </xdr:from>
    <xdr:to>
      <xdr:col>31</xdr:col>
      <xdr:colOff>409175</xdr:colOff>
      <xdr:row>10</xdr:row>
      <xdr:rowOff>506053</xdr:rowOff>
    </xdr:to>
    <xdr:sp macro="" textlink="">
      <xdr:nvSpPr>
        <xdr:cNvPr id="15312" name="TextBox 87"/>
        <xdr:cNvSpPr txBox="1"/>
      </xdr:nvSpPr>
      <xdr:spPr>
        <a:xfrm>
          <a:off x="9925050" y="39624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11</xdr:row>
      <xdr:rowOff>0</xdr:rowOff>
    </xdr:from>
    <xdr:to>
      <xdr:col>31</xdr:col>
      <xdr:colOff>409175</xdr:colOff>
      <xdr:row>11</xdr:row>
      <xdr:rowOff>505755</xdr:rowOff>
    </xdr:to>
    <xdr:sp macro="" textlink="">
      <xdr:nvSpPr>
        <xdr:cNvPr id="15313" name="TextBox 88"/>
        <xdr:cNvSpPr txBox="1"/>
      </xdr:nvSpPr>
      <xdr:spPr>
        <a:xfrm>
          <a:off x="9925050" y="46005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409175</xdr:colOff>
      <xdr:row>12</xdr:row>
      <xdr:rowOff>505271</xdr:rowOff>
    </xdr:to>
    <xdr:sp macro="" textlink="">
      <xdr:nvSpPr>
        <xdr:cNvPr id="15314" name="TextBox 89"/>
        <xdr:cNvSpPr txBox="1"/>
      </xdr:nvSpPr>
      <xdr:spPr>
        <a:xfrm>
          <a:off x="9925050" y="5257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409175</xdr:colOff>
      <xdr:row>13</xdr:row>
      <xdr:rowOff>513319</xdr:rowOff>
    </xdr:to>
    <xdr:sp macro="" textlink="">
      <xdr:nvSpPr>
        <xdr:cNvPr id="15315" name="TextBox 90"/>
        <xdr:cNvSpPr txBox="1"/>
      </xdr:nvSpPr>
      <xdr:spPr>
        <a:xfrm>
          <a:off x="9925050" y="5924550"/>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409175</xdr:colOff>
      <xdr:row>14</xdr:row>
      <xdr:rowOff>503374</xdr:rowOff>
    </xdr:to>
    <xdr:sp macro="" textlink="">
      <xdr:nvSpPr>
        <xdr:cNvPr id="15316" name="TextBox 91"/>
        <xdr:cNvSpPr txBox="1"/>
      </xdr:nvSpPr>
      <xdr:spPr>
        <a:xfrm>
          <a:off x="9925050" y="66103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409175</xdr:colOff>
      <xdr:row>15</xdr:row>
      <xdr:rowOff>503411</xdr:rowOff>
    </xdr:to>
    <xdr:sp macro="" textlink="">
      <xdr:nvSpPr>
        <xdr:cNvPr id="15317" name="TextBox 92"/>
        <xdr:cNvSpPr txBox="1"/>
      </xdr:nvSpPr>
      <xdr:spPr>
        <a:xfrm>
          <a:off x="9925050" y="7400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409175</xdr:colOff>
      <xdr:row>16</xdr:row>
      <xdr:rowOff>513548</xdr:rowOff>
    </xdr:to>
    <xdr:sp macro="" textlink="">
      <xdr:nvSpPr>
        <xdr:cNvPr id="15318" name="TextBox 93"/>
        <xdr:cNvSpPr txBox="1"/>
      </xdr:nvSpPr>
      <xdr:spPr>
        <a:xfrm>
          <a:off x="9925050" y="8181975"/>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409175</xdr:colOff>
      <xdr:row>17</xdr:row>
      <xdr:rowOff>503411</xdr:rowOff>
    </xdr:to>
    <xdr:sp macro="" textlink="">
      <xdr:nvSpPr>
        <xdr:cNvPr id="15319" name="TextBox 95"/>
        <xdr:cNvSpPr txBox="1"/>
      </xdr:nvSpPr>
      <xdr:spPr>
        <a:xfrm>
          <a:off x="9925050" y="8886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409175</xdr:colOff>
      <xdr:row>18</xdr:row>
      <xdr:rowOff>504974</xdr:rowOff>
    </xdr:to>
    <xdr:sp macro="" textlink="">
      <xdr:nvSpPr>
        <xdr:cNvPr id="15320" name="TextBox 96"/>
        <xdr:cNvSpPr txBox="1"/>
      </xdr:nvSpPr>
      <xdr:spPr>
        <a:xfrm>
          <a:off x="9925050" y="96678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409175</xdr:colOff>
      <xdr:row>21</xdr:row>
      <xdr:rowOff>503969</xdr:rowOff>
    </xdr:to>
    <xdr:sp macro="" textlink="">
      <xdr:nvSpPr>
        <xdr:cNvPr id="15321" name="TextBox 97"/>
        <xdr:cNvSpPr txBox="1"/>
      </xdr:nvSpPr>
      <xdr:spPr>
        <a:xfrm>
          <a:off x="9925050" y="11734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409175</xdr:colOff>
      <xdr:row>22</xdr:row>
      <xdr:rowOff>505197</xdr:rowOff>
    </xdr:to>
    <xdr:sp macro="" textlink="">
      <xdr:nvSpPr>
        <xdr:cNvPr id="15322" name="TextBox 98"/>
        <xdr:cNvSpPr txBox="1"/>
      </xdr:nvSpPr>
      <xdr:spPr>
        <a:xfrm>
          <a:off x="9925050" y="123348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409175</xdr:colOff>
      <xdr:row>23</xdr:row>
      <xdr:rowOff>505569</xdr:rowOff>
    </xdr:to>
    <xdr:sp macro="" textlink="">
      <xdr:nvSpPr>
        <xdr:cNvPr id="15323" name="TextBox 99"/>
        <xdr:cNvSpPr txBox="1"/>
      </xdr:nvSpPr>
      <xdr:spPr>
        <a:xfrm>
          <a:off x="9925050" y="129254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409175</xdr:colOff>
      <xdr:row>24</xdr:row>
      <xdr:rowOff>505569</xdr:rowOff>
    </xdr:to>
    <xdr:sp macro="" textlink="">
      <xdr:nvSpPr>
        <xdr:cNvPr id="15324" name="TextBox 100"/>
        <xdr:cNvSpPr txBox="1"/>
      </xdr:nvSpPr>
      <xdr:spPr>
        <a:xfrm>
          <a:off x="9925050" y="136779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409175</xdr:colOff>
      <xdr:row>25</xdr:row>
      <xdr:rowOff>506053</xdr:rowOff>
    </xdr:to>
    <xdr:sp macro="" textlink="">
      <xdr:nvSpPr>
        <xdr:cNvPr id="15325" name="TextBox 101"/>
        <xdr:cNvSpPr txBox="1"/>
      </xdr:nvSpPr>
      <xdr:spPr>
        <a:xfrm>
          <a:off x="9925050" y="14497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26</xdr:row>
      <xdr:rowOff>0</xdr:rowOff>
    </xdr:from>
    <xdr:to>
      <xdr:col>31</xdr:col>
      <xdr:colOff>409175</xdr:colOff>
      <xdr:row>26</xdr:row>
      <xdr:rowOff>505569</xdr:rowOff>
    </xdr:to>
    <xdr:sp macro="" textlink="">
      <xdr:nvSpPr>
        <xdr:cNvPr id="15326" name="TextBox 102"/>
        <xdr:cNvSpPr txBox="1"/>
      </xdr:nvSpPr>
      <xdr:spPr>
        <a:xfrm>
          <a:off x="9925050" y="151352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27</xdr:row>
      <xdr:rowOff>0</xdr:rowOff>
    </xdr:from>
    <xdr:to>
      <xdr:col>31</xdr:col>
      <xdr:colOff>409175</xdr:colOff>
      <xdr:row>27</xdr:row>
      <xdr:rowOff>505569</xdr:rowOff>
    </xdr:to>
    <xdr:sp macro="" textlink="">
      <xdr:nvSpPr>
        <xdr:cNvPr id="15327" name="TextBox 103"/>
        <xdr:cNvSpPr txBox="1"/>
      </xdr:nvSpPr>
      <xdr:spPr>
        <a:xfrm>
          <a:off x="9925050" y="158877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28</xdr:row>
      <xdr:rowOff>0</xdr:rowOff>
    </xdr:from>
    <xdr:to>
      <xdr:col>31</xdr:col>
      <xdr:colOff>409175</xdr:colOff>
      <xdr:row>28</xdr:row>
      <xdr:rowOff>496499</xdr:rowOff>
    </xdr:to>
    <xdr:sp macro="" textlink="">
      <xdr:nvSpPr>
        <xdr:cNvPr id="15328" name="TextBox 104"/>
        <xdr:cNvSpPr txBox="1"/>
      </xdr:nvSpPr>
      <xdr:spPr>
        <a:xfrm>
          <a:off x="9925050" y="1664017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29</xdr:row>
      <xdr:rowOff>0</xdr:rowOff>
    </xdr:from>
    <xdr:to>
      <xdr:col>31</xdr:col>
      <xdr:colOff>409175</xdr:colOff>
      <xdr:row>29</xdr:row>
      <xdr:rowOff>505271</xdr:rowOff>
    </xdr:to>
    <xdr:sp macro="" textlink="">
      <xdr:nvSpPr>
        <xdr:cNvPr id="15329" name="TextBox 105"/>
        <xdr:cNvSpPr txBox="1"/>
      </xdr:nvSpPr>
      <xdr:spPr>
        <a:xfrm>
          <a:off x="9925050" y="17268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30</xdr:row>
      <xdr:rowOff>0</xdr:rowOff>
    </xdr:from>
    <xdr:to>
      <xdr:col>31</xdr:col>
      <xdr:colOff>409175</xdr:colOff>
      <xdr:row>30</xdr:row>
      <xdr:rowOff>505755</xdr:rowOff>
    </xdr:to>
    <xdr:sp macro="" textlink="">
      <xdr:nvSpPr>
        <xdr:cNvPr id="15330" name="TextBox 106"/>
        <xdr:cNvSpPr txBox="1"/>
      </xdr:nvSpPr>
      <xdr:spPr>
        <a:xfrm>
          <a:off x="9925050" y="179355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31</xdr:row>
      <xdr:rowOff>0</xdr:rowOff>
    </xdr:from>
    <xdr:to>
      <xdr:col>31</xdr:col>
      <xdr:colOff>409175</xdr:colOff>
      <xdr:row>31</xdr:row>
      <xdr:rowOff>505867</xdr:rowOff>
    </xdr:to>
    <xdr:sp macro="" textlink="">
      <xdr:nvSpPr>
        <xdr:cNvPr id="15331" name="TextBox 107"/>
        <xdr:cNvSpPr txBox="1"/>
      </xdr:nvSpPr>
      <xdr:spPr>
        <a:xfrm>
          <a:off x="9925050" y="18592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32</xdr:row>
      <xdr:rowOff>0</xdr:rowOff>
    </xdr:from>
    <xdr:to>
      <xdr:col>31</xdr:col>
      <xdr:colOff>409175</xdr:colOff>
      <xdr:row>32</xdr:row>
      <xdr:rowOff>503374</xdr:rowOff>
    </xdr:to>
    <xdr:sp macro="" textlink="">
      <xdr:nvSpPr>
        <xdr:cNvPr id="15332" name="TextBox 108"/>
        <xdr:cNvSpPr txBox="1"/>
      </xdr:nvSpPr>
      <xdr:spPr>
        <a:xfrm>
          <a:off x="9925050" y="19221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33</xdr:row>
      <xdr:rowOff>0</xdr:rowOff>
    </xdr:from>
    <xdr:to>
      <xdr:col>31</xdr:col>
      <xdr:colOff>409175</xdr:colOff>
      <xdr:row>33</xdr:row>
      <xdr:rowOff>506053</xdr:rowOff>
    </xdr:to>
    <xdr:sp macro="" textlink="">
      <xdr:nvSpPr>
        <xdr:cNvPr id="15333" name="TextBox 109"/>
        <xdr:cNvSpPr txBox="1"/>
      </xdr:nvSpPr>
      <xdr:spPr>
        <a:xfrm>
          <a:off x="9925050" y="200120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34</xdr:row>
      <xdr:rowOff>0</xdr:rowOff>
    </xdr:from>
    <xdr:to>
      <xdr:col>31</xdr:col>
      <xdr:colOff>409175</xdr:colOff>
      <xdr:row>34</xdr:row>
      <xdr:rowOff>506313</xdr:rowOff>
    </xdr:to>
    <xdr:sp macro="" textlink="">
      <xdr:nvSpPr>
        <xdr:cNvPr id="15334" name="TextBox 114"/>
        <xdr:cNvSpPr txBox="1"/>
      </xdr:nvSpPr>
      <xdr:spPr>
        <a:xfrm>
          <a:off x="9925050" y="206502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35</xdr:row>
      <xdr:rowOff>0</xdr:rowOff>
    </xdr:from>
    <xdr:to>
      <xdr:col>31</xdr:col>
      <xdr:colOff>409175</xdr:colOff>
      <xdr:row>35</xdr:row>
      <xdr:rowOff>504825</xdr:rowOff>
    </xdr:to>
    <xdr:sp macro="" textlink="">
      <xdr:nvSpPr>
        <xdr:cNvPr id="15335" name="TextBox 115"/>
        <xdr:cNvSpPr txBox="1"/>
      </xdr:nvSpPr>
      <xdr:spPr>
        <a:xfrm>
          <a:off x="9925050" y="214217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36</xdr:row>
      <xdr:rowOff>0</xdr:rowOff>
    </xdr:from>
    <xdr:to>
      <xdr:col>31</xdr:col>
      <xdr:colOff>409175</xdr:colOff>
      <xdr:row>36</xdr:row>
      <xdr:rowOff>506053</xdr:rowOff>
    </xdr:to>
    <xdr:sp macro="" textlink="">
      <xdr:nvSpPr>
        <xdr:cNvPr id="15336" name="TextBox 116"/>
        <xdr:cNvSpPr txBox="1"/>
      </xdr:nvSpPr>
      <xdr:spPr>
        <a:xfrm>
          <a:off x="9925050" y="220313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37</xdr:row>
      <xdr:rowOff>0</xdr:rowOff>
    </xdr:from>
    <xdr:to>
      <xdr:col>31</xdr:col>
      <xdr:colOff>409175</xdr:colOff>
      <xdr:row>37</xdr:row>
      <xdr:rowOff>506016</xdr:rowOff>
    </xdr:to>
    <xdr:sp macro="" textlink="">
      <xdr:nvSpPr>
        <xdr:cNvPr id="15337" name="TextBox 117"/>
        <xdr:cNvSpPr txBox="1"/>
      </xdr:nvSpPr>
      <xdr:spPr>
        <a:xfrm>
          <a:off x="9925050" y="22669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38</xdr:row>
      <xdr:rowOff>0</xdr:rowOff>
    </xdr:from>
    <xdr:to>
      <xdr:col>31</xdr:col>
      <xdr:colOff>409175</xdr:colOff>
      <xdr:row>38</xdr:row>
      <xdr:rowOff>504527</xdr:rowOff>
    </xdr:to>
    <xdr:sp macro="" textlink="">
      <xdr:nvSpPr>
        <xdr:cNvPr id="15338" name="TextBox 118"/>
        <xdr:cNvSpPr txBox="1"/>
      </xdr:nvSpPr>
      <xdr:spPr>
        <a:xfrm>
          <a:off x="9925050" y="23431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39</xdr:row>
      <xdr:rowOff>0</xdr:rowOff>
    </xdr:from>
    <xdr:to>
      <xdr:col>31</xdr:col>
      <xdr:colOff>409175</xdr:colOff>
      <xdr:row>39</xdr:row>
      <xdr:rowOff>505755</xdr:rowOff>
    </xdr:to>
    <xdr:sp macro="" textlink="">
      <xdr:nvSpPr>
        <xdr:cNvPr id="15339" name="TextBox 119"/>
        <xdr:cNvSpPr txBox="1"/>
      </xdr:nvSpPr>
      <xdr:spPr>
        <a:xfrm>
          <a:off x="9925050" y="240030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40</xdr:row>
      <xdr:rowOff>0</xdr:rowOff>
    </xdr:from>
    <xdr:to>
      <xdr:col>31</xdr:col>
      <xdr:colOff>409175</xdr:colOff>
      <xdr:row>40</xdr:row>
      <xdr:rowOff>506016</xdr:rowOff>
    </xdr:to>
    <xdr:sp macro="" textlink="">
      <xdr:nvSpPr>
        <xdr:cNvPr id="15340" name="TextBox 120"/>
        <xdr:cNvSpPr txBox="1"/>
      </xdr:nvSpPr>
      <xdr:spPr>
        <a:xfrm>
          <a:off x="9925050" y="246602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41</xdr:row>
      <xdr:rowOff>0</xdr:rowOff>
    </xdr:from>
    <xdr:to>
      <xdr:col>31</xdr:col>
      <xdr:colOff>409175</xdr:colOff>
      <xdr:row>41</xdr:row>
      <xdr:rowOff>505197</xdr:rowOff>
    </xdr:to>
    <xdr:sp macro="" textlink="">
      <xdr:nvSpPr>
        <xdr:cNvPr id="15341" name="TextBox 121"/>
        <xdr:cNvSpPr txBox="1"/>
      </xdr:nvSpPr>
      <xdr:spPr>
        <a:xfrm>
          <a:off x="9925050" y="25307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42</xdr:row>
      <xdr:rowOff>0</xdr:rowOff>
    </xdr:from>
    <xdr:to>
      <xdr:col>31</xdr:col>
      <xdr:colOff>409175</xdr:colOff>
      <xdr:row>42</xdr:row>
      <xdr:rowOff>506053</xdr:rowOff>
    </xdr:to>
    <xdr:sp macro="" textlink="">
      <xdr:nvSpPr>
        <xdr:cNvPr id="15342" name="TextBox 122"/>
        <xdr:cNvSpPr txBox="1"/>
      </xdr:nvSpPr>
      <xdr:spPr>
        <a:xfrm>
          <a:off x="9925050" y="25898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43</xdr:row>
      <xdr:rowOff>0</xdr:rowOff>
    </xdr:from>
    <xdr:to>
      <xdr:col>31</xdr:col>
      <xdr:colOff>409175</xdr:colOff>
      <xdr:row>43</xdr:row>
      <xdr:rowOff>506016</xdr:rowOff>
    </xdr:to>
    <xdr:sp macro="" textlink="">
      <xdr:nvSpPr>
        <xdr:cNvPr id="15343" name="TextBox 123"/>
        <xdr:cNvSpPr txBox="1"/>
      </xdr:nvSpPr>
      <xdr:spPr>
        <a:xfrm>
          <a:off x="9925050" y="26536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44</xdr:row>
      <xdr:rowOff>0</xdr:rowOff>
    </xdr:from>
    <xdr:to>
      <xdr:col>31</xdr:col>
      <xdr:colOff>409175</xdr:colOff>
      <xdr:row>44</xdr:row>
      <xdr:rowOff>505271</xdr:rowOff>
    </xdr:to>
    <xdr:sp macro="" textlink="">
      <xdr:nvSpPr>
        <xdr:cNvPr id="15344" name="TextBox 124"/>
        <xdr:cNvSpPr txBox="1"/>
      </xdr:nvSpPr>
      <xdr:spPr>
        <a:xfrm>
          <a:off x="9925050" y="271843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45</xdr:row>
      <xdr:rowOff>0</xdr:rowOff>
    </xdr:from>
    <xdr:to>
      <xdr:col>31</xdr:col>
      <xdr:colOff>409175</xdr:colOff>
      <xdr:row>45</xdr:row>
      <xdr:rowOff>496682</xdr:rowOff>
    </xdr:to>
    <xdr:sp macro="" textlink="">
      <xdr:nvSpPr>
        <xdr:cNvPr id="15345" name="TextBox 125"/>
        <xdr:cNvSpPr txBox="1"/>
      </xdr:nvSpPr>
      <xdr:spPr>
        <a:xfrm>
          <a:off x="9925050" y="27851100"/>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46</xdr:row>
      <xdr:rowOff>0</xdr:rowOff>
    </xdr:from>
    <xdr:to>
      <xdr:col>31</xdr:col>
      <xdr:colOff>409175</xdr:colOff>
      <xdr:row>46</xdr:row>
      <xdr:rowOff>505085</xdr:rowOff>
    </xdr:to>
    <xdr:sp macro="" textlink="">
      <xdr:nvSpPr>
        <xdr:cNvPr id="15346" name="TextBox 126"/>
        <xdr:cNvSpPr txBox="1"/>
      </xdr:nvSpPr>
      <xdr:spPr>
        <a:xfrm>
          <a:off x="9925050" y="28489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409175</xdr:colOff>
      <xdr:row>19</xdr:row>
      <xdr:rowOff>504565</xdr:rowOff>
    </xdr:to>
    <xdr:sp macro="" textlink="">
      <xdr:nvSpPr>
        <xdr:cNvPr id="15347" name="TextBox 138"/>
        <xdr:cNvSpPr txBox="1"/>
      </xdr:nvSpPr>
      <xdr:spPr>
        <a:xfrm>
          <a:off x="9925050" y="10410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409175</xdr:colOff>
      <xdr:row>20</xdr:row>
      <xdr:rowOff>496645</xdr:rowOff>
    </xdr:to>
    <xdr:sp macro="" textlink="">
      <xdr:nvSpPr>
        <xdr:cNvPr id="15348" name="TextBox 139"/>
        <xdr:cNvSpPr txBox="1"/>
      </xdr:nvSpPr>
      <xdr:spPr>
        <a:xfrm>
          <a:off x="9925050" y="11087100"/>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381000</xdr:colOff>
      <xdr:row>5</xdr:row>
      <xdr:rowOff>9525</xdr:rowOff>
    </xdr:from>
    <xdr:ext cx="180975" cy="266700"/>
    <xdr:sp macro="" textlink="">
      <xdr:nvSpPr>
        <xdr:cNvPr id="15349" name="TextBox 22"/>
        <xdr:cNvSpPr txBox="1"/>
      </xdr:nvSpPr>
      <xdr:spPr>
        <a:xfrm>
          <a:off x="11220450" y="11239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1</xdr:col>
      <xdr:colOff>9525</xdr:colOff>
      <xdr:row>3</xdr:row>
      <xdr:rowOff>123825</xdr:rowOff>
    </xdr:from>
    <xdr:ext cx="1304925" cy="371475"/>
    <xdr:pic>
      <xdr:nvPicPr>
        <xdr:cNvPr id="1857526" name="Picture 8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866775"/>
          <a:ext cx="1304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48</xdr:row>
      <xdr:rowOff>9674</xdr:rowOff>
    </xdr:from>
    <xdr:to>
      <xdr:col>26</xdr:col>
      <xdr:colOff>114272</xdr:colOff>
      <xdr:row>49</xdr:row>
      <xdr:rowOff>95250</xdr:rowOff>
    </xdr:to>
    <xdr:sp macro="" textlink="" fLocksText="0">
      <xdr:nvSpPr>
        <xdr:cNvPr id="15351" name="Rounded Rectangle 78">
          <a:hlinkClick xmlns:r="http://schemas.openxmlformats.org/officeDocument/2006/relationships" r:id="rId2"/>
        </xdr:cNvPr>
        <xdr:cNvSpPr/>
      </xdr:nvSpPr>
      <xdr:spPr>
        <a:xfrm>
          <a:off x="9963150" y="29403675"/>
          <a:ext cx="990600"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Volgende</a:t>
          </a:r>
        </a:p>
      </xdr:txBody>
    </xdr:sp>
    <xdr:clientData/>
  </xdr:twoCellAnchor>
  <mc:AlternateContent xmlns:mc="http://schemas.openxmlformats.org/markup-compatibility/2006">
    <mc:Choice xmlns:a14="http://schemas.microsoft.com/office/drawing/2010/main" Requires="a14">
      <xdr:twoCellAnchor>
        <xdr:from>
          <xdr:col>2</xdr:col>
          <xdr:colOff>2819400</xdr:colOff>
          <xdr:row>3</xdr:row>
          <xdr:rowOff>114300</xdr:rowOff>
        </xdr:from>
        <xdr:to>
          <xdr:col>2</xdr:col>
          <xdr:colOff>3895725</xdr:colOff>
          <xdr:row>5</xdr:row>
          <xdr:rowOff>104775</xdr:rowOff>
        </xdr:to>
        <xdr:sp macro="" textlink="">
          <xdr:nvSpPr>
            <xdr:cNvPr id="1562260" name="Button 9876" hidden="1">
              <a:extLst>
                <a:ext uri="{63B3BB69-23CF-44E3-9099-C40C66FF867C}">
                  <a14:compatExt spid="_x0000_s1562260"/>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4057650</xdr:colOff>
          <xdr:row>3</xdr:row>
          <xdr:rowOff>104775</xdr:rowOff>
        </xdr:from>
        <xdr:to>
          <xdr:col>5</xdr:col>
          <xdr:colOff>76200</xdr:colOff>
          <xdr:row>5</xdr:row>
          <xdr:rowOff>95250</xdr:rowOff>
        </xdr:to>
        <xdr:sp macro="" textlink="">
          <xdr:nvSpPr>
            <xdr:cNvPr id="1620178" name="Button 10450" hidden="1">
              <a:extLst>
                <a:ext uri="{63B3BB69-23CF-44E3-9099-C40C66FF867C}">
                  <a14:compatExt spid="_x0000_s162017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5</xdr:row>
      <xdr:rowOff>190500</xdr:rowOff>
    </xdr:from>
    <xdr:ext cx="8220075" cy="1504950"/>
    <xdr:pic>
      <xdr:nvPicPr>
        <xdr:cNvPr id="1857528" name="Picture 6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925050" y="1304925"/>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25</xdr:col>
      <xdr:colOff>0</xdr:colOff>
      <xdr:row>12</xdr:row>
      <xdr:rowOff>0</xdr:rowOff>
    </xdr:from>
    <xdr:to>
      <xdr:col>31</xdr:col>
      <xdr:colOff>409575</xdr:colOff>
      <xdr:row>12</xdr:row>
      <xdr:rowOff>506053</xdr:rowOff>
    </xdr:to>
    <xdr:sp macro="" textlink="">
      <xdr:nvSpPr>
        <xdr:cNvPr id="5024" name="TextBox 16"/>
        <xdr:cNvSpPr txBox="1"/>
      </xdr:nvSpPr>
      <xdr:spPr>
        <a:xfrm>
          <a:off x="9639300" y="50006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505755</xdr:rowOff>
    </xdr:to>
    <xdr:sp macro="" textlink="">
      <xdr:nvSpPr>
        <xdr:cNvPr id="5025" name="TextBox 17"/>
        <xdr:cNvSpPr txBox="1"/>
      </xdr:nvSpPr>
      <xdr:spPr>
        <a:xfrm>
          <a:off x="9639300" y="5638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503969</xdr:rowOff>
    </xdr:to>
    <xdr:sp macro="" textlink="">
      <xdr:nvSpPr>
        <xdr:cNvPr id="5026" name="TextBox 18"/>
        <xdr:cNvSpPr txBox="1"/>
      </xdr:nvSpPr>
      <xdr:spPr>
        <a:xfrm>
          <a:off x="9639300" y="62960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409575</xdr:colOff>
      <xdr:row>15</xdr:row>
      <xdr:rowOff>506016</xdr:rowOff>
    </xdr:to>
    <xdr:sp macro="" textlink="">
      <xdr:nvSpPr>
        <xdr:cNvPr id="5027" name="TextBox 19"/>
        <xdr:cNvSpPr txBox="1"/>
      </xdr:nvSpPr>
      <xdr:spPr>
        <a:xfrm>
          <a:off x="9639300" y="68961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409575</xdr:colOff>
      <xdr:row>16</xdr:row>
      <xdr:rowOff>506053</xdr:rowOff>
    </xdr:to>
    <xdr:sp macro="" textlink="">
      <xdr:nvSpPr>
        <xdr:cNvPr id="5028" name="TextBox 20"/>
        <xdr:cNvSpPr txBox="1"/>
      </xdr:nvSpPr>
      <xdr:spPr>
        <a:xfrm>
          <a:off x="9639300" y="7543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409575</xdr:colOff>
      <xdr:row>17</xdr:row>
      <xdr:rowOff>503374</xdr:rowOff>
    </xdr:to>
    <xdr:sp macro="" textlink="">
      <xdr:nvSpPr>
        <xdr:cNvPr id="5029" name="TextBox 21"/>
        <xdr:cNvSpPr txBox="1"/>
      </xdr:nvSpPr>
      <xdr:spPr>
        <a:xfrm>
          <a:off x="9639300" y="81819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409575</xdr:colOff>
      <xdr:row>18</xdr:row>
      <xdr:rowOff>503411</xdr:rowOff>
    </xdr:to>
    <xdr:sp macro="" textlink="">
      <xdr:nvSpPr>
        <xdr:cNvPr id="5030" name="TextBox 22"/>
        <xdr:cNvSpPr txBox="1"/>
      </xdr:nvSpPr>
      <xdr:spPr>
        <a:xfrm>
          <a:off x="9639300" y="89725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409575</xdr:colOff>
      <xdr:row>19</xdr:row>
      <xdr:rowOff>503858</xdr:rowOff>
    </xdr:to>
    <xdr:sp macro="" textlink="">
      <xdr:nvSpPr>
        <xdr:cNvPr id="5031" name="TextBox 23"/>
        <xdr:cNvSpPr txBox="1"/>
      </xdr:nvSpPr>
      <xdr:spPr>
        <a:xfrm>
          <a:off x="9639300" y="97536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409575</xdr:colOff>
      <xdr:row>20</xdr:row>
      <xdr:rowOff>506016</xdr:rowOff>
    </xdr:to>
    <xdr:sp macro="" textlink="">
      <xdr:nvSpPr>
        <xdr:cNvPr id="5032" name="TextBox 24"/>
        <xdr:cNvSpPr txBox="1"/>
      </xdr:nvSpPr>
      <xdr:spPr>
        <a:xfrm>
          <a:off x="9639300" y="10458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409575</xdr:colOff>
      <xdr:row>21</xdr:row>
      <xdr:rowOff>503411</xdr:rowOff>
    </xdr:to>
    <xdr:sp macro="" textlink="">
      <xdr:nvSpPr>
        <xdr:cNvPr id="5033" name="TextBox 25"/>
        <xdr:cNvSpPr txBox="1"/>
      </xdr:nvSpPr>
      <xdr:spPr>
        <a:xfrm>
          <a:off x="9639300" y="111061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9</xdr:row>
      <xdr:rowOff>0</xdr:rowOff>
    </xdr:from>
    <xdr:to>
      <xdr:col>31</xdr:col>
      <xdr:colOff>409575</xdr:colOff>
      <xdr:row>9</xdr:row>
      <xdr:rowOff>505867</xdr:rowOff>
    </xdr:to>
    <xdr:sp macro="" textlink="">
      <xdr:nvSpPr>
        <xdr:cNvPr id="5034" name="TextBox 27"/>
        <xdr:cNvSpPr txBox="1"/>
      </xdr:nvSpPr>
      <xdr:spPr>
        <a:xfrm>
          <a:off x="9639300" y="31432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123825</xdr:rowOff>
    </xdr:from>
    <xdr:ext cx="1343025" cy="381000"/>
    <xdr:pic>
      <xdr:nvPicPr>
        <xdr:cNvPr id="1731499"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847725"/>
          <a:ext cx="1343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22</xdr:row>
      <xdr:rowOff>190351</xdr:rowOff>
    </xdr:from>
    <xdr:to>
      <xdr:col>26</xdr:col>
      <xdr:colOff>95436</xdr:colOff>
      <xdr:row>24</xdr:row>
      <xdr:rowOff>85427</xdr:rowOff>
    </xdr:to>
    <xdr:sp macro="" textlink="" fLocksText="0">
      <xdr:nvSpPr>
        <xdr:cNvPr id="5036" name="Rounded Rectangle 14">
          <a:hlinkClick xmlns:r="http://schemas.openxmlformats.org/officeDocument/2006/relationships" r:id="rId2"/>
        </xdr:cNvPr>
        <xdr:cNvSpPr/>
      </xdr:nvSpPr>
      <xdr:spPr>
        <a:xfrm>
          <a:off x="9677400" y="12077700"/>
          <a:ext cx="971550"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Volgende</a:t>
          </a:r>
        </a:p>
      </xdr:txBody>
    </xdr:sp>
    <xdr:clientData/>
  </xdr:twoCellAnchor>
  <xdr:twoCellAnchor>
    <xdr:from>
      <xdr:col>25</xdr:col>
      <xdr:colOff>0</xdr:colOff>
      <xdr:row>11</xdr:row>
      <xdr:rowOff>0</xdr:rowOff>
    </xdr:from>
    <xdr:to>
      <xdr:col>31</xdr:col>
      <xdr:colOff>409575</xdr:colOff>
      <xdr:row>11</xdr:row>
      <xdr:rowOff>506016</xdr:rowOff>
    </xdr:to>
    <xdr:sp macro="" textlink="">
      <xdr:nvSpPr>
        <xdr:cNvPr id="5037" name="TextBox 15"/>
        <xdr:cNvSpPr txBox="1"/>
      </xdr:nvSpPr>
      <xdr:spPr>
        <a:xfrm>
          <a:off x="9639300" y="4352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25</xdr:col>
      <xdr:colOff>657225</xdr:colOff>
      <xdr:row>10</xdr:row>
      <xdr:rowOff>123825</xdr:rowOff>
    </xdr:from>
    <xdr:ext cx="180975" cy="266700"/>
    <xdr:sp macro="" textlink="">
      <xdr:nvSpPr>
        <xdr:cNvPr id="5038" name="TextBox 26"/>
        <xdr:cNvSpPr txBox="1"/>
      </xdr:nvSpPr>
      <xdr:spPr>
        <a:xfrm>
          <a:off x="10296525" y="38957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10</xdr:row>
      <xdr:rowOff>0</xdr:rowOff>
    </xdr:from>
    <xdr:to>
      <xdr:col>31</xdr:col>
      <xdr:colOff>409575</xdr:colOff>
      <xdr:row>10</xdr:row>
      <xdr:rowOff>503858</xdr:rowOff>
    </xdr:to>
    <xdr:sp macro="" textlink="">
      <xdr:nvSpPr>
        <xdr:cNvPr id="5039" name="TextBox 28"/>
        <xdr:cNvSpPr txBox="1"/>
      </xdr:nvSpPr>
      <xdr:spPr>
        <a:xfrm>
          <a:off x="9639300" y="37719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2857500</xdr:colOff>
          <xdr:row>3</xdr:row>
          <xdr:rowOff>76200</xdr:rowOff>
        </xdr:from>
        <xdr:to>
          <xdr:col>2</xdr:col>
          <xdr:colOff>3933825</xdr:colOff>
          <xdr:row>5</xdr:row>
          <xdr:rowOff>66675</xdr:rowOff>
        </xdr:to>
        <xdr:sp macro="" textlink="">
          <xdr:nvSpPr>
            <xdr:cNvPr id="1533261" name="Button 3405" hidden="1">
              <a:extLst>
                <a:ext uri="{63B3BB69-23CF-44E3-9099-C40C66FF867C}">
                  <a14:compatExt spid="_x0000_s1533261"/>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4057650</xdr:colOff>
          <xdr:row>3</xdr:row>
          <xdr:rowOff>66675</xdr:rowOff>
        </xdr:from>
        <xdr:to>
          <xdr:col>6</xdr:col>
          <xdr:colOff>57150</xdr:colOff>
          <xdr:row>5</xdr:row>
          <xdr:rowOff>57150</xdr:rowOff>
        </xdr:to>
        <xdr:sp macro="" textlink="">
          <xdr:nvSpPr>
            <xdr:cNvPr id="1533468" name="Button 3612" hidden="1">
              <a:extLst>
                <a:ext uri="{63B3BB69-23CF-44E3-9099-C40C66FF867C}">
                  <a14:compatExt spid="_x0000_s153346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6</xdr:row>
      <xdr:rowOff>0</xdr:rowOff>
    </xdr:from>
    <xdr:ext cx="8220075" cy="1409700"/>
    <xdr:pic>
      <xdr:nvPicPr>
        <xdr:cNvPr id="1731504" name="Picture 3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39300" y="1285875"/>
          <a:ext cx="822007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505867</xdr:rowOff>
    </xdr:to>
    <xdr:sp macro="" textlink="">
      <xdr:nvSpPr>
        <xdr:cNvPr id="6405" name="TextBox 25"/>
        <xdr:cNvSpPr txBox="1"/>
      </xdr:nvSpPr>
      <xdr:spPr>
        <a:xfrm>
          <a:off x="9677400" y="3467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10</xdr:row>
      <xdr:rowOff>0</xdr:rowOff>
    </xdr:from>
    <xdr:to>
      <xdr:col>30</xdr:col>
      <xdr:colOff>419100</xdr:colOff>
      <xdr:row>10</xdr:row>
      <xdr:rowOff>505197</xdr:rowOff>
    </xdr:to>
    <xdr:sp macro="" textlink="">
      <xdr:nvSpPr>
        <xdr:cNvPr id="6406" name="TextBox 26"/>
        <xdr:cNvSpPr txBox="1"/>
      </xdr:nvSpPr>
      <xdr:spPr>
        <a:xfrm>
          <a:off x="9677400" y="4095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504825</xdr:rowOff>
    </xdr:to>
    <xdr:sp macro="" textlink="">
      <xdr:nvSpPr>
        <xdr:cNvPr id="6407" name="TextBox 27"/>
        <xdr:cNvSpPr txBox="1"/>
      </xdr:nvSpPr>
      <xdr:spPr>
        <a:xfrm>
          <a:off x="9677400" y="46863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505271</xdr:rowOff>
    </xdr:to>
    <xdr:sp macro="" textlink="">
      <xdr:nvSpPr>
        <xdr:cNvPr id="6408" name="TextBox 28"/>
        <xdr:cNvSpPr txBox="1"/>
      </xdr:nvSpPr>
      <xdr:spPr>
        <a:xfrm>
          <a:off x="9677400" y="52959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513548</xdr:rowOff>
    </xdr:to>
    <xdr:sp macro="" textlink="">
      <xdr:nvSpPr>
        <xdr:cNvPr id="6409" name="TextBox 29"/>
        <xdr:cNvSpPr txBox="1"/>
      </xdr:nvSpPr>
      <xdr:spPr>
        <a:xfrm>
          <a:off x="9677400" y="59626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14</xdr:row>
      <xdr:rowOff>0</xdr:rowOff>
    </xdr:from>
    <xdr:to>
      <xdr:col>30</xdr:col>
      <xdr:colOff>419100</xdr:colOff>
      <xdr:row>14</xdr:row>
      <xdr:rowOff>503969</xdr:rowOff>
    </xdr:to>
    <xdr:sp macro="" textlink="">
      <xdr:nvSpPr>
        <xdr:cNvPr id="6410" name="TextBox 31"/>
        <xdr:cNvSpPr txBox="1"/>
      </xdr:nvSpPr>
      <xdr:spPr>
        <a:xfrm>
          <a:off x="9677400" y="65436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15</xdr:row>
      <xdr:rowOff>0</xdr:rowOff>
    </xdr:from>
    <xdr:to>
      <xdr:col>30</xdr:col>
      <xdr:colOff>419100</xdr:colOff>
      <xdr:row>15</xdr:row>
      <xdr:rowOff>504527</xdr:rowOff>
    </xdr:to>
    <xdr:sp macro="" textlink="">
      <xdr:nvSpPr>
        <xdr:cNvPr id="6411" name="TextBox 32"/>
        <xdr:cNvSpPr txBox="1"/>
      </xdr:nvSpPr>
      <xdr:spPr>
        <a:xfrm>
          <a:off x="9677400" y="7143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16</xdr:row>
      <xdr:rowOff>0</xdr:rowOff>
    </xdr:from>
    <xdr:to>
      <xdr:col>30</xdr:col>
      <xdr:colOff>419100</xdr:colOff>
      <xdr:row>16</xdr:row>
      <xdr:rowOff>503858</xdr:rowOff>
    </xdr:to>
    <xdr:sp macro="" textlink="">
      <xdr:nvSpPr>
        <xdr:cNvPr id="6412" name="TextBox 33"/>
        <xdr:cNvSpPr txBox="1"/>
      </xdr:nvSpPr>
      <xdr:spPr>
        <a:xfrm>
          <a:off x="9677400" y="77152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17</xdr:row>
      <xdr:rowOff>0</xdr:rowOff>
    </xdr:from>
    <xdr:to>
      <xdr:col>30</xdr:col>
      <xdr:colOff>419100</xdr:colOff>
      <xdr:row>17</xdr:row>
      <xdr:rowOff>505867</xdr:rowOff>
    </xdr:to>
    <xdr:sp macro="" textlink="">
      <xdr:nvSpPr>
        <xdr:cNvPr id="6413" name="TextBox 34"/>
        <xdr:cNvSpPr txBox="1"/>
      </xdr:nvSpPr>
      <xdr:spPr>
        <a:xfrm>
          <a:off x="9677400" y="8296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18</xdr:row>
      <xdr:rowOff>0</xdr:rowOff>
    </xdr:from>
    <xdr:to>
      <xdr:col>30</xdr:col>
      <xdr:colOff>419100</xdr:colOff>
      <xdr:row>18</xdr:row>
      <xdr:rowOff>505867</xdr:rowOff>
    </xdr:to>
    <xdr:sp macro="" textlink="">
      <xdr:nvSpPr>
        <xdr:cNvPr id="6414" name="TextBox 35"/>
        <xdr:cNvSpPr txBox="1"/>
      </xdr:nvSpPr>
      <xdr:spPr>
        <a:xfrm>
          <a:off x="9677400" y="89249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19</xdr:row>
      <xdr:rowOff>0</xdr:rowOff>
    </xdr:from>
    <xdr:to>
      <xdr:col>30</xdr:col>
      <xdr:colOff>419100</xdr:colOff>
      <xdr:row>19</xdr:row>
      <xdr:rowOff>506016</xdr:rowOff>
    </xdr:to>
    <xdr:sp macro="" textlink="">
      <xdr:nvSpPr>
        <xdr:cNvPr id="6415" name="TextBox 36"/>
        <xdr:cNvSpPr txBox="1"/>
      </xdr:nvSpPr>
      <xdr:spPr>
        <a:xfrm>
          <a:off x="9677400" y="95535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20</xdr:row>
      <xdr:rowOff>0</xdr:rowOff>
    </xdr:from>
    <xdr:to>
      <xdr:col>30</xdr:col>
      <xdr:colOff>419100</xdr:colOff>
      <xdr:row>20</xdr:row>
      <xdr:rowOff>505271</xdr:rowOff>
    </xdr:to>
    <xdr:sp macro="" textlink="">
      <xdr:nvSpPr>
        <xdr:cNvPr id="6416" name="TextBox 37"/>
        <xdr:cNvSpPr txBox="1"/>
      </xdr:nvSpPr>
      <xdr:spPr>
        <a:xfrm>
          <a:off x="9677400" y="10201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22</xdr:row>
      <xdr:rowOff>0</xdr:rowOff>
    </xdr:from>
    <xdr:to>
      <xdr:col>30</xdr:col>
      <xdr:colOff>419100</xdr:colOff>
      <xdr:row>22</xdr:row>
      <xdr:rowOff>505458</xdr:rowOff>
    </xdr:to>
    <xdr:sp macro="" textlink="">
      <xdr:nvSpPr>
        <xdr:cNvPr id="6417" name="TextBox 38"/>
        <xdr:cNvSpPr txBox="1"/>
      </xdr:nvSpPr>
      <xdr:spPr>
        <a:xfrm>
          <a:off x="9677400" y="11515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23</xdr:row>
      <xdr:rowOff>0</xdr:rowOff>
    </xdr:from>
    <xdr:to>
      <xdr:col>30</xdr:col>
      <xdr:colOff>419100</xdr:colOff>
      <xdr:row>23</xdr:row>
      <xdr:rowOff>506313</xdr:rowOff>
    </xdr:to>
    <xdr:sp macro="" textlink="">
      <xdr:nvSpPr>
        <xdr:cNvPr id="6418" name="TextBox 39"/>
        <xdr:cNvSpPr txBox="1"/>
      </xdr:nvSpPr>
      <xdr:spPr>
        <a:xfrm>
          <a:off x="9677400" y="12134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21</xdr:row>
      <xdr:rowOff>0</xdr:rowOff>
    </xdr:from>
    <xdr:to>
      <xdr:col>30</xdr:col>
      <xdr:colOff>419100</xdr:colOff>
      <xdr:row>21</xdr:row>
      <xdr:rowOff>506016</xdr:rowOff>
    </xdr:to>
    <xdr:sp macro="" textlink="">
      <xdr:nvSpPr>
        <xdr:cNvPr id="6419" name="TextBox 40"/>
        <xdr:cNvSpPr txBox="1"/>
      </xdr:nvSpPr>
      <xdr:spPr>
        <a:xfrm>
          <a:off x="9677400" y="108680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24</xdr:row>
      <xdr:rowOff>0</xdr:rowOff>
    </xdr:from>
    <xdr:to>
      <xdr:col>30</xdr:col>
      <xdr:colOff>419100</xdr:colOff>
      <xdr:row>24</xdr:row>
      <xdr:rowOff>496645</xdr:rowOff>
    </xdr:to>
    <xdr:sp macro="" textlink="">
      <xdr:nvSpPr>
        <xdr:cNvPr id="6420" name="TextBox 41"/>
        <xdr:cNvSpPr txBox="1"/>
      </xdr:nvSpPr>
      <xdr:spPr>
        <a:xfrm>
          <a:off x="9677400" y="12906375"/>
          <a:ext cx="8296275"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25</xdr:row>
      <xdr:rowOff>0</xdr:rowOff>
    </xdr:from>
    <xdr:to>
      <xdr:col>30</xdr:col>
      <xdr:colOff>419100</xdr:colOff>
      <xdr:row>25</xdr:row>
      <xdr:rowOff>503858</xdr:rowOff>
    </xdr:to>
    <xdr:sp macro="" textlink="">
      <xdr:nvSpPr>
        <xdr:cNvPr id="6421" name="TextBox 42"/>
        <xdr:cNvSpPr txBox="1"/>
      </xdr:nvSpPr>
      <xdr:spPr>
        <a:xfrm>
          <a:off x="9677400" y="135540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26</xdr:row>
      <xdr:rowOff>0</xdr:rowOff>
    </xdr:from>
    <xdr:to>
      <xdr:col>30</xdr:col>
      <xdr:colOff>419100</xdr:colOff>
      <xdr:row>26</xdr:row>
      <xdr:rowOff>503858</xdr:rowOff>
    </xdr:to>
    <xdr:sp macro="" textlink="">
      <xdr:nvSpPr>
        <xdr:cNvPr id="6422" name="TextBox 43"/>
        <xdr:cNvSpPr txBox="1"/>
      </xdr:nvSpPr>
      <xdr:spPr>
        <a:xfrm>
          <a:off x="9677400" y="14135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27</xdr:row>
      <xdr:rowOff>0</xdr:rowOff>
    </xdr:from>
    <xdr:to>
      <xdr:col>30</xdr:col>
      <xdr:colOff>419100</xdr:colOff>
      <xdr:row>27</xdr:row>
      <xdr:rowOff>504974</xdr:rowOff>
    </xdr:to>
    <xdr:sp macro="" textlink="">
      <xdr:nvSpPr>
        <xdr:cNvPr id="6423" name="TextBox 44"/>
        <xdr:cNvSpPr txBox="1"/>
      </xdr:nvSpPr>
      <xdr:spPr>
        <a:xfrm>
          <a:off x="9677400" y="14716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47625</xdr:colOff>
      <xdr:row>3</xdr:row>
      <xdr:rowOff>95250</xdr:rowOff>
    </xdr:from>
    <xdr:ext cx="1343025" cy="381000"/>
    <xdr:pic>
      <xdr:nvPicPr>
        <xdr:cNvPr id="1873176"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971550"/>
          <a:ext cx="1343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18752</xdr:colOff>
      <xdr:row>28</xdr:row>
      <xdr:rowOff>162223</xdr:rowOff>
    </xdr:from>
    <xdr:to>
      <xdr:col>25</xdr:col>
      <xdr:colOff>85390</xdr:colOff>
      <xdr:row>30</xdr:row>
      <xdr:rowOff>57299</xdr:rowOff>
    </xdr:to>
    <xdr:sp macro="" textlink="" fLocksText="0">
      <xdr:nvSpPr>
        <xdr:cNvPr id="6425" name="Rounded Rectangle 23">
          <a:hlinkClick xmlns:r="http://schemas.openxmlformats.org/officeDocument/2006/relationships" r:id="rId2"/>
        </xdr:cNvPr>
        <xdr:cNvSpPr/>
      </xdr:nvSpPr>
      <xdr:spPr>
        <a:xfrm>
          <a:off x="9696450" y="15430500"/>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Volgende</a:t>
          </a:r>
        </a:p>
      </xdr:txBody>
    </xdr:sp>
    <xdr:clientData/>
  </xdr:twoCellAnchor>
  <mc:AlternateContent xmlns:mc="http://schemas.openxmlformats.org/markup-compatibility/2006">
    <mc:Choice xmlns:a14="http://schemas.microsoft.com/office/drawing/2010/main" Requires="a14">
      <xdr:twoCellAnchor>
        <xdr:from>
          <xdr:col>2</xdr:col>
          <xdr:colOff>2876550</xdr:colOff>
          <xdr:row>3</xdr:row>
          <xdr:rowOff>95250</xdr:rowOff>
        </xdr:from>
        <xdr:to>
          <xdr:col>2</xdr:col>
          <xdr:colOff>3952875</xdr:colOff>
          <xdr:row>5</xdr:row>
          <xdr:rowOff>85725</xdr:rowOff>
        </xdr:to>
        <xdr:sp macro="" textlink="">
          <xdr:nvSpPr>
            <xdr:cNvPr id="1569003" name="Button 4331" hidden="1">
              <a:extLst>
                <a:ext uri="{63B3BB69-23CF-44E3-9099-C40C66FF867C}">
                  <a14:compatExt spid="_x0000_s1569003"/>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4105275</xdr:colOff>
          <xdr:row>3</xdr:row>
          <xdr:rowOff>95250</xdr:rowOff>
        </xdr:from>
        <xdr:to>
          <xdr:col>6</xdr:col>
          <xdr:colOff>209550</xdr:colOff>
          <xdr:row>5</xdr:row>
          <xdr:rowOff>85725</xdr:rowOff>
        </xdr:to>
        <xdr:sp macro="" textlink="">
          <xdr:nvSpPr>
            <xdr:cNvPr id="1569250" name="Button 4578" hidden="1">
              <a:extLst>
                <a:ext uri="{63B3BB69-23CF-44E3-9099-C40C66FF867C}">
                  <a14:compatExt spid="_x0000_s1569250"/>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5</xdr:row>
      <xdr:rowOff>190500</xdr:rowOff>
    </xdr:from>
    <xdr:ext cx="8220075" cy="1495425"/>
    <xdr:pic>
      <xdr:nvPicPr>
        <xdr:cNvPr id="1873178" name="Picture 3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77400" y="14382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25</xdr:col>
      <xdr:colOff>0</xdr:colOff>
      <xdr:row>9</xdr:row>
      <xdr:rowOff>0</xdr:rowOff>
    </xdr:from>
    <xdr:to>
      <xdr:col>31</xdr:col>
      <xdr:colOff>409575</xdr:colOff>
      <xdr:row>9</xdr:row>
      <xdr:rowOff>503969</xdr:rowOff>
    </xdr:to>
    <xdr:sp macro="" textlink="">
      <xdr:nvSpPr>
        <xdr:cNvPr id="5828" name="TextBox 19"/>
        <xdr:cNvSpPr txBox="1"/>
      </xdr:nvSpPr>
      <xdr:spPr>
        <a:xfrm>
          <a:off x="9667875" y="33813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10</xdr:row>
      <xdr:rowOff>0</xdr:rowOff>
    </xdr:from>
    <xdr:to>
      <xdr:col>31</xdr:col>
      <xdr:colOff>409575</xdr:colOff>
      <xdr:row>10</xdr:row>
      <xdr:rowOff>503969</xdr:rowOff>
    </xdr:to>
    <xdr:sp macro="" textlink="">
      <xdr:nvSpPr>
        <xdr:cNvPr id="5829" name="TextBox 20"/>
        <xdr:cNvSpPr txBox="1"/>
      </xdr:nvSpPr>
      <xdr:spPr>
        <a:xfrm>
          <a:off x="9667875" y="3981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11</xdr:row>
      <xdr:rowOff>0</xdr:rowOff>
    </xdr:from>
    <xdr:to>
      <xdr:col>31</xdr:col>
      <xdr:colOff>409575</xdr:colOff>
      <xdr:row>11</xdr:row>
      <xdr:rowOff>506053</xdr:rowOff>
    </xdr:to>
    <xdr:sp macro="" textlink="">
      <xdr:nvSpPr>
        <xdr:cNvPr id="5830" name="TextBox 21"/>
        <xdr:cNvSpPr txBox="1"/>
      </xdr:nvSpPr>
      <xdr:spPr>
        <a:xfrm>
          <a:off x="9667875" y="45815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409575</xdr:colOff>
      <xdr:row>12</xdr:row>
      <xdr:rowOff>506053</xdr:rowOff>
    </xdr:to>
    <xdr:sp macro="" textlink="">
      <xdr:nvSpPr>
        <xdr:cNvPr id="5831" name="TextBox 22"/>
        <xdr:cNvSpPr txBox="1"/>
      </xdr:nvSpPr>
      <xdr:spPr>
        <a:xfrm>
          <a:off x="9667875" y="52197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496682</xdr:rowOff>
    </xdr:to>
    <xdr:sp macro="" textlink="">
      <xdr:nvSpPr>
        <xdr:cNvPr id="5832" name="TextBox 23"/>
        <xdr:cNvSpPr txBox="1"/>
      </xdr:nvSpPr>
      <xdr:spPr>
        <a:xfrm>
          <a:off x="9667875" y="585787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504825</xdr:rowOff>
    </xdr:to>
    <xdr:sp macro="" textlink="">
      <xdr:nvSpPr>
        <xdr:cNvPr id="5833" name="TextBox 24"/>
        <xdr:cNvSpPr txBox="1"/>
      </xdr:nvSpPr>
      <xdr:spPr>
        <a:xfrm>
          <a:off x="9667875" y="6496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409575</xdr:colOff>
      <xdr:row>15</xdr:row>
      <xdr:rowOff>505867</xdr:rowOff>
    </xdr:to>
    <xdr:sp macro="" textlink="">
      <xdr:nvSpPr>
        <xdr:cNvPr id="5834" name="TextBox 25"/>
        <xdr:cNvSpPr txBox="1"/>
      </xdr:nvSpPr>
      <xdr:spPr>
        <a:xfrm>
          <a:off x="9667875" y="7105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409575</xdr:colOff>
      <xdr:row>16</xdr:row>
      <xdr:rowOff>503858</xdr:rowOff>
    </xdr:to>
    <xdr:sp macro="" textlink="">
      <xdr:nvSpPr>
        <xdr:cNvPr id="5835" name="TextBox 26"/>
        <xdr:cNvSpPr txBox="1"/>
      </xdr:nvSpPr>
      <xdr:spPr>
        <a:xfrm>
          <a:off x="9667875" y="77343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409575</xdr:colOff>
      <xdr:row>17</xdr:row>
      <xdr:rowOff>505197</xdr:rowOff>
    </xdr:to>
    <xdr:sp macro="" textlink="">
      <xdr:nvSpPr>
        <xdr:cNvPr id="5836" name="TextBox 27"/>
        <xdr:cNvSpPr txBox="1"/>
      </xdr:nvSpPr>
      <xdr:spPr>
        <a:xfrm>
          <a:off x="9667875" y="84391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409575</xdr:colOff>
      <xdr:row>18</xdr:row>
      <xdr:rowOff>505867</xdr:rowOff>
    </xdr:to>
    <xdr:sp macro="" textlink="">
      <xdr:nvSpPr>
        <xdr:cNvPr id="5837" name="TextBox 28"/>
        <xdr:cNvSpPr txBox="1"/>
      </xdr:nvSpPr>
      <xdr:spPr>
        <a:xfrm>
          <a:off x="9667875" y="9134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409575</xdr:colOff>
      <xdr:row>19</xdr:row>
      <xdr:rowOff>496682</xdr:rowOff>
    </xdr:to>
    <xdr:sp macro="" textlink="">
      <xdr:nvSpPr>
        <xdr:cNvPr id="5838" name="TextBox 29"/>
        <xdr:cNvSpPr txBox="1"/>
      </xdr:nvSpPr>
      <xdr:spPr>
        <a:xfrm>
          <a:off x="9667875" y="976312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409575</xdr:colOff>
      <xdr:row>20</xdr:row>
      <xdr:rowOff>506053</xdr:rowOff>
    </xdr:to>
    <xdr:sp macro="" textlink="">
      <xdr:nvSpPr>
        <xdr:cNvPr id="5839" name="TextBox 30"/>
        <xdr:cNvSpPr txBox="1"/>
      </xdr:nvSpPr>
      <xdr:spPr>
        <a:xfrm>
          <a:off x="9667875" y="104013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409575</xdr:colOff>
      <xdr:row>21</xdr:row>
      <xdr:rowOff>503858</xdr:rowOff>
    </xdr:to>
    <xdr:sp macro="" textlink="">
      <xdr:nvSpPr>
        <xdr:cNvPr id="5840" name="TextBox 31"/>
        <xdr:cNvSpPr txBox="1"/>
      </xdr:nvSpPr>
      <xdr:spPr>
        <a:xfrm>
          <a:off x="9667875" y="11039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409575</xdr:colOff>
      <xdr:row>22</xdr:row>
      <xdr:rowOff>505197</xdr:rowOff>
    </xdr:to>
    <xdr:sp macro="" textlink="">
      <xdr:nvSpPr>
        <xdr:cNvPr id="5841" name="TextBox 32"/>
        <xdr:cNvSpPr txBox="1"/>
      </xdr:nvSpPr>
      <xdr:spPr>
        <a:xfrm>
          <a:off x="9667875" y="11620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409575</xdr:colOff>
      <xdr:row>23</xdr:row>
      <xdr:rowOff>503969</xdr:rowOff>
    </xdr:to>
    <xdr:sp macro="" textlink="">
      <xdr:nvSpPr>
        <xdr:cNvPr id="5842" name="TextBox 33"/>
        <xdr:cNvSpPr txBox="1"/>
      </xdr:nvSpPr>
      <xdr:spPr>
        <a:xfrm>
          <a:off x="9667875" y="12211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409575</xdr:colOff>
      <xdr:row>24</xdr:row>
      <xdr:rowOff>496645</xdr:rowOff>
    </xdr:to>
    <xdr:sp macro="" textlink="">
      <xdr:nvSpPr>
        <xdr:cNvPr id="5843" name="TextBox 34"/>
        <xdr:cNvSpPr txBox="1"/>
      </xdr:nvSpPr>
      <xdr:spPr>
        <a:xfrm>
          <a:off x="9667875" y="1281112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409575</xdr:colOff>
      <xdr:row>25</xdr:row>
      <xdr:rowOff>504527</xdr:rowOff>
    </xdr:to>
    <xdr:sp macro="" textlink="">
      <xdr:nvSpPr>
        <xdr:cNvPr id="5844" name="TextBox 35"/>
        <xdr:cNvSpPr txBox="1"/>
      </xdr:nvSpPr>
      <xdr:spPr>
        <a:xfrm>
          <a:off x="9667875" y="13458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0</xdr:col>
      <xdr:colOff>142875</xdr:colOff>
      <xdr:row>3</xdr:row>
      <xdr:rowOff>133350</xdr:rowOff>
    </xdr:from>
    <xdr:ext cx="1352550" cy="381000"/>
    <xdr:pic>
      <xdr:nvPicPr>
        <xdr:cNvPr id="1793749" name="Picture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923925"/>
          <a:ext cx="1352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26</xdr:row>
      <xdr:rowOff>162223</xdr:rowOff>
    </xdr:from>
    <xdr:to>
      <xdr:col>26</xdr:col>
      <xdr:colOff>104226</xdr:colOff>
      <xdr:row>28</xdr:row>
      <xdr:rowOff>57299</xdr:rowOff>
    </xdr:to>
    <xdr:sp macro="" textlink="" fLocksText="0">
      <xdr:nvSpPr>
        <xdr:cNvPr id="5846" name="Rounded Rectangle 36">
          <a:hlinkClick xmlns:r="http://schemas.openxmlformats.org/officeDocument/2006/relationships" r:id="rId2"/>
        </xdr:cNvPr>
        <xdr:cNvSpPr/>
      </xdr:nvSpPr>
      <xdr:spPr>
        <a:xfrm>
          <a:off x="9705975" y="14192250"/>
          <a:ext cx="981075" cy="2476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Volgende</a:t>
          </a:r>
        </a:p>
      </xdr:txBody>
    </xdr:sp>
    <xdr:clientData/>
  </xdr:twoCellAnchor>
  <mc:AlternateContent xmlns:mc="http://schemas.openxmlformats.org/markup-compatibility/2006">
    <mc:Choice xmlns:a14="http://schemas.microsoft.com/office/drawing/2010/main" Requires="a14">
      <xdr:twoCellAnchor>
        <xdr:from>
          <xdr:col>2</xdr:col>
          <xdr:colOff>2800350</xdr:colOff>
          <xdr:row>3</xdr:row>
          <xdr:rowOff>104775</xdr:rowOff>
        </xdr:from>
        <xdr:to>
          <xdr:col>2</xdr:col>
          <xdr:colOff>3876675</xdr:colOff>
          <xdr:row>5</xdr:row>
          <xdr:rowOff>85725</xdr:rowOff>
        </xdr:to>
        <xdr:sp macro="" textlink="">
          <xdr:nvSpPr>
            <xdr:cNvPr id="1459049" name="Button 3945" hidden="1">
              <a:extLst>
                <a:ext uri="{63B3BB69-23CF-44E3-9099-C40C66FF867C}">
                  <a14:compatExt spid="_x0000_s1459049"/>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3981450</xdr:colOff>
          <xdr:row>3</xdr:row>
          <xdr:rowOff>85725</xdr:rowOff>
        </xdr:from>
        <xdr:to>
          <xdr:col>5</xdr:col>
          <xdr:colOff>38100</xdr:colOff>
          <xdr:row>5</xdr:row>
          <xdr:rowOff>76200</xdr:rowOff>
        </xdr:to>
        <xdr:sp macro="" textlink="">
          <xdr:nvSpPr>
            <xdr:cNvPr id="1627207" name="Button 4167" hidden="1">
              <a:extLst>
                <a:ext uri="{63B3BB69-23CF-44E3-9099-C40C66FF867C}">
                  <a14:compatExt spid="_x0000_s1627207"/>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5</xdr:row>
      <xdr:rowOff>190500</xdr:rowOff>
    </xdr:from>
    <xdr:ext cx="8220075" cy="1466850"/>
    <xdr:pic>
      <xdr:nvPicPr>
        <xdr:cNvPr id="1793751" name="Picture 3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67875" y="1352550"/>
          <a:ext cx="82200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25</xdr:col>
      <xdr:colOff>0</xdr:colOff>
      <xdr:row>9</xdr:row>
      <xdr:rowOff>0</xdr:rowOff>
    </xdr:from>
    <xdr:to>
      <xdr:col>31</xdr:col>
      <xdr:colOff>419100</xdr:colOff>
      <xdr:row>9</xdr:row>
      <xdr:rowOff>505867</xdr:rowOff>
    </xdr:to>
    <xdr:sp macro="" textlink="">
      <xdr:nvSpPr>
        <xdr:cNvPr id="14477" name="TextBox 42"/>
        <xdr:cNvSpPr txBox="1"/>
      </xdr:nvSpPr>
      <xdr:spPr>
        <a:xfrm>
          <a:off x="9791700" y="33528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419100</xdr:colOff>
      <xdr:row>16</xdr:row>
      <xdr:rowOff>503634</xdr:rowOff>
    </xdr:to>
    <xdr:sp macro="" textlink="">
      <xdr:nvSpPr>
        <xdr:cNvPr id="14478" name="TextBox 44"/>
        <xdr:cNvSpPr txBox="1"/>
      </xdr:nvSpPr>
      <xdr:spPr>
        <a:xfrm>
          <a:off x="9791700" y="80200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419100</xdr:colOff>
      <xdr:row>24</xdr:row>
      <xdr:rowOff>503858</xdr:rowOff>
    </xdr:to>
    <xdr:sp macro="" textlink="">
      <xdr:nvSpPr>
        <xdr:cNvPr id="14479" name="TextBox 45"/>
        <xdr:cNvSpPr txBox="1"/>
      </xdr:nvSpPr>
      <xdr:spPr>
        <a:xfrm>
          <a:off x="9791700" y="13954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419100</xdr:colOff>
      <xdr:row>17</xdr:row>
      <xdr:rowOff>505569</xdr:rowOff>
    </xdr:to>
    <xdr:sp macro="" textlink="">
      <xdr:nvSpPr>
        <xdr:cNvPr id="14480" name="TextBox 46"/>
        <xdr:cNvSpPr txBox="1"/>
      </xdr:nvSpPr>
      <xdr:spPr>
        <a:xfrm>
          <a:off x="9791700" y="8705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419100</xdr:colOff>
      <xdr:row>18</xdr:row>
      <xdr:rowOff>503411</xdr:rowOff>
    </xdr:to>
    <xdr:sp macro="" textlink="">
      <xdr:nvSpPr>
        <xdr:cNvPr id="14481" name="TextBox 47"/>
        <xdr:cNvSpPr txBox="1"/>
      </xdr:nvSpPr>
      <xdr:spPr>
        <a:xfrm>
          <a:off x="9791700" y="94583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419100</xdr:colOff>
      <xdr:row>19</xdr:row>
      <xdr:rowOff>503634</xdr:rowOff>
    </xdr:to>
    <xdr:sp macro="" textlink="">
      <xdr:nvSpPr>
        <xdr:cNvPr id="14482" name="TextBox 48"/>
        <xdr:cNvSpPr txBox="1"/>
      </xdr:nvSpPr>
      <xdr:spPr>
        <a:xfrm>
          <a:off x="9791700" y="102393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419100</xdr:colOff>
      <xdr:row>20</xdr:row>
      <xdr:rowOff>513927</xdr:rowOff>
    </xdr:to>
    <xdr:sp macro="" textlink="">
      <xdr:nvSpPr>
        <xdr:cNvPr id="14483" name="TextBox 49"/>
        <xdr:cNvSpPr txBox="1"/>
      </xdr:nvSpPr>
      <xdr:spPr>
        <a:xfrm>
          <a:off x="9791700" y="10925175"/>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419100</xdr:colOff>
      <xdr:row>21</xdr:row>
      <xdr:rowOff>506313</xdr:rowOff>
    </xdr:to>
    <xdr:sp macro="" textlink="">
      <xdr:nvSpPr>
        <xdr:cNvPr id="14484" name="TextBox 50"/>
        <xdr:cNvSpPr txBox="1"/>
      </xdr:nvSpPr>
      <xdr:spPr>
        <a:xfrm>
          <a:off x="9791700" y="116586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419100</xdr:colOff>
      <xdr:row>22</xdr:row>
      <xdr:rowOff>504230</xdr:rowOff>
    </xdr:to>
    <xdr:sp macro="" textlink="">
      <xdr:nvSpPr>
        <xdr:cNvPr id="14485" name="TextBox 51"/>
        <xdr:cNvSpPr txBox="1"/>
      </xdr:nvSpPr>
      <xdr:spPr>
        <a:xfrm>
          <a:off x="9791700" y="12430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419100</xdr:colOff>
      <xdr:row>23</xdr:row>
      <xdr:rowOff>503374</xdr:rowOff>
    </xdr:to>
    <xdr:sp macro="" textlink="">
      <xdr:nvSpPr>
        <xdr:cNvPr id="14486" name="TextBox 52"/>
        <xdr:cNvSpPr txBox="1"/>
      </xdr:nvSpPr>
      <xdr:spPr>
        <a:xfrm>
          <a:off x="9791700" y="13163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419100</xdr:colOff>
      <xdr:row>25</xdr:row>
      <xdr:rowOff>505197</xdr:rowOff>
    </xdr:to>
    <xdr:sp macro="" textlink="">
      <xdr:nvSpPr>
        <xdr:cNvPr id="14487" name="TextBox 53"/>
        <xdr:cNvSpPr txBox="1"/>
      </xdr:nvSpPr>
      <xdr:spPr>
        <a:xfrm>
          <a:off x="9791700" y="14658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26</xdr:row>
      <xdr:rowOff>0</xdr:rowOff>
    </xdr:from>
    <xdr:to>
      <xdr:col>31</xdr:col>
      <xdr:colOff>419100</xdr:colOff>
      <xdr:row>26</xdr:row>
      <xdr:rowOff>503858</xdr:rowOff>
    </xdr:to>
    <xdr:sp macro="" textlink="">
      <xdr:nvSpPr>
        <xdr:cNvPr id="14488" name="TextBox 54"/>
        <xdr:cNvSpPr txBox="1"/>
      </xdr:nvSpPr>
      <xdr:spPr>
        <a:xfrm>
          <a:off x="9791700" y="153543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27</xdr:row>
      <xdr:rowOff>0</xdr:rowOff>
    </xdr:from>
    <xdr:to>
      <xdr:col>31</xdr:col>
      <xdr:colOff>419100</xdr:colOff>
      <xdr:row>27</xdr:row>
      <xdr:rowOff>513548</xdr:rowOff>
    </xdr:to>
    <xdr:sp macro="" textlink="">
      <xdr:nvSpPr>
        <xdr:cNvPr id="14489" name="TextBox 55"/>
        <xdr:cNvSpPr txBox="1"/>
      </xdr:nvSpPr>
      <xdr:spPr>
        <a:xfrm>
          <a:off x="9791700" y="160591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28</xdr:row>
      <xdr:rowOff>0</xdr:rowOff>
    </xdr:from>
    <xdr:to>
      <xdr:col>31</xdr:col>
      <xdr:colOff>419100</xdr:colOff>
      <xdr:row>28</xdr:row>
      <xdr:rowOff>504565</xdr:rowOff>
    </xdr:to>
    <xdr:sp macro="" textlink="">
      <xdr:nvSpPr>
        <xdr:cNvPr id="14490" name="TextBox 56"/>
        <xdr:cNvSpPr txBox="1"/>
      </xdr:nvSpPr>
      <xdr:spPr>
        <a:xfrm>
          <a:off x="9791700" y="167640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29</xdr:row>
      <xdr:rowOff>0</xdr:rowOff>
    </xdr:from>
    <xdr:to>
      <xdr:col>31</xdr:col>
      <xdr:colOff>419100</xdr:colOff>
      <xdr:row>29</xdr:row>
      <xdr:rowOff>506164</xdr:rowOff>
    </xdr:to>
    <xdr:sp macro="" textlink="">
      <xdr:nvSpPr>
        <xdr:cNvPr id="14491" name="TextBox 57"/>
        <xdr:cNvSpPr txBox="1"/>
      </xdr:nvSpPr>
      <xdr:spPr>
        <a:xfrm>
          <a:off x="9791700" y="17440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30</xdr:row>
      <xdr:rowOff>0</xdr:rowOff>
    </xdr:from>
    <xdr:to>
      <xdr:col>31</xdr:col>
      <xdr:colOff>419100</xdr:colOff>
      <xdr:row>30</xdr:row>
      <xdr:rowOff>505569</xdr:rowOff>
    </xdr:to>
    <xdr:sp macro="" textlink="">
      <xdr:nvSpPr>
        <xdr:cNvPr id="14492" name="TextBox 58"/>
        <xdr:cNvSpPr txBox="1"/>
      </xdr:nvSpPr>
      <xdr:spPr>
        <a:xfrm>
          <a:off x="9791700" y="181641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31</xdr:row>
      <xdr:rowOff>0</xdr:rowOff>
    </xdr:from>
    <xdr:to>
      <xdr:col>31</xdr:col>
      <xdr:colOff>419100</xdr:colOff>
      <xdr:row>31</xdr:row>
      <xdr:rowOff>513319</xdr:rowOff>
    </xdr:to>
    <xdr:sp macro="" textlink="">
      <xdr:nvSpPr>
        <xdr:cNvPr id="14493" name="TextBox 59"/>
        <xdr:cNvSpPr txBox="1"/>
      </xdr:nvSpPr>
      <xdr:spPr>
        <a:xfrm>
          <a:off x="9791700" y="189166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32</xdr:row>
      <xdr:rowOff>0</xdr:rowOff>
    </xdr:from>
    <xdr:to>
      <xdr:col>31</xdr:col>
      <xdr:colOff>419100</xdr:colOff>
      <xdr:row>32</xdr:row>
      <xdr:rowOff>505271</xdr:rowOff>
    </xdr:to>
    <xdr:sp macro="" textlink="">
      <xdr:nvSpPr>
        <xdr:cNvPr id="14494" name="TextBox 60"/>
        <xdr:cNvSpPr txBox="1"/>
      </xdr:nvSpPr>
      <xdr:spPr>
        <a:xfrm>
          <a:off x="9791700" y="19602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33</xdr:row>
      <xdr:rowOff>0</xdr:rowOff>
    </xdr:from>
    <xdr:to>
      <xdr:col>31</xdr:col>
      <xdr:colOff>419100</xdr:colOff>
      <xdr:row>33</xdr:row>
      <xdr:rowOff>505197</xdr:rowOff>
    </xdr:to>
    <xdr:sp macro="" textlink="">
      <xdr:nvSpPr>
        <xdr:cNvPr id="14495" name="TextBox 61"/>
        <xdr:cNvSpPr txBox="1"/>
      </xdr:nvSpPr>
      <xdr:spPr>
        <a:xfrm>
          <a:off x="9791700" y="20269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34</xdr:row>
      <xdr:rowOff>0</xdr:rowOff>
    </xdr:from>
    <xdr:to>
      <xdr:col>31</xdr:col>
      <xdr:colOff>419100</xdr:colOff>
      <xdr:row>34</xdr:row>
      <xdr:rowOff>506016</xdr:rowOff>
    </xdr:to>
    <xdr:sp macro="" textlink="">
      <xdr:nvSpPr>
        <xdr:cNvPr id="14496" name="TextBox 62"/>
        <xdr:cNvSpPr txBox="1"/>
      </xdr:nvSpPr>
      <xdr:spPr>
        <a:xfrm>
          <a:off x="9791700" y="20964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35</xdr:row>
      <xdr:rowOff>0</xdr:rowOff>
    </xdr:from>
    <xdr:to>
      <xdr:col>31</xdr:col>
      <xdr:colOff>419100</xdr:colOff>
      <xdr:row>35</xdr:row>
      <xdr:rowOff>505197</xdr:rowOff>
    </xdr:to>
    <xdr:sp macro="" textlink="">
      <xdr:nvSpPr>
        <xdr:cNvPr id="14497" name="TextBox 63"/>
        <xdr:cNvSpPr txBox="1"/>
      </xdr:nvSpPr>
      <xdr:spPr>
        <a:xfrm>
          <a:off x="9791700" y="216122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36</xdr:row>
      <xdr:rowOff>0</xdr:rowOff>
    </xdr:from>
    <xdr:to>
      <xdr:col>31</xdr:col>
      <xdr:colOff>419100</xdr:colOff>
      <xdr:row>36</xdr:row>
      <xdr:rowOff>505867</xdr:rowOff>
    </xdr:to>
    <xdr:sp macro="" textlink="">
      <xdr:nvSpPr>
        <xdr:cNvPr id="14498" name="TextBox 64"/>
        <xdr:cNvSpPr txBox="1"/>
      </xdr:nvSpPr>
      <xdr:spPr>
        <a:xfrm>
          <a:off x="9791700" y="22307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37</xdr:row>
      <xdr:rowOff>0</xdr:rowOff>
    </xdr:from>
    <xdr:to>
      <xdr:col>31</xdr:col>
      <xdr:colOff>419100</xdr:colOff>
      <xdr:row>37</xdr:row>
      <xdr:rowOff>505458</xdr:rowOff>
    </xdr:to>
    <xdr:sp macro="" textlink="">
      <xdr:nvSpPr>
        <xdr:cNvPr id="14499" name="TextBox 65"/>
        <xdr:cNvSpPr txBox="1"/>
      </xdr:nvSpPr>
      <xdr:spPr>
        <a:xfrm>
          <a:off x="9791700" y="22936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38</xdr:row>
      <xdr:rowOff>0</xdr:rowOff>
    </xdr:from>
    <xdr:to>
      <xdr:col>31</xdr:col>
      <xdr:colOff>419100</xdr:colOff>
      <xdr:row>38</xdr:row>
      <xdr:rowOff>505867</xdr:rowOff>
    </xdr:to>
    <xdr:sp macro="" textlink="">
      <xdr:nvSpPr>
        <xdr:cNvPr id="14500" name="TextBox 66"/>
        <xdr:cNvSpPr txBox="1"/>
      </xdr:nvSpPr>
      <xdr:spPr>
        <a:xfrm>
          <a:off x="9791700" y="235553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39</xdr:row>
      <xdr:rowOff>0</xdr:rowOff>
    </xdr:from>
    <xdr:to>
      <xdr:col>31</xdr:col>
      <xdr:colOff>419100</xdr:colOff>
      <xdr:row>39</xdr:row>
      <xdr:rowOff>506016</xdr:rowOff>
    </xdr:to>
    <xdr:sp macro="" textlink="">
      <xdr:nvSpPr>
        <xdr:cNvPr id="14501" name="TextBox 67"/>
        <xdr:cNvSpPr txBox="1"/>
      </xdr:nvSpPr>
      <xdr:spPr>
        <a:xfrm>
          <a:off x="9791700" y="24183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40</xdr:row>
      <xdr:rowOff>0</xdr:rowOff>
    </xdr:from>
    <xdr:to>
      <xdr:col>31</xdr:col>
      <xdr:colOff>419100</xdr:colOff>
      <xdr:row>40</xdr:row>
      <xdr:rowOff>504974</xdr:rowOff>
    </xdr:to>
    <xdr:sp macro="" textlink="">
      <xdr:nvSpPr>
        <xdr:cNvPr id="14502" name="TextBox 68"/>
        <xdr:cNvSpPr txBox="1"/>
      </xdr:nvSpPr>
      <xdr:spPr>
        <a:xfrm>
          <a:off x="9791700" y="248316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41</xdr:row>
      <xdr:rowOff>0</xdr:rowOff>
    </xdr:from>
    <xdr:to>
      <xdr:col>31</xdr:col>
      <xdr:colOff>419100</xdr:colOff>
      <xdr:row>41</xdr:row>
      <xdr:rowOff>496389</xdr:rowOff>
    </xdr:to>
    <xdr:sp macro="" textlink="">
      <xdr:nvSpPr>
        <xdr:cNvPr id="14503" name="TextBox 69"/>
        <xdr:cNvSpPr txBox="1"/>
      </xdr:nvSpPr>
      <xdr:spPr>
        <a:xfrm>
          <a:off x="9791700" y="25574625"/>
          <a:ext cx="8296275"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42</xdr:row>
      <xdr:rowOff>0</xdr:rowOff>
    </xdr:from>
    <xdr:to>
      <xdr:col>31</xdr:col>
      <xdr:colOff>419100</xdr:colOff>
      <xdr:row>42</xdr:row>
      <xdr:rowOff>505867</xdr:rowOff>
    </xdr:to>
    <xdr:sp macro="" textlink="">
      <xdr:nvSpPr>
        <xdr:cNvPr id="14504" name="TextBox 70"/>
        <xdr:cNvSpPr txBox="1"/>
      </xdr:nvSpPr>
      <xdr:spPr>
        <a:xfrm>
          <a:off x="9791700" y="26231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43</xdr:row>
      <xdr:rowOff>0</xdr:rowOff>
    </xdr:from>
    <xdr:to>
      <xdr:col>31</xdr:col>
      <xdr:colOff>419100</xdr:colOff>
      <xdr:row>43</xdr:row>
      <xdr:rowOff>504825</xdr:rowOff>
    </xdr:to>
    <xdr:sp macro="" textlink="">
      <xdr:nvSpPr>
        <xdr:cNvPr id="14505" name="TextBox 71"/>
        <xdr:cNvSpPr txBox="1"/>
      </xdr:nvSpPr>
      <xdr:spPr>
        <a:xfrm>
          <a:off x="9791700" y="268605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44</xdr:row>
      <xdr:rowOff>0</xdr:rowOff>
    </xdr:from>
    <xdr:to>
      <xdr:col>31</xdr:col>
      <xdr:colOff>419100</xdr:colOff>
      <xdr:row>44</xdr:row>
      <xdr:rowOff>506053</xdr:rowOff>
    </xdr:to>
    <xdr:sp macro="" textlink="">
      <xdr:nvSpPr>
        <xdr:cNvPr id="14506" name="TextBox 72"/>
        <xdr:cNvSpPr txBox="1"/>
      </xdr:nvSpPr>
      <xdr:spPr>
        <a:xfrm>
          <a:off x="9791700" y="27470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45</xdr:row>
      <xdr:rowOff>0</xdr:rowOff>
    </xdr:from>
    <xdr:to>
      <xdr:col>31</xdr:col>
      <xdr:colOff>419100</xdr:colOff>
      <xdr:row>45</xdr:row>
      <xdr:rowOff>505085</xdr:rowOff>
    </xdr:to>
    <xdr:sp macro="" textlink="">
      <xdr:nvSpPr>
        <xdr:cNvPr id="14507" name="TextBox 73"/>
        <xdr:cNvSpPr txBox="1"/>
      </xdr:nvSpPr>
      <xdr:spPr>
        <a:xfrm>
          <a:off x="9791700" y="28108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47</xdr:row>
      <xdr:rowOff>0</xdr:rowOff>
    </xdr:from>
    <xdr:to>
      <xdr:col>31</xdr:col>
      <xdr:colOff>419100</xdr:colOff>
      <xdr:row>47</xdr:row>
      <xdr:rowOff>505197</xdr:rowOff>
    </xdr:to>
    <xdr:sp macro="" textlink="">
      <xdr:nvSpPr>
        <xdr:cNvPr id="14508" name="TextBox 74"/>
        <xdr:cNvSpPr txBox="1"/>
      </xdr:nvSpPr>
      <xdr:spPr>
        <a:xfrm>
          <a:off x="9791700" y="294894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48</xdr:row>
      <xdr:rowOff>0</xdr:rowOff>
    </xdr:from>
    <xdr:to>
      <xdr:col>31</xdr:col>
      <xdr:colOff>419100</xdr:colOff>
      <xdr:row>48</xdr:row>
      <xdr:rowOff>506053</xdr:rowOff>
    </xdr:to>
    <xdr:sp macro="" textlink="">
      <xdr:nvSpPr>
        <xdr:cNvPr id="14509" name="TextBox 75"/>
        <xdr:cNvSpPr txBox="1"/>
      </xdr:nvSpPr>
      <xdr:spPr>
        <a:xfrm>
          <a:off x="9791700" y="30184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49</xdr:row>
      <xdr:rowOff>0</xdr:rowOff>
    </xdr:from>
    <xdr:to>
      <xdr:col>31</xdr:col>
      <xdr:colOff>419100</xdr:colOff>
      <xdr:row>49</xdr:row>
      <xdr:rowOff>506053</xdr:rowOff>
    </xdr:to>
    <xdr:sp macro="" textlink="">
      <xdr:nvSpPr>
        <xdr:cNvPr id="14510" name="TextBox 76"/>
        <xdr:cNvSpPr txBox="1"/>
      </xdr:nvSpPr>
      <xdr:spPr>
        <a:xfrm>
          <a:off x="9791700" y="308229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50</xdr:row>
      <xdr:rowOff>0</xdr:rowOff>
    </xdr:from>
    <xdr:to>
      <xdr:col>31</xdr:col>
      <xdr:colOff>419100</xdr:colOff>
      <xdr:row>50</xdr:row>
      <xdr:rowOff>505867</xdr:rowOff>
    </xdr:to>
    <xdr:sp macro="" textlink="">
      <xdr:nvSpPr>
        <xdr:cNvPr id="14511" name="TextBox 77"/>
        <xdr:cNvSpPr txBox="1"/>
      </xdr:nvSpPr>
      <xdr:spPr>
        <a:xfrm>
          <a:off x="9791700" y="314610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51</xdr:row>
      <xdr:rowOff>0</xdr:rowOff>
    </xdr:from>
    <xdr:to>
      <xdr:col>31</xdr:col>
      <xdr:colOff>419100</xdr:colOff>
      <xdr:row>51</xdr:row>
      <xdr:rowOff>505197</xdr:rowOff>
    </xdr:to>
    <xdr:sp macro="" textlink="">
      <xdr:nvSpPr>
        <xdr:cNvPr id="14512" name="TextBox 78"/>
        <xdr:cNvSpPr txBox="1"/>
      </xdr:nvSpPr>
      <xdr:spPr>
        <a:xfrm>
          <a:off x="9791700" y="32089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133350</xdr:rowOff>
    </xdr:from>
    <xdr:ext cx="1333500" cy="381000"/>
    <xdr:pic>
      <xdr:nvPicPr>
        <xdr:cNvPr id="1901745"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3825" y="895350"/>
          <a:ext cx="1333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9823</xdr:colOff>
      <xdr:row>60</xdr:row>
      <xdr:rowOff>190500</xdr:rowOff>
    </xdr:from>
    <xdr:to>
      <xdr:col>26</xdr:col>
      <xdr:colOff>76600</xdr:colOff>
      <xdr:row>62</xdr:row>
      <xdr:rowOff>85576</xdr:rowOff>
    </xdr:to>
    <xdr:sp macro="" textlink="" fLocksText="0">
      <xdr:nvSpPr>
        <xdr:cNvPr id="14514" name="Rounded Rectangle 41">
          <a:hlinkClick xmlns:r="http://schemas.openxmlformats.org/officeDocument/2006/relationships" r:id="rId2"/>
        </xdr:cNvPr>
        <xdr:cNvSpPr/>
      </xdr:nvSpPr>
      <xdr:spPr>
        <a:xfrm>
          <a:off x="9801225" y="38252400"/>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Volgende</a:t>
          </a:r>
        </a:p>
      </xdr:txBody>
    </xdr:sp>
    <xdr:clientData/>
  </xdr:twoCellAnchor>
  <xdr:twoCellAnchor>
    <xdr:from>
      <xdr:col>25</xdr:col>
      <xdr:colOff>0</xdr:colOff>
      <xdr:row>10</xdr:row>
      <xdr:rowOff>0</xdr:rowOff>
    </xdr:from>
    <xdr:to>
      <xdr:col>31</xdr:col>
      <xdr:colOff>419100</xdr:colOff>
      <xdr:row>10</xdr:row>
      <xdr:rowOff>506053</xdr:rowOff>
    </xdr:to>
    <xdr:sp macro="" textlink="">
      <xdr:nvSpPr>
        <xdr:cNvPr id="14515" name="TextBox 79"/>
        <xdr:cNvSpPr txBox="1"/>
      </xdr:nvSpPr>
      <xdr:spPr>
        <a:xfrm>
          <a:off x="9791700" y="3981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419100</xdr:colOff>
      <xdr:row>15</xdr:row>
      <xdr:rowOff>506016</xdr:rowOff>
    </xdr:to>
    <xdr:sp macro="" textlink="">
      <xdr:nvSpPr>
        <xdr:cNvPr id="14516" name="TextBox 80"/>
        <xdr:cNvSpPr txBox="1"/>
      </xdr:nvSpPr>
      <xdr:spPr>
        <a:xfrm>
          <a:off x="9791700" y="72580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361950</xdr:colOff>
      <xdr:row>11</xdr:row>
      <xdr:rowOff>476250</xdr:rowOff>
    </xdr:from>
    <xdr:ext cx="180975" cy="266700"/>
    <xdr:sp macro="" textlink="">
      <xdr:nvSpPr>
        <xdr:cNvPr id="14517" name="TextBox 43"/>
        <xdr:cNvSpPr txBox="1"/>
      </xdr:nvSpPr>
      <xdr:spPr>
        <a:xfrm>
          <a:off x="11068050" y="50958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11</xdr:row>
      <xdr:rowOff>361950</xdr:rowOff>
    </xdr:from>
    <xdr:ext cx="180975" cy="266700"/>
    <xdr:sp macro="" textlink="">
      <xdr:nvSpPr>
        <xdr:cNvPr id="14518" name="TextBox 81"/>
        <xdr:cNvSpPr txBox="1"/>
      </xdr:nvSpPr>
      <xdr:spPr>
        <a:xfrm>
          <a:off x="10887075" y="49815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11</xdr:row>
      <xdr:rowOff>0</xdr:rowOff>
    </xdr:from>
    <xdr:to>
      <xdr:col>31</xdr:col>
      <xdr:colOff>409575</xdr:colOff>
      <xdr:row>11</xdr:row>
      <xdr:rowOff>505867</xdr:rowOff>
    </xdr:to>
    <xdr:sp macro="" textlink="">
      <xdr:nvSpPr>
        <xdr:cNvPr id="14519" name="TextBox 82"/>
        <xdr:cNvSpPr txBox="1"/>
      </xdr:nvSpPr>
      <xdr:spPr>
        <a:xfrm>
          <a:off x="9791700" y="46196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409575</xdr:colOff>
      <xdr:row>12</xdr:row>
      <xdr:rowOff>506016</xdr:rowOff>
    </xdr:to>
    <xdr:sp macro="" textlink="">
      <xdr:nvSpPr>
        <xdr:cNvPr id="14520" name="TextBox 83"/>
        <xdr:cNvSpPr txBox="1"/>
      </xdr:nvSpPr>
      <xdr:spPr>
        <a:xfrm>
          <a:off x="9791700" y="5248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503858</xdr:rowOff>
    </xdr:to>
    <xdr:sp macro="" textlink="">
      <xdr:nvSpPr>
        <xdr:cNvPr id="14521" name="TextBox 84"/>
        <xdr:cNvSpPr txBox="1"/>
      </xdr:nvSpPr>
      <xdr:spPr>
        <a:xfrm>
          <a:off x="9791700" y="58959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505755</xdr:rowOff>
    </xdr:to>
    <xdr:sp macro="" textlink="">
      <xdr:nvSpPr>
        <xdr:cNvPr id="14522" name="TextBox 85"/>
        <xdr:cNvSpPr txBox="1"/>
      </xdr:nvSpPr>
      <xdr:spPr>
        <a:xfrm>
          <a:off x="9791700" y="6600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46</xdr:row>
      <xdr:rowOff>0</xdr:rowOff>
    </xdr:from>
    <xdr:to>
      <xdr:col>31</xdr:col>
      <xdr:colOff>409575</xdr:colOff>
      <xdr:row>46</xdr:row>
      <xdr:rowOff>505271</xdr:rowOff>
    </xdr:to>
    <xdr:sp macro="" textlink="">
      <xdr:nvSpPr>
        <xdr:cNvPr id="14523" name="TextBox 86"/>
        <xdr:cNvSpPr txBox="1"/>
      </xdr:nvSpPr>
      <xdr:spPr>
        <a:xfrm>
          <a:off x="9791700" y="28822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361950</xdr:colOff>
      <xdr:row>53</xdr:row>
      <xdr:rowOff>476250</xdr:rowOff>
    </xdr:from>
    <xdr:ext cx="180975" cy="266700"/>
    <xdr:sp macro="" textlink="">
      <xdr:nvSpPr>
        <xdr:cNvPr id="14524" name="TextBox 87"/>
        <xdr:cNvSpPr txBox="1"/>
      </xdr:nvSpPr>
      <xdr:spPr>
        <a:xfrm>
          <a:off x="11068050" y="337756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53</xdr:row>
      <xdr:rowOff>361950</xdr:rowOff>
    </xdr:from>
    <xdr:ext cx="180975" cy="266700"/>
    <xdr:sp macro="" textlink="">
      <xdr:nvSpPr>
        <xdr:cNvPr id="14525" name="TextBox 88"/>
        <xdr:cNvSpPr txBox="1"/>
      </xdr:nvSpPr>
      <xdr:spPr>
        <a:xfrm>
          <a:off x="10887075" y="336613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53</xdr:row>
      <xdr:rowOff>0</xdr:rowOff>
    </xdr:from>
    <xdr:to>
      <xdr:col>31</xdr:col>
      <xdr:colOff>409575</xdr:colOff>
      <xdr:row>53</xdr:row>
      <xdr:rowOff>513092</xdr:rowOff>
    </xdr:to>
    <xdr:sp macro="" textlink="">
      <xdr:nvSpPr>
        <xdr:cNvPr id="14526" name="TextBox 89"/>
        <xdr:cNvSpPr txBox="1"/>
      </xdr:nvSpPr>
      <xdr:spPr>
        <a:xfrm>
          <a:off x="9791700" y="33299400"/>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54</xdr:row>
      <xdr:rowOff>0</xdr:rowOff>
    </xdr:from>
    <xdr:to>
      <xdr:col>31</xdr:col>
      <xdr:colOff>409575</xdr:colOff>
      <xdr:row>54</xdr:row>
      <xdr:rowOff>505197</xdr:rowOff>
    </xdr:to>
    <xdr:sp macro="" textlink="">
      <xdr:nvSpPr>
        <xdr:cNvPr id="14527" name="TextBox 90"/>
        <xdr:cNvSpPr txBox="1"/>
      </xdr:nvSpPr>
      <xdr:spPr>
        <a:xfrm>
          <a:off x="9791700" y="34080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55</xdr:row>
      <xdr:rowOff>0</xdr:rowOff>
    </xdr:from>
    <xdr:to>
      <xdr:col>31</xdr:col>
      <xdr:colOff>409575</xdr:colOff>
      <xdr:row>55</xdr:row>
      <xdr:rowOff>505867</xdr:rowOff>
    </xdr:to>
    <xdr:sp macro="" textlink="">
      <xdr:nvSpPr>
        <xdr:cNvPr id="14528" name="TextBox 91"/>
        <xdr:cNvSpPr txBox="1"/>
      </xdr:nvSpPr>
      <xdr:spPr>
        <a:xfrm>
          <a:off x="9791700" y="346710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56</xdr:row>
      <xdr:rowOff>0</xdr:rowOff>
    </xdr:from>
    <xdr:to>
      <xdr:col>31</xdr:col>
      <xdr:colOff>409575</xdr:colOff>
      <xdr:row>56</xdr:row>
      <xdr:rowOff>504565</xdr:rowOff>
    </xdr:to>
    <xdr:sp macro="" textlink="">
      <xdr:nvSpPr>
        <xdr:cNvPr id="14529" name="TextBox 92"/>
        <xdr:cNvSpPr txBox="1"/>
      </xdr:nvSpPr>
      <xdr:spPr>
        <a:xfrm>
          <a:off x="9791700" y="35299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57</xdr:row>
      <xdr:rowOff>0</xdr:rowOff>
    </xdr:from>
    <xdr:to>
      <xdr:col>31</xdr:col>
      <xdr:colOff>409575</xdr:colOff>
      <xdr:row>57</xdr:row>
      <xdr:rowOff>505458</xdr:rowOff>
    </xdr:to>
    <xdr:sp macro="" textlink="">
      <xdr:nvSpPr>
        <xdr:cNvPr id="14530" name="TextBox 93"/>
        <xdr:cNvSpPr txBox="1"/>
      </xdr:nvSpPr>
      <xdr:spPr>
        <a:xfrm>
          <a:off x="9791700" y="35975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58</xdr:row>
      <xdr:rowOff>0</xdr:rowOff>
    </xdr:from>
    <xdr:to>
      <xdr:col>31</xdr:col>
      <xdr:colOff>409575</xdr:colOff>
      <xdr:row>58</xdr:row>
      <xdr:rowOff>505755</xdr:rowOff>
    </xdr:to>
    <xdr:sp macro="" textlink="">
      <xdr:nvSpPr>
        <xdr:cNvPr id="14531" name="TextBox 94"/>
        <xdr:cNvSpPr txBox="1"/>
      </xdr:nvSpPr>
      <xdr:spPr>
        <a:xfrm>
          <a:off x="9791700" y="36595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59</xdr:row>
      <xdr:rowOff>0</xdr:rowOff>
    </xdr:from>
    <xdr:to>
      <xdr:col>31</xdr:col>
      <xdr:colOff>409575</xdr:colOff>
      <xdr:row>59</xdr:row>
      <xdr:rowOff>506016</xdr:rowOff>
    </xdr:to>
    <xdr:sp macro="" textlink="">
      <xdr:nvSpPr>
        <xdr:cNvPr id="14532" name="TextBox 95"/>
        <xdr:cNvSpPr txBox="1"/>
      </xdr:nvSpPr>
      <xdr:spPr>
        <a:xfrm>
          <a:off x="9791700" y="37252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52</xdr:row>
      <xdr:rowOff>0</xdr:rowOff>
    </xdr:from>
    <xdr:to>
      <xdr:col>31</xdr:col>
      <xdr:colOff>409575</xdr:colOff>
      <xdr:row>52</xdr:row>
      <xdr:rowOff>505458</xdr:rowOff>
    </xdr:to>
    <xdr:sp macro="" textlink="">
      <xdr:nvSpPr>
        <xdr:cNvPr id="14533" name="TextBox 97"/>
        <xdr:cNvSpPr txBox="1"/>
      </xdr:nvSpPr>
      <xdr:spPr>
        <a:xfrm>
          <a:off x="9791700" y="32680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2762250</xdr:colOff>
          <xdr:row>3</xdr:row>
          <xdr:rowOff>114300</xdr:rowOff>
        </xdr:from>
        <xdr:to>
          <xdr:col>2</xdr:col>
          <xdr:colOff>3838575</xdr:colOff>
          <xdr:row>5</xdr:row>
          <xdr:rowOff>104775</xdr:rowOff>
        </xdr:to>
        <xdr:sp macro="" textlink="">
          <xdr:nvSpPr>
            <xdr:cNvPr id="1555262" name="Button 9022" hidden="1">
              <a:extLst>
                <a:ext uri="{63B3BB69-23CF-44E3-9099-C40C66FF867C}">
                  <a14:compatExt spid="_x0000_s1555262"/>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3933825</xdr:colOff>
          <xdr:row>3</xdr:row>
          <xdr:rowOff>104775</xdr:rowOff>
        </xdr:from>
        <xdr:to>
          <xdr:col>5</xdr:col>
          <xdr:colOff>66675</xdr:colOff>
          <xdr:row>5</xdr:row>
          <xdr:rowOff>95250</xdr:rowOff>
        </xdr:to>
        <xdr:sp macro="" textlink="">
          <xdr:nvSpPr>
            <xdr:cNvPr id="1613246" name="Button 9662" hidden="1">
              <a:extLst>
                <a:ext uri="{63B3BB69-23CF-44E3-9099-C40C66FF867C}">
                  <a14:compatExt spid="_x0000_s1613246"/>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6</xdr:row>
      <xdr:rowOff>0</xdr:rowOff>
    </xdr:from>
    <xdr:ext cx="8220075" cy="1495425"/>
    <xdr:pic>
      <xdr:nvPicPr>
        <xdr:cNvPr id="1901766" name="Picture 9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791700" y="13239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504825</xdr:rowOff>
    </xdr:to>
    <xdr:sp macro="" textlink="">
      <xdr:nvSpPr>
        <xdr:cNvPr id="3640" name="TextBox 9"/>
        <xdr:cNvSpPr txBox="1"/>
      </xdr:nvSpPr>
      <xdr:spPr>
        <a:xfrm>
          <a:off x="9839325" y="3438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505867</xdr:rowOff>
    </xdr:to>
    <xdr:sp macro="" textlink="">
      <xdr:nvSpPr>
        <xdr:cNvPr id="3641" name="TextBox 10"/>
        <xdr:cNvSpPr txBox="1"/>
      </xdr:nvSpPr>
      <xdr:spPr>
        <a:xfrm>
          <a:off x="9839325" y="4648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504825</xdr:rowOff>
    </xdr:to>
    <xdr:sp macro="" textlink="">
      <xdr:nvSpPr>
        <xdr:cNvPr id="3642" name="TextBox 11"/>
        <xdr:cNvSpPr txBox="1"/>
      </xdr:nvSpPr>
      <xdr:spPr>
        <a:xfrm>
          <a:off x="9839325" y="5276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505867</xdr:rowOff>
    </xdr:to>
    <xdr:sp macro="" textlink="">
      <xdr:nvSpPr>
        <xdr:cNvPr id="3643" name="TextBox 12"/>
        <xdr:cNvSpPr txBox="1"/>
      </xdr:nvSpPr>
      <xdr:spPr>
        <a:xfrm>
          <a:off x="9839325" y="5886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14</xdr:row>
      <xdr:rowOff>0</xdr:rowOff>
    </xdr:from>
    <xdr:to>
      <xdr:col>30</xdr:col>
      <xdr:colOff>419100</xdr:colOff>
      <xdr:row>14</xdr:row>
      <xdr:rowOff>505867</xdr:rowOff>
    </xdr:to>
    <xdr:sp macro="" textlink="">
      <xdr:nvSpPr>
        <xdr:cNvPr id="3644" name="TextBox 13"/>
        <xdr:cNvSpPr txBox="1"/>
      </xdr:nvSpPr>
      <xdr:spPr>
        <a:xfrm>
          <a:off x="9839325" y="6515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15</xdr:row>
      <xdr:rowOff>0</xdr:rowOff>
    </xdr:from>
    <xdr:to>
      <xdr:col>30</xdr:col>
      <xdr:colOff>419100</xdr:colOff>
      <xdr:row>15</xdr:row>
      <xdr:rowOff>505755</xdr:rowOff>
    </xdr:to>
    <xdr:sp macro="" textlink="">
      <xdr:nvSpPr>
        <xdr:cNvPr id="3645" name="TextBox 14"/>
        <xdr:cNvSpPr txBox="1"/>
      </xdr:nvSpPr>
      <xdr:spPr>
        <a:xfrm>
          <a:off x="9839325" y="7143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16</xdr:row>
      <xdr:rowOff>0</xdr:rowOff>
    </xdr:from>
    <xdr:to>
      <xdr:col>30</xdr:col>
      <xdr:colOff>419100</xdr:colOff>
      <xdr:row>16</xdr:row>
      <xdr:rowOff>503858</xdr:rowOff>
    </xdr:to>
    <xdr:sp macro="" textlink="">
      <xdr:nvSpPr>
        <xdr:cNvPr id="3646" name="TextBox 15"/>
        <xdr:cNvSpPr txBox="1"/>
      </xdr:nvSpPr>
      <xdr:spPr>
        <a:xfrm>
          <a:off x="9839325" y="7800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133350</xdr:rowOff>
    </xdr:from>
    <xdr:ext cx="1352550" cy="390525"/>
    <xdr:pic>
      <xdr:nvPicPr>
        <xdr:cNvPr id="1742399" name="Pictur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3825" y="981075"/>
          <a:ext cx="13525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38398</xdr:colOff>
      <xdr:row>17</xdr:row>
      <xdr:rowOff>180826</xdr:rowOff>
    </xdr:from>
    <xdr:to>
      <xdr:col>25</xdr:col>
      <xdr:colOff>104226</xdr:colOff>
      <xdr:row>19</xdr:row>
      <xdr:rowOff>75902</xdr:rowOff>
    </xdr:to>
    <xdr:sp macro="" textlink="" fLocksText="0">
      <xdr:nvSpPr>
        <xdr:cNvPr id="3648" name="Rounded Rectangle 16">
          <a:hlinkClick xmlns:r="http://schemas.openxmlformats.org/officeDocument/2006/relationships" r:id="rId2"/>
        </xdr:cNvPr>
        <xdr:cNvSpPr/>
      </xdr:nvSpPr>
      <xdr:spPr>
        <a:xfrm>
          <a:off x="9877425" y="8562975"/>
          <a:ext cx="981075" cy="2476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Volgende</a:t>
          </a:r>
        </a:p>
      </xdr:txBody>
    </xdr:sp>
    <xdr:clientData/>
  </xdr:twoCellAnchor>
  <xdr:twoCellAnchor>
    <xdr:from>
      <xdr:col>24</xdr:col>
      <xdr:colOff>0</xdr:colOff>
      <xdr:row>10</xdr:row>
      <xdr:rowOff>0</xdr:rowOff>
    </xdr:from>
    <xdr:to>
      <xdr:col>30</xdr:col>
      <xdr:colOff>409575</xdr:colOff>
      <xdr:row>10</xdr:row>
      <xdr:rowOff>503969</xdr:rowOff>
    </xdr:to>
    <xdr:sp macro="" textlink="">
      <xdr:nvSpPr>
        <xdr:cNvPr id="3649" name="TextBox 17"/>
        <xdr:cNvSpPr txBox="1"/>
      </xdr:nvSpPr>
      <xdr:spPr>
        <a:xfrm>
          <a:off x="9839325" y="40481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2819400</xdr:colOff>
          <xdr:row>3</xdr:row>
          <xdr:rowOff>95250</xdr:rowOff>
        </xdr:from>
        <xdr:to>
          <xdr:col>2</xdr:col>
          <xdr:colOff>3895725</xdr:colOff>
          <xdr:row>5</xdr:row>
          <xdr:rowOff>85725</xdr:rowOff>
        </xdr:to>
        <xdr:sp macro="" textlink="">
          <xdr:nvSpPr>
            <xdr:cNvPr id="1434154" name="Button 2602" hidden="1">
              <a:extLst>
                <a:ext uri="{63B3BB69-23CF-44E3-9099-C40C66FF867C}">
                  <a14:compatExt spid="_x0000_s1434154"/>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3981450</xdr:colOff>
          <xdr:row>3</xdr:row>
          <xdr:rowOff>85725</xdr:rowOff>
        </xdr:from>
        <xdr:to>
          <xdr:col>5</xdr:col>
          <xdr:colOff>95250</xdr:colOff>
          <xdr:row>5</xdr:row>
          <xdr:rowOff>76200</xdr:rowOff>
        </xdr:to>
        <xdr:sp macro="" textlink="">
          <xdr:nvSpPr>
            <xdr:cNvPr id="1434278" name="Button 2726" hidden="1">
              <a:extLst>
                <a:ext uri="{63B3BB69-23CF-44E3-9099-C40C66FF867C}">
                  <a14:compatExt spid="_x0000_s143427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6</xdr:row>
      <xdr:rowOff>0</xdr:rowOff>
    </xdr:from>
    <xdr:ext cx="8220075" cy="1504950"/>
    <xdr:pic>
      <xdr:nvPicPr>
        <xdr:cNvPr id="1742402" name="Picture 1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839325" y="1409700"/>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505867</xdr:rowOff>
    </xdr:to>
    <xdr:sp macro="" textlink="">
      <xdr:nvSpPr>
        <xdr:cNvPr id="2948" name="TextBox 8"/>
        <xdr:cNvSpPr txBox="1"/>
      </xdr:nvSpPr>
      <xdr:spPr>
        <a:xfrm>
          <a:off x="9915525" y="33528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10</xdr:row>
      <xdr:rowOff>0</xdr:rowOff>
    </xdr:from>
    <xdr:to>
      <xdr:col>30</xdr:col>
      <xdr:colOff>419100</xdr:colOff>
      <xdr:row>10</xdr:row>
      <xdr:rowOff>503969</xdr:rowOff>
    </xdr:to>
    <xdr:sp macro="" textlink="">
      <xdr:nvSpPr>
        <xdr:cNvPr id="2949" name="TextBox 9"/>
        <xdr:cNvSpPr txBox="1"/>
      </xdr:nvSpPr>
      <xdr:spPr>
        <a:xfrm>
          <a:off x="9915525" y="3981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503858</xdr:rowOff>
    </xdr:to>
    <xdr:sp macro="" textlink="">
      <xdr:nvSpPr>
        <xdr:cNvPr id="2950" name="TextBox 10"/>
        <xdr:cNvSpPr txBox="1"/>
      </xdr:nvSpPr>
      <xdr:spPr>
        <a:xfrm>
          <a:off x="9915525" y="4581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506053</xdr:rowOff>
    </xdr:to>
    <xdr:sp macro="" textlink="">
      <xdr:nvSpPr>
        <xdr:cNvPr id="2951" name="TextBox 11"/>
        <xdr:cNvSpPr txBox="1"/>
      </xdr:nvSpPr>
      <xdr:spPr>
        <a:xfrm>
          <a:off x="9915525" y="5162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504899</xdr:rowOff>
    </xdr:to>
    <xdr:sp macro="" textlink="">
      <xdr:nvSpPr>
        <xdr:cNvPr id="2952" name="TextBox 12"/>
        <xdr:cNvSpPr txBox="1"/>
      </xdr:nvSpPr>
      <xdr:spPr>
        <a:xfrm>
          <a:off x="9915525" y="5800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0</xdr:colOff>
      <xdr:row>3</xdr:row>
      <xdr:rowOff>133350</xdr:rowOff>
    </xdr:from>
    <xdr:ext cx="1352550" cy="381000"/>
    <xdr:pic>
      <xdr:nvPicPr>
        <xdr:cNvPr id="154202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895350"/>
          <a:ext cx="1352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9823</xdr:colOff>
      <xdr:row>14</xdr:row>
      <xdr:rowOff>162223</xdr:rowOff>
    </xdr:from>
    <xdr:to>
      <xdr:col>25</xdr:col>
      <xdr:colOff>76600</xdr:colOff>
      <xdr:row>16</xdr:row>
      <xdr:rowOff>57299</xdr:rowOff>
    </xdr:to>
    <xdr:sp macro="" textlink="" fLocksText="0">
      <xdr:nvSpPr>
        <xdr:cNvPr id="2954" name="Rounded Rectangle 13">
          <a:hlinkClick xmlns:r="http://schemas.openxmlformats.org/officeDocument/2006/relationships" r:id="rId2"/>
        </xdr:cNvPr>
        <xdr:cNvSpPr/>
      </xdr:nvSpPr>
      <xdr:spPr>
        <a:xfrm>
          <a:off x="9925050" y="6524625"/>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Volgende</a:t>
          </a:r>
        </a:p>
      </xdr:txBody>
    </xdr:sp>
    <xdr:clientData/>
  </xdr:twoCellAnchor>
  <mc:AlternateContent xmlns:mc="http://schemas.openxmlformats.org/markup-compatibility/2006">
    <mc:Choice xmlns:a14="http://schemas.microsoft.com/office/drawing/2010/main" Requires="a14">
      <xdr:twoCellAnchor>
        <xdr:from>
          <xdr:col>2</xdr:col>
          <xdr:colOff>2743200</xdr:colOff>
          <xdr:row>3</xdr:row>
          <xdr:rowOff>114300</xdr:rowOff>
        </xdr:from>
        <xdr:to>
          <xdr:col>2</xdr:col>
          <xdr:colOff>3819525</xdr:colOff>
          <xdr:row>5</xdr:row>
          <xdr:rowOff>104775</xdr:rowOff>
        </xdr:to>
        <xdr:sp macro="" textlink="">
          <xdr:nvSpPr>
            <xdr:cNvPr id="1541265" name="Button 2193" hidden="1">
              <a:extLst>
                <a:ext uri="{63B3BB69-23CF-44E3-9099-C40C66FF867C}">
                  <a14:compatExt spid="_x0000_s1541265"/>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3914775</xdr:colOff>
          <xdr:row>3</xdr:row>
          <xdr:rowOff>104775</xdr:rowOff>
        </xdr:from>
        <xdr:to>
          <xdr:col>5</xdr:col>
          <xdr:colOff>85725</xdr:colOff>
          <xdr:row>5</xdr:row>
          <xdr:rowOff>95250</xdr:rowOff>
        </xdr:to>
        <xdr:sp macro="" textlink="">
          <xdr:nvSpPr>
            <xdr:cNvPr id="1541355" name="Button 2283" hidden="1">
              <a:extLst>
                <a:ext uri="{63B3BB69-23CF-44E3-9099-C40C66FF867C}">
                  <a14:compatExt spid="_x0000_s1541355"/>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5</xdr:row>
      <xdr:rowOff>190500</xdr:rowOff>
    </xdr:from>
    <xdr:ext cx="8229600" cy="1495425"/>
    <xdr:pic>
      <xdr:nvPicPr>
        <xdr:cNvPr id="1542027" name="Picture 1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915525" y="1323975"/>
          <a:ext cx="822960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1</xdr:col>
      <xdr:colOff>1193800</xdr:colOff>
      <xdr:row>32</xdr:row>
      <xdr:rowOff>180975</xdr:rowOff>
    </xdr:from>
    <xdr:to>
      <xdr:col>2</xdr:col>
      <xdr:colOff>4213225</xdr:colOff>
      <xdr:row>41</xdr:row>
      <xdr:rowOff>342900</xdr:rowOff>
    </xdr:to>
    <xdr:graphicFrame macro="">
      <xdr:nvGraphicFramePr>
        <xdr:cNvPr id="142293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1104900</xdr:colOff>
      <xdr:row>45</xdr:row>
      <xdr:rowOff>85725</xdr:rowOff>
    </xdr:from>
    <xdr:to>
      <xdr:col>2</xdr:col>
      <xdr:colOff>4143375</xdr:colOff>
      <xdr:row>57</xdr:row>
      <xdr:rowOff>38100</xdr:rowOff>
    </xdr:to>
    <xdr:graphicFrame macro="">
      <xdr:nvGraphicFramePr>
        <xdr:cNvPr id="1422931"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676424</xdr:colOff>
      <xdr:row>54</xdr:row>
      <xdr:rowOff>75902</xdr:rowOff>
    </xdr:from>
    <xdr:to>
      <xdr:col>8</xdr:col>
      <xdr:colOff>686098</xdr:colOff>
      <xdr:row>56</xdr:row>
      <xdr:rowOff>37951</xdr:rowOff>
    </xdr:to>
    <xdr:sp macro="" textlink="" fLocksText="0">
      <xdr:nvSpPr>
        <xdr:cNvPr id="1620" name="Rounded Rectangle 5">
          <a:hlinkClick xmlns:r="http://schemas.openxmlformats.org/officeDocument/2006/relationships" r:id="rId3"/>
        </xdr:cNvPr>
        <xdr:cNvSpPr/>
      </xdr:nvSpPr>
      <xdr:spPr>
        <a:xfrm>
          <a:off x="11525250" y="15706725"/>
          <a:ext cx="971550" cy="2857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Volgende</a:t>
          </a:r>
        </a:p>
      </xdr:txBody>
    </xdr:sp>
    <xdr:clientData/>
  </xdr:twoCellAnchor>
  <xdr:oneCellAnchor>
    <xdr:from>
      <xdr:col>1</xdr:col>
      <xdr:colOff>0</xdr:colOff>
      <xdr:row>63</xdr:row>
      <xdr:rowOff>0</xdr:rowOff>
    </xdr:from>
    <xdr:ext cx="8220075" cy="1495425"/>
    <xdr:pic>
      <xdr:nvPicPr>
        <xdr:cNvPr id="1422933" name="Picture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323850" y="175164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xdr:from>
      <xdr:col>22</xdr:col>
      <xdr:colOff>66768</xdr:colOff>
      <xdr:row>2</xdr:row>
      <xdr:rowOff>28910</xdr:rowOff>
    </xdr:from>
    <xdr:to>
      <xdr:col>22</xdr:col>
      <xdr:colOff>276365</xdr:colOff>
      <xdr:row>2</xdr:row>
      <xdr:rowOff>171896</xdr:rowOff>
    </xdr:to>
    <xdr:sp macro="" textlink="" fLocksText="0">
      <xdr:nvSpPr>
        <xdr:cNvPr id="2224" name="Left Brace 1"/>
        <xdr:cNvSpPr/>
      </xdr:nvSpPr>
      <xdr:spPr>
        <a:xfrm>
          <a:off x="22183725" y="40957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24</xdr:col>
      <xdr:colOff>38063</xdr:colOff>
      <xdr:row>2</xdr:row>
      <xdr:rowOff>47662</xdr:rowOff>
    </xdr:from>
    <xdr:to>
      <xdr:col>24</xdr:col>
      <xdr:colOff>247697</xdr:colOff>
      <xdr:row>2</xdr:row>
      <xdr:rowOff>190649</xdr:rowOff>
    </xdr:to>
    <xdr:sp macro="" textlink="" fLocksText="0">
      <xdr:nvSpPr>
        <xdr:cNvPr id="2225" name="Left Brace 2"/>
        <xdr:cNvSpPr/>
      </xdr:nvSpPr>
      <xdr:spPr>
        <a:xfrm>
          <a:off x="23260050" y="42862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26</xdr:col>
      <xdr:colOff>38063</xdr:colOff>
      <xdr:row>2</xdr:row>
      <xdr:rowOff>47662</xdr:rowOff>
    </xdr:from>
    <xdr:to>
      <xdr:col>26</xdr:col>
      <xdr:colOff>247697</xdr:colOff>
      <xdr:row>2</xdr:row>
      <xdr:rowOff>190649</xdr:rowOff>
    </xdr:to>
    <xdr:sp macro="" textlink="" fLocksText="0">
      <xdr:nvSpPr>
        <xdr:cNvPr id="2226" name="Left Brace 3"/>
        <xdr:cNvSpPr/>
      </xdr:nvSpPr>
      <xdr:spPr>
        <a:xfrm>
          <a:off x="24384000" y="42862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1</xdr:col>
      <xdr:colOff>0</xdr:colOff>
      <xdr:row>8</xdr:row>
      <xdr:rowOff>0</xdr:rowOff>
    </xdr:from>
    <xdr:to>
      <xdr:col>8</xdr:col>
      <xdr:colOff>142875</xdr:colOff>
      <xdr:row>43</xdr:row>
      <xdr:rowOff>95250</xdr:rowOff>
    </xdr:to>
    <xdr:graphicFrame macro="">
      <xdr:nvGraphicFramePr>
        <xdr:cNvPr id="1797299"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44</xdr:row>
      <xdr:rowOff>0</xdr:rowOff>
    </xdr:from>
    <xdr:ext cx="5257800" cy="1476375"/>
    <xdr:pic>
      <xdr:nvPicPr>
        <xdr:cNvPr id="1797300"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52425" y="8391525"/>
          <a:ext cx="525780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c:userShapes xmlns:c="http://schemas.openxmlformats.org/drawingml/2006/chart">
  <cdr:relSizeAnchor xmlns:cdr="http://schemas.openxmlformats.org/drawingml/2006/chartDrawing">
    <cdr:from>
      <cdr:x>0.24825</cdr:x>
      <cdr:y>0.146</cdr:y>
    </cdr:from>
    <cdr:to>
      <cdr:x>0.74975</cdr:x>
      <cdr:y>0.93975</cdr:y>
    </cdr:to>
    <cdr:sp macro="" textlink="" fLocksText="0">
      <cdr:nvSpPr>
        <cdr:cNvPr id="3" name="Rectangle 2"/>
        <cdr:cNvSpPr/>
      </cdr:nvSpPr>
      <cdr:spPr>
        <a:xfrm xmlns:a="http://schemas.openxmlformats.org/drawingml/2006/main">
          <a:off x="2809875" y="981075"/>
          <a:ext cx="5695950" cy="5372100"/>
        </a:xfrm>
        <a:prstGeom xmlns:a="http://schemas.openxmlformats.org/drawingml/2006/main" prst="rect">
          <a:avLst/>
        </a:prstGeom>
        <a:noFill xmlns:a="http://schemas.openxmlformats.org/drawingml/2006/main"/>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0.7515</cdr:x>
      <cdr:y>0.5445</cdr:y>
    </cdr:from>
    <cdr:to>
      <cdr:x>0.79075</cdr:x>
      <cdr:y>0.57525</cdr:y>
    </cdr:to>
    <cdr:sp macro="" textlink="" fLocksText="0">
      <cdr:nvSpPr>
        <cdr:cNvPr id="5" name="Right Arrow 4"/>
        <cdr:cNvSpPr/>
      </cdr:nvSpPr>
      <cdr:spPr>
        <a:xfrm xmlns:a="http://schemas.openxmlformats.org/drawingml/2006/main">
          <a:off x="8524875" y="3676650"/>
          <a:ext cx="447675" cy="209550"/>
        </a:xfrm>
        <a:prstGeom xmlns:a="http://schemas.openxmlformats.org/drawingml/2006/main" prst="rightArrow">
          <a:avLst/>
        </a:prstGeom>
        <a:solidFill xmlns:a="http://schemas.openxmlformats.org/drawingml/2006/main">
          <a:srgbClr val="0070C0"/>
        </a:solidFill>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0.7955</cdr:x>
      <cdr:y>0.53575</cdr:y>
    </cdr:from>
    <cdr:to>
      <cdr:x>0.96125</cdr:x>
      <cdr:y>0.86625</cdr:y>
    </cdr:to>
    <cdr:sp macro="" textlink="">
      <cdr:nvSpPr>
        <cdr:cNvPr id="6" name="TextBox 5"/>
        <cdr:cNvSpPr txBox="1"/>
      </cdr:nvSpPr>
      <cdr:spPr>
        <a:xfrm xmlns:a="http://schemas.openxmlformats.org/drawingml/2006/main">
          <a:off x="9029700" y="3619500"/>
          <a:ext cx="1885950" cy="2238375"/>
        </a:xfrm>
        <a:prstGeom xmlns:a="http://schemas.openxmlformats.org/drawingml/2006/main" prst="rect">
          <a:avLst/>
        </a:prstGeom>
      </cdr:spPr>
      <cdr:txBody>
        <a:bodyPr xmlns:a="http://schemas.openxmlformats.org/drawingml/2006/main" vertOverflow="clip" wrap="none"/>
        <a:lstStyle xmlns:a="http://schemas.openxmlformats.org/drawingml/2006/main"/>
        <a:p xmlns:a="http://schemas.openxmlformats.org/drawingml/2006/main">
          <a:endParaRPr lang="en-US"/>
        </a:p>
      </cdr:txBody>
    </cdr:sp>
  </cdr:relSizeAnchor>
  <cdr:relSizeAnchor xmlns:cdr="http://schemas.openxmlformats.org/drawingml/2006/chartDrawing">
    <cdr:from>
      <cdr:x>0.4975</cdr:x>
      <cdr:y>0.17525</cdr:y>
    </cdr:from>
    <cdr:to>
      <cdr:x>0.52775</cdr:x>
      <cdr:y>0.4</cdr:y>
    </cdr:to>
    <cdr:sp macro="" textlink="">
      <cdr:nvSpPr>
        <cdr:cNvPr id="1913860" name="Down Arrow 20"/>
        <cdr:cNvSpPr>
          <a:spLocks xmlns:a="http://schemas.openxmlformats.org/drawingml/2006/main" noChangeArrowheads="1"/>
        </cdr:cNvSpPr>
      </cdr:nvSpPr>
      <cdr:spPr bwMode="auto">
        <a:xfrm xmlns:a="http://schemas.openxmlformats.org/drawingml/2006/main" rot="5400000" flipV="1">
          <a:off x="5648325" y="1181100"/>
          <a:ext cx="342900" cy="1524000"/>
        </a:xfrm>
        <a:prstGeom xmlns:a="http://schemas.openxmlformats.org/drawingml/2006/main" prst="downArrow">
          <a:avLst>
            <a:gd name="adj1" fmla="val 60833"/>
            <a:gd name="adj2" fmla="val 100000"/>
          </a:avLst>
        </a:prstGeom>
        <a:solidFill xmlns:a="http://schemas.openxmlformats.org/drawingml/2006/main">
          <a:srgbClr val="77933C"/>
        </a:solidFill>
        <a:ln xmlns:a="http://schemas.openxmlformats.org/drawingml/2006/main" w="25400" algn="ctr">
          <a:solidFill>
            <a:srgbClr val="77933C"/>
          </a:solidFill>
          <a:miter lim="800000"/>
        </a:ln>
      </cdr:spPr>
    </cdr:sp>
  </cdr:relSizeAnchor>
  <cdr:relSizeAnchor xmlns:cdr="http://schemas.openxmlformats.org/drawingml/2006/chartDrawing">
    <cdr:from>
      <cdr:x>0.29275</cdr:x>
      <cdr:y>0.6535</cdr:y>
    </cdr:from>
    <cdr:to>
      <cdr:x>0.42525</cdr:x>
      <cdr:y>0.7045</cdr:y>
    </cdr:to>
    <cdr:sp macro="" textlink="" fLocksText="0">
      <cdr:nvSpPr>
        <cdr:cNvPr id="22" name="Down Arrow 21"/>
        <cdr:cNvSpPr/>
      </cdr:nvSpPr>
      <cdr:spPr>
        <a:xfrm xmlns:a="http://schemas.openxmlformats.org/drawingml/2006/main" rot="19910260" flipV="1">
          <a:off x="3314700" y="4410075"/>
          <a:ext cx="1504950" cy="342900"/>
        </a:xfrm>
        <a:prstGeom xmlns:a="http://schemas.openxmlformats.org/drawingml/2006/main" prst="downArrow">
          <a:avLst>
            <a:gd name="adj1" fmla="val 60836"/>
            <a:gd name="adj2" fmla="val 100000"/>
          </a:avLst>
        </a:prstGeom>
        <a:solidFill xmlns:a="http://schemas.openxmlformats.org/drawingml/2006/main">
          <a:srgbClr val="C00000"/>
        </a:solidFill>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0.564</cdr:x>
      <cdr:y>0.6695</cdr:y>
    </cdr:from>
    <cdr:to>
      <cdr:x>0.6965</cdr:x>
      <cdr:y>0.7205</cdr:y>
    </cdr:to>
    <cdr:sp macro="" textlink="" fLocksText="0">
      <cdr:nvSpPr>
        <cdr:cNvPr id="23" name="Down Arrow 22"/>
        <cdr:cNvSpPr/>
      </cdr:nvSpPr>
      <cdr:spPr>
        <a:xfrm xmlns:a="http://schemas.openxmlformats.org/drawingml/2006/main" rot="12948504" flipV="1">
          <a:off x="6400800" y="4524375"/>
          <a:ext cx="1504950" cy="342900"/>
        </a:xfrm>
        <a:prstGeom xmlns:a="http://schemas.openxmlformats.org/drawingml/2006/main" prst="downArrow">
          <a:avLst>
            <a:gd name="adj1" fmla="val 60836"/>
            <a:gd name="adj2" fmla="val 100000"/>
          </a:avLst>
        </a:prstGeom>
        <a:solidFill xmlns:a="http://schemas.openxmlformats.org/drawingml/2006/main">
          <a:srgbClr val="0070C0"/>
        </a:solidFill>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0.811</cdr:x>
      <cdr:y>0.53075</cdr:y>
    </cdr:from>
    <cdr:to>
      <cdr:x>0.904</cdr:x>
      <cdr:y>0.581</cdr:y>
    </cdr:to>
    <cdr:sp macro="" textlink="">
      <cdr:nvSpPr>
        <cdr:cNvPr id="24" name="TextBox 8"/>
        <cdr:cNvSpPr txBox="1"/>
      </cdr:nvSpPr>
      <cdr:spPr>
        <a:xfrm xmlns:a="http://schemas.openxmlformats.org/drawingml/2006/main">
          <a:off x="9201150" y="3581400"/>
          <a:ext cx="1057275" cy="34290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600" b="1"/>
            <a:t>ENABLERS</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Overzicht%20BSI%20&amp;amp;%20CSI"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zicht BSI &amp;amp; CSI"/>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0.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1.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2.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3.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L41"/>
  <sheetViews>
    <sheetView zoomScale="115" zoomScaleNormal="115" workbookViewId="0">
      <selection activeCell="D37" sqref="A37:IV37"/>
    </sheetView>
  </sheetViews>
  <sheetFormatPr defaultColWidth="11.42578125" defaultRowHeight="11.25" customHeight="1" x14ac:dyDescent="0.25"/>
  <cols>
    <col min="1" max="1" width="4.140625" style="17" customWidth="1"/>
    <col min="2" max="2" width="46.5703125" style="17" customWidth="1"/>
    <col min="3" max="3" width="6.140625" style="17" customWidth="1"/>
    <col min="4" max="4" width="56.7109375" style="17" customWidth="1"/>
    <col min="5" max="5" width="5.7109375" style="17" customWidth="1"/>
    <col min="6" max="6" width="94.7109375" style="17" customWidth="1"/>
    <col min="7" max="7" width="4.5703125" style="17" customWidth="1"/>
    <col min="8" max="8" width="18.28515625" style="17" customWidth="1"/>
    <col min="9" max="16384" width="11.42578125" style="17"/>
  </cols>
  <sheetData>
    <row r="1" spans="1:12" ht="11.25" customHeight="1" x14ac:dyDescent="0.25">
      <c r="B1" s="16" t="s">
        <v>1072</v>
      </c>
      <c r="C1" s="14"/>
      <c r="D1" s="16" t="s">
        <v>1073</v>
      </c>
      <c r="E1" s="16" t="s">
        <v>1074</v>
      </c>
      <c r="G1" s="122" t="s">
        <v>1075</v>
      </c>
      <c r="H1" s="18"/>
      <c r="I1" s="18"/>
      <c r="J1" s="18"/>
      <c r="K1" s="18"/>
      <c r="L1" s="39"/>
    </row>
    <row r="2" spans="1:12" ht="11.25" customHeight="1" x14ac:dyDescent="0.25">
      <c r="A2" s="14" t="s">
        <v>1076</v>
      </c>
      <c r="B2" s="14" t="s">
        <v>1077</v>
      </c>
      <c r="C2" s="15" t="s">
        <v>1078</v>
      </c>
      <c r="D2" s="15" t="s">
        <v>1079</v>
      </c>
      <c r="E2" s="14" t="s">
        <v>1080</v>
      </c>
      <c r="F2" s="14" t="s">
        <v>1081</v>
      </c>
      <c r="G2" s="123">
        <v>1</v>
      </c>
      <c r="L2" s="41"/>
    </row>
    <row r="3" spans="1:12" ht="11.25" customHeight="1" x14ac:dyDescent="0.25">
      <c r="A3" s="14"/>
      <c r="B3" s="14"/>
      <c r="C3" s="15"/>
      <c r="D3" s="15"/>
      <c r="E3" s="14" t="s">
        <v>1082</v>
      </c>
      <c r="F3" s="14" t="s">
        <v>1083</v>
      </c>
      <c r="G3" s="123">
        <v>1</v>
      </c>
      <c r="L3" s="41"/>
    </row>
    <row r="4" spans="1:12" ht="11.25" customHeight="1" x14ac:dyDescent="0.25">
      <c r="A4" s="14"/>
      <c r="B4" s="14"/>
      <c r="C4" s="14"/>
      <c r="D4" s="14"/>
      <c r="E4" s="14" t="s">
        <v>1084</v>
      </c>
      <c r="F4" s="14" t="s">
        <v>1085</v>
      </c>
      <c r="G4" s="123">
        <v>1</v>
      </c>
      <c r="L4" s="41"/>
    </row>
    <row r="5" spans="1:12" ht="11.25" customHeight="1" x14ac:dyDescent="0.25">
      <c r="A5" s="14"/>
      <c r="B5" s="14"/>
      <c r="C5" s="14"/>
      <c r="D5" s="14"/>
      <c r="E5" s="14" t="s">
        <v>1086</v>
      </c>
      <c r="F5" s="15" t="s">
        <v>1087</v>
      </c>
      <c r="G5" s="123">
        <v>1</v>
      </c>
    </row>
    <row r="6" spans="1:12" ht="11.25" customHeight="1" x14ac:dyDescent="0.25">
      <c r="C6" s="14"/>
      <c r="D6" s="14"/>
      <c r="G6" s="123"/>
    </row>
    <row r="7" spans="1:12" ht="11.25" customHeight="1" x14ac:dyDescent="0.25">
      <c r="A7" s="15" t="s">
        <v>1088</v>
      </c>
      <c r="B7" s="15" t="s">
        <v>1089</v>
      </c>
      <c r="C7" s="15" t="s">
        <v>1090</v>
      </c>
      <c r="D7" s="112" t="s">
        <v>1091</v>
      </c>
      <c r="E7" s="14" t="s">
        <v>1092</v>
      </c>
      <c r="F7" s="14" t="s">
        <v>1093</v>
      </c>
      <c r="G7" s="123">
        <v>1</v>
      </c>
    </row>
    <row r="8" spans="1:12" ht="11.25" customHeight="1" x14ac:dyDescent="0.25">
      <c r="B8" s="16"/>
      <c r="C8" s="31"/>
      <c r="D8" s="29"/>
      <c r="E8" s="14" t="s">
        <v>1094</v>
      </c>
      <c r="F8" s="14" t="s">
        <v>1095</v>
      </c>
      <c r="G8" s="123">
        <v>1</v>
      </c>
    </row>
    <row r="9" spans="1:12" ht="11.25" customHeight="1" x14ac:dyDescent="0.25">
      <c r="B9" s="16"/>
      <c r="C9" s="31"/>
      <c r="D9" s="29"/>
      <c r="E9" s="14" t="s">
        <v>1096</v>
      </c>
      <c r="F9" s="14" t="s">
        <v>1097</v>
      </c>
      <c r="G9" s="123">
        <v>1</v>
      </c>
    </row>
    <row r="10" spans="1:12" ht="11.25" customHeight="1" x14ac:dyDescent="0.25">
      <c r="B10" s="16"/>
      <c r="C10" s="31"/>
      <c r="D10" s="29"/>
      <c r="E10" s="14" t="s">
        <v>1098</v>
      </c>
      <c r="F10" s="14" t="s">
        <v>1099</v>
      </c>
      <c r="G10" s="123">
        <v>1</v>
      </c>
    </row>
    <row r="11" spans="1:12" ht="11.25" customHeight="1" x14ac:dyDescent="0.25">
      <c r="B11" s="16"/>
      <c r="C11" s="31"/>
      <c r="D11" s="15"/>
      <c r="E11" s="14"/>
      <c r="F11" s="14"/>
      <c r="G11" s="123"/>
    </row>
    <row r="12" spans="1:12" ht="11.25" customHeight="1" x14ac:dyDescent="0.25">
      <c r="B12" s="16"/>
      <c r="C12" s="15" t="s">
        <v>1100</v>
      </c>
      <c r="D12" s="15" t="s">
        <v>1101</v>
      </c>
      <c r="E12" s="15" t="s">
        <v>1102</v>
      </c>
      <c r="F12" s="14" t="s">
        <v>1103</v>
      </c>
      <c r="G12" s="123">
        <v>1</v>
      </c>
    </row>
    <row r="13" spans="1:12" ht="11.25" customHeight="1" x14ac:dyDescent="0.25">
      <c r="B13" s="16"/>
      <c r="E13" s="15" t="s">
        <v>1104</v>
      </c>
      <c r="F13" s="14" t="s">
        <v>1105</v>
      </c>
      <c r="G13" s="123">
        <v>1</v>
      </c>
      <c r="H13" s="14"/>
    </row>
    <row r="14" spans="1:12" ht="11.25" customHeight="1" x14ac:dyDescent="0.25">
      <c r="B14" s="16"/>
      <c r="E14" s="14"/>
      <c r="F14" s="14"/>
      <c r="G14" s="123"/>
    </row>
    <row r="15" spans="1:12" ht="11.25" customHeight="1" x14ac:dyDescent="0.25">
      <c r="A15" s="14" t="s">
        <v>1106</v>
      </c>
      <c r="B15" s="14" t="s">
        <v>1107</v>
      </c>
      <c r="C15" s="14" t="s">
        <v>1108</v>
      </c>
      <c r="D15" s="14" t="s">
        <v>1109</v>
      </c>
      <c r="E15" s="15" t="s">
        <v>1110</v>
      </c>
      <c r="F15" s="15" t="s">
        <v>1111</v>
      </c>
      <c r="G15" s="123">
        <v>1</v>
      </c>
    </row>
    <row r="16" spans="1:12" ht="11.25" customHeight="1" x14ac:dyDescent="0.25">
      <c r="B16" s="16"/>
      <c r="E16" s="15" t="s">
        <v>1112</v>
      </c>
      <c r="F16" s="14" t="s">
        <v>1113</v>
      </c>
      <c r="G16" s="123">
        <v>1</v>
      </c>
    </row>
    <row r="17" spans="1:7" ht="11.25" customHeight="1" x14ac:dyDescent="0.25">
      <c r="B17" s="16"/>
      <c r="E17" s="15" t="s">
        <v>1114</v>
      </c>
      <c r="F17" s="14" t="s">
        <v>1115</v>
      </c>
      <c r="G17" s="123">
        <v>1</v>
      </c>
    </row>
    <row r="18" spans="1:7" s="31" customFormat="1" ht="11.25" customHeight="1" x14ac:dyDescent="0.25">
      <c r="B18" s="29"/>
      <c r="C18" s="17"/>
      <c r="D18" s="14"/>
      <c r="E18" s="15" t="s">
        <v>1116</v>
      </c>
      <c r="F18" s="14" t="s">
        <v>1117</v>
      </c>
      <c r="G18" s="123">
        <v>1</v>
      </c>
    </row>
    <row r="19" spans="1:7" s="31" customFormat="1" ht="11.25" customHeight="1" x14ac:dyDescent="0.25">
      <c r="B19" s="29"/>
      <c r="C19" s="17"/>
      <c r="D19" s="14"/>
      <c r="G19" s="123"/>
    </row>
    <row r="20" spans="1:7" s="31" customFormat="1" ht="11.25" customHeight="1" x14ac:dyDescent="0.25">
      <c r="B20" s="29"/>
      <c r="C20" s="14" t="s">
        <v>1118</v>
      </c>
      <c r="D20" s="14" t="s">
        <v>1119</v>
      </c>
      <c r="E20" s="15" t="s">
        <v>1120</v>
      </c>
      <c r="F20" s="14" t="s">
        <v>1121</v>
      </c>
      <c r="G20" s="123">
        <v>1</v>
      </c>
    </row>
    <row r="21" spans="1:7" s="31" customFormat="1" ht="11.25" customHeight="1" x14ac:dyDescent="0.25">
      <c r="B21" s="29"/>
      <c r="C21" s="14"/>
      <c r="D21" s="14"/>
      <c r="E21" s="15" t="s">
        <v>1122</v>
      </c>
      <c r="F21" s="14" t="s">
        <v>1123</v>
      </c>
      <c r="G21" s="123">
        <v>1</v>
      </c>
    </row>
    <row r="22" spans="1:7" s="31" customFormat="1" ht="11.25" customHeight="1" x14ac:dyDescent="0.25">
      <c r="B22" s="29"/>
      <c r="D22" s="14"/>
      <c r="E22" s="15" t="s">
        <v>1124</v>
      </c>
      <c r="F22" s="14" t="s">
        <v>1125</v>
      </c>
      <c r="G22" s="123">
        <v>1</v>
      </c>
    </row>
    <row r="23" spans="1:7" s="31" customFormat="1" ht="11.25" customHeight="1" x14ac:dyDescent="0.25">
      <c r="B23" s="29"/>
      <c r="D23" s="14"/>
      <c r="E23" s="15" t="s">
        <v>1126</v>
      </c>
      <c r="F23" s="14" t="s">
        <v>1127</v>
      </c>
      <c r="G23" s="123">
        <v>1</v>
      </c>
    </row>
    <row r="24" spans="1:7" s="31" customFormat="1" ht="11.25" customHeight="1" x14ac:dyDescent="0.25">
      <c r="B24" s="29"/>
      <c r="D24" s="14"/>
      <c r="G24" s="123"/>
    </row>
    <row r="25" spans="1:7" ht="11.25" customHeight="1" x14ac:dyDescent="0.25">
      <c r="A25" s="14" t="s">
        <v>1128</v>
      </c>
      <c r="B25" s="14" t="s">
        <v>1129</v>
      </c>
      <c r="C25" s="14" t="s">
        <v>1130</v>
      </c>
      <c r="D25" s="14" t="s">
        <v>1131</v>
      </c>
      <c r="E25" s="14" t="s">
        <v>1132</v>
      </c>
      <c r="F25" s="14" t="s">
        <v>1133</v>
      </c>
      <c r="G25" s="123">
        <v>1</v>
      </c>
    </row>
    <row r="26" spans="1:7" ht="11.25" customHeight="1" x14ac:dyDescent="0.25">
      <c r="C26" s="14"/>
      <c r="E26" s="14" t="s">
        <v>1134</v>
      </c>
      <c r="F26" s="14" t="s">
        <v>1135</v>
      </c>
      <c r="G26" s="123">
        <v>1</v>
      </c>
    </row>
    <row r="27" spans="1:7" ht="11.25" customHeight="1" x14ac:dyDescent="0.25">
      <c r="C27" s="14"/>
      <c r="E27" s="14" t="s">
        <v>1136</v>
      </c>
      <c r="F27" s="14" t="s">
        <v>1137</v>
      </c>
      <c r="G27" s="123">
        <v>1</v>
      </c>
    </row>
    <row r="28" spans="1:7" ht="11.25" customHeight="1" x14ac:dyDescent="0.25">
      <c r="C28" s="14"/>
      <c r="E28" s="14" t="s">
        <v>1138</v>
      </c>
      <c r="F28" s="14" t="s">
        <v>1139</v>
      </c>
      <c r="G28" s="123">
        <v>1</v>
      </c>
    </row>
    <row r="29" spans="1:7" ht="11.25" customHeight="1" x14ac:dyDescent="0.25">
      <c r="C29" s="14"/>
      <c r="E29" s="14"/>
      <c r="G29" s="123"/>
    </row>
    <row r="30" spans="1:7" ht="11.25" customHeight="1" x14ac:dyDescent="0.25">
      <c r="A30" s="14" t="s">
        <v>1140</v>
      </c>
      <c r="B30" s="15" t="s">
        <v>1141</v>
      </c>
      <c r="C30" s="15" t="s">
        <v>1142</v>
      </c>
      <c r="D30" s="15" t="s">
        <v>1143</v>
      </c>
      <c r="E30" s="15" t="s">
        <v>1144</v>
      </c>
      <c r="F30" s="24" t="s">
        <v>1145</v>
      </c>
      <c r="G30" s="123">
        <v>1</v>
      </c>
    </row>
    <row r="31" spans="1:7" ht="11.25" customHeight="1" x14ac:dyDescent="0.25">
      <c r="C31" s="14"/>
      <c r="D31" s="15"/>
      <c r="E31" s="15" t="s">
        <v>1146</v>
      </c>
      <c r="F31" s="33" t="s">
        <v>1147</v>
      </c>
      <c r="G31" s="123">
        <v>1</v>
      </c>
    </row>
    <row r="32" spans="1:7" ht="11.25" customHeight="1" x14ac:dyDescent="0.25">
      <c r="C32" s="14"/>
      <c r="D32" s="14"/>
      <c r="E32" s="15" t="s">
        <v>1148</v>
      </c>
      <c r="F32" s="24" t="s">
        <v>1149</v>
      </c>
      <c r="G32" s="123">
        <v>1</v>
      </c>
    </row>
    <row r="33" spans="3:7" ht="11.25" customHeight="1" x14ac:dyDescent="0.25">
      <c r="C33" s="14"/>
      <c r="D33" s="14"/>
      <c r="E33" s="15" t="s">
        <v>1150</v>
      </c>
      <c r="F33" s="15" t="s">
        <v>1151</v>
      </c>
      <c r="G33" s="123">
        <v>1</v>
      </c>
    </row>
    <row r="34" spans="3:7" ht="11.25" customHeight="1" x14ac:dyDescent="0.25">
      <c r="C34" s="14"/>
      <c r="D34" s="14"/>
      <c r="E34" s="15" t="s">
        <v>1152</v>
      </c>
      <c r="F34" s="24" t="s">
        <v>1153</v>
      </c>
      <c r="G34" s="123">
        <v>1</v>
      </c>
    </row>
    <row r="35" spans="3:7" ht="11.25" customHeight="1" x14ac:dyDescent="0.25">
      <c r="E35" s="15" t="s">
        <v>1154</v>
      </c>
      <c r="F35" s="33" t="s">
        <v>1155</v>
      </c>
      <c r="G35" s="123">
        <v>1</v>
      </c>
    </row>
    <row r="36" spans="3:7" ht="11.25" customHeight="1" x14ac:dyDescent="0.25">
      <c r="C36" s="14"/>
      <c r="D36" s="14"/>
      <c r="E36" s="15" t="s">
        <v>1156</v>
      </c>
      <c r="F36" s="33" t="s">
        <v>1157</v>
      </c>
      <c r="G36" s="123">
        <v>1</v>
      </c>
    </row>
    <row r="37" spans="3:7" ht="11.25" customHeight="1" x14ac:dyDescent="0.25">
      <c r="C37" s="14"/>
      <c r="D37" s="14"/>
      <c r="E37" s="15" t="s">
        <v>1158</v>
      </c>
      <c r="F37" s="33" t="s">
        <v>1159</v>
      </c>
      <c r="G37" s="123">
        <v>1</v>
      </c>
    </row>
    <row r="38" spans="3:7" ht="11.25" customHeight="1" x14ac:dyDescent="0.25">
      <c r="C38" s="14"/>
      <c r="D38" s="14"/>
      <c r="E38" s="15" t="s">
        <v>1160</v>
      </c>
      <c r="F38" s="33" t="s">
        <v>1161</v>
      </c>
      <c r="G38" s="123">
        <v>1</v>
      </c>
    </row>
    <row r="39" spans="3:7" ht="11.25" customHeight="1" x14ac:dyDescent="0.25">
      <c r="C39" s="14"/>
      <c r="D39" s="14"/>
      <c r="E39" s="15" t="s">
        <v>1162</v>
      </c>
      <c r="F39" s="24" t="s">
        <v>1163</v>
      </c>
      <c r="G39" s="123">
        <v>1</v>
      </c>
    </row>
    <row r="40" spans="3:7" ht="11.25" customHeight="1" x14ac:dyDescent="0.25">
      <c r="C40" s="14"/>
      <c r="D40" s="14"/>
    </row>
    <row r="41" spans="3:7" ht="11.25" customHeight="1" x14ac:dyDescent="0.25">
      <c r="C41" s="14"/>
      <c r="D41" s="1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L141"/>
  <sheetViews>
    <sheetView zoomScale="115" zoomScaleNormal="115" workbookViewId="0">
      <selection activeCell="F3" sqref="F3"/>
    </sheetView>
  </sheetViews>
  <sheetFormatPr defaultColWidth="11.42578125" defaultRowHeight="15" x14ac:dyDescent="0.25"/>
  <cols>
    <col min="1" max="1" width="5" style="25" customWidth="1"/>
    <col min="2" max="2" width="45.7109375" style="25" customWidth="1"/>
    <col min="3" max="3" width="6" style="25" customWidth="1"/>
    <col min="4" max="4" width="62.28515625" style="25" customWidth="1"/>
    <col min="5" max="5" width="7.28515625" style="21" customWidth="1"/>
    <col min="6" max="6" width="111.42578125" style="21" customWidth="1"/>
    <col min="7" max="7" width="5.28515625" style="25" customWidth="1"/>
    <col min="8" max="16384" width="11.42578125" style="25"/>
  </cols>
  <sheetData>
    <row r="1" spans="1:12" ht="11.25" customHeight="1" x14ac:dyDescent="0.25">
      <c r="B1" s="26" t="s">
        <v>1164</v>
      </c>
      <c r="C1" s="21"/>
      <c r="D1" s="26" t="s">
        <v>1165</v>
      </c>
      <c r="F1" s="26" t="s">
        <v>1166</v>
      </c>
      <c r="G1" s="122" t="s">
        <v>1167</v>
      </c>
      <c r="H1" s="39"/>
      <c r="I1" s="39"/>
      <c r="J1" s="39"/>
      <c r="K1" s="39"/>
      <c r="L1" s="39"/>
    </row>
    <row r="2" spans="1:12" ht="11.25" customHeight="1" x14ac:dyDescent="0.25">
      <c r="A2" s="21" t="s">
        <v>1168</v>
      </c>
      <c r="B2" s="21" t="s">
        <v>1169</v>
      </c>
      <c r="C2" s="21" t="s">
        <v>1170</v>
      </c>
      <c r="D2" s="21" t="s">
        <v>1171</v>
      </c>
      <c r="E2" s="21" t="s">
        <v>1172</v>
      </c>
      <c r="F2" s="21" t="s">
        <v>1173</v>
      </c>
      <c r="G2" s="123">
        <v>1</v>
      </c>
    </row>
    <row r="3" spans="1:12" ht="11.25" customHeight="1" x14ac:dyDescent="0.25">
      <c r="A3" s="21"/>
      <c r="B3" s="21"/>
      <c r="C3" s="21"/>
      <c r="D3" s="21"/>
      <c r="E3" s="21" t="s">
        <v>1174</v>
      </c>
      <c r="F3" s="21" t="s">
        <v>1175</v>
      </c>
      <c r="G3" s="123">
        <v>1</v>
      </c>
    </row>
    <row r="4" spans="1:12" ht="11.25" customHeight="1" x14ac:dyDescent="0.25">
      <c r="A4" s="21"/>
      <c r="B4" s="21"/>
      <c r="D4" s="27"/>
      <c r="E4" s="21" t="s">
        <v>1176</v>
      </c>
      <c r="F4" s="21" t="s">
        <v>1177</v>
      </c>
      <c r="G4" s="123">
        <v>1</v>
      </c>
    </row>
    <row r="5" spans="1:12" ht="11.25" customHeight="1" x14ac:dyDescent="0.25">
      <c r="A5" s="21"/>
      <c r="B5" s="21"/>
      <c r="D5" s="27"/>
      <c r="E5" s="21" t="s">
        <v>1178</v>
      </c>
      <c r="F5" s="21" t="s">
        <v>1179</v>
      </c>
      <c r="G5" s="123">
        <v>1</v>
      </c>
    </row>
    <row r="6" spans="1:12" ht="11.25" customHeight="1" x14ac:dyDescent="0.25">
      <c r="A6" s="21"/>
      <c r="B6" s="21"/>
      <c r="D6" s="27"/>
      <c r="E6" s="21" t="s">
        <v>1180</v>
      </c>
      <c r="F6" s="22" t="s">
        <v>1181</v>
      </c>
      <c r="G6" s="123">
        <v>1</v>
      </c>
    </row>
    <row r="7" spans="1:12" ht="11.25" customHeight="1" x14ac:dyDescent="0.25">
      <c r="A7" s="21"/>
      <c r="B7" s="21"/>
      <c r="D7" s="27"/>
      <c r="E7" s="21" t="s">
        <v>1182</v>
      </c>
      <c r="F7" s="21" t="s">
        <v>1183</v>
      </c>
      <c r="G7" s="123">
        <v>1</v>
      </c>
    </row>
    <row r="8" spans="1:12" ht="11.25" customHeight="1" x14ac:dyDescent="0.25">
      <c r="A8" s="21"/>
      <c r="B8" s="21"/>
      <c r="G8" s="123"/>
    </row>
    <row r="9" spans="1:12" ht="11.25" customHeight="1" x14ac:dyDescent="0.25">
      <c r="A9" s="21"/>
      <c r="B9" s="21"/>
      <c r="C9" s="21" t="s">
        <v>1184</v>
      </c>
      <c r="D9" s="21" t="s">
        <v>1185</v>
      </c>
      <c r="E9" s="21" t="s">
        <v>1186</v>
      </c>
      <c r="F9" s="22" t="s">
        <v>1187</v>
      </c>
      <c r="G9" s="123">
        <v>1</v>
      </c>
    </row>
    <row r="10" spans="1:12" ht="11.25" customHeight="1" x14ac:dyDescent="0.25">
      <c r="A10" s="21"/>
      <c r="B10" s="21"/>
      <c r="C10" s="21"/>
      <c r="E10" s="21" t="s">
        <v>1188</v>
      </c>
      <c r="F10" s="22" t="s">
        <v>1189</v>
      </c>
      <c r="G10" s="123">
        <v>1</v>
      </c>
    </row>
    <row r="11" spans="1:12" ht="11.25" customHeight="1" x14ac:dyDescent="0.25">
      <c r="A11" s="21"/>
      <c r="B11" s="21"/>
      <c r="C11" s="21"/>
      <c r="D11" s="21"/>
      <c r="E11" s="21" t="s">
        <v>1190</v>
      </c>
      <c r="F11" s="113" t="s">
        <v>1191</v>
      </c>
      <c r="G11" s="123">
        <v>1</v>
      </c>
    </row>
    <row r="12" spans="1:12" ht="11.25" customHeight="1" x14ac:dyDescent="0.25">
      <c r="A12" s="21"/>
      <c r="B12" s="21"/>
      <c r="C12" s="21"/>
      <c r="D12" s="21"/>
      <c r="E12" s="21" t="s">
        <v>1192</v>
      </c>
      <c r="F12" s="21" t="s">
        <v>1193</v>
      </c>
      <c r="G12" s="123">
        <v>1</v>
      </c>
    </row>
    <row r="13" spans="1:12" ht="11.25" customHeight="1" x14ac:dyDescent="0.25">
      <c r="A13" s="21"/>
      <c r="B13" s="21"/>
      <c r="C13" s="21"/>
      <c r="D13" s="21"/>
      <c r="E13" s="21" t="s">
        <v>1194</v>
      </c>
      <c r="F13" s="21" t="s">
        <v>1195</v>
      </c>
      <c r="G13" s="123">
        <v>1</v>
      </c>
    </row>
    <row r="14" spans="1:12" ht="11.25" customHeight="1" x14ac:dyDescent="0.25">
      <c r="A14" s="21"/>
      <c r="B14" s="21"/>
      <c r="C14" s="21"/>
      <c r="D14" s="21"/>
      <c r="E14" s="21" t="s">
        <v>1196</v>
      </c>
      <c r="F14" s="22" t="s">
        <v>1197</v>
      </c>
      <c r="G14" s="123">
        <v>1</v>
      </c>
    </row>
    <row r="15" spans="1:12" ht="11.25" customHeight="1" x14ac:dyDescent="0.25">
      <c r="A15" s="21"/>
      <c r="B15" s="21"/>
      <c r="C15" s="21"/>
      <c r="D15" s="21"/>
      <c r="E15" s="21" t="s">
        <v>1198</v>
      </c>
      <c r="F15" s="114" t="s">
        <v>1199</v>
      </c>
      <c r="G15" s="123">
        <v>1</v>
      </c>
    </row>
    <row r="16" spans="1:12" ht="11.25" customHeight="1" x14ac:dyDescent="0.25">
      <c r="A16" s="21"/>
      <c r="B16" s="21"/>
      <c r="C16" s="21"/>
      <c r="D16" s="21"/>
      <c r="E16" s="21" t="s">
        <v>1200</v>
      </c>
      <c r="F16" s="22" t="s">
        <v>1201</v>
      </c>
      <c r="G16" s="123">
        <v>1</v>
      </c>
    </row>
    <row r="17" spans="1:7" ht="11.25" customHeight="1" x14ac:dyDescent="0.25">
      <c r="A17" s="23"/>
      <c r="B17" s="27"/>
      <c r="C17" s="21"/>
      <c r="D17" s="27"/>
      <c r="E17" s="21" t="s">
        <v>1202</v>
      </c>
      <c r="F17" s="22" t="s">
        <v>1203</v>
      </c>
      <c r="G17" s="123">
        <v>1</v>
      </c>
    </row>
    <row r="18" spans="1:7" ht="11.25" customHeight="1" x14ac:dyDescent="0.25">
      <c r="A18" s="23"/>
      <c r="B18" s="27"/>
      <c r="C18" s="27"/>
      <c r="E18" s="21" t="s">
        <v>1204</v>
      </c>
      <c r="F18" s="22" t="s">
        <v>1205</v>
      </c>
      <c r="G18" s="123">
        <v>1</v>
      </c>
    </row>
    <row r="19" spans="1:7" ht="11.25" customHeight="1" x14ac:dyDescent="0.25">
      <c r="A19" s="23"/>
      <c r="B19" s="27"/>
      <c r="C19" s="27"/>
      <c r="D19" s="27"/>
      <c r="E19" s="27"/>
      <c r="F19" s="27"/>
      <c r="G19" s="123"/>
    </row>
    <row r="20" spans="1:7" ht="11.25" customHeight="1" x14ac:dyDescent="0.25">
      <c r="A20" s="21"/>
      <c r="C20" s="21" t="s">
        <v>1206</v>
      </c>
      <c r="D20" s="21" t="s">
        <v>1207</v>
      </c>
      <c r="E20" s="21" t="s">
        <v>1208</v>
      </c>
      <c r="F20" s="21" t="s">
        <v>1209</v>
      </c>
      <c r="G20" s="123">
        <v>1</v>
      </c>
    </row>
    <row r="21" spans="1:7" ht="11.25" customHeight="1" x14ac:dyDescent="0.25">
      <c r="A21" s="21"/>
      <c r="C21" s="21"/>
      <c r="D21" s="21"/>
      <c r="E21" s="21" t="s">
        <v>1210</v>
      </c>
      <c r="F21" s="21" t="s">
        <v>1211</v>
      </c>
      <c r="G21" s="123">
        <v>1</v>
      </c>
    </row>
    <row r="22" spans="1:7" ht="11.25" customHeight="1" x14ac:dyDescent="0.25">
      <c r="A22" s="21"/>
      <c r="C22" s="27"/>
      <c r="E22" s="21" t="s">
        <v>1212</v>
      </c>
      <c r="F22" s="22" t="s">
        <v>1213</v>
      </c>
      <c r="G22" s="123">
        <v>1</v>
      </c>
    </row>
    <row r="23" spans="1:7" ht="11.25" customHeight="1" x14ac:dyDescent="0.25">
      <c r="A23" s="21"/>
      <c r="C23" s="27"/>
      <c r="E23" s="21" t="s">
        <v>1214</v>
      </c>
      <c r="F23" s="27" t="s">
        <v>1215</v>
      </c>
      <c r="G23" s="123">
        <v>1</v>
      </c>
    </row>
    <row r="24" spans="1:7" ht="11.25" customHeight="1" x14ac:dyDescent="0.25">
      <c r="A24" s="21"/>
      <c r="C24" s="21"/>
      <c r="D24" s="21"/>
      <c r="E24" s="21" t="s">
        <v>1216</v>
      </c>
      <c r="F24" s="22" t="s">
        <v>1217</v>
      </c>
      <c r="G24" s="123">
        <v>1</v>
      </c>
    </row>
    <row r="25" spans="1:7" ht="11.25" customHeight="1" x14ac:dyDescent="0.25">
      <c r="A25" s="21"/>
      <c r="C25" s="21"/>
      <c r="D25" s="21"/>
      <c r="E25" s="21" t="s">
        <v>1218</v>
      </c>
      <c r="F25" s="27" t="s">
        <v>1219</v>
      </c>
      <c r="G25" s="123">
        <v>1</v>
      </c>
    </row>
    <row r="26" spans="1:7" ht="11.25" customHeight="1" x14ac:dyDescent="0.25">
      <c r="A26" s="21"/>
      <c r="C26" s="21"/>
      <c r="D26" s="21"/>
      <c r="E26" s="27"/>
      <c r="F26" s="25"/>
      <c r="G26" s="123"/>
    </row>
    <row r="27" spans="1:7" ht="11.25" customHeight="1" x14ac:dyDescent="0.25">
      <c r="A27" s="21" t="s">
        <v>1220</v>
      </c>
      <c r="B27" s="21" t="s">
        <v>1221</v>
      </c>
      <c r="C27" s="21" t="s">
        <v>1222</v>
      </c>
      <c r="D27" s="21" t="s">
        <v>1223</v>
      </c>
      <c r="E27" s="21" t="s">
        <v>1224</v>
      </c>
      <c r="F27" s="21" t="s">
        <v>1225</v>
      </c>
      <c r="G27" s="123">
        <v>1</v>
      </c>
    </row>
    <row r="28" spans="1:7" ht="11.25" customHeight="1" x14ac:dyDescent="0.25">
      <c r="A28" s="21"/>
      <c r="B28" s="21"/>
      <c r="C28" s="21"/>
      <c r="D28" s="21"/>
      <c r="E28" s="21" t="s">
        <v>1226</v>
      </c>
      <c r="F28" s="22" t="s">
        <v>1227</v>
      </c>
      <c r="G28" s="123">
        <v>1</v>
      </c>
    </row>
    <row r="29" spans="1:7" ht="11.25" customHeight="1" x14ac:dyDescent="0.25">
      <c r="A29" s="21"/>
      <c r="B29" s="21"/>
      <c r="C29" s="21"/>
      <c r="D29" s="21"/>
      <c r="E29" s="21" t="s">
        <v>1228</v>
      </c>
      <c r="F29" s="22" t="s">
        <v>1229</v>
      </c>
      <c r="G29" s="123">
        <v>1</v>
      </c>
    </row>
    <row r="30" spans="1:7" ht="11.25" customHeight="1" x14ac:dyDescent="0.25">
      <c r="A30" s="21"/>
      <c r="C30" s="21"/>
      <c r="D30" s="21"/>
      <c r="E30" s="21" t="s">
        <v>1230</v>
      </c>
      <c r="F30" s="22" t="s">
        <v>1231</v>
      </c>
      <c r="G30" s="123">
        <v>1</v>
      </c>
    </row>
    <row r="31" spans="1:7" ht="11.25" customHeight="1" x14ac:dyDescent="0.25">
      <c r="A31" s="21"/>
      <c r="C31" s="21"/>
      <c r="D31" s="21"/>
      <c r="E31" s="21" t="s">
        <v>1232</v>
      </c>
      <c r="F31" s="21" t="s">
        <v>1233</v>
      </c>
      <c r="G31" s="123">
        <v>1</v>
      </c>
    </row>
    <row r="32" spans="1:7" ht="11.25" customHeight="1" x14ac:dyDescent="0.25">
      <c r="A32" s="21"/>
      <c r="C32" s="21"/>
      <c r="D32" s="21"/>
      <c r="E32" s="21" t="s">
        <v>1234</v>
      </c>
      <c r="F32" s="21" t="s">
        <v>1235</v>
      </c>
      <c r="G32" s="123">
        <v>1</v>
      </c>
    </row>
    <row r="33" spans="1:7" ht="11.25" customHeight="1" x14ac:dyDescent="0.25">
      <c r="A33" s="21"/>
      <c r="B33" s="21"/>
      <c r="E33" s="21" t="s">
        <v>1236</v>
      </c>
      <c r="F33" s="22" t="s">
        <v>1237</v>
      </c>
      <c r="G33" s="123">
        <v>1</v>
      </c>
    </row>
    <row r="34" spans="1:7" ht="11.25" customHeight="1" x14ac:dyDescent="0.25">
      <c r="A34" s="21"/>
      <c r="B34" s="21"/>
      <c r="E34" s="21" t="s">
        <v>1238</v>
      </c>
      <c r="F34" s="22" t="s">
        <v>1239</v>
      </c>
      <c r="G34" s="123">
        <v>1</v>
      </c>
    </row>
    <row r="35" spans="1:7" ht="11.25" customHeight="1" x14ac:dyDescent="0.25">
      <c r="A35" s="21"/>
      <c r="B35" s="21"/>
      <c r="C35" s="21"/>
      <c r="G35" s="123"/>
    </row>
    <row r="36" spans="1:7" ht="11.25" customHeight="1" x14ac:dyDescent="0.25">
      <c r="A36" s="21"/>
      <c r="B36" s="21"/>
      <c r="C36" s="21" t="s">
        <v>1240</v>
      </c>
      <c r="D36" s="21" t="s">
        <v>1241</v>
      </c>
      <c r="E36" s="21" t="s">
        <v>1242</v>
      </c>
      <c r="F36" s="21" t="s">
        <v>1243</v>
      </c>
      <c r="G36" s="123">
        <v>1</v>
      </c>
    </row>
    <row r="37" spans="1:7" ht="11.25" customHeight="1" x14ac:dyDescent="0.25">
      <c r="A37" s="21"/>
      <c r="B37" s="21"/>
      <c r="C37" s="21"/>
      <c r="D37" s="21"/>
      <c r="E37" s="21" t="s">
        <v>1244</v>
      </c>
      <c r="F37" s="27" t="s">
        <v>1245</v>
      </c>
      <c r="G37" s="123">
        <v>1</v>
      </c>
    </row>
    <row r="38" spans="1:7" ht="11.25" customHeight="1" x14ac:dyDescent="0.25">
      <c r="A38" s="21"/>
      <c r="B38" s="21"/>
      <c r="D38" s="19"/>
      <c r="E38" s="21" t="s">
        <v>1246</v>
      </c>
      <c r="F38" s="21" t="s">
        <v>1247</v>
      </c>
      <c r="G38" s="123">
        <v>1</v>
      </c>
    </row>
    <row r="39" spans="1:7" ht="11.25" customHeight="1" x14ac:dyDescent="0.25">
      <c r="A39" s="21"/>
      <c r="B39" s="21"/>
      <c r="D39" s="19"/>
      <c r="E39" s="21" t="s">
        <v>1248</v>
      </c>
      <c r="F39" s="21" t="s">
        <v>1249</v>
      </c>
      <c r="G39" s="123">
        <v>1</v>
      </c>
    </row>
    <row r="40" spans="1:7" ht="11.25" customHeight="1" x14ac:dyDescent="0.25">
      <c r="A40" s="21"/>
      <c r="B40" s="21"/>
      <c r="D40" s="19"/>
      <c r="G40" s="123"/>
    </row>
    <row r="41" spans="1:7" ht="11.25" customHeight="1" x14ac:dyDescent="0.25">
      <c r="A41" s="21" t="s">
        <v>1250</v>
      </c>
      <c r="B41" s="21" t="s">
        <v>1251</v>
      </c>
      <c r="C41" s="21" t="s">
        <v>1252</v>
      </c>
      <c r="D41" s="21" t="s">
        <v>1253</v>
      </c>
      <c r="E41" s="21" t="s">
        <v>1254</v>
      </c>
      <c r="F41" s="21" t="s">
        <v>1255</v>
      </c>
      <c r="G41" s="123">
        <v>1</v>
      </c>
    </row>
    <row r="42" spans="1:7" ht="11.25" customHeight="1" x14ac:dyDescent="0.25">
      <c r="A42" s="21"/>
      <c r="B42" s="21"/>
      <c r="E42" s="21" t="s">
        <v>1256</v>
      </c>
      <c r="F42" s="21" t="s">
        <v>1257</v>
      </c>
      <c r="G42" s="123">
        <v>1</v>
      </c>
    </row>
    <row r="43" spans="1:7" ht="11.25" customHeight="1" x14ac:dyDescent="0.25">
      <c r="G43" s="123"/>
    </row>
    <row r="44" spans="1:7" ht="11.25" customHeight="1" x14ac:dyDescent="0.25">
      <c r="C44" s="21" t="s">
        <v>1258</v>
      </c>
      <c r="D44" s="21" t="s">
        <v>1259</v>
      </c>
      <c r="E44" s="21" t="s">
        <v>1260</v>
      </c>
      <c r="F44" s="19" t="s">
        <v>1261</v>
      </c>
      <c r="G44" s="123">
        <v>1</v>
      </c>
    </row>
    <row r="45" spans="1:7" ht="11.25" customHeight="1" x14ac:dyDescent="0.25">
      <c r="E45" s="21" t="s">
        <v>1262</v>
      </c>
      <c r="F45" s="21" t="s">
        <v>1263</v>
      </c>
      <c r="G45" s="123">
        <v>1</v>
      </c>
    </row>
    <row r="46" spans="1:7" ht="11.25" customHeight="1" x14ac:dyDescent="0.25">
      <c r="G46" s="123"/>
    </row>
    <row r="47" spans="1:7" ht="11.25" customHeight="1" x14ac:dyDescent="0.25">
      <c r="A47" s="21"/>
      <c r="C47" s="21" t="s">
        <v>1264</v>
      </c>
      <c r="D47" s="22" t="s">
        <v>1265</v>
      </c>
      <c r="E47" s="27" t="s">
        <v>1266</v>
      </c>
      <c r="F47" s="22" t="s">
        <v>1267</v>
      </c>
      <c r="G47" s="123">
        <v>1</v>
      </c>
    </row>
    <row r="48" spans="1:7" ht="11.25" customHeight="1" x14ac:dyDescent="0.25">
      <c r="D48" s="27"/>
      <c r="E48" s="27" t="s">
        <v>1268</v>
      </c>
      <c r="F48" s="22" t="s">
        <v>1269</v>
      </c>
      <c r="G48" s="123">
        <v>1</v>
      </c>
    </row>
    <row r="49" spans="3:7" ht="11.25" customHeight="1" x14ac:dyDescent="0.25">
      <c r="D49" s="27"/>
      <c r="E49" s="27" t="s">
        <v>1270</v>
      </c>
      <c r="F49" s="22" t="s">
        <v>1271</v>
      </c>
      <c r="G49" s="123">
        <v>1</v>
      </c>
    </row>
    <row r="50" spans="3:7" ht="11.25" customHeight="1" x14ac:dyDescent="0.25">
      <c r="D50" s="27"/>
      <c r="E50" s="27" t="s">
        <v>1272</v>
      </c>
      <c r="F50" s="22" t="s">
        <v>1273</v>
      </c>
      <c r="G50" s="123">
        <v>1</v>
      </c>
    </row>
    <row r="51" spans="3:7" ht="11.25" customHeight="1" x14ac:dyDescent="0.25">
      <c r="C51" s="27"/>
      <c r="D51" s="27"/>
      <c r="E51" s="27" t="s">
        <v>1274</v>
      </c>
      <c r="F51" s="22" t="s">
        <v>1275</v>
      </c>
      <c r="G51" s="123">
        <v>1</v>
      </c>
    </row>
    <row r="52" spans="3:7" ht="11.25" customHeight="1" x14ac:dyDescent="0.25">
      <c r="C52" s="27"/>
      <c r="D52" s="27"/>
      <c r="E52" s="27" t="s">
        <v>1276</v>
      </c>
      <c r="F52" s="22" t="s">
        <v>1277</v>
      </c>
      <c r="G52" s="123">
        <v>1</v>
      </c>
    </row>
    <row r="53" spans="3:7" ht="11.25" customHeight="1" x14ac:dyDescent="0.25">
      <c r="C53" s="27"/>
      <c r="D53" s="27"/>
      <c r="E53" s="27" t="s">
        <v>1278</v>
      </c>
      <c r="F53" s="22" t="s">
        <v>1279</v>
      </c>
      <c r="G53" s="123">
        <v>1</v>
      </c>
    </row>
    <row r="54" spans="3:7" ht="11.25" customHeight="1" x14ac:dyDescent="0.25">
      <c r="C54" s="27"/>
      <c r="D54" s="27"/>
      <c r="E54" s="27" t="s">
        <v>1280</v>
      </c>
      <c r="F54" s="22" t="s">
        <v>1281</v>
      </c>
      <c r="G54" s="123">
        <v>1</v>
      </c>
    </row>
    <row r="55" spans="3:7" ht="11.25" customHeight="1" x14ac:dyDescent="0.25">
      <c r="C55" s="27"/>
      <c r="D55" s="27"/>
      <c r="E55" s="27" t="s">
        <v>1282</v>
      </c>
      <c r="F55" s="22" t="s">
        <v>1283</v>
      </c>
      <c r="G55" s="123">
        <v>1</v>
      </c>
    </row>
    <row r="56" spans="3:7" ht="11.25" customHeight="1" x14ac:dyDescent="0.25">
      <c r="C56" s="27"/>
      <c r="D56" s="27"/>
      <c r="E56" s="27" t="s">
        <v>1284</v>
      </c>
      <c r="F56" s="22" t="s">
        <v>1285</v>
      </c>
      <c r="G56" s="123">
        <v>1</v>
      </c>
    </row>
    <row r="57" spans="3:7" ht="11.25" customHeight="1" x14ac:dyDescent="0.25">
      <c r="C57" s="27"/>
      <c r="E57" s="25"/>
      <c r="F57" s="25"/>
    </row>
    <row r="58" spans="3:7" ht="11.25" customHeight="1" x14ac:dyDescent="0.25">
      <c r="C58" s="27"/>
      <c r="E58" s="25"/>
      <c r="F58" s="25"/>
    </row>
    <row r="59" spans="3:7" ht="11.25" customHeight="1" x14ac:dyDescent="0.25">
      <c r="C59" s="27"/>
      <c r="E59" s="25"/>
      <c r="F59" s="25"/>
    </row>
    <row r="60" spans="3:7" ht="11.25" customHeight="1" x14ac:dyDescent="0.25">
      <c r="C60" s="27"/>
      <c r="E60" s="25"/>
      <c r="F60" s="25"/>
    </row>
    <row r="61" spans="3:7" ht="11.25" customHeight="1" x14ac:dyDescent="0.25"/>
    <row r="62" spans="3:7" ht="11.25" customHeight="1" x14ac:dyDescent="0.25"/>
    <row r="63" spans="3:7" ht="11.25" customHeight="1" x14ac:dyDescent="0.25"/>
    <row r="64" spans="3:7" ht="11.25" customHeight="1" x14ac:dyDescent="0.25"/>
    <row r="65" spans="5:6" ht="11.25" customHeight="1" x14ac:dyDescent="0.25"/>
    <row r="66" spans="5:6" ht="11.25" customHeight="1" x14ac:dyDescent="0.25"/>
    <row r="67" spans="5:6" ht="11.25" customHeight="1" x14ac:dyDescent="0.25"/>
    <row r="68" spans="5:6" ht="11.25" customHeight="1" x14ac:dyDescent="0.25"/>
    <row r="69" spans="5:6" ht="11.25" customHeight="1" x14ac:dyDescent="0.25"/>
    <row r="70" spans="5:6" ht="11.25" customHeight="1" x14ac:dyDescent="0.25"/>
    <row r="71" spans="5:6" ht="11.25" customHeight="1" x14ac:dyDescent="0.25"/>
    <row r="72" spans="5:6" ht="11.25" customHeight="1" x14ac:dyDescent="0.25">
      <c r="E72" s="25"/>
      <c r="F72" s="25"/>
    </row>
    <row r="73" spans="5:6" ht="11.25" customHeight="1" x14ac:dyDescent="0.25">
      <c r="E73" s="25"/>
      <c r="F73" s="25"/>
    </row>
    <row r="74" spans="5:6" ht="11.25" customHeight="1" x14ac:dyDescent="0.25">
      <c r="E74" s="25"/>
      <c r="F74" s="25"/>
    </row>
    <row r="75" spans="5:6" ht="11.25" customHeight="1" x14ac:dyDescent="0.25">
      <c r="E75" s="25"/>
      <c r="F75" s="25"/>
    </row>
    <row r="76" spans="5:6" ht="11.25" customHeight="1" x14ac:dyDescent="0.25">
      <c r="E76" s="25"/>
      <c r="F76" s="25"/>
    </row>
    <row r="77" spans="5:6" ht="11.25" customHeight="1" x14ac:dyDescent="0.25">
      <c r="E77" s="25"/>
      <c r="F77" s="25"/>
    </row>
    <row r="78" spans="5:6" ht="11.25" customHeight="1" x14ac:dyDescent="0.25">
      <c r="E78" s="25"/>
      <c r="F78" s="25"/>
    </row>
    <row r="79" spans="5:6" ht="11.25" customHeight="1" x14ac:dyDescent="0.25">
      <c r="E79" s="25"/>
      <c r="F79" s="25"/>
    </row>
    <row r="80" spans="5:6" ht="11.25" customHeight="1" x14ac:dyDescent="0.25">
      <c r="E80" s="25"/>
      <c r="F80" s="25"/>
    </row>
    <row r="81" spans="5:6" ht="11.25" customHeight="1" x14ac:dyDescent="0.25">
      <c r="E81" s="25"/>
      <c r="F81" s="25"/>
    </row>
    <row r="82" spans="5:6" ht="11.25" customHeight="1" x14ac:dyDescent="0.25">
      <c r="E82" s="25"/>
      <c r="F82" s="25"/>
    </row>
    <row r="83" spans="5:6" ht="11.25" customHeight="1" x14ac:dyDescent="0.25">
      <c r="E83" s="25"/>
      <c r="F83" s="25"/>
    </row>
    <row r="84" spans="5:6" ht="11.25" customHeight="1" x14ac:dyDescent="0.25">
      <c r="E84" s="25"/>
      <c r="F84" s="25"/>
    </row>
    <row r="85" spans="5:6" ht="11.25" customHeight="1" x14ac:dyDescent="0.25">
      <c r="E85" s="25"/>
      <c r="F85" s="25"/>
    </row>
    <row r="86" spans="5:6" ht="11.25" customHeight="1" x14ac:dyDescent="0.25">
      <c r="E86" s="25"/>
      <c r="F86" s="25"/>
    </row>
    <row r="87" spans="5:6" ht="11.25" customHeight="1" x14ac:dyDescent="0.25">
      <c r="E87" s="25"/>
      <c r="F87" s="25"/>
    </row>
    <row r="88" spans="5:6" ht="11.25" customHeight="1" x14ac:dyDescent="0.25">
      <c r="E88" s="25"/>
      <c r="F88" s="25"/>
    </row>
    <row r="89" spans="5:6" ht="11.25" customHeight="1" x14ac:dyDescent="0.25">
      <c r="E89" s="25"/>
      <c r="F89" s="25"/>
    </row>
    <row r="90" spans="5:6" ht="11.25" customHeight="1" x14ac:dyDescent="0.25">
      <c r="E90" s="25"/>
      <c r="F90" s="25"/>
    </row>
    <row r="91" spans="5:6" ht="11.25" customHeight="1" x14ac:dyDescent="0.25">
      <c r="E91" s="25"/>
      <c r="F91" s="25"/>
    </row>
    <row r="92" spans="5:6" ht="11.25" customHeight="1" x14ac:dyDescent="0.25">
      <c r="E92" s="25"/>
      <c r="F92" s="25"/>
    </row>
    <row r="93" spans="5:6" ht="11.25" customHeight="1" x14ac:dyDescent="0.25">
      <c r="E93" s="25"/>
      <c r="F93" s="25"/>
    </row>
    <row r="94" spans="5:6" ht="11.25" customHeight="1" x14ac:dyDescent="0.25">
      <c r="E94" s="25"/>
      <c r="F94" s="25"/>
    </row>
    <row r="95" spans="5:6" ht="11.25" customHeight="1" x14ac:dyDescent="0.25">
      <c r="E95" s="25"/>
      <c r="F95" s="25"/>
    </row>
    <row r="96" spans="5:6" ht="11.25" customHeight="1" x14ac:dyDescent="0.25">
      <c r="E96" s="25"/>
      <c r="F96" s="25"/>
    </row>
    <row r="97" spans="5:6" ht="11.25" customHeight="1" x14ac:dyDescent="0.25">
      <c r="E97" s="25"/>
      <c r="F97" s="25"/>
    </row>
    <row r="98" spans="5:6" ht="11.25" customHeight="1" x14ac:dyDescent="0.25">
      <c r="E98" s="25"/>
      <c r="F98" s="25"/>
    </row>
    <row r="99" spans="5:6" ht="11.25" customHeight="1" x14ac:dyDescent="0.25">
      <c r="E99" s="25"/>
      <c r="F99" s="25"/>
    </row>
    <row r="100" spans="5:6" ht="11.25" customHeight="1" x14ac:dyDescent="0.25">
      <c r="E100" s="25"/>
      <c r="F100" s="25"/>
    </row>
    <row r="101" spans="5:6" ht="12" customHeight="1" x14ac:dyDescent="0.25">
      <c r="E101" s="25"/>
      <c r="F101" s="25"/>
    </row>
    <row r="102" spans="5:6" ht="12" customHeight="1" x14ac:dyDescent="0.25">
      <c r="E102" s="25"/>
      <c r="F102" s="25"/>
    </row>
    <row r="103" spans="5:6" ht="12" customHeight="1" x14ac:dyDescent="0.25">
      <c r="E103" s="25"/>
      <c r="F103" s="25"/>
    </row>
    <row r="104" spans="5:6" ht="12" customHeight="1" x14ac:dyDescent="0.25">
      <c r="E104" s="25"/>
      <c r="F104" s="25"/>
    </row>
    <row r="105" spans="5:6" ht="12" customHeight="1" x14ac:dyDescent="0.25">
      <c r="E105" s="25"/>
      <c r="F105" s="25"/>
    </row>
    <row r="106" spans="5:6" ht="12" customHeight="1" x14ac:dyDescent="0.25">
      <c r="E106" s="25"/>
      <c r="F106" s="25"/>
    </row>
    <row r="107" spans="5:6" ht="12" customHeight="1" x14ac:dyDescent="0.25">
      <c r="E107" s="25"/>
      <c r="F107" s="25"/>
    </row>
    <row r="108" spans="5:6" ht="12" customHeight="1" x14ac:dyDescent="0.25">
      <c r="E108" s="25"/>
      <c r="F108" s="25"/>
    </row>
    <row r="109" spans="5:6" ht="12" customHeight="1" x14ac:dyDescent="0.25">
      <c r="E109" s="25"/>
      <c r="F109" s="25"/>
    </row>
    <row r="110" spans="5:6" ht="12" customHeight="1" x14ac:dyDescent="0.25">
      <c r="E110" s="25"/>
      <c r="F110" s="25"/>
    </row>
    <row r="111" spans="5:6" ht="12" customHeight="1" x14ac:dyDescent="0.25">
      <c r="E111" s="25"/>
      <c r="F111" s="25"/>
    </row>
    <row r="112" spans="5:6" ht="12" customHeight="1" x14ac:dyDescent="0.25">
      <c r="E112" s="25"/>
      <c r="F112" s="25"/>
    </row>
    <row r="113" spans="5:6" ht="12" customHeight="1" x14ac:dyDescent="0.25">
      <c r="E113" s="25"/>
      <c r="F113" s="25"/>
    </row>
    <row r="114" spans="5:6" ht="12" customHeight="1" x14ac:dyDescent="0.25">
      <c r="E114" s="25"/>
      <c r="F114" s="25"/>
    </row>
    <row r="115" spans="5:6" ht="12" customHeight="1" x14ac:dyDescent="0.25">
      <c r="E115" s="25"/>
      <c r="F115" s="25"/>
    </row>
    <row r="116" spans="5:6" ht="12" customHeight="1" x14ac:dyDescent="0.25">
      <c r="E116" s="25"/>
      <c r="F116" s="25"/>
    </row>
    <row r="117" spans="5:6" ht="12" customHeight="1" x14ac:dyDescent="0.25">
      <c r="E117" s="25"/>
      <c r="F117" s="25"/>
    </row>
    <row r="118" spans="5:6" ht="12" customHeight="1" x14ac:dyDescent="0.25">
      <c r="E118" s="25"/>
      <c r="F118" s="25"/>
    </row>
    <row r="119" spans="5:6" ht="12" customHeight="1" x14ac:dyDescent="0.25">
      <c r="E119" s="25"/>
      <c r="F119" s="25"/>
    </row>
    <row r="120" spans="5:6" ht="12" customHeight="1" x14ac:dyDescent="0.25">
      <c r="E120" s="25"/>
      <c r="F120" s="25"/>
    </row>
    <row r="121" spans="5:6" ht="12" customHeight="1" x14ac:dyDescent="0.25">
      <c r="E121" s="25"/>
      <c r="F121" s="25"/>
    </row>
    <row r="122" spans="5:6" ht="12" customHeight="1" x14ac:dyDescent="0.25">
      <c r="E122" s="25"/>
      <c r="F122" s="25"/>
    </row>
    <row r="123" spans="5:6" ht="12" customHeight="1" x14ac:dyDescent="0.25">
      <c r="E123" s="25"/>
      <c r="F123" s="25"/>
    </row>
    <row r="124" spans="5:6" ht="12" customHeight="1" x14ac:dyDescent="0.25">
      <c r="E124" s="25"/>
      <c r="F124" s="25"/>
    </row>
    <row r="125" spans="5:6" ht="12" customHeight="1" x14ac:dyDescent="0.25">
      <c r="E125" s="25"/>
      <c r="F125" s="25"/>
    </row>
    <row r="126" spans="5:6" ht="12" customHeight="1" x14ac:dyDescent="0.25">
      <c r="E126" s="25"/>
      <c r="F126" s="25"/>
    </row>
    <row r="127" spans="5:6" ht="12" customHeight="1" x14ac:dyDescent="0.25">
      <c r="E127" s="25"/>
      <c r="F127" s="25"/>
    </row>
    <row r="128" spans="5:6" ht="12" customHeight="1" x14ac:dyDescent="0.25">
      <c r="E128" s="25"/>
      <c r="F128" s="25"/>
    </row>
    <row r="129" spans="5:6" ht="12" customHeight="1" x14ac:dyDescent="0.25">
      <c r="E129" s="25"/>
      <c r="F129" s="25"/>
    </row>
    <row r="130" spans="5:6" ht="12" customHeight="1" x14ac:dyDescent="0.25">
      <c r="E130" s="25"/>
      <c r="F130" s="25"/>
    </row>
    <row r="131" spans="5:6" ht="12" customHeight="1" x14ac:dyDescent="0.25">
      <c r="E131" s="25"/>
      <c r="F131" s="25"/>
    </row>
    <row r="132" spans="5:6" ht="12" customHeight="1" x14ac:dyDescent="0.25">
      <c r="E132" s="25"/>
      <c r="F132" s="25"/>
    </row>
    <row r="133" spans="5:6" ht="12" customHeight="1" x14ac:dyDescent="0.25">
      <c r="E133" s="25"/>
      <c r="F133" s="25"/>
    </row>
    <row r="134" spans="5:6" ht="12" customHeight="1" x14ac:dyDescent="0.25">
      <c r="E134" s="25"/>
      <c r="F134" s="25"/>
    </row>
    <row r="135" spans="5:6" ht="12" customHeight="1" x14ac:dyDescent="0.25">
      <c r="E135" s="25"/>
      <c r="F135" s="25"/>
    </row>
    <row r="136" spans="5:6" ht="12" customHeight="1" x14ac:dyDescent="0.25">
      <c r="E136" s="25"/>
      <c r="F136" s="25"/>
    </row>
    <row r="137" spans="5:6" ht="12" customHeight="1" x14ac:dyDescent="0.25">
      <c r="E137" s="25"/>
      <c r="F137" s="25"/>
    </row>
    <row r="138" spans="5:6" ht="12" customHeight="1" x14ac:dyDescent="0.25">
      <c r="E138" s="25"/>
      <c r="F138" s="25"/>
    </row>
    <row r="139" spans="5:6" ht="12" customHeight="1" x14ac:dyDescent="0.25">
      <c r="E139" s="25"/>
      <c r="F139" s="25"/>
    </row>
    <row r="140" spans="5:6" ht="12" customHeight="1" x14ac:dyDescent="0.25">
      <c r="E140" s="25"/>
      <c r="F140" s="25"/>
    </row>
    <row r="141" spans="5:6" ht="12" customHeight="1" x14ac:dyDescent="0.25">
      <c r="E141" s="25"/>
      <c r="F141" s="2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O83"/>
  <sheetViews>
    <sheetView zoomScale="115" zoomScaleNormal="115" workbookViewId="0">
      <pane xSplit="31485" topLeftCell="J1"/>
      <selection activeCell="D14" sqref="D14"/>
      <selection pane="topRight" activeCell="J33" sqref="J33"/>
    </sheetView>
  </sheetViews>
  <sheetFormatPr defaultColWidth="11.42578125" defaultRowHeight="12.75" x14ac:dyDescent="0.25"/>
  <cols>
    <col min="1" max="1" width="4.5703125" style="14" customWidth="1"/>
    <col min="2" max="2" width="32.7109375" style="14" customWidth="1"/>
    <col min="3" max="3" width="6.85546875" style="14" customWidth="1"/>
    <col min="4" max="4" width="56.140625" style="14" customWidth="1"/>
    <col min="5" max="5" width="6.28515625" style="14" customWidth="1"/>
    <col min="6" max="6" width="109" style="14" customWidth="1"/>
    <col min="7" max="7" width="5" style="14" customWidth="1"/>
    <col min="8" max="8" width="19" style="14" customWidth="1"/>
    <col min="9" max="16384" width="11.42578125" style="14"/>
  </cols>
  <sheetData>
    <row r="1" spans="1:15" ht="12" customHeight="1" x14ac:dyDescent="0.25">
      <c r="B1" s="16" t="s">
        <v>1286</v>
      </c>
      <c r="D1" s="16" t="s">
        <v>1287</v>
      </c>
      <c r="F1" s="16" t="s">
        <v>1288</v>
      </c>
      <c r="G1" s="122" t="s">
        <v>1289</v>
      </c>
      <c r="H1" s="39"/>
      <c r="I1" s="39"/>
      <c r="J1" s="39"/>
      <c r="K1" s="39"/>
      <c r="L1" s="39"/>
      <c r="M1" s="40"/>
      <c r="N1" s="40"/>
      <c r="O1" s="40"/>
    </row>
    <row r="2" spans="1:15" ht="11.25" customHeight="1" x14ac:dyDescent="0.25">
      <c r="A2" s="14" t="s">
        <v>1290</v>
      </c>
      <c r="B2" s="14" t="s">
        <v>1291</v>
      </c>
      <c r="C2" s="14" t="s">
        <v>1292</v>
      </c>
      <c r="D2" s="14" t="s">
        <v>1293</v>
      </c>
      <c r="E2" s="14" t="s">
        <v>1294</v>
      </c>
      <c r="F2" s="28" t="s">
        <v>1295</v>
      </c>
      <c r="G2" s="123">
        <v>1</v>
      </c>
    </row>
    <row r="3" spans="1:15" ht="11.25" customHeight="1" x14ac:dyDescent="0.25">
      <c r="E3" s="14" t="s">
        <v>1296</v>
      </c>
      <c r="F3" s="14" t="s">
        <v>1297</v>
      </c>
      <c r="G3" s="123">
        <v>1</v>
      </c>
    </row>
    <row r="4" spans="1:15" ht="11.25" customHeight="1" x14ac:dyDescent="0.25">
      <c r="E4" s="14" t="s">
        <v>1298</v>
      </c>
      <c r="F4" s="115" t="s">
        <v>1299</v>
      </c>
      <c r="G4" s="123">
        <v>1</v>
      </c>
    </row>
    <row r="5" spans="1:15" ht="11.25" customHeight="1" x14ac:dyDescent="0.25">
      <c r="E5" s="14" t="s">
        <v>1300</v>
      </c>
      <c r="F5" s="20" t="s">
        <v>1301</v>
      </c>
      <c r="G5" s="123">
        <v>1</v>
      </c>
    </row>
    <row r="6" spans="1:15" ht="11.25" customHeight="1" x14ac:dyDescent="0.25">
      <c r="B6" s="15"/>
      <c r="C6" s="15"/>
      <c r="D6" s="15"/>
      <c r="E6" s="15"/>
      <c r="F6" s="15"/>
      <c r="G6" s="123"/>
    </row>
    <row r="7" spans="1:15" ht="11.25" customHeight="1" x14ac:dyDescent="0.25">
      <c r="C7" s="14" t="s">
        <v>1302</v>
      </c>
      <c r="D7" s="30" t="s">
        <v>1303</v>
      </c>
      <c r="E7" s="15" t="s">
        <v>1304</v>
      </c>
      <c r="F7" s="15" t="s">
        <v>1305</v>
      </c>
      <c r="G7" s="123">
        <v>1</v>
      </c>
    </row>
    <row r="8" spans="1:15" ht="11.25" customHeight="1" x14ac:dyDescent="0.25">
      <c r="D8" s="15"/>
      <c r="E8" s="15" t="s">
        <v>1306</v>
      </c>
      <c r="F8" s="15" t="s">
        <v>1307</v>
      </c>
      <c r="G8" s="123">
        <v>1</v>
      </c>
    </row>
    <row r="9" spans="1:15" ht="11.25" customHeight="1" x14ac:dyDescent="0.25">
      <c r="D9" s="15"/>
      <c r="E9" s="15" t="s">
        <v>1308</v>
      </c>
      <c r="F9" s="15" t="s">
        <v>1309</v>
      </c>
      <c r="G9" s="123">
        <v>1</v>
      </c>
    </row>
    <row r="10" spans="1:15" ht="11.25" customHeight="1" x14ac:dyDescent="0.25">
      <c r="D10" s="15"/>
      <c r="E10" s="15" t="s">
        <v>1310</v>
      </c>
      <c r="F10" s="15" t="s">
        <v>1311</v>
      </c>
      <c r="G10" s="123">
        <v>1</v>
      </c>
    </row>
    <row r="11" spans="1:15" ht="11.25" customHeight="1" x14ac:dyDescent="0.25">
      <c r="G11" s="123"/>
    </row>
    <row r="12" spans="1:15" ht="11.25" customHeight="1" x14ac:dyDescent="0.25">
      <c r="A12" s="14" t="s">
        <v>1312</v>
      </c>
      <c r="B12" s="15" t="s">
        <v>1313</v>
      </c>
      <c r="C12" s="15" t="s">
        <v>1314</v>
      </c>
      <c r="D12" s="14" t="s">
        <v>1315</v>
      </c>
      <c r="E12" s="14" t="s">
        <v>1316</v>
      </c>
      <c r="F12" s="14" t="s">
        <v>1317</v>
      </c>
      <c r="G12" s="123">
        <v>1</v>
      </c>
    </row>
    <row r="13" spans="1:15" ht="11.25" customHeight="1" x14ac:dyDescent="0.25">
      <c r="B13" s="15"/>
      <c r="E13" s="14" t="s">
        <v>1318</v>
      </c>
      <c r="F13" s="14" t="s">
        <v>1319</v>
      </c>
      <c r="G13" s="123">
        <v>1</v>
      </c>
    </row>
    <row r="14" spans="1:15" ht="11.25" customHeight="1" x14ac:dyDescent="0.25">
      <c r="E14" s="14" t="s">
        <v>1320</v>
      </c>
      <c r="F14" s="15" t="s">
        <v>1321</v>
      </c>
      <c r="G14" s="123">
        <v>1</v>
      </c>
    </row>
    <row r="15" spans="1:15" ht="11.25" customHeight="1" x14ac:dyDescent="0.25">
      <c r="E15" s="14" t="s">
        <v>1322</v>
      </c>
      <c r="F15" s="15" t="s">
        <v>1323</v>
      </c>
      <c r="G15" s="123">
        <v>1</v>
      </c>
    </row>
    <row r="16" spans="1:15" ht="11.25" customHeight="1" x14ac:dyDescent="0.25">
      <c r="D16" s="15"/>
      <c r="E16" s="14" t="s">
        <v>1324</v>
      </c>
      <c r="F16" s="15" t="s">
        <v>1325</v>
      </c>
      <c r="G16" s="123">
        <v>1</v>
      </c>
    </row>
    <row r="17" spans="1:7" ht="11.25" customHeight="1" x14ac:dyDescent="0.25">
      <c r="D17" s="15"/>
      <c r="E17" s="14" t="s">
        <v>1326</v>
      </c>
      <c r="F17" s="15" t="s">
        <v>1327</v>
      </c>
      <c r="G17" s="123">
        <v>1</v>
      </c>
    </row>
    <row r="18" spans="1:7" ht="11.25" customHeight="1" x14ac:dyDescent="0.25">
      <c r="E18" s="14" t="s">
        <v>1328</v>
      </c>
      <c r="F18" s="20" t="s">
        <v>1329</v>
      </c>
      <c r="G18" s="123">
        <v>1</v>
      </c>
    </row>
    <row r="19" spans="1:7" ht="11.25" customHeight="1" x14ac:dyDescent="0.25">
      <c r="E19" s="14" t="s">
        <v>1330</v>
      </c>
      <c r="F19" s="20" t="s">
        <v>1331</v>
      </c>
      <c r="G19" s="123">
        <v>1</v>
      </c>
    </row>
    <row r="20" spans="1:7" ht="11.25" customHeight="1" x14ac:dyDescent="0.25">
      <c r="G20" s="123"/>
    </row>
    <row r="21" spans="1:7" ht="11.25" customHeight="1" x14ac:dyDescent="0.25">
      <c r="A21" s="14" t="s">
        <v>1332</v>
      </c>
      <c r="B21" s="14" t="s">
        <v>1333</v>
      </c>
      <c r="C21" s="14" t="s">
        <v>1334</v>
      </c>
      <c r="D21" s="14" t="s">
        <v>1335</v>
      </c>
      <c r="E21" s="15" t="s">
        <v>1336</v>
      </c>
      <c r="F21" s="14" t="s">
        <v>1337</v>
      </c>
      <c r="G21" s="123">
        <v>1</v>
      </c>
    </row>
    <row r="22" spans="1:7" ht="11.25" customHeight="1" x14ac:dyDescent="0.25">
      <c r="D22" s="28"/>
      <c r="E22" s="15" t="s">
        <v>1338</v>
      </c>
      <c r="F22" s="20" t="s">
        <v>1339</v>
      </c>
      <c r="G22" s="123">
        <v>1</v>
      </c>
    </row>
    <row r="23" spans="1:7" ht="11.25" customHeight="1" x14ac:dyDescent="0.25">
      <c r="C23" s="15"/>
      <c r="D23" s="15"/>
      <c r="E23" s="15" t="s">
        <v>1340</v>
      </c>
      <c r="F23" s="15" t="s">
        <v>1341</v>
      </c>
      <c r="G23" s="123">
        <v>1</v>
      </c>
    </row>
    <row r="24" spans="1:7" ht="11.25" customHeight="1" x14ac:dyDescent="0.25">
      <c r="B24" s="16"/>
      <c r="C24" s="15"/>
      <c r="D24" s="15"/>
      <c r="E24" s="15"/>
      <c r="F24" s="15"/>
      <c r="G24" s="123"/>
    </row>
    <row r="25" spans="1:7" ht="11.25" customHeight="1" x14ac:dyDescent="0.25">
      <c r="A25" s="14" t="s">
        <v>1342</v>
      </c>
      <c r="B25" s="15" t="s">
        <v>1343</v>
      </c>
      <c r="C25" s="14" t="s">
        <v>1344</v>
      </c>
      <c r="D25" s="14" t="s">
        <v>1345</v>
      </c>
      <c r="E25" s="14" t="s">
        <v>1346</v>
      </c>
      <c r="F25" s="14" t="s">
        <v>1347</v>
      </c>
      <c r="G25" s="123">
        <v>1</v>
      </c>
    </row>
    <row r="26" spans="1:7" ht="11.25" customHeight="1" x14ac:dyDescent="0.25">
      <c r="D26" s="28"/>
      <c r="E26" s="14" t="s">
        <v>1348</v>
      </c>
      <c r="F26" s="14" t="s">
        <v>1349</v>
      </c>
      <c r="G26" s="123">
        <v>1</v>
      </c>
    </row>
    <row r="27" spans="1:7" ht="11.25" customHeight="1" x14ac:dyDescent="0.25">
      <c r="E27" s="14" t="s">
        <v>1350</v>
      </c>
      <c r="F27" s="15" t="s">
        <v>1351</v>
      </c>
      <c r="G27" s="123">
        <v>1</v>
      </c>
    </row>
    <row r="28" spans="1:7" ht="11.25" customHeight="1" x14ac:dyDescent="0.25">
      <c r="E28" s="14" t="s">
        <v>1352</v>
      </c>
      <c r="F28" s="14" t="s">
        <v>1353</v>
      </c>
      <c r="G28" s="123">
        <v>1</v>
      </c>
    </row>
    <row r="29" spans="1:7" ht="11.25" customHeight="1" x14ac:dyDescent="0.25">
      <c r="G29" s="123"/>
    </row>
    <row r="30" spans="1:7" ht="11.25" customHeight="1" x14ac:dyDescent="0.25">
      <c r="C30" s="14" t="s">
        <v>1354</v>
      </c>
      <c r="D30" s="14" t="s">
        <v>1355</v>
      </c>
      <c r="E30" s="14" t="s">
        <v>1356</v>
      </c>
      <c r="F30" s="14" t="s">
        <v>1357</v>
      </c>
      <c r="G30" s="123">
        <v>1</v>
      </c>
    </row>
    <row r="31" spans="1:7" ht="11.25" customHeight="1" x14ac:dyDescent="0.25">
      <c r="E31" s="14" t="s">
        <v>1358</v>
      </c>
      <c r="F31" s="14" t="s">
        <v>1359</v>
      </c>
      <c r="G31" s="123">
        <v>1</v>
      </c>
    </row>
    <row r="32" spans="1:7" ht="11.25" customHeight="1" x14ac:dyDescent="0.25">
      <c r="E32" s="14" t="s">
        <v>1360</v>
      </c>
      <c r="F32" s="14" t="s">
        <v>1361</v>
      </c>
      <c r="G32" s="123">
        <v>1</v>
      </c>
    </row>
    <row r="33" spans="1:7" ht="11.25" customHeight="1" x14ac:dyDescent="0.25">
      <c r="G33" s="123"/>
    </row>
    <row r="34" spans="1:7" ht="11.25" customHeight="1" x14ac:dyDescent="0.25">
      <c r="A34" s="14" t="s">
        <v>1362</v>
      </c>
      <c r="B34" s="15" t="s">
        <v>1363</v>
      </c>
      <c r="C34" s="14" t="s">
        <v>1364</v>
      </c>
      <c r="D34" s="14" t="s">
        <v>1365</v>
      </c>
      <c r="E34" s="15" t="s">
        <v>1366</v>
      </c>
      <c r="F34" s="20" t="s">
        <v>1367</v>
      </c>
      <c r="G34" s="123">
        <v>1</v>
      </c>
    </row>
    <row r="35" spans="1:7" ht="11.25" customHeight="1" x14ac:dyDescent="0.25">
      <c r="B35" s="15"/>
      <c r="E35" s="15" t="s">
        <v>1368</v>
      </c>
      <c r="F35" s="20" t="s">
        <v>1369</v>
      </c>
      <c r="G35" s="123">
        <v>1</v>
      </c>
    </row>
    <row r="36" spans="1:7" ht="11.25" customHeight="1" x14ac:dyDescent="0.25">
      <c r="B36" s="15"/>
      <c r="E36" s="15" t="s">
        <v>1370</v>
      </c>
      <c r="F36" s="28" t="s">
        <v>1371</v>
      </c>
      <c r="G36" s="123">
        <v>1</v>
      </c>
    </row>
    <row r="37" spans="1:7" ht="11.25" customHeight="1" x14ac:dyDescent="0.25">
      <c r="B37" s="15"/>
      <c r="E37" s="15" t="s">
        <v>1372</v>
      </c>
      <c r="F37" s="20" t="s">
        <v>1373</v>
      </c>
      <c r="G37" s="123">
        <v>1</v>
      </c>
    </row>
    <row r="38" spans="1:7" ht="11.25" customHeight="1" x14ac:dyDescent="0.25">
      <c r="B38" s="15"/>
      <c r="E38" s="15"/>
      <c r="F38" s="15"/>
      <c r="G38" s="123"/>
    </row>
    <row r="39" spans="1:7" ht="11.25" customHeight="1" x14ac:dyDescent="0.25">
      <c r="B39" s="15"/>
      <c r="C39" s="14" t="s">
        <v>1374</v>
      </c>
      <c r="D39" s="15" t="s">
        <v>1375</v>
      </c>
      <c r="E39" s="15" t="s">
        <v>1376</v>
      </c>
      <c r="F39" s="15" t="s">
        <v>1377</v>
      </c>
      <c r="G39" s="123">
        <v>1</v>
      </c>
    </row>
    <row r="40" spans="1:7" ht="11.25" customHeight="1" x14ac:dyDescent="0.25">
      <c r="D40" s="15"/>
      <c r="E40" s="15" t="s">
        <v>1378</v>
      </c>
      <c r="F40" s="30" t="s">
        <v>1379</v>
      </c>
      <c r="G40" s="123">
        <v>1</v>
      </c>
    </row>
    <row r="41" spans="1:7" ht="11.25" customHeight="1" x14ac:dyDescent="0.25">
      <c r="E41" s="15" t="s">
        <v>1380</v>
      </c>
      <c r="F41" s="30" t="s">
        <v>1381</v>
      </c>
      <c r="G41" s="123">
        <v>1</v>
      </c>
    </row>
    <row r="42" spans="1:7" ht="11.25" customHeight="1" x14ac:dyDescent="0.25">
      <c r="D42" s="15"/>
      <c r="E42" s="15" t="s">
        <v>1382</v>
      </c>
      <c r="F42" s="30" t="s">
        <v>1383</v>
      </c>
      <c r="G42" s="123">
        <v>1</v>
      </c>
    </row>
    <row r="43" spans="1:7" ht="11.25" customHeight="1" x14ac:dyDescent="0.25">
      <c r="E43" s="15"/>
      <c r="F43" s="30"/>
      <c r="G43" s="123"/>
    </row>
    <row r="44" spans="1:7" ht="11.25" customHeight="1" x14ac:dyDescent="0.25">
      <c r="C44" s="14" t="s">
        <v>1384</v>
      </c>
      <c r="D44" s="14" t="s">
        <v>1385</v>
      </c>
      <c r="E44" s="15" t="s">
        <v>1386</v>
      </c>
      <c r="F44" s="28" t="s">
        <v>1387</v>
      </c>
      <c r="G44" s="123">
        <v>1</v>
      </c>
    </row>
    <row r="45" spans="1:7" ht="11.25" customHeight="1" x14ac:dyDescent="0.25">
      <c r="B45" s="16"/>
      <c r="E45" s="15" t="s">
        <v>1388</v>
      </c>
      <c r="F45" s="30" t="s">
        <v>1389</v>
      </c>
      <c r="G45" s="123">
        <v>1</v>
      </c>
    </row>
    <row r="46" spans="1:7" ht="11.25" customHeight="1" x14ac:dyDescent="0.25">
      <c r="B46" s="16"/>
      <c r="E46" s="15" t="s">
        <v>1390</v>
      </c>
      <c r="F46" s="30" t="s">
        <v>1391</v>
      </c>
      <c r="G46" s="123">
        <v>1</v>
      </c>
    </row>
    <row r="47" spans="1:7" ht="10.5" customHeight="1" x14ac:dyDescent="0.25">
      <c r="B47" s="16"/>
      <c r="E47" s="15" t="s">
        <v>1392</v>
      </c>
      <c r="F47" s="30" t="s">
        <v>1393</v>
      </c>
      <c r="G47" s="123">
        <v>1</v>
      </c>
    </row>
    <row r="48" spans="1:7" ht="11.25" customHeight="1" x14ac:dyDescent="0.25">
      <c r="B48" s="16"/>
      <c r="E48" s="15"/>
      <c r="F48" s="28"/>
      <c r="G48" s="123"/>
    </row>
    <row r="49" spans="1:7" ht="11.25" customHeight="1" x14ac:dyDescent="0.25">
      <c r="C49" s="14" t="s">
        <v>1394</v>
      </c>
      <c r="D49" s="14" t="s">
        <v>1395</v>
      </c>
      <c r="E49" s="14" t="s">
        <v>1396</v>
      </c>
      <c r="F49" s="28" t="s">
        <v>1397</v>
      </c>
      <c r="G49" s="123">
        <v>1</v>
      </c>
    </row>
    <row r="50" spans="1:7" ht="11.25" customHeight="1" x14ac:dyDescent="0.25">
      <c r="E50" s="14" t="s">
        <v>1398</v>
      </c>
      <c r="F50" s="28" t="s">
        <v>1399</v>
      </c>
      <c r="G50" s="123">
        <v>1</v>
      </c>
    </row>
    <row r="51" spans="1:7" ht="11.25" customHeight="1" x14ac:dyDescent="0.25">
      <c r="E51" s="14" t="s">
        <v>1400</v>
      </c>
      <c r="F51" s="30" t="s">
        <v>1401</v>
      </c>
      <c r="G51" s="123">
        <v>1</v>
      </c>
    </row>
    <row r="52" spans="1:7" ht="11.25" customHeight="1" x14ac:dyDescent="0.25">
      <c r="F52" s="28"/>
      <c r="G52" s="123"/>
    </row>
    <row r="53" spans="1:7" ht="11.25" customHeight="1" x14ac:dyDescent="0.25">
      <c r="C53" s="15" t="s">
        <v>1402</v>
      </c>
      <c r="D53" s="20" t="s">
        <v>1403</v>
      </c>
      <c r="E53" s="15" t="s">
        <v>1404</v>
      </c>
      <c r="F53" s="28" t="s">
        <v>1405</v>
      </c>
      <c r="G53" s="123">
        <v>1</v>
      </c>
    </row>
    <row r="54" spans="1:7" ht="11.25" customHeight="1" x14ac:dyDescent="0.25">
      <c r="E54" s="15" t="s">
        <v>1406</v>
      </c>
      <c r="F54" s="28" t="s">
        <v>1407</v>
      </c>
      <c r="G54" s="123">
        <v>1</v>
      </c>
    </row>
    <row r="55" spans="1:7" ht="11.25" customHeight="1" x14ac:dyDescent="0.25">
      <c r="E55" s="15" t="s">
        <v>1408</v>
      </c>
      <c r="F55" s="20" t="s">
        <v>1409</v>
      </c>
      <c r="G55" s="123">
        <v>1</v>
      </c>
    </row>
    <row r="56" spans="1:7" ht="11.25" customHeight="1" x14ac:dyDescent="0.25">
      <c r="E56" s="15"/>
      <c r="F56" s="28"/>
      <c r="G56" s="123"/>
    </row>
    <row r="57" spans="1:7" ht="11.25" customHeight="1" x14ac:dyDescent="0.25">
      <c r="C57" s="14" t="s">
        <v>1410</v>
      </c>
      <c r="D57" s="14" t="s">
        <v>1411</v>
      </c>
      <c r="E57" s="15" t="s">
        <v>1412</v>
      </c>
      <c r="F57" s="30" t="s">
        <v>1413</v>
      </c>
      <c r="G57" s="123">
        <v>1</v>
      </c>
    </row>
    <row r="58" spans="1:7" ht="11.25" customHeight="1" x14ac:dyDescent="0.25">
      <c r="E58" s="15" t="s">
        <v>1414</v>
      </c>
      <c r="F58" s="30" t="s">
        <v>1415</v>
      </c>
      <c r="G58" s="123">
        <v>1</v>
      </c>
    </row>
    <row r="59" spans="1:7" ht="11.25" customHeight="1" x14ac:dyDescent="0.25">
      <c r="D59" s="15"/>
      <c r="E59" s="15" t="s">
        <v>1416</v>
      </c>
      <c r="F59" s="28" t="s">
        <v>1417</v>
      </c>
      <c r="G59" s="123">
        <v>1</v>
      </c>
    </row>
    <row r="60" spans="1:7" ht="11.25" customHeight="1" x14ac:dyDescent="0.25">
      <c r="D60" s="15"/>
      <c r="E60" s="15" t="s">
        <v>1418</v>
      </c>
      <c r="F60" s="30" t="s">
        <v>1419</v>
      </c>
      <c r="G60" s="123">
        <v>1</v>
      </c>
    </row>
    <row r="61" spans="1:7" ht="11.25" customHeight="1" x14ac:dyDescent="0.25">
      <c r="G61" s="123"/>
    </row>
    <row r="62" spans="1:7" ht="11.25" customHeight="1" x14ac:dyDescent="0.25">
      <c r="A62" s="14" t="s">
        <v>1420</v>
      </c>
      <c r="B62" s="14" t="s">
        <v>1421</v>
      </c>
      <c r="C62" s="15" t="s">
        <v>1422</v>
      </c>
      <c r="D62" s="20" t="s">
        <v>1423</v>
      </c>
      <c r="E62" s="15" t="s">
        <v>1424</v>
      </c>
      <c r="F62" s="20" t="s">
        <v>1425</v>
      </c>
      <c r="G62" s="123">
        <v>1</v>
      </c>
    </row>
    <row r="63" spans="1:7" ht="11.25" customHeight="1" x14ac:dyDescent="0.25">
      <c r="E63" s="15" t="s">
        <v>1426</v>
      </c>
      <c r="F63" s="30" t="s">
        <v>1427</v>
      </c>
      <c r="G63" s="123">
        <v>1</v>
      </c>
    </row>
    <row r="64" spans="1:7" ht="11.25" customHeight="1" x14ac:dyDescent="0.25">
      <c r="F64" s="28"/>
      <c r="G64" s="123"/>
    </row>
    <row r="65" spans="2:7" ht="11.25" customHeight="1" x14ac:dyDescent="0.25">
      <c r="C65" s="14" t="s">
        <v>1428</v>
      </c>
      <c r="D65" s="14" t="s">
        <v>1429</v>
      </c>
      <c r="E65" s="14" t="s">
        <v>1430</v>
      </c>
      <c r="F65" s="28" t="s">
        <v>1431</v>
      </c>
      <c r="G65" s="123">
        <v>1</v>
      </c>
    </row>
    <row r="66" spans="2:7" ht="11.25" customHeight="1" x14ac:dyDescent="0.25">
      <c r="E66" s="14" t="s">
        <v>1432</v>
      </c>
      <c r="F66" s="28" t="s">
        <v>1433</v>
      </c>
      <c r="G66" s="123">
        <v>1</v>
      </c>
    </row>
    <row r="67" spans="2:7" ht="11.25" customHeight="1" x14ac:dyDescent="0.25">
      <c r="E67" s="14" t="s">
        <v>1434</v>
      </c>
      <c r="F67" s="28" t="s">
        <v>1435</v>
      </c>
      <c r="G67" s="123">
        <v>1</v>
      </c>
    </row>
    <row r="68" spans="2:7" ht="11.25" customHeight="1" x14ac:dyDescent="0.25">
      <c r="E68" s="14" t="s">
        <v>1436</v>
      </c>
      <c r="F68" s="28" t="s">
        <v>1437</v>
      </c>
      <c r="G68" s="123">
        <v>1</v>
      </c>
    </row>
    <row r="69" spans="2:7" ht="11.25" customHeight="1" x14ac:dyDescent="0.25">
      <c r="F69" s="28"/>
      <c r="G69" s="123"/>
    </row>
    <row r="70" spans="2:7" ht="11.25" customHeight="1" x14ac:dyDescent="0.25">
      <c r="C70" s="14" t="s">
        <v>1438</v>
      </c>
      <c r="D70" s="14" t="s">
        <v>1439</v>
      </c>
      <c r="E70" s="15" t="s">
        <v>1440</v>
      </c>
      <c r="F70" s="20" t="s">
        <v>1441</v>
      </c>
      <c r="G70" s="123">
        <v>1</v>
      </c>
    </row>
    <row r="71" spans="2:7" ht="11.25" customHeight="1" x14ac:dyDescent="0.25">
      <c r="E71" s="15" t="s">
        <v>1442</v>
      </c>
      <c r="F71" s="20" t="s">
        <v>1443</v>
      </c>
      <c r="G71" s="123">
        <v>1</v>
      </c>
    </row>
    <row r="72" spans="2:7" ht="11.25" customHeight="1" x14ac:dyDescent="0.25">
      <c r="E72" s="15" t="s">
        <v>1444</v>
      </c>
      <c r="F72" s="20" t="s">
        <v>1445</v>
      </c>
      <c r="G72" s="123">
        <v>1</v>
      </c>
    </row>
    <row r="73" spans="2:7" ht="11.25" customHeight="1" x14ac:dyDescent="0.25">
      <c r="E73" s="15" t="s">
        <v>1446</v>
      </c>
      <c r="F73" s="20" t="s">
        <v>1447</v>
      </c>
      <c r="G73" s="123">
        <v>1</v>
      </c>
    </row>
    <row r="74" spans="2:7" ht="11.25" customHeight="1" x14ac:dyDescent="0.25">
      <c r="E74" s="15" t="s">
        <v>1448</v>
      </c>
      <c r="F74" s="20" t="s">
        <v>1449</v>
      </c>
      <c r="G74" s="123">
        <v>1</v>
      </c>
    </row>
    <row r="75" spans="2:7" ht="11.25" customHeight="1" x14ac:dyDescent="0.25">
      <c r="B75" s="15"/>
      <c r="C75" s="15"/>
      <c r="D75" s="15"/>
      <c r="E75" s="15" t="s">
        <v>1450</v>
      </c>
      <c r="F75" s="20" t="s">
        <v>1451</v>
      </c>
      <c r="G75" s="123">
        <v>1</v>
      </c>
    </row>
    <row r="76" spans="2:7" ht="11.25" customHeight="1" x14ac:dyDescent="0.25">
      <c r="C76" s="15"/>
      <c r="F76" s="28"/>
      <c r="G76" s="123"/>
    </row>
    <row r="77" spans="2:7" ht="11.25" customHeight="1" x14ac:dyDescent="0.25">
      <c r="C77" s="14" t="s">
        <v>1452</v>
      </c>
      <c r="D77" s="14" t="s">
        <v>1453</v>
      </c>
      <c r="E77" s="14" t="s">
        <v>1454</v>
      </c>
      <c r="F77" s="14" t="s">
        <v>1455</v>
      </c>
      <c r="G77" s="123">
        <v>1</v>
      </c>
    </row>
    <row r="78" spans="2:7" ht="11.25" customHeight="1" x14ac:dyDescent="0.25">
      <c r="E78" s="14" t="s">
        <v>1456</v>
      </c>
      <c r="F78" s="14" t="s">
        <v>1457</v>
      </c>
      <c r="G78" s="123">
        <v>1</v>
      </c>
    </row>
    <row r="79" spans="2:7" ht="11.25" customHeight="1" x14ac:dyDescent="0.25">
      <c r="F79" s="28"/>
    </row>
    <row r="80" spans="2:7" ht="11.25" customHeight="1" x14ac:dyDescent="0.25">
      <c r="D80" s="28"/>
    </row>
    <row r="81" ht="11.25" customHeight="1" x14ac:dyDescent="0.25"/>
    <row r="82" ht="11.25" customHeight="1" x14ac:dyDescent="0.25"/>
    <row r="83" ht="11.25" customHeight="1"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64"/>
  <sheetViews>
    <sheetView workbookViewId="0">
      <selection activeCell="D22" sqref="D22"/>
    </sheetView>
  </sheetViews>
  <sheetFormatPr defaultColWidth="11.42578125" defaultRowHeight="15" x14ac:dyDescent="0.25"/>
  <cols>
    <col min="1" max="1" width="4.85546875" style="17" customWidth="1"/>
    <col min="2" max="2" width="40" style="17" customWidth="1"/>
    <col min="3" max="3" width="5.5703125" style="17" customWidth="1"/>
    <col min="4" max="4" width="43.5703125" style="17" customWidth="1"/>
    <col min="5" max="5" width="4.7109375" style="14" customWidth="1"/>
    <col min="6" max="6" width="114.7109375" style="14" customWidth="1"/>
    <col min="7" max="7" width="3.85546875" style="14" customWidth="1"/>
    <col min="8" max="8" width="18.7109375" style="14" customWidth="1"/>
    <col min="9" max="16384" width="11.42578125" style="17"/>
  </cols>
  <sheetData>
    <row r="1" spans="1:13" ht="12" customHeight="1" x14ac:dyDescent="0.25">
      <c r="B1" s="16" t="s">
        <v>1458</v>
      </c>
      <c r="D1" s="16" t="s">
        <v>1459</v>
      </c>
      <c r="E1" s="16" t="s">
        <v>1460</v>
      </c>
      <c r="G1" s="122" t="s">
        <v>1461</v>
      </c>
      <c r="H1" s="39"/>
      <c r="I1" s="39"/>
      <c r="J1" s="39"/>
      <c r="K1" s="39"/>
      <c r="L1" s="39"/>
      <c r="M1" s="41"/>
    </row>
    <row r="2" spans="1:13" ht="12.75" customHeight="1" x14ac:dyDescent="0.25">
      <c r="A2" s="14" t="s">
        <v>1462</v>
      </c>
      <c r="B2" s="14" t="s">
        <v>1463</v>
      </c>
      <c r="C2" s="15" t="s">
        <v>1464</v>
      </c>
      <c r="D2" s="14" t="s">
        <v>1465</v>
      </c>
      <c r="E2" s="14" t="s">
        <v>1466</v>
      </c>
      <c r="F2" s="14" t="s">
        <v>1467</v>
      </c>
      <c r="G2" s="123">
        <v>1</v>
      </c>
    </row>
    <row r="3" spans="1:13" ht="12.75" customHeight="1" x14ac:dyDescent="0.25">
      <c r="D3" s="121"/>
      <c r="E3" s="14" t="s">
        <v>1468</v>
      </c>
      <c r="F3" s="14" t="s">
        <v>1469</v>
      </c>
      <c r="G3" s="123">
        <v>1</v>
      </c>
    </row>
    <row r="4" spans="1:13" ht="12.75" customHeight="1" x14ac:dyDescent="0.25">
      <c r="B4" s="14"/>
      <c r="D4" s="121"/>
      <c r="E4" s="14" t="s">
        <v>1470</v>
      </c>
      <c r="F4" s="14" t="s">
        <v>1471</v>
      </c>
      <c r="G4" s="123">
        <v>1</v>
      </c>
    </row>
    <row r="5" spans="1:13" ht="12.75" customHeight="1" x14ac:dyDescent="0.25">
      <c r="B5" s="14"/>
      <c r="G5" s="123"/>
    </row>
    <row r="6" spans="1:13" ht="12.75" customHeight="1" x14ac:dyDescent="0.25">
      <c r="B6" s="14"/>
      <c r="C6" s="14" t="s">
        <v>1472</v>
      </c>
      <c r="D6" s="14" t="s">
        <v>1473</v>
      </c>
      <c r="E6" s="14" t="s">
        <v>1474</v>
      </c>
      <c r="F6" s="14" t="s">
        <v>1475</v>
      </c>
      <c r="G6" s="123">
        <v>1</v>
      </c>
    </row>
    <row r="7" spans="1:13" ht="12.75" customHeight="1" x14ac:dyDescent="0.25">
      <c r="B7" s="14"/>
      <c r="D7" s="121"/>
      <c r="E7" s="14" t="s">
        <v>1476</v>
      </c>
      <c r="F7" s="14" t="s">
        <v>1477</v>
      </c>
      <c r="G7" s="123">
        <v>1</v>
      </c>
    </row>
    <row r="8" spans="1:13" ht="12.75" customHeight="1" x14ac:dyDescent="0.25">
      <c r="E8" s="14" t="s">
        <v>1478</v>
      </c>
      <c r="F8" s="14" t="s">
        <v>1479</v>
      </c>
      <c r="G8" s="123">
        <v>1</v>
      </c>
    </row>
    <row r="9" spans="1:13" ht="12.75" customHeight="1" x14ac:dyDescent="0.25">
      <c r="A9" s="14"/>
      <c r="D9" s="14"/>
      <c r="E9" s="14" t="s">
        <v>1480</v>
      </c>
      <c r="F9" s="14" t="s">
        <v>1481</v>
      </c>
      <c r="G9" s="123">
        <v>1</v>
      </c>
    </row>
    <row r="10" spans="1:13" ht="12.75" customHeight="1" x14ac:dyDescent="0.25">
      <c r="D10" s="14"/>
      <c r="G10" s="123"/>
    </row>
    <row r="11" spans="1:13" ht="12.75" customHeight="1" x14ac:dyDescent="0.25">
      <c r="C11" s="14" t="s">
        <v>1482</v>
      </c>
      <c r="D11" s="14" t="s">
        <v>1483</v>
      </c>
      <c r="E11" s="14" t="s">
        <v>1484</v>
      </c>
      <c r="F11" s="14" t="s">
        <v>1485</v>
      </c>
      <c r="G11" s="123">
        <v>1</v>
      </c>
    </row>
    <row r="12" spans="1:13" ht="12.75" customHeight="1" x14ac:dyDescent="0.25">
      <c r="E12" s="14" t="s">
        <v>1486</v>
      </c>
      <c r="F12" s="14" t="s">
        <v>1487</v>
      </c>
      <c r="G12" s="123">
        <v>1</v>
      </c>
    </row>
    <row r="13" spans="1:13" ht="12.75" customHeight="1" x14ac:dyDescent="0.25">
      <c r="C13" s="14"/>
      <c r="D13" s="14"/>
      <c r="E13" s="17"/>
      <c r="F13" s="17"/>
      <c r="G13" s="123"/>
    </row>
    <row r="14" spans="1:13" ht="12.75" customHeight="1" x14ac:dyDescent="0.25">
      <c r="A14" s="14" t="s">
        <v>1488</v>
      </c>
      <c r="B14" s="14" t="s">
        <v>1489</v>
      </c>
      <c r="C14" s="14" t="s">
        <v>1490</v>
      </c>
      <c r="D14" s="14" t="s">
        <v>1491</v>
      </c>
      <c r="E14" s="14" t="s">
        <v>1492</v>
      </c>
      <c r="F14" s="14" t="s">
        <v>1493</v>
      </c>
      <c r="G14" s="123">
        <v>1</v>
      </c>
    </row>
    <row r="15" spans="1:13" ht="12.75" customHeight="1" x14ac:dyDescent="0.25">
      <c r="A15" s="14"/>
      <c r="B15" s="14"/>
      <c r="C15" s="14"/>
      <c r="D15" s="14"/>
      <c r="E15" s="14" t="s">
        <v>1494</v>
      </c>
      <c r="F15" s="14" t="s">
        <v>1495</v>
      </c>
      <c r="G15" s="123">
        <v>1</v>
      </c>
    </row>
    <row r="16" spans="1:13" ht="12.75" customHeight="1" x14ac:dyDescent="0.25">
      <c r="A16" s="14"/>
      <c r="B16" s="14"/>
      <c r="C16" s="14"/>
      <c r="D16" s="14"/>
      <c r="E16" s="14" t="s">
        <v>1496</v>
      </c>
      <c r="F16" s="14" t="s">
        <v>1497</v>
      </c>
      <c r="G16" s="123">
        <v>1</v>
      </c>
    </row>
    <row r="17" spans="1:7" ht="12.75" customHeight="1" x14ac:dyDescent="0.25">
      <c r="A17" s="14"/>
      <c r="B17" s="14"/>
      <c r="C17" s="14"/>
      <c r="D17" s="14"/>
      <c r="E17" s="14" t="s">
        <v>1498</v>
      </c>
      <c r="F17" s="14" t="s">
        <v>1499</v>
      </c>
      <c r="G17" s="123">
        <v>1</v>
      </c>
    </row>
    <row r="20" spans="1:7" x14ac:dyDescent="0.25">
      <c r="C20" s="14"/>
      <c r="D20" s="14"/>
    </row>
    <row r="27" spans="1:7" x14ac:dyDescent="0.25">
      <c r="C27" s="14"/>
      <c r="D27" s="14"/>
    </row>
    <row r="35" spans="3:4" x14ac:dyDescent="0.25">
      <c r="C35" s="14"/>
      <c r="D35" s="14"/>
    </row>
    <row r="48" spans="3:4" x14ac:dyDescent="0.25">
      <c r="D48" s="14"/>
    </row>
    <row r="58" spans="4:4" x14ac:dyDescent="0.25">
      <c r="D58" s="14"/>
    </row>
    <row r="64" spans="4:4" x14ac:dyDescent="0.25">
      <c r="D64" s="1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24988555558946501"/>
  </sheetPr>
  <dimension ref="B1:E18"/>
  <sheetViews>
    <sheetView showGridLines="0" zoomScale="70" zoomScaleNormal="70" workbookViewId="0">
      <selection activeCell="B5" sqref="B5:C5"/>
    </sheetView>
  </sheetViews>
  <sheetFormatPr defaultColWidth="11.42578125" defaultRowHeight="15" x14ac:dyDescent="0.25"/>
  <cols>
    <col min="1" max="1" width="4.140625" style="35" customWidth="1"/>
    <col min="2" max="2" width="11.42578125" style="35" customWidth="1"/>
    <col min="3" max="3" width="116.28515625" style="35" customWidth="1"/>
    <col min="4" max="16384" width="11.42578125" style="35"/>
  </cols>
  <sheetData>
    <row r="1" spans="2:5" ht="119.25" customHeight="1" x14ac:dyDescent="0.25">
      <c r="B1" s="9"/>
      <c r="C1" s="9"/>
    </row>
    <row r="2" spans="2:5" ht="61.5" customHeight="1" x14ac:dyDescent="0.25">
      <c r="B2" s="452" t="s">
        <v>0</v>
      </c>
      <c r="C2" s="452"/>
      <c r="D2" s="10"/>
      <c r="E2" s="10"/>
    </row>
    <row r="3" spans="2:5" ht="22.5" customHeight="1" x14ac:dyDescent="0.25">
      <c r="B3" s="8"/>
      <c r="C3" s="8"/>
    </row>
    <row r="4" spans="2:5" ht="15.75" customHeight="1" x14ac:dyDescent="0.25">
      <c r="B4" s="7" t="s">
        <v>1</v>
      </c>
      <c r="C4" s="7"/>
    </row>
    <row r="5" spans="2:5" ht="78" customHeight="1" x14ac:dyDescent="0.25">
      <c r="B5" s="11" t="s">
        <v>2</v>
      </c>
      <c r="C5" s="11"/>
      <c r="D5" s="36"/>
    </row>
    <row r="6" spans="2:5" ht="62.25" customHeight="1" x14ac:dyDescent="0.25">
      <c r="B6" s="11" t="s">
        <v>3</v>
      </c>
      <c r="C6" s="11"/>
      <c r="D6" s="36"/>
    </row>
    <row r="7" spans="2:5" ht="58.5" customHeight="1" x14ac:dyDescent="0.25">
      <c r="B7" s="11" t="s">
        <v>4</v>
      </c>
      <c r="C7" s="11"/>
      <c r="D7" s="36"/>
    </row>
    <row r="8" spans="2:5" ht="15.75" customHeight="1" x14ac:dyDescent="0.25">
      <c r="B8" s="7" t="s">
        <v>5</v>
      </c>
      <c r="C8" s="7"/>
    </row>
    <row r="9" spans="2:5" ht="33" customHeight="1" x14ac:dyDescent="0.25">
      <c r="B9" s="6" t="s">
        <v>6</v>
      </c>
      <c r="C9" s="6"/>
    </row>
    <row r="10" spans="2:5" ht="13.5" customHeight="1" x14ac:dyDescent="0.25">
      <c r="B10" s="5"/>
      <c r="C10" s="5"/>
    </row>
    <row r="11" spans="2:5" ht="20.25" customHeight="1" x14ac:dyDescent="0.25">
      <c r="B11" s="6" t="s">
        <v>7</v>
      </c>
      <c r="C11" s="6"/>
    </row>
    <row r="12" spans="2:5" ht="15.75" customHeight="1" x14ac:dyDescent="0.25"/>
    <row r="13" spans="2:5" s="42" customFormat="1" ht="22.5" customHeight="1" x14ac:dyDescent="0.25">
      <c r="B13" s="12" t="s">
        <v>8</v>
      </c>
      <c r="C13" s="11"/>
    </row>
    <row r="14" spans="2:5" s="42" customFormat="1" ht="12" customHeight="1" x14ac:dyDescent="0.25">
      <c r="B14" s="13"/>
      <c r="C14" s="13"/>
    </row>
    <row r="15" spans="2:5" ht="12.75" customHeight="1" x14ac:dyDescent="0.25">
      <c r="B15" s="13"/>
      <c r="C15" s="13"/>
    </row>
    <row r="16" spans="2:5" ht="12.75" customHeight="1" x14ac:dyDescent="0.25">
      <c r="B16" s="13"/>
      <c r="C16" s="13"/>
    </row>
    <row r="17" spans="2:3" ht="12.75" customHeight="1" x14ac:dyDescent="0.25">
      <c r="B17" s="13"/>
      <c r="C17" s="13"/>
    </row>
    <row r="18" spans="2:3" ht="12.75" customHeight="1" x14ac:dyDescent="0.25">
      <c r="B18" s="13"/>
      <c r="C18" s="13"/>
    </row>
  </sheetData>
  <sheetProtection formatCells="0" formatColumns="0" formatRows="0" insertColumns="0" insertRows="0" insertHyperlinks="0" deleteColumns="0" deleteRows="0" sort="0" autoFilter="0" pivotTables="0"/>
  <mergeCells count="18">
    <mergeCell ref="D2:E2"/>
    <mergeCell ref="B17:C17"/>
    <mergeCell ref="B1:C1"/>
    <mergeCell ref="B2:C2"/>
    <mergeCell ref="B3:C3"/>
    <mergeCell ref="B4:C4"/>
    <mergeCell ref="B5:C5"/>
    <mergeCell ref="B11:C11"/>
    <mergeCell ref="B6:C6"/>
    <mergeCell ref="B7:C7"/>
    <mergeCell ref="B8:C8"/>
    <mergeCell ref="B9:C9"/>
    <mergeCell ref="B10:C10"/>
    <mergeCell ref="B18:C18"/>
    <mergeCell ref="B13:C13"/>
    <mergeCell ref="B14:C14"/>
    <mergeCell ref="B15:C15"/>
    <mergeCell ref="B16:C16"/>
  </mergeCells>
  <pageMargins left="0.7" right="0.7" top="0.75" bottom="0.75"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24988555558946501"/>
  </sheetPr>
  <dimension ref="A3:Z64"/>
  <sheetViews>
    <sheetView showGridLines="0" showRowColHeaders="0" topLeftCell="A10" zoomScale="55" zoomScaleNormal="55" zoomScaleSheetLayoutView="90" workbookViewId="0">
      <selection activeCell="E12" sqref="E12"/>
    </sheetView>
  </sheetViews>
  <sheetFormatPr defaultColWidth="11.42578125" defaultRowHeight="12.75" x14ac:dyDescent="0.2"/>
  <cols>
    <col min="1" max="2" width="3.85546875" style="34" customWidth="1"/>
    <col min="3" max="3" width="8.140625" style="34" customWidth="1"/>
    <col min="4" max="4" width="19.140625" style="38" customWidth="1"/>
    <col min="5" max="5" width="91.140625" style="34" customWidth="1"/>
    <col min="6" max="6" width="17" style="34" customWidth="1"/>
    <col min="7" max="7" width="17.5703125" style="34" customWidth="1"/>
    <col min="8" max="9" width="18.28515625" style="34" customWidth="1"/>
    <col min="10" max="10" width="3.42578125" style="34" customWidth="1"/>
    <col min="11" max="16384" width="11.42578125" style="34"/>
  </cols>
  <sheetData>
    <row r="3" spans="1:26" ht="22.5" customHeight="1" x14ac:dyDescent="0.2">
      <c r="C3" s="348" t="s">
        <v>9</v>
      </c>
      <c r="D3" s="348"/>
      <c r="E3" s="348"/>
      <c r="F3" s="348"/>
      <c r="G3" s="348"/>
      <c r="H3" s="178"/>
      <c r="I3" s="178"/>
    </row>
    <row r="4" spans="1:26" ht="59.25" customHeight="1" x14ac:dyDescent="0.2">
      <c r="C4" s="6" t="s">
        <v>10</v>
      </c>
      <c r="D4" s="6"/>
      <c r="E4" s="6"/>
      <c r="F4" s="6"/>
      <c r="G4" s="6"/>
      <c r="H4" s="36"/>
      <c r="I4" s="36"/>
    </row>
    <row r="5" spans="1:26" ht="55.5" customHeight="1" x14ac:dyDescent="0.2">
      <c r="C5" s="6" t="s">
        <v>11</v>
      </c>
      <c r="D5" s="6"/>
      <c r="E5" s="6"/>
      <c r="F5" s="6"/>
      <c r="G5" s="6"/>
      <c r="H5" s="36"/>
      <c r="I5" s="36"/>
    </row>
    <row r="6" spans="1:26" ht="20.25" customHeight="1" x14ac:dyDescent="0.2">
      <c r="C6" s="354"/>
      <c r="D6" s="5"/>
      <c r="E6" s="5"/>
      <c r="F6" s="198"/>
      <c r="G6" s="198"/>
      <c r="H6" s="36"/>
      <c r="I6" s="36"/>
    </row>
    <row r="7" spans="1:26" ht="252.75" customHeight="1" x14ac:dyDescent="0.2">
      <c r="C7" s="349"/>
      <c r="D7" s="349"/>
      <c r="E7" s="349"/>
      <c r="F7" s="349"/>
      <c r="G7" s="179"/>
    </row>
    <row r="8" spans="1:26" ht="15" customHeight="1" x14ac:dyDescent="0.2">
      <c r="C8" s="349"/>
      <c r="D8" s="349"/>
      <c r="E8" s="349"/>
      <c r="F8" s="349"/>
      <c r="G8" s="179"/>
    </row>
    <row r="9" spans="1:26" ht="117" customHeight="1" x14ac:dyDescent="0.2">
      <c r="C9" s="350"/>
      <c r="D9" s="350"/>
      <c r="E9" s="350"/>
      <c r="F9" s="350"/>
      <c r="G9" s="179"/>
    </row>
    <row r="10" spans="1:26" ht="9.9499999999999993" customHeight="1" x14ac:dyDescent="0.2">
      <c r="A10" s="344"/>
      <c r="C10" s="342"/>
      <c r="D10" s="342"/>
      <c r="E10" s="342"/>
      <c r="F10" s="342"/>
      <c r="G10" s="179"/>
    </row>
    <row r="11" spans="1:26" s="32" customFormat="1" ht="41.25" customHeight="1" x14ac:dyDescent="0.25">
      <c r="C11" s="351" t="s">
        <v>12</v>
      </c>
      <c r="D11" s="351"/>
      <c r="E11" s="336" t="s">
        <v>13</v>
      </c>
      <c r="F11" s="352" t="s">
        <v>14</v>
      </c>
      <c r="G11" s="353"/>
    </row>
    <row r="12" spans="1:26" s="32" customFormat="1" ht="97.5" customHeight="1" x14ac:dyDescent="0.25">
      <c r="C12" s="4" t="s">
        <v>15</v>
      </c>
      <c r="D12" s="318" t="s">
        <v>16</v>
      </c>
      <c r="E12" s="317" t="s">
        <v>17</v>
      </c>
      <c r="F12" s="327">
        <v>13</v>
      </c>
      <c r="G12" s="323">
        <v>38</v>
      </c>
    </row>
    <row r="13" spans="1:26" s="32" customFormat="1" ht="101.25" customHeight="1" x14ac:dyDescent="0.25">
      <c r="C13" s="4"/>
      <c r="D13" s="312" t="s">
        <v>18</v>
      </c>
      <c r="E13" s="335" t="s">
        <v>19</v>
      </c>
      <c r="F13" s="325">
        <v>8</v>
      </c>
      <c r="G13" s="324">
        <v>13</v>
      </c>
    </row>
    <row r="14" spans="1:26" s="32" customFormat="1" ht="99.95" customHeight="1" x14ac:dyDescent="0.25">
      <c r="C14" s="4"/>
      <c r="D14" s="334" t="s">
        <v>20</v>
      </c>
      <c r="E14" s="343" t="s">
        <v>21</v>
      </c>
      <c r="F14" s="326">
        <v>6</v>
      </c>
      <c r="G14" s="333">
        <v>19</v>
      </c>
      <c r="I14" s="37"/>
      <c r="J14" s="37"/>
      <c r="K14" s="37"/>
      <c r="L14" s="37"/>
      <c r="M14" s="37"/>
      <c r="N14" s="37"/>
      <c r="O14" s="37"/>
      <c r="P14" s="37"/>
      <c r="Q14" s="37"/>
      <c r="R14" s="37"/>
      <c r="S14" s="37"/>
      <c r="T14" s="37"/>
      <c r="U14" s="37"/>
      <c r="V14" s="37"/>
      <c r="W14" s="37"/>
      <c r="X14" s="37"/>
      <c r="Y14" s="37"/>
      <c r="Z14" s="37"/>
    </row>
    <row r="15" spans="1:26" s="32" customFormat="1" ht="86.25" customHeight="1" x14ac:dyDescent="0.25">
      <c r="C15" s="3" t="s">
        <v>22</v>
      </c>
      <c r="D15" s="330" t="s">
        <v>23</v>
      </c>
      <c r="E15" s="331" t="s">
        <v>24</v>
      </c>
      <c r="F15" s="332">
        <v>3</v>
      </c>
      <c r="G15" s="328">
        <v>17</v>
      </c>
      <c r="I15" s="37"/>
      <c r="J15" s="37"/>
      <c r="K15" s="37"/>
      <c r="L15" s="37"/>
      <c r="M15" s="37"/>
      <c r="N15" s="37"/>
      <c r="O15" s="37"/>
      <c r="P15" s="37"/>
      <c r="Q15" s="37"/>
      <c r="R15" s="37"/>
      <c r="S15" s="37"/>
      <c r="T15" s="37"/>
      <c r="U15" s="37"/>
      <c r="V15" s="37"/>
      <c r="W15" s="37"/>
      <c r="X15" s="37"/>
      <c r="Y15" s="37"/>
      <c r="Z15" s="37"/>
    </row>
    <row r="16" spans="1:26" s="32" customFormat="1" ht="159.94999999999999" customHeight="1" x14ac:dyDescent="0.25">
      <c r="C16" s="2"/>
      <c r="D16" s="313" t="s">
        <v>25</v>
      </c>
      <c r="E16" s="314" t="s">
        <v>26</v>
      </c>
      <c r="F16" s="332">
        <v>12</v>
      </c>
      <c r="G16" s="328">
        <v>51</v>
      </c>
      <c r="I16" s="37"/>
      <c r="J16" s="37"/>
      <c r="K16" s="37"/>
      <c r="L16" s="37"/>
      <c r="M16" s="37"/>
      <c r="N16" s="37"/>
      <c r="O16" s="37"/>
      <c r="P16" s="37"/>
      <c r="Q16" s="37"/>
      <c r="R16" s="37"/>
      <c r="S16" s="37"/>
      <c r="T16" s="37"/>
      <c r="U16" s="37"/>
      <c r="V16" s="37"/>
      <c r="W16" s="37"/>
      <c r="X16" s="37"/>
      <c r="Y16" s="37"/>
      <c r="Z16" s="37"/>
    </row>
    <row r="17" spans="3:26" s="32" customFormat="1" ht="68.25" customHeight="1" x14ac:dyDescent="0.25">
      <c r="C17" s="1" t="s">
        <v>27</v>
      </c>
      <c r="D17" s="320" t="s">
        <v>28</v>
      </c>
      <c r="E17" s="319" t="s">
        <v>29</v>
      </c>
      <c r="F17" s="329">
        <v>3</v>
      </c>
      <c r="G17" s="321">
        <v>8</v>
      </c>
      <c r="I17" s="37"/>
      <c r="J17" s="37"/>
      <c r="K17" s="37"/>
      <c r="L17" s="37"/>
      <c r="M17" s="37"/>
      <c r="N17" s="37"/>
      <c r="O17" s="37"/>
      <c r="P17" s="37"/>
      <c r="Q17" s="37"/>
      <c r="R17" s="37"/>
      <c r="S17" s="37"/>
      <c r="T17" s="37"/>
      <c r="U17" s="37"/>
      <c r="V17" s="37"/>
      <c r="W17" s="37"/>
      <c r="X17" s="37"/>
      <c r="Y17" s="37"/>
      <c r="Z17" s="37"/>
    </row>
    <row r="18" spans="3:26" s="32" customFormat="1" ht="76.5" customHeight="1" x14ac:dyDescent="0.25">
      <c r="C18" s="347"/>
      <c r="D18" s="320" t="s">
        <v>30</v>
      </c>
      <c r="E18" s="319" t="s">
        <v>31</v>
      </c>
      <c r="F18" s="315">
        <v>3</v>
      </c>
      <c r="G18" s="321">
        <v>5</v>
      </c>
    </row>
    <row r="19" spans="3:26" s="32" customFormat="1" ht="54.75" customHeight="1" x14ac:dyDescent="0.25">
      <c r="C19" s="124"/>
      <c r="D19" s="125"/>
      <c r="E19" s="126"/>
      <c r="F19" s="316">
        <f>SUM(F12:F18)</f>
        <v>48</v>
      </c>
      <c r="G19" s="322">
        <f>SUM(G12:G18)</f>
        <v>151</v>
      </c>
    </row>
    <row r="20" spans="3:26" ht="14.25" customHeight="1" x14ac:dyDescent="0.2">
      <c r="C20" s="127"/>
      <c r="D20" s="127"/>
    </row>
    <row r="21" spans="3:26" ht="14.25" customHeight="1" x14ac:dyDescent="0.2">
      <c r="C21" s="177"/>
      <c r="D21" s="177"/>
      <c r="E21" s="177"/>
      <c r="F21" s="177"/>
      <c r="G21" s="177"/>
    </row>
    <row r="22" spans="3:26" ht="14.25" customHeight="1" x14ac:dyDescent="0.2">
      <c r="H22" s="177"/>
      <c r="I22" s="177"/>
    </row>
    <row r="23" spans="3:26" ht="14.25" customHeight="1" x14ac:dyDescent="0.2"/>
    <row r="24" spans="3:26" ht="14.25" customHeight="1" x14ac:dyDescent="0.2"/>
    <row r="38" spans="4:4" x14ac:dyDescent="0.2">
      <c r="D38" s="34"/>
    </row>
    <row r="39" spans="4:4" x14ac:dyDescent="0.2">
      <c r="D39" s="34"/>
    </row>
    <row r="40" spans="4:4" x14ac:dyDescent="0.2">
      <c r="D40" s="34"/>
    </row>
    <row r="41" spans="4:4" x14ac:dyDescent="0.2">
      <c r="D41" s="34"/>
    </row>
    <row r="42" spans="4:4" x14ac:dyDescent="0.2">
      <c r="D42" s="34"/>
    </row>
    <row r="43" spans="4:4" x14ac:dyDescent="0.2">
      <c r="D43" s="34"/>
    </row>
    <row r="44" spans="4:4" x14ac:dyDescent="0.2">
      <c r="D44" s="34"/>
    </row>
    <row r="45" spans="4:4" x14ac:dyDescent="0.2">
      <c r="D45" s="34"/>
    </row>
    <row r="46" spans="4:4" x14ac:dyDescent="0.2">
      <c r="D46" s="34"/>
    </row>
    <row r="47" spans="4:4" x14ac:dyDescent="0.2">
      <c r="D47" s="34"/>
    </row>
    <row r="48" spans="4:4" x14ac:dyDescent="0.2">
      <c r="D48" s="34"/>
    </row>
    <row r="49" spans="4:4" x14ac:dyDescent="0.2">
      <c r="D49" s="34"/>
    </row>
    <row r="50" spans="4:4" x14ac:dyDescent="0.2">
      <c r="D50" s="34"/>
    </row>
    <row r="51" spans="4:4" x14ac:dyDescent="0.2">
      <c r="D51" s="34"/>
    </row>
    <row r="52" spans="4:4" x14ac:dyDescent="0.2">
      <c r="D52" s="34"/>
    </row>
    <row r="53" spans="4:4" x14ac:dyDescent="0.2">
      <c r="D53" s="34"/>
    </row>
    <row r="54" spans="4:4" x14ac:dyDescent="0.2">
      <c r="D54" s="34"/>
    </row>
    <row r="55" spans="4:4" x14ac:dyDescent="0.2">
      <c r="D55" s="34"/>
    </row>
    <row r="56" spans="4:4" x14ac:dyDescent="0.2">
      <c r="D56" s="34"/>
    </row>
    <row r="57" spans="4:4" x14ac:dyDescent="0.2">
      <c r="D57" s="34"/>
    </row>
    <row r="58" spans="4:4" x14ac:dyDescent="0.2">
      <c r="D58" s="34"/>
    </row>
    <row r="59" spans="4:4" x14ac:dyDescent="0.2">
      <c r="D59" s="34"/>
    </row>
    <row r="60" spans="4:4" x14ac:dyDescent="0.2">
      <c r="D60" s="34"/>
    </row>
    <row r="61" spans="4:4" x14ac:dyDescent="0.2">
      <c r="D61" s="34"/>
    </row>
    <row r="62" spans="4:4" x14ac:dyDescent="0.2">
      <c r="D62" s="34"/>
    </row>
    <row r="63" spans="4:4" x14ac:dyDescent="0.2">
      <c r="D63" s="34"/>
    </row>
    <row r="64" spans="4:4" x14ac:dyDescent="0.2">
      <c r="D64" s="34"/>
    </row>
  </sheetData>
  <sheetProtection formatCells="0" formatColumns="0" formatRows="0" insertColumns="0" insertRows="0" insertHyperlinks="0" deleteColumns="0" deleteRows="0" sort="0" autoFilter="0" pivotTables="0"/>
  <mergeCells count="10">
    <mergeCell ref="C12:C14"/>
    <mergeCell ref="C15:C16"/>
    <mergeCell ref="C17:C18"/>
    <mergeCell ref="C3:G3"/>
    <mergeCell ref="C4:G4"/>
    <mergeCell ref="C5:G5"/>
    <mergeCell ref="C7:F9"/>
    <mergeCell ref="C11:D11"/>
    <mergeCell ref="F11:G11"/>
    <mergeCell ref="C6:E6"/>
  </mergeCells>
  <pageMargins left="0.7" right="0.7" top="0.75" bottom="0.75" header="0.3" footer="0.3"/>
  <pageSetup paperSize="9" scale="48" orientation="portrait" horizontalDpi="300" verticalDpi="300" r:id="rId1"/>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24988555558946501"/>
  </sheetPr>
  <dimension ref="B1:AO63"/>
  <sheetViews>
    <sheetView showGridLines="0" showRowColHeaders="0" zoomScale="145" zoomScaleNormal="145" zoomScaleSheetLayoutView="90" workbookViewId="0">
      <pane ySplit="8" topLeftCell="A33" activePane="bottomLeft" state="frozen"/>
      <selection pane="bottomLeft" activeCell="C6" sqref="C6:S6"/>
    </sheetView>
  </sheetViews>
  <sheetFormatPr defaultRowHeight="15" outlineLevelCol="1" x14ac:dyDescent="0.25"/>
  <cols>
    <col min="1" max="1" width="2" style="163" customWidth="1"/>
    <col min="2" max="2" width="6.7109375" style="163" customWidth="1"/>
    <col min="3" max="3" width="65.85546875" style="163" customWidth="1"/>
    <col min="4" max="4" width="2.85546875" style="139" customWidth="1" outlineLevel="1"/>
    <col min="5" max="5" width="7.28515625" style="163" customWidth="1" outlineLevel="1"/>
    <col min="6" max="6" width="3.140625" style="163" customWidth="1" outlineLevel="1" collapsed="1"/>
    <col min="7" max="7" width="5.7109375" style="163" customWidth="1" outlineLevel="1"/>
    <col min="8" max="8" width="2.5703125" style="163" customWidth="1"/>
    <col min="9"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6.140625" style="163" customWidth="1"/>
    <col min="20" max="20" width="13.28515625" style="163" customWidth="1"/>
    <col min="21" max="21" width="8.28515625" style="163" hidden="1" customWidth="1"/>
    <col min="22" max="22" width="9.140625" style="163" hidden="1" customWidth="1"/>
    <col min="23" max="23" width="10.42578125" style="163" hidden="1" customWidth="1"/>
    <col min="24" max="24" width="9.5703125" style="163" hidden="1" customWidth="1"/>
    <col min="25" max="25" width="6.28515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31" width="9.140625" style="163"/>
    <col min="32" max="32" width="13.28515625" style="163" customWidth="1"/>
    <col min="33" max="16384" width="9.140625" style="163"/>
  </cols>
  <sheetData>
    <row r="1" spans="2:39" ht="28.5" customHeight="1" x14ac:dyDescent="0.25">
      <c r="B1" s="363" t="s">
        <v>32</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row>
    <row r="2" spans="2:39" x14ac:dyDescent="0.25">
      <c r="B2" s="186"/>
      <c r="C2" s="186" t="s">
        <v>1547</v>
      </c>
      <c r="D2" s="186"/>
      <c r="E2" s="186"/>
      <c r="F2" s="186"/>
      <c r="G2" s="186"/>
      <c r="H2" s="186"/>
      <c r="I2" s="186"/>
      <c r="J2" s="186"/>
      <c r="K2" s="186"/>
      <c r="L2" s="186"/>
      <c r="M2" s="186"/>
      <c r="N2" s="186"/>
      <c r="O2" s="186"/>
      <c r="P2" s="186"/>
      <c r="Q2" s="186"/>
      <c r="R2" s="186"/>
      <c r="S2" s="186"/>
      <c r="T2" s="186"/>
      <c r="U2" s="186"/>
      <c r="V2" s="186"/>
      <c r="W2" s="186"/>
      <c r="X2" s="186"/>
      <c r="Y2" s="186"/>
    </row>
    <row r="3" spans="2:39" x14ac:dyDescent="0.25">
      <c r="B3" s="186"/>
      <c r="C3" s="186" t="s">
        <v>1548</v>
      </c>
      <c r="D3" s="186"/>
      <c r="E3" s="186"/>
      <c r="F3" s="186"/>
      <c r="G3" s="186"/>
      <c r="H3" s="186"/>
      <c r="I3" s="186"/>
      <c r="J3" s="186"/>
      <c r="K3" s="186"/>
      <c r="L3" s="186"/>
      <c r="M3" s="186"/>
      <c r="N3" s="186"/>
      <c r="O3" s="186"/>
      <c r="P3" s="186"/>
      <c r="Q3" s="186"/>
      <c r="R3" s="186"/>
      <c r="S3" s="186"/>
      <c r="T3"/>
      <c r="U3"/>
      <c r="V3"/>
      <c r="W3"/>
      <c r="X3"/>
      <c r="Y3"/>
    </row>
    <row r="4" spans="2:39" x14ac:dyDescent="0.25">
      <c r="B4" s="161"/>
      <c r="C4" s="162"/>
      <c r="D4" s="162"/>
      <c r="E4" s="162"/>
      <c r="F4" s="162"/>
      <c r="G4" s="162"/>
      <c r="H4" s="162"/>
      <c r="I4" s="162"/>
      <c r="J4" s="162"/>
      <c r="K4" s="162"/>
      <c r="L4" s="162"/>
      <c r="M4" s="162"/>
      <c r="N4" s="162"/>
      <c r="O4" s="162"/>
      <c r="P4" s="162"/>
      <c r="Q4" s="162"/>
      <c r="R4" s="162"/>
      <c r="S4" s="162"/>
      <c r="T4"/>
      <c r="U4"/>
      <c r="V4"/>
      <c r="W4"/>
      <c r="X4"/>
      <c r="Y4"/>
    </row>
    <row r="5" spans="2:39" s="166" customFormat="1" ht="14.25" customHeight="1" x14ac:dyDescent="0.25">
      <c r="B5" s="187"/>
      <c r="C5" s="346"/>
      <c r="D5" s="187"/>
      <c r="E5" s="187"/>
      <c r="F5" s="187"/>
      <c r="G5" s="187"/>
      <c r="H5" s="187"/>
      <c r="I5" s="187"/>
      <c r="J5" s="187"/>
      <c r="K5" s="187"/>
      <c r="L5" s="364"/>
      <c r="M5" s="364"/>
      <c r="N5" s="364"/>
      <c r="O5" s="364"/>
      <c r="P5" s="364"/>
      <c r="Q5" s="364"/>
      <c r="R5" s="364"/>
      <c r="S5" s="364"/>
      <c r="T5" s="364"/>
      <c r="U5" s="364"/>
      <c r="V5" s="364"/>
      <c r="W5" s="364"/>
      <c r="X5" s="364"/>
      <c r="Y5" s="364"/>
      <c r="Z5" s="364"/>
      <c r="AA5" s="364"/>
      <c r="AB5" s="364"/>
      <c r="AC5" s="364"/>
      <c r="AD5" s="364"/>
    </row>
    <row r="6" spans="2:39" s="166" customFormat="1" x14ac:dyDescent="0.25">
      <c r="B6" s="167"/>
      <c r="C6" s="453"/>
      <c r="D6" s="453"/>
      <c r="E6" s="453"/>
      <c r="F6" s="453"/>
      <c r="G6" s="453"/>
      <c r="H6" s="453"/>
      <c r="I6" s="453"/>
      <c r="J6" s="453"/>
      <c r="K6" s="453"/>
      <c r="L6" s="453"/>
      <c r="M6" s="453"/>
      <c r="N6" s="453"/>
      <c r="O6" s="453"/>
      <c r="P6" s="453"/>
      <c r="Q6" s="453"/>
      <c r="R6" s="453"/>
      <c r="S6" s="453"/>
      <c r="T6" s="167"/>
      <c r="U6" s="167"/>
      <c r="V6" s="167"/>
      <c r="W6" s="167"/>
      <c r="X6" s="167"/>
      <c r="Y6" s="167"/>
    </row>
    <row r="7" spans="2:39" s="166" customFormat="1" ht="37.5" customHeight="1" x14ac:dyDescent="0.25">
      <c r="B7" s="181"/>
      <c r="C7" s="356" t="s">
        <v>33</v>
      </c>
      <c r="D7" s="337"/>
      <c r="E7" s="359" t="s">
        <v>34</v>
      </c>
      <c r="F7" s="339"/>
      <c r="G7" s="359" t="s">
        <v>35</v>
      </c>
      <c r="I7" s="169"/>
      <c r="J7" s="361" t="s">
        <v>1694</v>
      </c>
      <c r="K7" s="362"/>
      <c r="L7" s="362"/>
      <c r="M7" s="362"/>
      <c r="N7" s="362"/>
      <c r="O7" s="362"/>
      <c r="P7" s="362"/>
      <c r="Q7" s="362"/>
      <c r="R7" s="362"/>
      <c r="S7" s="169"/>
      <c r="T7" s="360" t="s">
        <v>36</v>
      </c>
      <c r="U7" s="360"/>
      <c r="V7" s="360"/>
      <c r="W7" s="170"/>
      <c r="X7" s="170"/>
      <c r="Y7" s="170"/>
      <c r="Z7" s="170"/>
      <c r="AG7" s="356" t="s">
        <v>37</v>
      </c>
      <c r="AH7" s="356"/>
      <c r="AI7" s="356"/>
      <c r="AJ7" s="356"/>
      <c r="AK7" s="356"/>
      <c r="AL7" s="356"/>
      <c r="AM7" s="356"/>
    </row>
    <row r="8" spans="2:39" s="166" customFormat="1" ht="80.25" customHeight="1" x14ac:dyDescent="0.25">
      <c r="B8" s="181"/>
      <c r="C8" s="356"/>
      <c r="D8" s="337"/>
      <c r="E8" s="359"/>
      <c r="F8" s="340"/>
      <c r="G8" s="359"/>
      <c r="J8" s="172" t="s">
        <v>150</v>
      </c>
      <c r="K8" s="172" t="s">
        <v>151</v>
      </c>
      <c r="L8" s="192">
        <v>0</v>
      </c>
      <c r="M8" s="192">
        <v>0.2</v>
      </c>
      <c r="N8" s="192">
        <v>0.4</v>
      </c>
      <c r="O8" s="192">
        <v>0.6</v>
      </c>
      <c r="P8" s="192">
        <v>0.8</v>
      </c>
      <c r="Q8" s="192">
        <v>1</v>
      </c>
      <c r="R8" s="193" t="s">
        <v>38</v>
      </c>
      <c r="T8" s="174"/>
      <c r="U8" s="174" t="s">
        <v>152</v>
      </c>
      <c r="V8" s="173" t="s">
        <v>153</v>
      </c>
      <c r="W8" s="171"/>
      <c r="Y8" s="171"/>
      <c r="AG8" s="356"/>
      <c r="AH8" s="356"/>
      <c r="AI8" s="356"/>
      <c r="AJ8" s="356"/>
      <c r="AK8" s="356"/>
      <c r="AL8" s="356"/>
      <c r="AM8" s="356"/>
    </row>
    <row r="9" spans="2:39" ht="42" customHeight="1" x14ac:dyDescent="0.25">
      <c r="H9" s="139"/>
      <c r="K9" s="45"/>
      <c r="L9" s="45"/>
      <c r="M9" s="45"/>
      <c r="N9" s="45"/>
      <c r="O9" s="45"/>
      <c r="P9" s="46"/>
      <c r="Q9" s="129"/>
      <c r="R9" s="130"/>
      <c r="T9" s="47"/>
      <c r="U9" s="47"/>
      <c r="V9" s="46"/>
      <c r="W9" s="163" t="s">
        <v>154</v>
      </c>
      <c r="X9" s="163" t="s">
        <v>155</v>
      </c>
      <c r="Z9" s="131" t="s">
        <v>39</v>
      </c>
    </row>
    <row r="10" spans="2:39" ht="49.5" customHeight="1" x14ac:dyDescent="0.25">
      <c r="B10" s="301">
        <v>1</v>
      </c>
      <c r="C10" s="153" t="s">
        <v>40</v>
      </c>
      <c r="D10" s="188"/>
      <c r="E10" s="277" t="s">
        <v>41</v>
      </c>
      <c r="F10" s="281"/>
      <c r="G10" s="281"/>
      <c r="H10" s="139"/>
      <c r="I10" s="165">
        <f>SUM(K10:K47)</f>
        <v>0</v>
      </c>
      <c r="J10" s="137">
        <f>SUM(L10:Q10)</f>
        <v>0</v>
      </c>
      <c r="K10" s="137">
        <f t="shared" ref="K10" si="0">SUM(L10:Q10)</f>
        <v>0</v>
      </c>
      <c r="L10" s="135"/>
      <c r="M10" s="135"/>
      <c r="N10" s="135"/>
      <c r="O10" s="135"/>
      <c r="P10" s="136"/>
      <c r="Q10" s="197"/>
      <c r="R10" s="136"/>
      <c r="T10" s="138" t="str">
        <f t="shared" ref="T10" si="1">IF(SUM(L10:Q10)=1,((L10*0)+(M10*20)+(N10*40)+(O10*60)+(P10*80)+(Q10*100)),"")</f>
        <v/>
      </c>
      <c r="U10" s="160" t="e">
        <f>1/$J$48</f>
        <v>#DIV/0!</v>
      </c>
      <c r="V10" s="140" t="e">
        <f t="shared" ref="V10" si="2">1/$K$48</f>
        <v>#DIV/0!</v>
      </c>
      <c r="W10" s="152" t="e">
        <f>IF(R10=1,0,T10*U10)</f>
        <v>#VALUE!</v>
      </c>
      <c r="X10" s="48" t="e">
        <f t="shared" ref="X10" si="3">IF(R10=1,0,T10*V10)</f>
        <v>#VALUE!</v>
      </c>
      <c r="Z10" s="355"/>
      <c r="AA10" s="355"/>
    </row>
    <row r="11" spans="2:39" ht="50.25" customHeight="1" x14ac:dyDescent="0.25">
      <c r="B11" s="301">
        <v>2</v>
      </c>
      <c r="C11" s="153" t="s">
        <v>42</v>
      </c>
      <c r="D11" s="188"/>
      <c r="E11" s="277" t="s">
        <v>43</v>
      </c>
      <c r="F11" s="281"/>
      <c r="G11" s="281"/>
      <c r="H11" s="139"/>
      <c r="I11" s="165"/>
      <c r="J11" s="137">
        <f>SUM(L11:Q11)</f>
        <v>0</v>
      </c>
      <c r="K11" s="137">
        <f t="shared" ref="K11" si="4">SUM(L11:Q11)</f>
        <v>0</v>
      </c>
      <c r="L11" s="135"/>
      <c r="M11" s="135"/>
      <c r="N11" s="135"/>
      <c r="O11" s="135"/>
      <c r="P11" s="136"/>
      <c r="Q11" s="135"/>
      <c r="R11" s="136"/>
      <c r="T11" s="138" t="str">
        <f t="shared" ref="T11" si="5">IF(SUM(L11:Q11)=1,((L11*0)+(M11*20)+(N11*40)+(O11*60)+(P11*80)+(Q11*100)),"")</f>
        <v/>
      </c>
      <c r="U11" s="160" t="e">
        <f>1/$J$48</f>
        <v>#DIV/0!</v>
      </c>
      <c r="V11" s="140" t="e">
        <f t="shared" ref="V11" si="6">1/$K$48</f>
        <v>#DIV/0!</v>
      </c>
      <c r="W11" s="152" t="e">
        <f>IF(R11=1,0,T11*U11)</f>
        <v>#VALUE!</v>
      </c>
      <c r="X11" s="48" t="e">
        <f t="shared" ref="X11" si="7">IF(R11=1,0,T11*V11)</f>
        <v>#VALUE!</v>
      </c>
      <c r="Z11" s="355"/>
      <c r="AA11" s="355"/>
    </row>
    <row r="12" spans="2:39" ht="51.75" customHeight="1" x14ac:dyDescent="0.25">
      <c r="B12" s="301">
        <v>3</v>
      </c>
      <c r="C12" s="153" t="s">
        <v>44</v>
      </c>
      <c r="D12" s="188"/>
      <c r="E12" s="277" t="s">
        <v>45</v>
      </c>
      <c r="F12" s="281"/>
      <c r="G12" s="278" t="s">
        <v>46</v>
      </c>
      <c r="H12" s="132"/>
      <c r="I12" s="165"/>
      <c r="J12" s="137">
        <f>SUM(L12:Q12)</f>
        <v>0</v>
      </c>
      <c r="K12" s="137">
        <f t="shared" ref="K12:K47" si="8">SUM(L12:Q12)</f>
        <v>0</v>
      </c>
      <c r="L12" s="135"/>
      <c r="M12" s="135"/>
      <c r="N12" s="135"/>
      <c r="O12" s="135"/>
      <c r="P12" s="136"/>
      <c r="Q12" s="135"/>
      <c r="R12" s="136"/>
      <c r="T12" s="138" t="str">
        <f t="shared" ref="T12:T47" si="9">IF(SUM(L12:Q12)=1,((L12*0)+(M12*20)+(N12*40)+(O12*60)+(P12*80)+(Q12*100)),"")</f>
        <v/>
      </c>
      <c r="U12" s="160" t="e">
        <f>1/$J$48</f>
        <v>#DIV/0!</v>
      </c>
      <c r="V12" s="140" t="e">
        <f t="shared" ref="V12:V47" si="10">1/$K$48</f>
        <v>#DIV/0!</v>
      </c>
      <c r="W12" s="152" t="e">
        <f>IF(R12=1,0,T12*U12)</f>
        <v>#VALUE!</v>
      </c>
      <c r="X12" s="48" t="e">
        <f t="shared" ref="X12:X47" si="11">IF(R12=1,0,T12*V12)</f>
        <v>#VALUE!</v>
      </c>
      <c r="Z12" s="355"/>
      <c r="AA12" s="355"/>
      <c r="AG12" s="357" t="s">
        <v>1549</v>
      </c>
      <c r="AH12" s="357"/>
      <c r="AI12" s="357"/>
      <c r="AJ12" s="357"/>
      <c r="AK12" s="357"/>
      <c r="AL12" s="357"/>
    </row>
    <row r="13" spans="2:39" ht="52.5" customHeight="1" x14ac:dyDescent="0.25">
      <c r="B13" s="301" t="s">
        <v>47</v>
      </c>
      <c r="C13" s="155" t="s">
        <v>48</v>
      </c>
      <c r="D13" s="189"/>
      <c r="E13" s="277" t="s">
        <v>49</v>
      </c>
      <c r="F13" s="279"/>
      <c r="G13" s="278" t="s">
        <v>50</v>
      </c>
      <c r="H13" s="139"/>
      <c r="I13" s="165"/>
      <c r="J13" s="165"/>
      <c r="K13" s="137">
        <f t="shared" si="8"/>
        <v>0</v>
      </c>
      <c r="L13" s="135"/>
      <c r="M13" s="135"/>
      <c r="N13" s="135"/>
      <c r="O13" s="135"/>
      <c r="P13" s="136"/>
      <c r="Q13" s="135"/>
      <c r="R13" s="136"/>
      <c r="T13" s="138" t="str">
        <f t="shared" si="9"/>
        <v/>
      </c>
      <c r="U13" s="160"/>
      <c r="V13" s="140" t="e">
        <f t="shared" si="10"/>
        <v>#DIV/0!</v>
      </c>
      <c r="W13" s="152"/>
      <c r="X13" s="48" t="e">
        <f t="shared" si="11"/>
        <v>#VALUE!</v>
      </c>
      <c r="Z13" s="355"/>
      <c r="AA13" s="355"/>
    </row>
    <row r="14" spans="2:39" ht="54" customHeight="1" x14ac:dyDescent="0.25">
      <c r="B14" s="301" t="s">
        <v>51</v>
      </c>
      <c r="C14" s="156" t="s">
        <v>52</v>
      </c>
      <c r="D14" s="189"/>
      <c r="E14" s="277" t="s">
        <v>53</v>
      </c>
      <c r="F14" s="279"/>
      <c r="G14" s="278"/>
      <c r="H14" s="128"/>
      <c r="I14" s="165"/>
      <c r="J14" s="165"/>
      <c r="K14" s="137">
        <f t="shared" si="8"/>
        <v>0</v>
      </c>
      <c r="L14" s="135"/>
      <c r="M14" s="135"/>
      <c r="N14" s="135"/>
      <c r="O14" s="135"/>
      <c r="P14" s="136"/>
      <c r="Q14" s="135"/>
      <c r="R14" s="136"/>
      <c r="T14" s="138" t="str">
        <f t="shared" si="9"/>
        <v/>
      </c>
      <c r="U14" s="160"/>
      <c r="V14" s="140" t="e">
        <f t="shared" si="10"/>
        <v>#DIV/0!</v>
      </c>
      <c r="W14" s="152"/>
      <c r="X14" s="48" t="e">
        <f t="shared" si="11"/>
        <v>#VALUE!</v>
      </c>
      <c r="Z14" s="355"/>
      <c r="AA14" s="355"/>
      <c r="AG14" s="357" t="s">
        <v>1550</v>
      </c>
      <c r="AH14" s="357"/>
      <c r="AI14" s="357"/>
      <c r="AJ14" s="357"/>
      <c r="AK14" s="357"/>
      <c r="AL14" s="357"/>
    </row>
    <row r="15" spans="2:39" ht="62.25" customHeight="1" x14ac:dyDescent="0.25">
      <c r="B15" s="301" t="s">
        <v>54</v>
      </c>
      <c r="C15" s="157" t="s">
        <v>55</v>
      </c>
      <c r="D15" s="189"/>
      <c r="E15" s="277" t="s">
        <v>56</v>
      </c>
      <c r="F15" s="279"/>
      <c r="G15" s="279"/>
      <c r="H15" s="128"/>
      <c r="I15" s="165"/>
      <c r="J15" s="165"/>
      <c r="K15" s="137">
        <f t="shared" si="8"/>
        <v>0</v>
      </c>
      <c r="L15" s="135"/>
      <c r="M15" s="135"/>
      <c r="N15" s="135"/>
      <c r="O15" s="135"/>
      <c r="P15" s="136"/>
      <c r="Q15" s="135"/>
      <c r="R15" s="136"/>
      <c r="T15" s="138" t="str">
        <f t="shared" si="9"/>
        <v/>
      </c>
      <c r="U15" s="160"/>
      <c r="V15" s="140" t="e">
        <f t="shared" si="10"/>
        <v>#DIV/0!</v>
      </c>
      <c r="W15" s="152"/>
      <c r="X15" s="48" t="e">
        <f t="shared" si="11"/>
        <v>#VALUE!</v>
      </c>
      <c r="Z15" s="355"/>
      <c r="AA15" s="355"/>
      <c r="AG15" s="358" t="s">
        <v>1551</v>
      </c>
      <c r="AH15" s="358"/>
      <c r="AI15" s="358"/>
      <c r="AJ15" s="358"/>
      <c r="AK15" s="358"/>
      <c r="AL15" s="358"/>
      <c r="AM15" s="358"/>
    </row>
    <row r="16" spans="2:39" ht="61.5" customHeight="1" x14ac:dyDescent="0.25">
      <c r="B16" s="301">
        <v>4</v>
      </c>
      <c r="C16" s="154" t="s">
        <v>57</v>
      </c>
      <c r="D16" s="189"/>
      <c r="E16" s="277" t="s">
        <v>58</v>
      </c>
      <c r="F16" s="279"/>
      <c r="G16" s="279"/>
      <c r="H16" s="128"/>
      <c r="I16" s="165"/>
      <c r="J16" s="137">
        <f>SUM(L16:Q16)</f>
        <v>0</v>
      </c>
      <c r="K16" s="137">
        <f t="shared" si="8"/>
        <v>0</v>
      </c>
      <c r="L16" s="135"/>
      <c r="M16" s="135"/>
      <c r="N16" s="135"/>
      <c r="O16" s="135"/>
      <c r="P16" s="136"/>
      <c r="Q16" s="135"/>
      <c r="R16" s="136"/>
      <c r="T16" s="138" t="str">
        <f t="shared" si="9"/>
        <v/>
      </c>
      <c r="U16" s="160" t="e">
        <f>1/$J$48</f>
        <v>#DIV/0!</v>
      </c>
      <c r="V16" s="140" t="e">
        <f t="shared" si="10"/>
        <v>#DIV/0!</v>
      </c>
      <c r="W16" s="152" t="e">
        <f>IF(R16=1,0,T16*U16)</f>
        <v>#VALUE!</v>
      </c>
      <c r="X16" s="48" t="e">
        <f t="shared" si="11"/>
        <v>#VALUE!</v>
      </c>
      <c r="Z16" s="355"/>
      <c r="AA16" s="355"/>
      <c r="AG16" s="345"/>
      <c r="AH16" s="345"/>
      <c r="AI16" s="345"/>
      <c r="AJ16" s="345"/>
      <c r="AK16" s="345"/>
      <c r="AL16" s="345"/>
      <c r="AM16" s="345"/>
    </row>
    <row r="17" spans="2:39" ht="55.5" customHeight="1" x14ac:dyDescent="0.25">
      <c r="B17" s="301" t="s">
        <v>59</v>
      </c>
      <c r="C17" s="158" t="s">
        <v>60</v>
      </c>
      <c r="D17" s="189"/>
      <c r="E17" s="277" t="s">
        <v>61</v>
      </c>
      <c r="F17" s="279"/>
      <c r="G17" s="279"/>
      <c r="H17" s="128"/>
      <c r="I17" s="165"/>
      <c r="J17" s="165"/>
      <c r="K17" s="137">
        <f t="shared" si="8"/>
        <v>0</v>
      </c>
      <c r="L17" s="135"/>
      <c r="M17" s="135"/>
      <c r="N17" s="135"/>
      <c r="O17" s="135"/>
      <c r="P17" s="136"/>
      <c r="Q17" s="135"/>
      <c r="R17" s="136"/>
      <c r="T17" s="138" t="str">
        <f t="shared" si="9"/>
        <v/>
      </c>
      <c r="U17" s="160"/>
      <c r="V17" s="140" t="e">
        <f t="shared" si="10"/>
        <v>#DIV/0!</v>
      </c>
      <c r="W17" s="152"/>
      <c r="X17" s="48" t="e">
        <f t="shared" si="11"/>
        <v>#VALUE!</v>
      </c>
      <c r="Z17" s="355"/>
      <c r="AA17" s="355"/>
      <c r="AG17" s="345"/>
      <c r="AH17" s="345"/>
      <c r="AI17" s="345"/>
      <c r="AJ17" s="345"/>
      <c r="AK17" s="345"/>
      <c r="AL17" s="345"/>
      <c r="AM17" s="345"/>
    </row>
    <row r="18" spans="2:39" ht="61.5" customHeight="1" x14ac:dyDescent="0.25">
      <c r="B18" s="301">
        <v>5</v>
      </c>
      <c r="C18" s="153" t="s">
        <v>62</v>
      </c>
      <c r="D18" s="188"/>
      <c r="E18" s="277" t="s">
        <v>63</v>
      </c>
      <c r="F18" s="281"/>
      <c r="G18" s="281"/>
      <c r="H18" s="139"/>
      <c r="I18" s="165"/>
      <c r="J18" s="137">
        <f>SUM(L18:Q18)</f>
        <v>0</v>
      </c>
      <c r="K18" s="137">
        <f t="shared" si="8"/>
        <v>0</v>
      </c>
      <c r="L18" s="135"/>
      <c r="M18" s="135"/>
      <c r="N18" s="135"/>
      <c r="O18" s="135"/>
      <c r="P18" s="136"/>
      <c r="Q18" s="135"/>
      <c r="R18" s="136"/>
      <c r="T18" s="138" t="str">
        <f t="shared" si="9"/>
        <v/>
      </c>
      <c r="U18" s="160" t="e">
        <f>1/$J$48</f>
        <v>#DIV/0!</v>
      </c>
      <c r="V18" s="140" t="e">
        <f t="shared" si="10"/>
        <v>#DIV/0!</v>
      </c>
      <c r="W18" s="152" t="e">
        <f>IF(R18=1,0,T18*U18)</f>
        <v>#VALUE!</v>
      </c>
      <c r="X18" s="48" t="e">
        <f t="shared" si="11"/>
        <v>#VALUE!</v>
      </c>
      <c r="Z18" s="355"/>
      <c r="AA18" s="355"/>
      <c r="AG18" s="357" t="s">
        <v>1552</v>
      </c>
      <c r="AH18" s="357"/>
      <c r="AI18" s="357"/>
      <c r="AJ18" s="357"/>
      <c r="AK18" s="357"/>
      <c r="AL18" s="357"/>
      <c r="AM18" s="357"/>
    </row>
    <row r="19" spans="2:39" ht="58.5" customHeight="1" x14ac:dyDescent="0.25">
      <c r="B19" s="301" t="s">
        <v>64</v>
      </c>
      <c r="C19" s="300" t="s">
        <v>65</v>
      </c>
      <c r="D19" s="189"/>
      <c r="E19" s="277" t="s">
        <v>66</v>
      </c>
      <c r="F19" s="279"/>
      <c r="G19" s="279"/>
      <c r="H19" s="139"/>
      <c r="I19" s="165"/>
      <c r="J19" s="165"/>
      <c r="K19" s="137">
        <f t="shared" si="8"/>
        <v>0</v>
      </c>
      <c r="L19" s="135"/>
      <c r="M19" s="135"/>
      <c r="N19" s="135"/>
      <c r="O19" s="135"/>
      <c r="P19" s="136"/>
      <c r="Q19" s="135"/>
      <c r="R19" s="136"/>
      <c r="T19" s="138" t="str">
        <f t="shared" si="9"/>
        <v/>
      </c>
      <c r="U19" s="160"/>
      <c r="V19" s="140" t="e">
        <f t="shared" si="10"/>
        <v>#DIV/0!</v>
      </c>
      <c r="W19" s="152"/>
      <c r="X19" s="48" t="e">
        <f t="shared" si="11"/>
        <v>#VALUE!</v>
      </c>
      <c r="Z19" s="355"/>
      <c r="AA19" s="355"/>
      <c r="AG19" s="357" t="s">
        <v>1553</v>
      </c>
      <c r="AH19" s="357"/>
      <c r="AI19" s="357"/>
      <c r="AJ19" s="357"/>
      <c r="AK19" s="357"/>
      <c r="AL19" s="357"/>
      <c r="AM19" s="357"/>
    </row>
    <row r="20" spans="2:39" ht="53.25" customHeight="1" x14ac:dyDescent="0.25">
      <c r="B20" s="301" t="s">
        <v>67</v>
      </c>
      <c r="C20" s="156" t="s">
        <v>68</v>
      </c>
      <c r="D20" s="189"/>
      <c r="E20" s="279" t="s">
        <v>69</v>
      </c>
      <c r="F20" s="279"/>
      <c r="G20" s="279"/>
      <c r="I20" s="165"/>
      <c r="J20" s="165"/>
      <c r="K20" s="137">
        <f t="shared" si="8"/>
        <v>0</v>
      </c>
      <c r="L20" s="135"/>
      <c r="M20" s="135"/>
      <c r="N20" s="135"/>
      <c r="O20" s="135"/>
      <c r="P20" s="136"/>
      <c r="Q20" s="135"/>
      <c r="R20" s="136"/>
      <c r="T20" s="138" t="str">
        <f t="shared" si="9"/>
        <v/>
      </c>
      <c r="U20" s="160"/>
      <c r="V20" s="140" t="e">
        <f t="shared" si="10"/>
        <v>#DIV/0!</v>
      </c>
      <c r="W20" s="152"/>
      <c r="X20" s="48" t="e">
        <f t="shared" si="11"/>
        <v>#VALUE!</v>
      </c>
      <c r="Z20" s="355"/>
      <c r="AA20" s="355"/>
      <c r="AG20" s="357" t="s">
        <v>1554</v>
      </c>
      <c r="AH20" s="357"/>
      <c r="AI20" s="357"/>
      <c r="AJ20" s="357"/>
      <c r="AK20" s="357"/>
      <c r="AL20" s="357"/>
      <c r="AM20" s="357"/>
    </row>
    <row r="21" spans="2:39" ht="51" customHeight="1" x14ac:dyDescent="0.25">
      <c r="B21" s="301" t="s">
        <v>70</v>
      </c>
      <c r="C21" s="157" t="s">
        <v>71</v>
      </c>
      <c r="D21" s="189"/>
      <c r="E21" s="279" t="s">
        <v>72</v>
      </c>
      <c r="F21" s="279"/>
      <c r="G21" s="279"/>
      <c r="I21" s="165"/>
      <c r="J21" s="165"/>
      <c r="K21" s="137">
        <f t="shared" si="8"/>
        <v>0</v>
      </c>
      <c r="L21" s="135"/>
      <c r="M21" s="135"/>
      <c r="N21" s="135"/>
      <c r="O21" s="135"/>
      <c r="P21" s="136"/>
      <c r="Q21" s="135"/>
      <c r="R21" s="136"/>
      <c r="T21" s="138" t="str">
        <f t="shared" si="9"/>
        <v/>
      </c>
      <c r="U21" s="160"/>
      <c r="V21" s="140" t="e">
        <f t="shared" si="10"/>
        <v>#DIV/0!</v>
      </c>
      <c r="W21" s="152"/>
      <c r="X21" s="48" t="e">
        <f t="shared" si="11"/>
        <v>#VALUE!</v>
      </c>
      <c r="Z21" s="355"/>
      <c r="AA21" s="355"/>
      <c r="AG21" s="357" t="s">
        <v>1555</v>
      </c>
      <c r="AH21" s="357"/>
      <c r="AI21" s="357"/>
      <c r="AJ21" s="357"/>
      <c r="AK21" s="357"/>
      <c r="AL21" s="357"/>
      <c r="AM21" s="357"/>
    </row>
    <row r="22" spans="2:39" ht="47.25" customHeight="1" x14ac:dyDescent="0.25">
      <c r="B22" s="301">
        <v>6</v>
      </c>
      <c r="C22" s="154" t="s">
        <v>73</v>
      </c>
      <c r="D22" s="189"/>
      <c r="E22" s="277" t="s">
        <v>74</v>
      </c>
      <c r="F22" s="279"/>
      <c r="G22" s="279"/>
      <c r="H22" s="128"/>
      <c r="I22" s="165"/>
      <c r="J22" s="137">
        <f>SUM(L22:Q22)</f>
        <v>0</v>
      </c>
      <c r="K22" s="137">
        <f t="shared" si="8"/>
        <v>0</v>
      </c>
      <c r="L22" s="135"/>
      <c r="M22" s="135"/>
      <c r="N22" s="135"/>
      <c r="O22" s="135"/>
      <c r="P22" s="136"/>
      <c r="Q22" s="135"/>
      <c r="R22" s="136"/>
      <c r="T22" s="138" t="str">
        <f t="shared" si="9"/>
        <v/>
      </c>
      <c r="U22" s="160" t="e">
        <f>1/$J$48</f>
        <v>#DIV/0!</v>
      </c>
      <c r="V22" s="140" t="e">
        <f t="shared" si="10"/>
        <v>#DIV/0!</v>
      </c>
      <c r="W22" s="152" t="e">
        <f>IF(R22=1,0,T22*U22)</f>
        <v>#VALUE!</v>
      </c>
      <c r="X22" s="48" t="e">
        <f t="shared" si="11"/>
        <v>#VALUE!</v>
      </c>
      <c r="Z22" s="355"/>
      <c r="AA22" s="355"/>
      <c r="AG22" s="345"/>
      <c r="AH22" s="345"/>
      <c r="AI22" s="345"/>
      <c r="AJ22" s="345"/>
      <c r="AK22" s="345"/>
      <c r="AL22" s="345"/>
      <c r="AM22" s="345"/>
    </row>
    <row r="23" spans="2:39" ht="46.5" customHeight="1" x14ac:dyDescent="0.25">
      <c r="B23" s="301" t="s">
        <v>75</v>
      </c>
      <c r="C23" s="158" t="s">
        <v>76</v>
      </c>
      <c r="D23" s="189"/>
      <c r="E23" s="277" t="s">
        <v>77</v>
      </c>
      <c r="F23" s="279"/>
      <c r="G23" s="279"/>
      <c r="H23" s="132"/>
      <c r="I23" s="165"/>
      <c r="J23" s="165"/>
      <c r="K23" s="137">
        <f t="shared" si="8"/>
        <v>0</v>
      </c>
      <c r="L23" s="135"/>
      <c r="M23" s="135"/>
      <c r="N23" s="135"/>
      <c r="O23" s="135"/>
      <c r="P23" s="136"/>
      <c r="Q23" s="135"/>
      <c r="R23" s="136"/>
      <c r="T23" s="138" t="str">
        <f t="shared" si="9"/>
        <v/>
      </c>
      <c r="U23" s="160"/>
      <c r="V23" s="140" t="e">
        <f t="shared" si="10"/>
        <v>#DIV/0!</v>
      </c>
      <c r="W23" s="152"/>
      <c r="X23" s="48" t="e">
        <f t="shared" si="11"/>
        <v>#VALUE!</v>
      </c>
      <c r="Z23" s="355"/>
      <c r="AA23" s="355"/>
      <c r="AG23" s="357" t="s">
        <v>1556</v>
      </c>
      <c r="AH23" s="357"/>
      <c r="AI23" s="357"/>
      <c r="AJ23" s="357"/>
      <c r="AK23" s="357"/>
      <c r="AL23" s="357"/>
      <c r="AM23" s="357"/>
    </row>
    <row r="24" spans="2:39" ht="59.25" customHeight="1" x14ac:dyDescent="0.25">
      <c r="B24" s="301">
        <v>7</v>
      </c>
      <c r="C24" s="154" t="s">
        <v>78</v>
      </c>
      <c r="D24" s="189"/>
      <c r="E24" s="279" t="s">
        <v>79</v>
      </c>
      <c r="F24" s="279"/>
      <c r="G24" s="278" t="s">
        <v>80</v>
      </c>
      <c r="H24" s="128"/>
      <c r="I24" s="165"/>
      <c r="J24" s="137">
        <f>SUM(L24:Q24)</f>
        <v>0</v>
      </c>
      <c r="K24" s="137">
        <f t="shared" si="8"/>
        <v>0</v>
      </c>
      <c r="L24" s="135"/>
      <c r="M24" s="135"/>
      <c r="N24" s="135"/>
      <c r="O24" s="135"/>
      <c r="P24" s="136"/>
      <c r="Q24" s="135"/>
      <c r="R24" s="136"/>
      <c r="T24" s="138" t="str">
        <f t="shared" si="9"/>
        <v/>
      </c>
      <c r="U24" s="160" t="e">
        <f>1/$J$48</f>
        <v>#DIV/0!</v>
      </c>
      <c r="V24" s="140" t="e">
        <f t="shared" si="10"/>
        <v>#DIV/0!</v>
      </c>
      <c r="W24" s="199" t="e">
        <f>IF(R24=1,0,T24*U24)</f>
        <v>#VALUE!</v>
      </c>
      <c r="X24" s="48" t="e">
        <f t="shared" si="11"/>
        <v>#VALUE!</v>
      </c>
      <c r="Z24" s="355"/>
      <c r="AA24" s="355"/>
      <c r="AG24" s="357" t="s">
        <v>1557</v>
      </c>
      <c r="AH24" s="357"/>
      <c r="AI24" s="357"/>
      <c r="AJ24" s="357"/>
      <c r="AK24" s="357"/>
      <c r="AL24" s="357"/>
      <c r="AM24" s="357"/>
    </row>
    <row r="25" spans="2:39" ht="64.5" customHeight="1" x14ac:dyDescent="0.25">
      <c r="B25" s="301" t="s">
        <v>81</v>
      </c>
      <c r="C25" s="155" t="s">
        <v>82</v>
      </c>
      <c r="D25" s="189"/>
      <c r="E25" s="279" t="s">
        <v>83</v>
      </c>
      <c r="F25" s="279"/>
      <c r="G25" s="278" t="s">
        <v>84</v>
      </c>
      <c r="H25" s="128"/>
      <c r="I25" s="165"/>
      <c r="J25" s="165"/>
      <c r="K25" s="137">
        <f t="shared" si="8"/>
        <v>0</v>
      </c>
      <c r="L25" s="135"/>
      <c r="M25" s="135"/>
      <c r="N25" s="135"/>
      <c r="O25" s="135"/>
      <c r="P25" s="136"/>
      <c r="Q25" s="135"/>
      <c r="R25" s="136"/>
      <c r="T25" s="138" t="str">
        <f t="shared" si="9"/>
        <v/>
      </c>
      <c r="U25" s="160"/>
      <c r="V25" s="140" t="e">
        <f t="shared" si="10"/>
        <v>#DIV/0!</v>
      </c>
      <c r="W25" s="152"/>
      <c r="X25" s="48" t="e">
        <f t="shared" si="11"/>
        <v>#VALUE!</v>
      </c>
      <c r="Z25" s="355"/>
      <c r="AA25" s="355"/>
      <c r="AG25" s="357" t="s">
        <v>1558</v>
      </c>
      <c r="AH25" s="357"/>
      <c r="AI25" s="357"/>
      <c r="AJ25" s="357"/>
      <c r="AK25" s="357"/>
      <c r="AL25" s="357"/>
      <c r="AM25" s="357"/>
    </row>
    <row r="26" spans="2:39" ht="50.25" customHeight="1" x14ac:dyDescent="0.25">
      <c r="B26" s="301" t="s">
        <v>85</v>
      </c>
      <c r="C26" s="156" t="s">
        <v>86</v>
      </c>
      <c r="D26" s="189"/>
      <c r="E26" s="279" t="s">
        <v>87</v>
      </c>
      <c r="F26" s="279"/>
      <c r="G26" s="279"/>
      <c r="H26" s="128"/>
      <c r="I26" s="165"/>
      <c r="J26" s="165"/>
      <c r="K26" s="137">
        <f t="shared" si="8"/>
        <v>0</v>
      </c>
      <c r="L26" s="135"/>
      <c r="M26" s="135"/>
      <c r="N26" s="135"/>
      <c r="O26" s="135"/>
      <c r="P26" s="136"/>
      <c r="Q26" s="135"/>
      <c r="R26" s="136"/>
      <c r="T26" s="138" t="str">
        <f t="shared" si="9"/>
        <v/>
      </c>
      <c r="U26" s="160"/>
      <c r="V26" s="140" t="e">
        <f t="shared" si="10"/>
        <v>#DIV/0!</v>
      </c>
      <c r="W26" s="152"/>
      <c r="X26" s="48" t="e">
        <f t="shared" si="11"/>
        <v>#VALUE!</v>
      </c>
      <c r="Z26" s="355"/>
      <c r="AA26" s="355"/>
      <c r="AG26" s="357" t="s">
        <v>1559</v>
      </c>
      <c r="AH26" s="357"/>
      <c r="AI26" s="357"/>
      <c r="AJ26" s="357"/>
      <c r="AK26" s="357"/>
      <c r="AL26" s="357"/>
      <c r="AM26" s="357"/>
    </row>
    <row r="27" spans="2:39" ht="59.25" customHeight="1" x14ac:dyDescent="0.25">
      <c r="B27" s="301" t="s">
        <v>88</v>
      </c>
      <c r="C27" s="156" t="s">
        <v>89</v>
      </c>
      <c r="D27" s="189"/>
      <c r="E27" s="279" t="s">
        <v>90</v>
      </c>
      <c r="F27" s="279"/>
      <c r="G27" s="279"/>
      <c r="H27" s="128"/>
      <c r="I27" s="165"/>
      <c r="J27" s="165"/>
      <c r="K27" s="137">
        <f t="shared" si="8"/>
        <v>0</v>
      </c>
      <c r="L27" s="135"/>
      <c r="M27" s="135"/>
      <c r="N27" s="135"/>
      <c r="O27" s="135"/>
      <c r="P27" s="136"/>
      <c r="Q27" s="135"/>
      <c r="R27" s="136"/>
      <c r="T27" s="138" t="str">
        <f t="shared" si="9"/>
        <v/>
      </c>
      <c r="U27" s="160"/>
      <c r="V27" s="140" t="e">
        <f t="shared" si="10"/>
        <v>#DIV/0!</v>
      </c>
      <c r="W27" s="152"/>
      <c r="X27" s="48" t="e">
        <f t="shared" si="11"/>
        <v>#VALUE!</v>
      </c>
      <c r="Z27" s="355"/>
      <c r="AA27" s="355"/>
      <c r="AG27" s="357" t="s">
        <v>1560</v>
      </c>
      <c r="AH27" s="357"/>
      <c r="AI27" s="357"/>
      <c r="AJ27" s="357"/>
      <c r="AK27" s="357"/>
      <c r="AL27" s="357"/>
      <c r="AM27" s="357"/>
    </row>
    <row r="28" spans="2:39" ht="59.25" customHeight="1" x14ac:dyDescent="0.25">
      <c r="B28" s="301" t="s">
        <v>91</v>
      </c>
      <c r="C28" s="157" t="s">
        <v>92</v>
      </c>
      <c r="D28" s="189"/>
      <c r="E28" s="279" t="s">
        <v>93</v>
      </c>
      <c r="F28" s="279"/>
      <c r="G28" s="279"/>
      <c r="H28" s="128"/>
      <c r="I28" s="165"/>
      <c r="J28" s="165"/>
      <c r="K28" s="137">
        <f t="shared" si="8"/>
        <v>0</v>
      </c>
      <c r="L28" s="135"/>
      <c r="M28" s="135"/>
      <c r="N28" s="135"/>
      <c r="O28" s="135"/>
      <c r="P28" s="136"/>
      <c r="Q28" s="135"/>
      <c r="R28" s="136"/>
      <c r="T28" s="138" t="str">
        <f t="shared" si="9"/>
        <v/>
      </c>
      <c r="U28" s="160"/>
      <c r="V28" s="140" t="e">
        <f t="shared" si="10"/>
        <v>#DIV/0!</v>
      </c>
      <c r="W28" s="152"/>
      <c r="X28" s="48" t="e">
        <f t="shared" si="11"/>
        <v>#VALUE!</v>
      </c>
      <c r="Z28" s="355"/>
      <c r="AA28" s="355"/>
      <c r="AG28" s="358" t="s">
        <v>1561</v>
      </c>
      <c r="AH28" s="358"/>
      <c r="AI28" s="358"/>
      <c r="AJ28" s="358"/>
      <c r="AK28" s="358"/>
      <c r="AL28" s="358"/>
      <c r="AM28" s="358"/>
    </row>
    <row r="29" spans="2:39" ht="49.5" customHeight="1" x14ac:dyDescent="0.25">
      <c r="B29" s="301">
        <v>8</v>
      </c>
      <c r="C29" s="154" t="s">
        <v>94</v>
      </c>
      <c r="D29" s="189"/>
      <c r="E29" s="279" t="s">
        <v>95</v>
      </c>
      <c r="F29" s="279"/>
      <c r="G29" s="278" t="s">
        <v>96</v>
      </c>
      <c r="H29" s="128"/>
      <c r="I29" s="165"/>
      <c r="J29" s="137">
        <f>SUM(L29:Q29)</f>
        <v>0</v>
      </c>
      <c r="K29" s="137">
        <f t="shared" si="8"/>
        <v>0</v>
      </c>
      <c r="L29" s="135"/>
      <c r="M29" s="135"/>
      <c r="N29" s="135"/>
      <c r="O29" s="135"/>
      <c r="P29" s="136"/>
      <c r="Q29" s="135"/>
      <c r="R29" s="136"/>
      <c r="T29" s="138" t="str">
        <f t="shared" si="9"/>
        <v/>
      </c>
      <c r="U29" s="160" t="e">
        <f>1/$J$48</f>
        <v>#DIV/0!</v>
      </c>
      <c r="V29" s="140" t="e">
        <f t="shared" si="10"/>
        <v>#DIV/0!</v>
      </c>
      <c r="W29" s="199" t="e">
        <f>IF(R29=1,0,T29*U29)</f>
        <v>#VALUE!</v>
      </c>
      <c r="X29" s="48" t="e">
        <f t="shared" si="11"/>
        <v>#VALUE!</v>
      </c>
      <c r="Z29" s="355"/>
      <c r="AA29" s="355"/>
      <c r="AG29" s="357" t="s">
        <v>1562</v>
      </c>
      <c r="AH29" s="357"/>
      <c r="AI29" s="357"/>
      <c r="AJ29" s="357"/>
      <c r="AK29" s="357"/>
      <c r="AL29" s="357"/>
      <c r="AM29" s="357"/>
    </row>
    <row r="30" spans="2:39" ht="52.5" customHeight="1" x14ac:dyDescent="0.25">
      <c r="B30" s="301" t="s">
        <v>97</v>
      </c>
      <c r="C30" s="155" t="s">
        <v>98</v>
      </c>
      <c r="D30" s="189"/>
      <c r="E30" s="277" t="s">
        <v>99</v>
      </c>
      <c r="F30" s="279"/>
      <c r="G30" s="278" t="s">
        <v>100</v>
      </c>
      <c r="H30" s="128"/>
      <c r="I30" s="165"/>
      <c r="J30" s="165"/>
      <c r="K30" s="137">
        <f t="shared" si="8"/>
        <v>0</v>
      </c>
      <c r="L30" s="135"/>
      <c r="M30" s="135"/>
      <c r="N30" s="135"/>
      <c r="O30" s="135"/>
      <c r="P30" s="136"/>
      <c r="Q30" s="135"/>
      <c r="R30" s="136"/>
      <c r="T30" s="138" t="str">
        <f t="shared" si="9"/>
        <v/>
      </c>
      <c r="U30" s="160"/>
      <c r="V30" s="140" t="e">
        <f t="shared" si="10"/>
        <v>#DIV/0!</v>
      </c>
      <c r="W30" s="152"/>
      <c r="X30" s="48" t="e">
        <f t="shared" si="11"/>
        <v>#VALUE!</v>
      </c>
      <c r="Z30" s="355"/>
      <c r="AA30" s="355"/>
      <c r="AG30" s="357" t="s">
        <v>1563</v>
      </c>
      <c r="AH30" s="357"/>
      <c r="AI30" s="357"/>
      <c r="AJ30" s="357"/>
      <c r="AK30" s="357"/>
      <c r="AL30" s="357"/>
      <c r="AM30" s="357"/>
    </row>
    <row r="31" spans="2:39" ht="51.75" customHeight="1" x14ac:dyDescent="0.25">
      <c r="B31" s="301" t="s">
        <v>101</v>
      </c>
      <c r="C31" s="157" t="s">
        <v>102</v>
      </c>
      <c r="D31" s="189"/>
      <c r="E31" s="279" t="s">
        <v>103</v>
      </c>
      <c r="F31" s="279"/>
      <c r="G31" s="279"/>
      <c r="H31" s="128"/>
      <c r="I31" s="165"/>
      <c r="J31" s="165"/>
      <c r="K31" s="137">
        <f t="shared" si="8"/>
        <v>0</v>
      </c>
      <c r="L31" s="135"/>
      <c r="M31" s="135"/>
      <c r="N31" s="135"/>
      <c r="O31" s="135"/>
      <c r="P31" s="136"/>
      <c r="Q31" s="135"/>
      <c r="R31" s="136"/>
      <c r="T31" s="138" t="str">
        <f t="shared" si="9"/>
        <v/>
      </c>
      <c r="U31" s="160"/>
      <c r="V31" s="140" t="e">
        <f t="shared" si="10"/>
        <v>#DIV/0!</v>
      </c>
      <c r="W31" s="152"/>
      <c r="X31" s="48" t="e">
        <f t="shared" si="11"/>
        <v>#VALUE!</v>
      </c>
      <c r="Z31" s="355"/>
      <c r="AA31" s="355"/>
      <c r="AG31" s="357" t="s">
        <v>1564</v>
      </c>
      <c r="AH31" s="357"/>
      <c r="AI31" s="357"/>
      <c r="AJ31" s="357"/>
      <c r="AK31" s="357"/>
      <c r="AL31" s="357"/>
      <c r="AM31" s="357"/>
    </row>
    <row r="32" spans="2:39" ht="49.5" customHeight="1" x14ac:dyDescent="0.25">
      <c r="B32" s="301">
        <v>9</v>
      </c>
      <c r="C32" s="154" t="s">
        <v>104</v>
      </c>
      <c r="D32" s="189"/>
      <c r="E32" s="279" t="s">
        <v>105</v>
      </c>
      <c r="F32" s="279"/>
      <c r="G32" s="279"/>
      <c r="H32" s="133"/>
      <c r="I32" s="165"/>
      <c r="J32" s="137">
        <f>SUM(L32:Q32)</f>
        <v>0</v>
      </c>
      <c r="K32" s="137">
        <f t="shared" si="8"/>
        <v>0</v>
      </c>
      <c r="L32" s="135"/>
      <c r="M32" s="135"/>
      <c r="N32" s="135"/>
      <c r="O32" s="135"/>
      <c r="P32" s="136"/>
      <c r="Q32" s="135"/>
      <c r="R32" s="136"/>
      <c r="T32" s="138" t="str">
        <f t="shared" si="9"/>
        <v/>
      </c>
      <c r="U32" s="160" t="e">
        <f>1/$J$48</f>
        <v>#DIV/0!</v>
      </c>
      <c r="V32" s="140" t="e">
        <f t="shared" si="10"/>
        <v>#DIV/0!</v>
      </c>
      <c r="W32" s="199" t="e">
        <f>IF(R32=1,0,T32*U32)</f>
        <v>#VALUE!</v>
      </c>
      <c r="X32" s="48" t="e">
        <f t="shared" si="11"/>
        <v>#VALUE!</v>
      </c>
      <c r="Z32" s="355"/>
      <c r="AA32" s="355"/>
      <c r="AG32" s="345"/>
      <c r="AH32" s="345"/>
      <c r="AI32" s="345"/>
      <c r="AJ32" s="345"/>
      <c r="AK32" s="345"/>
      <c r="AL32" s="345"/>
      <c r="AM32" s="345"/>
    </row>
    <row r="33" spans="2:41" ht="62.25" customHeight="1" x14ac:dyDescent="0.25">
      <c r="B33" s="301" t="s">
        <v>106</v>
      </c>
      <c r="C33" s="155" t="s">
        <v>107</v>
      </c>
      <c r="D33" s="189"/>
      <c r="E33" s="279" t="s">
        <v>108</v>
      </c>
      <c r="F33" s="279"/>
      <c r="G33" s="278" t="s">
        <v>109</v>
      </c>
      <c r="H33" s="128"/>
      <c r="I33" s="165"/>
      <c r="J33" s="165"/>
      <c r="K33" s="137">
        <f t="shared" si="8"/>
        <v>0</v>
      </c>
      <c r="L33" s="135"/>
      <c r="M33" s="135"/>
      <c r="N33" s="135"/>
      <c r="O33" s="135"/>
      <c r="P33" s="136"/>
      <c r="Q33" s="135"/>
      <c r="R33" s="136"/>
      <c r="T33" s="138" t="str">
        <f t="shared" si="9"/>
        <v/>
      </c>
      <c r="U33" s="160"/>
      <c r="V33" s="140" t="e">
        <f t="shared" si="10"/>
        <v>#DIV/0!</v>
      </c>
      <c r="W33" s="152"/>
      <c r="X33" s="48" t="e">
        <f t="shared" si="11"/>
        <v>#VALUE!</v>
      </c>
      <c r="Z33" s="355"/>
      <c r="AA33" s="355"/>
      <c r="AG33" s="357" t="s">
        <v>1565</v>
      </c>
      <c r="AH33" s="357"/>
      <c r="AI33" s="357"/>
      <c r="AJ33" s="357"/>
      <c r="AK33" s="357"/>
      <c r="AL33" s="357"/>
      <c r="AM33" s="357"/>
    </row>
    <row r="34" spans="2:41" ht="50.25" customHeight="1" x14ac:dyDescent="0.25">
      <c r="B34" s="301" t="s">
        <v>110</v>
      </c>
      <c r="C34" s="157" t="s">
        <v>111</v>
      </c>
      <c r="D34" s="189"/>
      <c r="E34" s="279" t="s">
        <v>112</v>
      </c>
      <c r="F34" s="279"/>
      <c r="G34" s="279"/>
      <c r="H34" s="128"/>
      <c r="I34" s="165"/>
      <c r="J34" s="165"/>
      <c r="K34" s="137">
        <f t="shared" si="8"/>
        <v>0</v>
      </c>
      <c r="L34" s="135"/>
      <c r="M34" s="135"/>
      <c r="N34" s="135"/>
      <c r="O34" s="135"/>
      <c r="P34" s="136"/>
      <c r="Q34" s="135"/>
      <c r="R34" s="136"/>
      <c r="T34" s="138" t="str">
        <f t="shared" si="9"/>
        <v/>
      </c>
      <c r="U34" s="160"/>
      <c r="V34" s="140" t="e">
        <f t="shared" si="10"/>
        <v>#DIV/0!</v>
      </c>
      <c r="W34" s="152"/>
      <c r="X34" s="48" t="e">
        <f t="shared" si="11"/>
        <v>#VALUE!</v>
      </c>
      <c r="Z34" s="355"/>
      <c r="AA34" s="355"/>
      <c r="AG34" s="357" t="s">
        <v>1566</v>
      </c>
      <c r="AH34" s="357"/>
      <c r="AI34" s="357"/>
      <c r="AJ34" s="357"/>
      <c r="AK34" s="357"/>
      <c r="AL34" s="357"/>
      <c r="AM34" s="357"/>
    </row>
    <row r="35" spans="2:41" ht="60.75" customHeight="1" x14ac:dyDescent="0.25">
      <c r="B35" s="301">
        <v>10</v>
      </c>
      <c r="C35" s="154" t="s">
        <v>113</v>
      </c>
      <c r="D35" s="189"/>
      <c r="E35" s="279" t="s">
        <v>114</v>
      </c>
      <c r="F35" s="279"/>
      <c r="G35" s="279"/>
      <c r="H35" s="128"/>
      <c r="I35" s="165"/>
      <c r="J35" s="137">
        <f>SUM(L35:Q35)</f>
        <v>0</v>
      </c>
      <c r="K35" s="137">
        <f t="shared" si="8"/>
        <v>0</v>
      </c>
      <c r="L35" s="135"/>
      <c r="M35" s="135"/>
      <c r="N35" s="135"/>
      <c r="O35" s="135"/>
      <c r="P35" s="136"/>
      <c r="Q35" s="135"/>
      <c r="R35" s="136"/>
      <c r="T35" s="138" t="str">
        <f t="shared" si="9"/>
        <v/>
      </c>
      <c r="U35" s="160" t="e">
        <f>1/$J$48</f>
        <v>#DIV/0!</v>
      </c>
      <c r="V35" s="140" t="e">
        <f t="shared" si="10"/>
        <v>#DIV/0!</v>
      </c>
      <c r="W35" s="199" t="e">
        <f>IF(R35=1,0,T35*U35)</f>
        <v>#VALUE!</v>
      </c>
      <c r="X35" s="48" t="e">
        <f t="shared" si="11"/>
        <v>#VALUE!</v>
      </c>
      <c r="Z35" s="355"/>
      <c r="AA35" s="355"/>
      <c r="AG35" s="357" t="s">
        <v>1567</v>
      </c>
      <c r="AH35" s="357"/>
      <c r="AI35" s="357"/>
      <c r="AJ35" s="357"/>
      <c r="AK35" s="357"/>
      <c r="AL35" s="357"/>
      <c r="AM35" s="357"/>
    </row>
    <row r="36" spans="2:41" ht="48" customHeight="1" x14ac:dyDescent="0.25">
      <c r="B36" s="301">
        <v>11</v>
      </c>
      <c r="C36" s="154" t="s">
        <v>115</v>
      </c>
      <c r="D36" s="189"/>
      <c r="E36" s="279"/>
      <c r="F36" s="279"/>
      <c r="G36" s="279"/>
      <c r="H36" s="128"/>
      <c r="I36" s="165"/>
      <c r="J36" s="137">
        <f>SUM(L36:Q36)</f>
        <v>0</v>
      </c>
      <c r="K36" s="137">
        <f t="shared" si="8"/>
        <v>0</v>
      </c>
      <c r="L36" s="135"/>
      <c r="M36" s="135"/>
      <c r="N36" s="135"/>
      <c r="O36" s="135"/>
      <c r="P36" s="136"/>
      <c r="Q36" s="135"/>
      <c r="R36" s="136"/>
      <c r="T36" s="138" t="str">
        <f t="shared" si="9"/>
        <v/>
      </c>
      <c r="U36" s="160" t="e">
        <f>1/$J$48</f>
        <v>#DIV/0!</v>
      </c>
      <c r="V36" s="140" t="e">
        <f t="shared" si="10"/>
        <v>#DIV/0!</v>
      </c>
      <c r="W36" s="199" t="e">
        <f>IF(R36=1,0,T36*U36)</f>
        <v>#VALUE!</v>
      </c>
      <c r="X36" s="48" t="e">
        <f t="shared" si="11"/>
        <v>#VALUE!</v>
      </c>
      <c r="Z36" s="355"/>
      <c r="AA36" s="355"/>
      <c r="AG36" s="357" t="s">
        <v>1568</v>
      </c>
      <c r="AH36" s="357"/>
      <c r="AI36" s="357"/>
      <c r="AJ36" s="357"/>
      <c r="AK36" s="357"/>
      <c r="AL36" s="357"/>
      <c r="AM36" s="357"/>
    </row>
    <row r="37" spans="2:41" ht="50.25" customHeight="1" x14ac:dyDescent="0.25">
      <c r="B37" s="301">
        <v>12</v>
      </c>
      <c r="C37" s="154" t="s">
        <v>116</v>
      </c>
      <c r="D37" s="189"/>
      <c r="E37" s="279"/>
      <c r="F37" s="279"/>
      <c r="G37" s="279" t="s">
        <v>117</v>
      </c>
      <c r="H37" s="128"/>
      <c r="I37" s="165"/>
      <c r="J37" s="137">
        <f>SUM(L37:Q37)</f>
        <v>0</v>
      </c>
      <c r="K37" s="137">
        <f t="shared" si="8"/>
        <v>0</v>
      </c>
      <c r="L37" s="135"/>
      <c r="M37" s="135"/>
      <c r="N37" s="135"/>
      <c r="O37" s="135"/>
      <c r="P37" s="136"/>
      <c r="Q37" s="135"/>
      <c r="R37" s="136"/>
      <c r="T37" s="138" t="str">
        <f t="shared" si="9"/>
        <v/>
      </c>
      <c r="U37" s="160" t="e">
        <f>1/$J$48</f>
        <v>#DIV/0!</v>
      </c>
      <c r="V37" s="140" t="e">
        <f t="shared" si="10"/>
        <v>#DIV/0!</v>
      </c>
      <c r="W37" s="199" t="e">
        <f>IF(R37=1,0,T37*U37)</f>
        <v>#VALUE!</v>
      </c>
      <c r="X37" s="48" t="e">
        <f t="shared" si="11"/>
        <v>#VALUE!</v>
      </c>
      <c r="Z37" s="355"/>
      <c r="AA37" s="355"/>
      <c r="AG37" s="365" t="s">
        <v>1569</v>
      </c>
      <c r="AH37" s="365"/>
      <c r="AI37" s="365"/>
      <c r="AJ37" s="365"/>
      <c r="AK37" s="365"/>
      <c r="AL37" s="365"/>
      <c r="AM37" s="365"/>
      <c r="AO37" s="251"/>
    </row>
    <row r="38" spans="2:41" ht="60" customHeight="1" x14ac:dyDescent="0.25">
      <c r="B38" s="301">
        <v>13</v>
      </c>
      <c r="C38" s="154" t="s">
        <v>118</v>
      </c>
      <c r="D38" s="189"/>
      <c r="E38" s="279" t="s">
        <v>119</v>
      </c>
      <c r="F38" s="279"/>
      <c r="G38" s="278" t="s">
        <v>120</v>
      </c>
      <c r="H38" s="128"/>
      <c r="I38" s="165"/>
      <c r="J38" s="137">
        <f>SUM(L38:Q38)</f>
        <v>0</v>
      </c>
      <c r="K38" s="137">
        <f t="shared" si="8"/>
        <v>0</v>
      </c>
      <c r="L38" s="135"/>
      <c r="M38" s="135"/>
      <c r="N38" s="135"/>
      <c r="O38" s="135"/>
      <c r="P38" s="136"/>
      <c r="Q38" s="135"/>
      <c r="R38" s="136"/>
      <c r="T38" s="138" t="str">
        <f t="shared" si="9"/>
        <v/>
      </c>
      <c r="U38" s="160" t="e">
        <f>1/$J$48</f>
        <v>#DIV/0!</v>
      </c>
      <c r="V38" s="140" t="e">
        <f t="shared" si="10"/>
        <v>#DIV/0!</v>
      </c>
      <c r="W38" s="199" t="e">
        <f>IF(R38=1,0,T38*U38)</f>
        <v>#VALUE!</v>
      </c>
      <c r="X38" s="48" t="e">
        <f t="shared" si="11"/>
        <v>#VALUE!</v>
      </c>
      <c r="Z38" s="355"/>
      <c r="AA38" s="355"/>
      <c r="AG38" s="358" t="s">
        <v>1570</v>
      </c>
      <c r="AH38" s="358"/>
      <c r="AI38" s="358"/>
      <c r="AJ38" s="358"/>
      <c r="AK38" s="358"/>
      <c r="AL38" s="358"/>
      <c r="AM38" s="358"/>
    </row>
    <row r="39" spans="2:41" ht="45" customHeight="1" x14ac:dyDescent="0.25">
      <c r="B39" s="301" t="s">
        <v>121</v>
      </c>
      <c r="C39" s="155" t="s">
        <v>122</v>
      </c>
      <c r="D39" s="189"/>
      <c r="E39" s="279" t="s">
        <v>123</v>
      </c>
      <c r="F39" s="279"/>
      <c r="G39" s="279"/>
      <c r="H39" s="128"/>
      <c r="I39" s="165"/>
      <c r="J39" s="165"/>
      <c r="K39" s="137">
        <f t="shared" si="8"/>
        <v>0</v>
      </c>
      <c r="L39" s="135"/>
      <c r="M39" s="135"/>
      <c r="N39" s="135"/>
      <c r="O39" s="135"/>
      <c r="P39" s="136"/>
      <c r="Q39" s="135"/>
      <c r="R39" s="136"/>
      <c r="T39" s="138" t="str">
        <f t="shared" si="9"/>
        <v/>
      </c>
      <c r="U39" s="160"/>
      <c r="V39" s="140" t="e">
        <f t="shared" si="10"/>
        <v>#DIV/0!</v>
      </c>
      <c r="W39" s="152"/>
      <c r="X39" s="48" t="e">
        <f t="shared" si="11"/>
        <v>#VALUE!</v>
      </c>
      <c r="Z39" s="355"/>
      <c r="AA39" s="355"/>
      <c r="AG39" s="357" t="s">
        <v>1571</v>
      </c>
      <c r="AH39" s="357"/>
      <c r="AI39" s="357"/>
      <c r="AJ39" s="357"/>
      <c r="AK39" s="357"/>
      <c r="AL39" s="357"/>
      <c r="AM39" s="357"/>
    </row>
    <row r="40" spans="2:41" ht="51.75" customHeight="1" x14ac:dyDescent="0.25">
      <c r="B40" s="301" t="s">
        <v>124</v>
      </c>
      <c r="C40" s="156" t="s">
        <v>125</v>
      </c>
      <c r="D40" s="189"/>
      <c r="E40" s="279" t="s">
        <v>126</v>
      </c>
      <c r="F40" s="279"/>
      <c r="G40" s="279"/>
      <c r="H40" s="139"/>
      <c r="I40" s="165"/>
      <c r="J40" s="165"/>
      <c r="K40" s="137">
        <f t="shared" si="8"/>
        <v>0</v>
      </c>
      <c r="L40" s="135"/>
      <c r="M40" s="135"/>
      <c r="N40" s="135"/>
      <c r="O40" s="135"/>
      <c r="P40" s="136"/>
      <c r="Q40" s="135"/>
      <c r="R40" s="136"/>
      <c r="T40" s="138" t="str">
        <f t="shared" si="9"/>
        <v/>
      </c>
      <c r="U40" s="160"/>
      <c r="V40" s="140" t="e">
        <f t="shared" si="10"/>
        <v>#DIV/0!</v>
      </c>
      <c r="W40" s="152"/>
      <c r="X40" s="48" t="e">
        <f t="shared" si="11"/>
        <v>#VALUE!</v>
      </c>
      <c r="Z40" s="355"/>
      <c r="AA40" s="355"/>
      <c r="AG40" s="357" t="s">
        <v>1572</v>
      </c>
      <c r="AH40" s="357"/>
      <c r="AI40" s="357"/>
      <c r="AJ40" s="357"/>
      <c r="AK40" s="357"/>
      <c r="AL40" s="357"/>
      <c r="AM40" s="357"/>
    </row>
    <row r="41" spans="2:41" ht="51" customHeight="1" x14ac:dyDescent="0.25">
      <c r="B41" s="301" t="s">
        <v>127</v>
      </c>
      <c r="C41" s="156" t="s">
        <v>128</v>
      </c>
      <c r="D41" s="189"/>
      <c r="E41" s="279" t="s">
        <v>129</v>
      </c>
      <c r="F41" s="279"/>
      <c r="G41" s="279"/>
      <c r="H41" s="128"/>
      <c r="I41" s="165"/>
      <c r="J41" s="165"/>
      <c r="K41" s="137">
        <f t="shared" si="8"/>
        <v>0</v>
      </c>
      <c r="L41" s="135"/>
      <c r="M41" s="135"/>
      <c r="N41" s="135"/>
      <c r="O41" s="135"/>
      <c r="P41" s="136"/>
      <c r="Q41" s="135"/>
      <c r="R41" s="136"/>
      <c r="T41" s="138" t="str">
        <f t="shared" si="9"/>
        <v/>
      </c>
      <c r="U41" s="160"/>
      <c r="V41" s="140" t="e">
        <f t="shared" si="10"/>
        <v>#DIV/0!</v>
      </c>
      <c r="W41" s="152"/>
      <c r="X41" s="48" t="e">
        <f t="shared" si="11"/>
        <v>#VALUE!</v>
      </c>
      <c r="Z41" s="355"/>
      <c r="AA41" s="355"/>
      <c r="AG41" s="357" t="s">
        <v>1573</v>
      </c>
      <c r="AH41" s="357"/>
      <c r="AI41" s="357"/>
      <c r="AJ41" s="357"/>
      <c r="AK41" s="357"/>
      <c r="AL41" s="357"/>
      <c r="AM41" s="357"/>
    </row>
    <row r="42" spans="2:41" ht="46.5" customHeight="1" x14ac:dyDescent="0.25">
      <c r="B42" s="301" t="s">
        <v>130</v>
      </c>
      <c r="C42" s="156" t="s">
        <v>131</v>
      </c>
      <c r="D42" s="189"/>
      <c r="E42" s="279" t="s">
        <v>132</v>
      </c>
      <c r="F42" s="279"/>
      <c r="G42" s="279"/>
      <c r="H42" s="128"/>
      <c r="I42" s="165"/>
      <c r="J42" s="165"/>
      <c r="K42" s="137">
        <f t="shared" si="8"/>
        <v>0</v>
      </c>
      <c r="L42" s="135"/>
      <c r="M42" s="135"/>
      <c r="N42" s="135"/>
      <c r="O42" s="135"/>
      <c r="P42" s="136"/>
      <c r="Q42" s="135"/>
      <c r="R42" s="136"/>
      <c r="T42" s="138" t="str">
        <f t="shared" si="9"/>
        <v/>
      </c>
      <c r="U42" s="160"/>
      <c r="V42" s="140" t="e">
        <f t="shared" si="10"/>
        <v>#DIV/0!</v>
      </c>
      <c r="W42" s="152"/>
      <c r="X42" s="48" t="e">
        <f t="shared" si="11"/>
        <v>#VALUE!</v>
      </c>
      <c r="Z42" s="355"/>
      <c r="AA42" s="355"/>
      <c r="AG42" s="357" t="s">
        <v>1574</v>
      </c>
      <c r="AH42" s="357"/>
      <c r="AI42" s="357"/>
      <c r="AJ42" s="357"/>
      <c r="AK42" s="357"/>
      <c r="AL42" s="357"/>
      <c r="AM42" s="357"/>
    </row>
    <row r="43" spans="2:41" ht="50.25" customHeight="1" x14ac:dyDescent="0.25">
      <c r="B43" s="301" t="s">
        <v>133</v>
      </c>
      <c r="C43" s="156" t="s">
        <v>134</v>
      </c>
      <c r="D43" s="189"/>
      <c r="E43" s="279" t="s">
        <v>135</v>
      </c>
      <c r="F43" s="279"/>
      <c r="G43" s="279"/>
      <c r="H43" s="128"/>
      <c r="I43" s="165"/>
      <c r="J43" s="165"/>
      <c r="K43" s="137">
        <f t="shared" si="8"/>
        <v>0</v>
      </c>
      <c r="L43" s="135"/>
      <c r="M43" s="135"/>
      <c r="N43" s="135"/>
      <c r="O43" s="135"/>
      <c r="P43" s="136"/>
      <c r="Q43" s="135"/>
      <c r="R43" s="136"/>
      <c r="T43" s="138" t="str">
        <f t="shared" si="9"/>
        <v/>
      </c>
      <c r="U43" s="160"/>
      <c r="V43" s="140" t="e">
        <f t="shared" si="10"/>
        <v>#DIV/0!</v>
      </c>
      <c r="W43" s="152"/>
      <c r="X43" s="48" t="e">
        <f t="shared" si="11"/>
        <v>#VALUE!</v>
      </c>
      <c r="Z43" s="355"/>
      <c r="AA43" s="355"/>
      <c r="AG43" s="357" t="s">
        <v>1575</v>
      </c>
      <c r="AH43" s="357"/>
      <c r="AI43" s="357"/>
      <c r="AJ43" s="357"/>
      <c r="AK43" s="357"/>
      <c r="AL43" s="357"/>
      <c r="AM43" s="357"/>
    </row>
    <row r="44" spans="2:41" ht="51" customHeight="1" x14ac:dyDescent="0.25">
      <c r="B44" s="301" t="s">
        <v>136</v>
      </c>
      <c r="C44" s="156" t="s">
        <v>137</v>
      </c>
      <c r="D44" s="189"/>
      <c r="E44" s="279" t="s">
        <v>138</v>
      </c>
      <c r="F44" s="279"/>
      <c r="G44" s="279"/>
      <c r="H44" s="134"/>
      <c r="I44" s="165"/>
      <c r="J44" s="165"/>
      <c r="K44" s="137">
        <f t="shared" si="8"/>
        <v>0</v>
      </c>
      <c r="L44" s="135"/>
      <c r="M44" s="135"/>
      <c r="N44" s="135"/>
      <c r="O44" s="135"/>
      <c r="P44" s="136"/>
      <c r="Q44" s="135"/>
      <c r="R44" s="136"/>
      <c r="T44" s="138" t="str">
        <f t="shared" si="9"/>
        <v/>
      </c>
      <c r="U44" s="160"/>
      <c r="V44" s="140" t="e">
        <f t="shared" si="10"/>
        <v>#DIV/0!</v>
      </c>
      <c r="W44" s="152"/>
      <c r="X44" s="48" t="e">
        <f t="shared" si="11"/>
        <v>#VALUE!</v>
      </c>
      <c r="Z44" s="355"/>
      <c r="AA44" s="355"/>
      <c r="AG44" s="357" t="s">
        <v>1576</v>
      </c>
      <c r="AH44" s="357"/>
      <c r="AI44" s="357"/>
      <c r="AJ44" s="357"/>
      <c r="AK44" s="357"/>
      <c r="AL44" s="357"/>
      <c r="AM44" s="357"/>
    </row>
    <row r="45" spans="2:41" ht="52.5" customHeight="1" x14ac:dyDescent="0.25">
      <c r="B45" s="301" t="s">
        <v>139</v>
      </c>
      <c r="C45" s="156" t="s">
        <v>140</v>
      </c>
      <c r="D45" s="189"/>
      <c r="E45" s="279" t="s">
        <v>141</v>
      </c>
      <c r="F45" s="279"/>
      <c r="G45" s="279"/>
      <c r="H45" s="133"/>
      <c r="I45" s="165"/>
      <c r="J45" s="165"/>
      <c r="K45" s="137">
        <f t="shared" si="8"/>
        <v>0</v>
      </c>
      <c r="L45" s="135"/>
      <c r="M45" s="135"/>
      <c r="N45" s="135"/>
      <c r="O45" s="135"/>
      <c r="P45" s="136"/>
      <c r="Q45" s="135"/>
      <c r="R45" s="136"/>
      <c r="T45" s="138" t="str">
        <f t="shared" si="9"/>
        <v/>
      </c>
      <c r="U45" s="160"/>
      <c r="V45" s="140" t="e">
        <f t="shared" si="10"/>
        <v>#DIV/0!</v>
      </c>
      <c r="W45" s="152"/>
      <c r="X45" s="48" t="e">
        <f t="shared" si="11"/>
        <v>#VALUE!</v>
      </c>
      <c r="Z45" s="355"/>
      <c r="AA45" s="355"/>
      <c r="AG45" s="357" t="s">
        <v>1577</v>
      </c>
      <c r="AH45" s="357"/>
      <c r="AI45" s="357"/>
      <c r="AJ45" s="357"/>
      <c r="AK45" s="357"/>
      <c r="AL45" s="357"/>
      <c r="AM45" s="357"/>
    </row>
    <row r="46" spans="2:41" ht="50.25" customHeight="1" x14ac:dyDescent="0.25">
      <c r="B46" s="301" t="s">
        <v>142</v>
      </c>
      <c r="C46" s="156" t="s">
        <v>143</v>
      </c>
      <c r="D46" s="189"/>
      <c r="E46" s="279" t="s">
        <v>144</v>
      </c>
      <c r="F46" s="279"/>
      <c r="G46" s="279"/>
      <c r="H46" s="139"/>
      <c r="I46" s="165"/>
      <c r="J46" s="165"/>
      <c r="K46" s="137">
        <f t="shared" si="8"/>
        <v>0</v>
      </c>
      <c r="L46" s="135"/>
      <c r="M46" s="135"/>
      <c r="N46" s="135"/>
      <c r="O46" s="135"/>
      <c r="P46" s="136"/>
      <c r="Q46" s="135"/>
      <c r="R46" s="136"/>
      <c r="T46" s="138" t="str">
        <f t="shared" si="9"/>
        <v/>
      </c>
      <c r="U46" s="160"/>
      <c r="V46" s="140" t="e">
        <f t="shared" si="10"/>
        <v>#DIV/0!</v>
      </c>
      <c r="W46" s="152"/>
      <c r="X46" s="48" t="e">
        <f t="shared" si="11"/>
        <v>#VALUE!</v>
      </c>
      <c r="Z46" s="355"/>
      <c r="AA46" s="355"/>
      <c r="AG46" s="357" t="s">
        <v>1578</v>
      </c>
      <c r="AH46" s="357"/>
      <c r="AI46" s="357"/>
      <c r="AJ46" s="357"/>
      <c r="AK46" s="357"/>
      <c r="AL46" s="357"/>
      <c r="AM46" s="357"/>
    </row>
    <row r="47" spans="2:41" ht="56.25" customHeight="1" x14ac:dyDescent="0.25">
      <c r="B47" s="301" t="s">
        <v>145</v>
      </c>
      <c r="C47" s="157" t="s">
        <v>146</v>
      </c>
      <c r="D47" s="189"/>
      <c r="E47" s="279" t="s">
        <v>147</v>
      </c>
      <c r="F47" s="279"/>
      <c r="G47" s="279"/>
      <c r="H47" s="139"/>
      <c r="I47" s="165"/>
      <c r="J47" s="165"/>
      <c r="K47" s="137">
        <f t="shared" si="8"/>
        <v>0</v>
      </c>
      <c r="L47" s="135"/>
      <c r="M47" s="135"/>
      <c r="N47" s="135"/>
      <c r="O47" s="135"/>
      <c r="P47" s="136"/>
      <c r="Q47" s="135"/>
      <c r="R47" s="136"/>
      <c r="T47" s="138" t="str">
        <f t="shared" si="9"/>
        <v/>
      </c>
      <c r="U47" s="160"/>
      <c r="V47" s="140" t="e">
        <f t="shared" si="10"/>
        <v>#DIV/0!</v>
      </c>
      <c r="W47" s="152"/>
      <c r="X47" s="48" t="e">
        <f t="shared" si="11"/>
        <v>#VALUE!</v>
      </c>
      <c r="Z47" s="355"/>
      <c r="AA47" s="355"/>
      <c r="AG47" s="357" t="s">
        <v>1579</v>
      </c>
      <c r="AH47" s="357"/>
      <c r="AI47" s="357"/>
      <c r="AJ47" s="357"/>
      <c r="AK47" s="357"/>
      <c r="AL47" s="357"/>
      <c r="AM47" s="357"/>
    </row>
    <row r="48" spans="2:41" x14ac:dyDescent="0.25">
      <c r="C48" s="165"/>
      <c r="D48" s="191"/>
      <c r="E48" s="165"/>
      <c r="F48" s="165"/>
      <c r="G48" s="165"/>
      <c r="J48" s="163">
        <f>SUM(J10:J47)</f>
        <v>0</v>
      </c>
      <c r="K48" s="163">
        <f>SUM(K10:K47)</f>
        <v>0</v>
      </c>
      <c r="W48" s="184" t="e">
        <f>SUM(W10:W47)</f>
        <v>#VALUE!</v>
      </c>
      <c r="X48" s="184" t="e">
        <f>SUM(X10:X47)</f>
        <v>#VALUE!</v>
      </c>
      <c r="Z48" s="180"/>
      <c r="AA48" s="180"/>
    </row>
    <row r="49" spans="3:33" x14ac:dyDescent="0.25">
      <c r="C49" s="165"/>
      <c r="D49" s="191"/>
      <c r="E49" s="165"/>
      <c r="F49" s="165"/>
      <c r="G49" s="165"/>
      <c r="S49" s="131" t="s">
        <v>148</v>
      </c>
      <c r="T49" s="142">
        <f>SUMIF(J48,13-X51,W48)</f>
        <v>0</v>
      </c>
      <c r="Z49" s="180"/>
      <c r="AA49" s="180"/>
    </row>
    <row r="50" spans="3:33" x14ac:dyDescent="0.25">
      <c r="C50" s="165"/>
      <c r="D50" s="191"/>
      <c r="E50" s="165"/>
      <c r="F50" s="165"/>
      <c r="G50" s="165"/>
      <c r="S50" s="131" t="s">
        <v>149</v>
      </c>
      <c r="T50" s="142">
        <f>SUMIF(K48,38-X52,X48)</f>
        <v>0</v>
      </c>
      <c r="Y50" s="141"/>
    </row>
    <row r="51" spans="3:33" x14ac:dyDescent="0.25">
      <c r="C51" s="165"/>
      <c r="D51" s="191"/>
      <c r="E51" s="165"/>
      <c r="F51" s="165"/>
      <c r="G51" s="165"/>
      <c r="W51" s="163" t="s">
        <v>156</v>
      </c>
      <c r="X51" s="163">
        <f>SUM(R10:R12,R16,R18,R22,R24,R29,R32,'D5'!R12,'D5'!R14,R35:R38,'D5'!R54)</f>
        <v>0</v>
      </c>
      <c r="Y51" s="141"/>
    </row>
    <row r="52" spans="3:33" x14ac:dyDescent="0.25">
      <c r="C52" s="165"/>
      <c r="D52" s="191"/>
      <c r="E52" s="165"/>
      <c r="F52" s="165"/>
      <c r="G52" s="165"/>
      <c r="W52" s="163" t="s">
        <v>157</v>
      </c>
      <c r="X52" s="163">
        <f>SUM('D5'!R53:R53,R10:R47)</f>
        <v>0</v>
      </c>
    </row>
    <row r="53" spans="3:33" ht="13.5" customHeight="1" x14ac:dyDescent="0.25">
      <c r="C53" s="165"/>
      <c r="D53" s="191"/>
      <c r="E53" s="165"/>
      <c r="F53" s="165"/>
      <c r="G53" s="165"/>
    </row>
    <row r="54" spans="3:33" x14ac:dyDescent="0.25">
      <c r="C54" s="165"/>
      <c r="D54" s="191"/>
      <c r="E54" s="165"/>
      <c r="F54" s="165"/>
      <c r="G54" s="165"/>
    </row>
    <row r="61" spans="3:33" ht="22.5" customHeight="1" x14ac:dyDescent="0.25">
      <c r="AB61" s="164"/>
      <c r="AC61" s="164"/>
      <c r="AD61" s="164"/>
    </row>
    <row r="63" spans="3:33" ht="15" customHeight="1" x14ac:dyDescent="0.25">
      <c r="AB63" s="164"/>
      <c r="AC63" s="164"/>
      <c r="AD63" s="164"/>
      <c r="AE63" s="164"/>
      <c r="AF63" s="164"/>
      <c r="AG63" s="164"/>
    </row>
  </sheetData>
  <sheetProtection formatCells="0" formatColumns="0" formatRows="0" insertColumns="0" insertRows="0" insertHyperlinks="0" deleteColumns="0" deleteRows="0" sort="0" autoFilter="0" pivotTables="0"/>
  <mergeCells count="78">
    <mergeCell ref="C6:S6"/>
    <mergeCell ref="B1:AA1"/>
    <mergeCell ref="AG20:AM20"/>
    <mergeCell ref="AG21:AM21"/>
    <mergeCell ref="L5:AD5"/>
    <mergeCell ref="AG45:AM45"/>
    <mergeCell ref="AG31:AM31"/>
    <mergeCell ref="AG33:AM33"/>
    <mergeCell ref="AG34:AM34"/>
    <mergeCell ref="AG37:AM37"/>
    <mergeCell ref="AG14:AL14"/>
    <mergeCell ref="AG38:AM38"/>
    <mergeCell ref="AG35:AM35"/>
    <mergeCell ref="AG36:AM36"/>
    <mergeCell ref="AG25:AM25"/>
    <mergeCell ref="AG26:AM26"/>
    <mergeCell ref="AG27:AM27"/>
    <mergeCell ref="AG47:AM47"/>
    <mergeCell ref="AG39:AM39"/>
    <mergeCell ref="AG40:AM40"/>
    <mergeCell ref="AG41:AM41"/>
    <mergeCell ref="AG42:AM42"/>
    <mergeCell ref="AG43:AM43"/>
    <mergeCell ref="AG44:AM44"/>
    <mergeCell ref="AG46:AM46"/>
    <mergeCell ref="AG28:AM28"/>
    <mergeCell ref="AG29:AM29"/>
    <mergeCell ref="AG30:AM30"/>
    <mergeCell ref="Z18:AA18"/>
    <mergeCell ref="AG23:AM23"/>
    <mergeCell ref="AG24:AM24"/>
    <mergeCell ref="AG19:AM19"/>
    <mergeCell ref="AG18:AM18"/>
    <mergeCell ref="Z16:AA16"/>
    <mergeCell ref="Z17:AA17"/>
    <mergeCell ref="G7:G8"/>
    <mergeCell ref="C7:C8"/>
    <mergeCell ref="T7:V7"/>
    <mergeCell ref="E7:E8"/>
    <mergeCell ref="J7:R7"/>
    <mergeCell ref="AG7:AM8"/>
    <mergeCell ref="AG12:AL12"/>
    <mergeCell ref="Z13:AA13"/>
    <mergeCell ref="Z14:AA14"/>
    <mergeCell ref="Z15:AA15"/>
    <mergeCell ref="Z10:AA10"/>
    <mergeCell ref="Z11:AA11"/>
    <mergeCell ref="Z12:AA12"/>
    <mergeCell ref="AG15:AM15"/>
    <mergeCell ref="Z31:AA31"/>
    <mergeCell ref="Z19:AA19"/>
    <mergeCell ref="Z22:AA22"/>
    <mergeCell ref="Z23:AA23"/>
    <mergeCell ref="Z24:AA24"/>
    <mergeCell ref="Z25:AA25"/>
    <mergeCell ref="Z20:AA20"/>
    <mergeCell ref="Z21:AA21"/>
    <mergeCell ref="Z26:AA26"/>
    <mergeCell ref="Z27:AA27"/>
    <mergeCell ref="Z28:AA28"/>
    <mergeCell ref="Z29:AA29"/>
    <mergeCell ref="Z30:AA30"/>
    <mergeCell ref="Z32:AA32"/>
    <mergeCell ref="Z33:AA33"/>
    <mergeCell ref="Z34:AA34"/>
    <mergeCell ref="Z42:AA42"/>
    <mergeCell ref="Z43:AA43"/>
    <mergeCell ref="Z35:AA35"/>
    <mergeCell ref="Z36:AA36"/>
    <mergeCell ref="Z47:AA47"/>
    <mergeCell ref="Z37:AA37"/>
    <mergeCell ref="Z38:AA38"/>
    <mergeCell ref="Z39:AA39"/>
    <mergeCell ref="Z40:AA40"/>
    <mergeCell ref="Z46:AA46"/>
    <mergeCell ref="Z41:AA41"/>
    <mergeCell ref="Z45:AA45"/>
    <mergeCell ref="Z44:AA44"/>
  </mergeCells>
  <conditionalFormatting sqref="K10:K47">
    <cfRule type="cellIs" dxfId="743" priority="1151" stopIfTrue="1" operator="notEqual">
      <formula>1</formula>
    </cfRule>
    <cfRule type="cellIs" dxfId="742" priority="1152" stopIfTrue="1" operator="equal">
      <formula>1</formula>
    </cfRule>
  </conditionalFormatting>
  <conditionalFormatting sqref="Q40">
    <cfRule type="expression" dxfId="741" priority="877" stopIfTrue="1">
      <formula>$P$10</formula>
    </cfRule>
  </conditionalFormatting>
  <conditionalFormatting sqref="T49">
    <cfRule type="containsBlanks" dxfId="740" priority="649" stopIfTrue="1">
      <formula>LEN(TRIM(T49))=0</formula>
    </cfRule>
    <cfRule type="cellIs" dxfId="739" priority="650" stopIfTrue="1" operator="lessThan">
      <formula>19.999</formula>
    </cfRule>
    <cfRule type="cellIs" dxfId="738" priority="651" stopIfTrue="1" operator="lessThan">
      <formula>39.999</formula>
    </cfRule>
    <cfRule type="cellIs" dxfId="737" priority="652" stopIfTrue="1" operator="lessThan">
      <formula>59.999</formula>
    </cfRule>
    <cfRule type="cellIs" dxfId="736" priority="653" stopIfTrue="1" operator="lessThan">
      <formula>79.999</formula>
    </cfRule>
    <cfRule type="cellIs" dxfId="735" priority="654" stopIfTrue="1" operator="lessThan">
      <formula>89.999</formula>
    </cfRule>
    <cfRule type="cellIs" dxfId="734" priority="655" stopIfTrue="1" operator="between">
      <formula>90</formula>
      <formula>100</formula>
    </cfRule>
  </conditionalFormatting>
  <conditionalFormatting sqref="J10">
    <cfRule type="cellIs" dxfId="733" priority="452" stopIfTrue="1" operator="notEqual">
      <formula>1</formula>
    </cfRule>
    <cfRule type="cellIs" dxfId="732" priority="453" stopIfTrue="1" operator="equal">
      <formula>1</formula>
    </cfRule>
  </conditionalFormatting>
  <conditionalFormatting sqref="T10:T47">
    <cfRule type="cellIs" dxfId="731" priority="424" stopIfTrue="1" operator="lessThan">
      <formula>19.999</formula>
    </cfRule>
    <cfRule type="cellIs" dxfId="730" priority="425" stopIfTrue="1" operator="lessThan">
      <formula>39.999</formula>
    </cfRule>
    <cfRule type="cellIs" dxfId="729" priority="426" stopIfTrue="1" operator="lessThan">
      <formula>59.999</formula>
    </cfRule>
    <cfRule type="cellIs" dxfId="728" priority="427" stopIfTrue="1" operator="lessThan">
      <formula>79.999</formula>
    </cfRule>
    <cfRule type="cellIs" dxfId="727" priority="428" stopIfTrue="1" operator="lessThan">
      <formula>89.999</formula>
    </cfRule>
    <cfRule type="cellIs" dxfId="726" priority="429" stopIfTrue="1" operator="between">
      <formula>90</formula>
      <formula>100</formula>
    </cfRule>
    <cfRule type="containsBlanks" dxfId="725" priority="430">
      <formula>LEN(TRIM(T10))=0</formula>
    </cfRule>
  </conditionalFormatting>
  <conditionalFormatting sqref="J11">
    <cfRule type="cellIs" dxfId="724" priority="51" stopIfTrue="1" operator="notEqual">
      <formula>1</formula>
    </cfRule>
    <cfRule type="cellIs" dxfId="723" priority="52" stopIfTrue="1" operator="equal">
      <formula>1</formula>
    </cfRule>
  </conditionalFormatting>
  <conditionalFormatting sqref="J12">
    <cfRule type="cellIs" dxfId="722" priority="49" stopIfTrue="1" operator="notEqual">
      <formula>1</formula>
    </cfRule>
    <cfRule type="cellIs" dxfId="721" priority="50" stopIfTrue="1" operator="equal">
      <formula>1</formula>
    </cfRule>
  </conditionalFormatting>
  <conditionalFormatting sqref="J16">
    <cfRule type="cellIs" dxfId="720" priority="47" stopIfTrue="1" operator="notEqual">
      <formula>1</formula>
    </cfRule>
    <cfRule type="cellIs" dxfId="719" priority="48" stopIfTrue="1" operator="equal">
      <formula>1</formula>
    </cfRule>
  </conditionalFormatting>
  <conditionalFormatting sqref="J18">
    <cfRule type="cellIs" dxfId="718" priority="45" stopIfTrue="1" operator="notEqual">
      <formula>1</formula>
    </cfRule>
    <cfRule type="cellIs" dxfId="717" priority="46" stopIfTrue="1" operator="equal">
      <formula>1</formula>
    </cfRule>
  </conditionalFormatting>
  <conditionalFormatting sqref="J22">
    <cfRule type="cellIs" dxfId="716" priority="43" stopIfTrue="1" operator="notEqual">
      <formula>1</formula>
    </cfRule>
    <cfRule type="cellIs" dxfId="715" priority="44" stopIfTrue="1" operator="equal">
      <formula>1</formula>
    </cfRule>
  </conditionalFormatting>
  <conditionalFormatting sqref="J24">
    <cfRule type="cellIs" dxfId="714" priority="41" stopIfTrue="1" operator="notEqual">
      <formula>1</formula>
    </cfRule>
    <cfRule type="cellIs" dxfId="713" priority="42" stopIfTrue="1" operator="equal">
      <formula>1</formula>
    </cfRule>
  </conditionalFormatting>
  <conditionalFormatting sqref="J29">
    <cfRule type="cellIs" dxfId="712" priority="39" stopIfTrue="1" operator="notEqual">
      <formula>1</formula>
    </cfRule>
    <cfRule type="cellIs" dxfId="711" priority="40" stopIfTrue="1" operator="equal">
      <formula>1</formula>
    </cfRule>
  </conditionalFormatting>
  <conditionalFormatting sqref="J32">
    <cfRule type="cellIs" dxfId="710" priority="37" stopIfTrue="1" operator="notEqual">
      <formula>1</formula>
    </cfRule>
    <cfRule type="cellIs" dxfId="709" priority="38" stopIfTrue="1" operator="equal">
      <formula>1</formula>
    </cfRule>
  </conditionalFormatting>
  <conditionalFormatting sqref="J35">
    <cfRule type="cellIs" dxfId="708" priority="31" stopIfTrue="1" operator="notEqual">
      <formula>1</formula>
    </cfRule>
    <cfRule type="cellIs" dxfId="707" priority="32" stopIfTrue="1" operator="equal">
      <formula>1</formula>
    </cfRule>
  </conditionalFormatting>
  <conditionalFormatting sqref="J36">
    <cfRule type="cellIs" dxfId="706" priority="29" stopIfTrue="1" operator="notEqual">
      <formula>1</formula>
    </cfRule>
    <cfRule type="cellIs" dxfId="705" priority="30" stopIfTrue="1" operator="equal">
      <formula>1</formula>
    </cfRule>
  </conditionalFormatting>
  <conditionalFormatting sqref="J37">
    <cfRule type="cellIs" dxfId="704" priority="27" stopIfTrue="1" operator="notEqual">
      <formula>1</formula>
    </cfRule>
    <cfRule type="cellIs" dxfId="703" priority="28" stopIfTrue="1" operator="equal">
      <formula>1</formula>
    </cfRule>
  </conditionalFormatting>
  <conditionalFormatting sqref="J38">
    <cfRule type="cellIs" dxfId="702" priority="25" stopIfTrue="1" operator="notEqual">
      <formula>1</formula>
    </cfRule>
    <cfRule type="cellIs" dxfId="701" priority="26" stopIfTrue="1" operator="equal">
      <formula>1</formula>
    </cfRule>
  </conditionalFormatting>
  <conditionalFormatting sqref="X10:X47">
    <cfRule type="expression" dxfId="700" priority="1188" stopIfTrue="1">
      <formula>#REF!=0</formula>
    </cfRule>
  </conditionalFormatting>
  <pageMargins left="0.7" right="0.7" top="0.75" bottom="0.75" header="0.3" footer="0.3"/>
  <pageSetup paperSize="9" scale="41" orientation="landscape" r:id="rId1"/>
  <colBreaks count="1" manualBreakCount="1">
    <brk id="32" max="1048575" man="1"/>
  </colBreaks>
  <ignoredErrors>
    <ignoredError sqref="T10:T38"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62260" r:id="rId4" name="Button 9876">
              <controlPr defaultSize="0" print="0" autoLine="0" autoPict="0" macro="[0]!ButtonOpenAll">
                <anchor moveWithCells="1" sizeWithCells="1">
                  <from>
                    <xdr:col>2</xdr:col>
                    <xdr:colOff>2819400</xdr:colOff>
                    <xdr:row>3</xdr:row>
                    <xdr:rowOff>114300</xdr:rowOff>
                  </from>
                  <to>
                    <xdr:col>2</xdr:col>
                    <xdr:colOff>3895725</xdr:colOff>
                    <xdr:row>5</xdr:row>
                    <xdr:rowOff>104775</xdr:rowOff>
                  </to>
                </anchor>
              </controlPr>
            </control>
          </mc:Choice>
        </mc:AlternateContent>
        <mc:AlternateContent xmlns:mc="http://schemas.openxmlformats.org/markup-compatibility/2006">
          <mc:Choice Requires="x14">
            <control shapeId="1620178" r:id="rId5" name="Button 10450">
              <controlPr defaultSize="0" print="0" autoLine="0" autoPict="0" macro="[0]!ButtonD1_CloseAll">
                <anchor moveWithCells="1" sizeWithCells="1">
                  <from>
                    <xdr:col>2</xdr:col>
                    <xdr:colOff>4057650</xdr:colOff>
                    <xdr:row>3</xdr:row>
                    <xdr:rowOff>104775</xdr:rowOff>
                  </from>
                  <to>
                    <xdr:col>5</xdr:col>
                    <xdr:colOff>76200</xdr:colOff>
                    <xdr:row>5</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24988555558946501"/>
  </sheetPr>
  <dimension ref="B1:AN38"/>
  <sheetViews>
    <sheetView showGridLines="0" showRowColHeaders="0" zoomScale="115" zoomScaleNormal="115" zoomScaleSheetLayoutView="90" workbookViewId="0">
      <pane ySplit="8" topLeftCell="A10" activePane="bottomLeft" state="frozen"/>
      <selection pane="bottomLeft" activeCell="J7" sqref="J7:R7"/>
    </sheetView>
  </sheetViews>
  <sheetFormatPr defaultRowHeight="15" outlineLevelCol="1" x14ac:dyDescent="0.25"/>
  <cols>
    <col min="1" max="1" width="2" style="163" customWidth="1"/>
    <col min="2" max="2" width="4.5703125" style="163" customWidth="1"/>
    <col min="3" max="3" width="65.85546875" style="163" customWidth="1"/>
    <col min="4" max="4" width="2" style="163" customWidth="1" outlineLevel="1"/>
    <col min="5" max="5" width="5.5703125" style="163" customWidth="1" outlineLevel="1"/>
    <col min="6" max="6" width="2.7109375" style="163" customWidth="1" outlineLevel="1"/>
    <col min="7" max="7" width="6.140625" style="163" customWidth="1" outlineLevel="1"/>
    <col min="8" max="8" width="2.5703125" style="163" customWidth="1"/>
    <col min="9"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5.7109375" style="163" customWidth="1"/>
    <col min="20" max="20" width="13.28515625" style="163" customWidth="1"/>
    <col min="21" max="21" width="8.28515625" style="163" hidden="1" customWidth="1"/>
    <col min="22" max="22" width="11.140625" style="163" hidden="1" customWidth="1"/>
    <col min="23" max="23" width="10.42578125" style="163" hidden="1" customWidth="1"/>
    <col min="24" max="24" width="9" style="163" hidden="1" customWidth="1"/>
    <col min="25" max="25" width="7.140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32" width="9.140625" style="163"/>
    <col min="33" max="33" width="4.28515625" style="163" customWidth="1"/>
    <col min="34" max="16384" width="9.140625" style="163"/>
  </cols>
  <sheetData>
    <row r="1" spans="2:40" ht="27" customHeight="1" x14ac:dyDescent="0.25">
      <c r="B1" s="363" t="s">
        <v>158</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row>
    <row r="2" spans="2:40" x14ac:dyDescent="0.25">
      <c r="B2" s="186"/>
      <c r="C2" s="367" t="s">
        <v>1580</v>
      </c>
      <c r="D2" s="367"/>
      <c r="E2" s="367"/>
      <c r="F2" s="367"/>
      <c r="G2" s="367"/>
      <c r="H2" s="367"/>
      <c r="I2" s="367"/>
      <c r="J2" s="367"/>
      <c r="K2" s="367"/>
      <c r="L2" s="367"/>
      <c r="M2" s="367"/>
      <c r="N2" s="367"/>
      <c r="O2" s="367"/>
      <c r="P2" s="367"/>
      <c r="Q2" s="367"/>
      <c r="R2" s="367"/>
      <c r="S2" s="367"/>
      <c r="T2" s="367"/>
      <c r="U2" s="186"/>
      <c r="V2" s="186"/>
      <c r="W2" s="186"/>
      <c r="X2" s="186"/>
      <c r="Y2" s="186"/>
    </row>
    <row r="3" spans="2:40" x14ac:dyDescent="0.25">
      <c r="B3" s="186"/>
      <c r="C3" s="367" t="s">
        <v>1581</v>
      </c>
      <c r="D3" s="367"/>
      <c r="E3" s="367"/>
      <c r="F3" s="367"/>
      <c r="G3" s="367"/>
      <c r="H3" s="367"/>
      <c r="I3" s="367"/>
      <c r="J3" s="367"/>
      <c r="K3" s="367"/>
      <c r="L3" s="367"/>
      <c r="M3" s="367"/>
      <c r="N3" s="367"/>
      <c r="O3" s="367"/>
      <c r="P3" s="367"/>
      <c r="Q3" s="367"/>
      <c r="R3" s="367"/>
      <c r="S3" s="367"/>
      <c r="T3" s="367"/>
      <c r="U3" s="186"/>
      <c r="V3" s="186"/>
      <c r="W3" s="186"/>
      <c r="X3" s="186"/>
      <c r="Y3" s="186"/>
    </row>
    <row r="4" spans="2:40" x14ac:dyDescent="0.25">
      <c r="B4" s="161"/>
      <c r="C4" s="162"/>
      <c r="D4" s="162"/>
      <c r="E4" s="162"/>
      <c r="F4" s="162"/>
      <c r="G4" s="162"/>
      <c r="H4" s="162"/>
      <c r="I4" s="162"/>
      <c r="J4" s="162"/>
      <c r="K4" s="162"/>
      <c r="L4" s="162"/>
      <c r="M4" s="162"/>
      <c r="N4" s="162"/>
      <c r="O4" s="162"/>
      <c r="P4" s="162"/>
      <c r="Q4" s="162"/>
      <c r="R4" s="162"/>
      <c r="S4" s="162"/>
      <c r="T4" s="162"/>
      <c r="U4" s="162"/>
      <c r="V4" s="162"/>
      <c r="W4" s="162"/>
      <c r="X4" s="162"/>
      <c r="Y4" s="162"/>
    </row>
    <row r="5" spans="2:40" s="166" customFormat="1" ht="14.25" customHeight="1" x14ac:dyDescent="0.25">
      <c r="B5" s="187"/>
      <c r="C5" s="302"/>
      <c r="D5" s="302"/>
      <c r="E5" s="302"/>
      <c r="F5" s="302"/>
      <c r="G5" s="302"/>
      <c r="H5" s="302"/>
      <c r="I5" s="302"/>
      <c r="J5" s="305" t="s">
        <v>200</v>
      </c>
      <c r="K5" s="305"/>
      <c r="L5" s="366"/>
      <c r="M5" s="366"/>
      <c r="N5" s="366"/>
      <c r="O5" s="366"/>
      <c r="P5" s="366"/>
      <c r="Q5" s="366"/>
      <c r="R5" s="366"/>
      <c r="S5" s="366"/>
      <c r="T5" s="366"/>
      <c r="U5" s="366"/>
      <c r="V5" s="366"/>
      <c r="W5" s="366"/>
      <c r="X5" s="366"/>
      <c r="Y5" s="366"/>
      <c r="Z5" s="366"/>
      <c r="AA5" s="366"/>
      <c r="AB5" s="366"/>
      <c r="AC5" s="366"/>
      <c r="AD5" s="366"/>
    </row>
    <row r="6" spans="2:40" s="166" customFormat="1" x14ac:dyDescent="0.25">
      <c r="B6" s="167"/>
      <c r="C6" s="453" t="s">
        <v>1694</v>
      </c>
      <c r="D6" s="453"/>
      <c r="E6" s="453"/>
      <c r="F6" s="453"/>
      <c r="G6" s="453"/>
      <c r="H6" s="453"/>
      <c r="I6" s="453"/>
      <c r="J6" s="453"/>
      <c r="K6" s="453"/>
      <c r="L6" s="453"/>
      <c r="M6" s="453"/>
      <c r="N6" s="453"/>
      <c r="O6" s="453"/>
      <c r="P6" s="453"/>
      <c r="Q6" s="453"/>
      <c r="R6" s="453"/>
      <c r="S6" s="453"/>
      <c r="T6" s="167"/>
      <c r="U6" s="167"/>
      <c r="V6" s="167"/>
      <c r="W6" s="167"/>
      <c r="X6" s="167"/>
      <c r="Y6" s="167"/>
    </row>
    <row r="7" spans="2:40" s="166" customFormat="1" ht="37.5" customHeight="1" x14ac:dyDescent="0.25">
      <c r="B7" s="181"/>
      <c r="C7" s="356" t="s">
        <v>159</v>
      </c>
      <c r="D7" s="337"/>
      <c r="E7" s="359" t="s">
        <v>160</v>
      </c>
      <c r="F7" s="339"/>
      <c r="G7" s="359" t="s">
        <v>161</v>
      </c>
      <c r="H7" s="168"/>
      <c r="I7" s="169"/>
      <c r="J7" s="361" t="s">
        <v>1694</v>
      </c>
      <c r="K7" s="362"/>
      <c r="L7" s="362"/>
      <c r="M7" s="362"/>
      <c r="N7" s="362"/>
      <c r="O7" s="362"/>
      <c r="P7" s="362"/>
      <c r="Q7" s="362"/>
      <c r="R7" s="362"/>
      <c r="S7" s="169"/>
      <c r="T7" s="360" t="s">
        <v>162</v>
      </c>
      <c r="U7" s="360"/>
      <c r="V7" s="360"/>
      <c r="W7" s="170"/>
      <c r="X7" s="170"/>
      <c r="Y7" s="170"/>
      <c r="Z7" s="170"/>
      <c r="AH7" s="356" t="s">
        <v>163</v>
      </c>
      <c r="AI7" s="356"/>
      <c r="AJ7" s="356"/>
      <c r="AK7" s="356"/>
      <c r="AL7" s="356"/>
      <c r="AM7" s="356"/>
      <c r="AN7" s="356"/>
    </row>
    <row r="8" spans="2:40" s="166" customFormat="1" ht="72.75" customHeight="1" x14ac:dyDescent="0.25">
      <c r="B8" s="181"/>
      <c r="C8" s="356"/>
      <c r="D8" s="337"/>
      <c r="E8" s="359"/>
      <c r="F8" s="340"/>
      <c r="G8" s="359"/>
      <c r="H8" s="168"/>
      <c r="J8" s="172" t="s">
        <v>201</v>
      </c>
      <c r="K8" s="172" t="s">
        <v>202</v>
      </c>
      <c r="L8" s="192">
        <v>0</v>
      </c>
      <c r="M8" s="192">
        <v>0.2</v>
      </c>
      <c r="N8" s="192">
        <v>0.4</v>
      </c>
      <c r="O8" s="192">
        <v>0.6</v>
      </c>
      <c r="P8" s="192">
        <v>0.8</v>
      </c>
      <c r="Q8" s="192">
        <v>1</v>
      </c>
      <c r="R8" s="193" t="s">
        <v>164</v>
      </c>
      <c r="T8" s="174"/>
      <c r="U8" s="174" t="s">
        <v>203</v>
      </c>
      <c r="V8" s="173" t="s">
        <v>204</v>
      </c>
      <c r="W8" s="171"/>
      <c r="Y8" s="171"/>
      <c r="AH8" s="356"/>
      <c r="AI8" s="356"/>
      <c r="AJ8" s="356"/>
      <c r="AK8" s="356"/>
      <c r="AL8" s="356"/>
      <c r="AM8" s="356"/>
      <c r="AN8" s="356"/>
    </row>
    <row r="9" spans="2:40" ht="36" customHeight="1" x14ac:dyDescent="0.25">
      <c r="H9" s="139"/>
      <c r="K9" s="45"/>
      <c r="L9" s="45"/>
      <c r="M9" s="45"/>
      <c r="N9" s="45"/>
      <c r="O9" s="45"/>
      <c r="P9" s="46"/>
      <c r="Q9" s="129"/>
      <c r="R9" s="130"/>
      <c r="T9" s="47"/>
      <c r="U9" s="47"/>
      <c r="V9" s="46"/>
      <c r="W9" s="163" t="s">
        <v>205</v>
      </c>
      <c r="X9" s="163" t="s">
        <v>206</v>
      </c>
      <c r="Z9" s="131" t="s">
        <v>165</v>
      </c>
    </row>
    <row r="10" spans="2:40" ht="49.5" customHeight="1" x14ac:dyDescent="0.25">
      <c r="B10" s="301">
        <v>1</v>
      </c>
      <c r="C10" s="154" t="s">
        <v>166</v>
      </c>
      <c r="D10" s="189"/>
      <c r="E10" s="279" t="s">
        <v>167</v>
      </c>
      <c r="F10" s="276"/>
      <c r="G10" s="279" t="s">
        <v>168</v>
      </c>
      <c r="H10" s="139"/>
      <c r="I10" s="165">
        <f>SUM(K10:K22)</f>
        <v>0</v>
      </c>
      <c r="J10" s="137">
        <f>SUM(L10:Q10)</f>
        <v>0</v>
      </c>
      <c r="K10" s="137">
        <f>SUM(L10:Q10)</f>
        <v>0</v>
      </c>
      <c r="L10" s="135"/>
      <c r="M10" s="135"/>
      <c r="N10" s="135"/>
      <c r="O10" s="135"/>
      <c r="P10" s="136"/>
      <c r="Q10" s="197"/>
      <c r="R10" s="136"/>
      <c r="T10" s="138" t="str">
        <f>IF(SUM(L10:Q10)=1,((L10*0)+(M10*20)+(N10*40)+(O10*60)+(P10*80)+(Q10*100)),"")</f>
        <v/>
      </c>
      <c r="U10" s="160" t="e">
        <f>1/$J$27</f>
        <v>#DIV/0!</v>
      </c>
      <c r="V10" s="140" t="e">
        <f t="shared" ref="V10" si="0">1/$K$27</f>
        <v>#DIV/0!</v>
      </c>
      <c r="W10" s="152" t="e">
        <f>IF(R10=1,0,T10*U10)</f>
        <v>#VALUE!</v>
      </c>
      <c r="X10" s="48" t="e">
        <f>IF(R10=1,0,T10*V10)</f>
        <v>#VALUE!</v>
      </c>
      <c r="Z10" s="355"/>
      <c r="AA10" s="355"/>
      <c r="AH10" s="358" t="s">
        <v>1582</v>
      </c>
      <c r="AI10" s="358"/>
      <c r="AJ10" s="358"/>
      <c r="AK10" s="358"/>
      <c r="AL10" s="358"/>
      <c r="AM10" s="358"/>
      <c r="AN10" s="358"/>
    </row>
    <row r="11" spans="2:40" ht="45.75" customHeight="1" x14ac:dyDescent="0.25">
      <c r="B11" s="301">
        <v>2</v>
      </c>
      <c r="C11" s="154" t="s">
        <v>169</v>
      </c>
      <c r="D11" s="189"/>
      <c r="E11" s="279" t="s">
        <v>170</v>
      </c>
      <c r="F11" s="279"/>
      <c r="G11" s="278" t="s">
        <v>171</v>
      </c>
      <c r="I11" s="165"/>
      <c r="J11" s="137">
        <f>SUM(L11:Q11)</f>
        <v>0</v>
      </c>
      <c r="K11" s="137">
        <f>SUM(L11:Q11)</f>
        <v>0</v>
      </c>
      <c r="L11" s="135"/>
      <c r="M11" s="135"/>
      <c r="N11" s="135"/>
      <c r="O11" s="135"/>
      <c r="P11" s="136"/>
      <c r="Q11" s="135"/>
      <c r="R11" s="136"/>
      <c r="T11" s="138" t="str">
        <f>IF(SUM(L11:Q11)=1,((L11*0)+(M11*20)+(N11*40)+(O11*60)+(P11*80)+(Q11*100)),"")</f>
        <v/>
      </c>
      <c r="U11" s="160" t="e">
        <f>1/$J$27</f>
        <v>#DIV/0!</v>
      </c>
      <c r="V11" s="140" t="e">
        <f t="shared" ref="V11" si="1">1/$K$27</f>
        <v>#DIV/0!</v>
      </c>
      <c r="W11" s="152" t="e">
        <f>IF(R11=1,0,T11*U11)</f>
        <v>#VALUE!</v>
      </c>
      <c r="X11" s="48" t="e">
        <f>IF(R11=1,0,T11*V11)</f>
        <v>#VALUE!</v>
      </c>
      <c r="Z11" s="355"/>
      <c r="AA11" s="355"/>
      <c r="AH11" s="358" t="s">
        <v>1583</v>
      </c>
      <c r="AI11" s="358"/>
      <c r="AJ11" s="358"/>
      <c r="AK11" s="358"/>
      <c r="AL11" s="358"/>
      <c r="AM11" s="358"/>
      <c r="AN11" s="358"/>
    </row>
    <row r="12" spans="2:40" ht="51" customHeight="1" x14ac:dyDescent="0.25">
      <c r="B12" s="301">
        <v>3</v>
      </c>
      <c r="C12" s="154" t="s">
        <v>172</v>
      </c>
      <c r="D12" s="189"/>
      <c r="E12" s="277" t="s">
        <v>173</v>
      </c>
      <c r="F12" s="279"/>
      <c r="G12" s="279"/>
      <c r="H12" s="128"/>
      <c r="I12" s="165"/>
      <c r="J12" s="137">
        <f>SUM(L12:Q12)</f>
        <v>0</v>
      </c>
      <c r="K12" s="137">
        <f>SUM(L12:Q12)</f>
        <v>0</v>
      </c>
      <c r="L12" s="135"/>
      <c r="M12" s="135"/>
      <c r="N12" s="135"/>
      <c r="O12" s="135"/>
      <c r="P12" s="136"/>
      <c r="Q12" s="135"/>
      <c r="R12" s="136"/>
      <c r="T12" s="138" t="str">
        <f>IF(SUM(L12:Q12)=1,((L12*0)+(M12*20)+(N12*40)+(O12*60)+(P12*80)+(Q12*100)),"")</f>
        <v/>
      </c>
      <c r="U12" s="160" t="e">
        <f>1/$J$27</f>
        <v>#DIV/0!</v>
      </c>
      <c r="V12" s="140" t="e">
        <f t="shared" ref="V12:V22" si="2">1/$K$27</f>
        <v>#DIV/0!</v>
      </c>
      <c r="W12" s="152" t="e">
        <f>IF(R12=1,0,T12*U12)</f>
        <v>#VALUE!</v>
      </c>
      <c r="X12" s="48" t="e">
        <f>IF(R12=1,0,T12*V12)</f>
        <v>#VALUE!</v>
      </c>
      <c r="Z12" s="355"/>
      <c r="AA12" s="355"/>
      <c r="AH12" s="358" t="s">
        <v>1584</v>
      </c>
      <c r="AI12" s="358"/>
      <c r="AJ12" s="358"/>
      <c r="AK12" s="358"/>
      <c r="AL12" s="358"/>
      <c r="AM12" s="358"/>
      <c r="AN12" s="358"/>
    </row>
    <row r="13" spans="2:40" ht="50.25" customHeight="1" x14ac:dyDescent="0.25">
      <c r="B13" s="301">
        <v>4</v>
      </c>
      <c r="C13" s="154" t="s">
        <v>174</v>
      </c>
      <c r="D13" s="189"/>
      <c r="E13" s="279" t="s">
        <v>175</v>
      </c>
      <c r="F13" s="276"/>
      <c r="G13" s="280"/>
      <c r="H13" s="139"/>
      <c r="I13" s="165"/>
      <c r="J13" s="137">
        <f>SUM(L13:Q13)</f>
        <v>0</v>
      </c>
      <c r="K13" s="137">
        <f t="shared" ref="K13" si="3">SUM(L13:Q13)</f>
        <v>0</v>
      </c>
      <c r="L13" s="135"/>
      <c r="M13" s="135"/>
      <c r="N13" s="135"/>
      <c r="O13" s="135"/>
      <c r="P13" s="136"/>
      <c r="Q13" s="135"/>
      <c r="R13" s="136"/>
      <c r="T13" s="138" t="str">
        <f t="shared" ref="T13" si="4">IF(SUM(L13:Q13)=1,((L13*0)+(M13*20)+(N13*40)+(O13*60)+(P13*80)+(Q13*100)),"")</f>
        <v/>
      </c>
      <c r="U13" s="160" t="e">
        <f>1/$J$27</f>
        <v>#DIV/0!</v>
      </c>
      <c r="V13" s="140" t="e">
        <f t="shared" si="2"/>
        <v>#DIV/0!</v>
      </c>
      <c r="W13" s="152" t="e">
        <f>IF(R13=1,0,T13*U13)</f>
        <v>#VALUE!</v>
      </c>
      <c r="X13" s="48" t="e">
        <f t="shared" ref="X13" si="5">IF(R13=1,0,T13*V13)</f>
        <v>#VALUE!</v>
      </c>
      <c r="Z13" s="368"/>
      <c r="AA13" s="368"/>
      <c r="AH13" s="358" t="s">
        <v>1585</v>
      </c>
      <c r="AI13" s="358"/>
      <c r="AJ13" s="358"/>
      <c r="AK13" s="358"/>
      <c r="AL13" s="358"/>
      <c r="AM13" s="358"/>
      <c r="AN13" s="358"/>
    </row>
    <row r="14" spans="2:40" ht="51.75" customHeight="1" x14ac:dyDescent="0.25">
      <c r="B14" s="301" t="s">
        <v>176</v>
      </c>
      <c r="C14" s="158" t="s">
        <v>177</v>
      </c>
      <c r="D14" s="189"/>
      <c r="E14" s="279" t="s">
        <v>178</v>
      </c>
      <c r="F14" s="276"/>
      <c r="G14" s="280"/>
      <c r="H14" s="132"/>
      <c r="I14" s="165"/>
      <c r="J14" s="165"/>
      <c r="K14" s="137">
        <f t="shared" ref="K14" si="6">SUM(L14:Q14)</f>
        <v>0</v>
      </c>
      <c r="L14" s="135"/>
      <c r="M14" s="135"/>
      <c r="N14" s="135"/>
      <c r="O14" s="135"/>
      <c r="P14" s="136"/>
      <c r="Q14" s="135"/>
      <c r="R14" s="136"/>
      <c r="T14" s="138" t="str">
        <f t="shared" ref="T14" si="7">IF(SUM(L14:Q14)=1,((L14*0)+(M14*20)+(N14*40)+(O14*60)+(P14*80)+(Q14*100)),"")</f>
        <v/>
      </c>
      <c r="U14" s="160"/>
      <c r="V14" s="140" t="e">
        <f t="shared" si="2"/>
        <v>#DIV/0!</v>
      </c>
      <c r="W14" s="152"/>
      <c r="X14" s="48" t="e">
        <f t="shared" ref="X14" si="8">IF(R14=1,0,T14*V14)</f>
        <v>#VALUE!</v>
      </c>
      <c r="Z14" s="355"/>
      <c r="AA14" s="355"/>
      <c r="AH14" s="345"/>
      <c r="AI14" s="345"/>
      <c r="AJ14" s="345"/>
      <c r="AK14" s="345"/>
      <c r="AL14" s="345"/>
      <c r="AM14" s="345"/>
      <c r="AN14" s="345"/>
    </row>
    <row r="15" spans="2:40" ht="47.25" customHeight="1" x14ac:dyDescent="0.25">
      <c r="B15" s="301">
        <v>5</v>
      </c>
      <c r="C15" s="154" t="s">
        <v>179</v>
      </c>
      <c r="D15" s="189"/>
      <c r="E15" s="279"/>
      <c r="F15" s="276"/>
      <c r="G15" s="280"/>
      <c r="H15" s="139"/>
      <c r="I15" s="165"/>
      <c r="J15" s="137">
        <f>SUM(L15:Q15)</f>
        <v>0</v>
      </c>
      <c r="K15" s="137">
        <f t="shared" ref="K15:K22" si="9">SUM(L15:Q15)</f>
        <v>0</v>
      </c>
      <c r="L15" s="135"/>
      <c r="M15" s="135"/>
      <c r="N15" s="135"/>
      <c r="O15" s="135"/>
      <c r="P15" s="136"/>
      <c r="Q15" s="135"/>
      <c r="R15" s="136"/>
      <c r="T15" s="138" t="str">
        <f t="shared" ref="T15:T22" si="10">IF(SUM(L15:Q15)=1,((L15*0)+(M15*20)+(N15*40)+(O15*60)+(P15*80)+(Q15*100)),"")</f>
        <v/>
      </c>
      <c r="U15" s="160" t="e">
        <f>1/$J$27</f>
        <v>#DIV/0!</v>
      </c>
      <c r="V15" s="140" t="e">
        <f t="shared" si="2"/>
        <v>#DIV/0!</v>
      </c>
      <c r="W15" s="152" t="e">
        <f>IF(R15=1,0,T15*U15)</f>
        <v>#VALUE!</v>
      </c>
      <c r="X15" s="48" t="e">
        <f t="shared" ref="X15:X22" si="11">IF(R15=1,0,T15*V15)</f>
        <v>#VALUE!</v>
      </c>
      <c r="Z15" s="355"/>
      <c r="AA15" s="355"/>
      <c r="AH15" s="358" t="s">
        <v>1586</v>
      </c>
      <c r="AI15" s="358"/>
      <c r="AJ15" s="358"/>
      <c r="AK15" s="358"/>
      <c r="AL15" s="358"/>
      <c r="AM15" s="358"/>
      <c r="AN15" s="358"/>
    </row>
    <row r="16" spans="2:40" ht="51" customHeight="1" x14ac:dyDescent="0.25">
      <c r="B16" s="301" t="s">
        <v>180</v>
      </c>
      <c r="C16" s="303" t="s">
        <v>181</v>
      </c>
      <c r="D16" s="189"/>
      <c r="E16" s="279" t="s">
        <v>182</v>
      </c>
      <c r="F16" s="276"/>
      <c r="G16" s="280"/>
      <c r="H16" s="128"/>
      <c r="I16" s="165"/>
      <c r="J16" s="165"/>
      <c r="K16" s="137">
        <f t="shared" si="9"/>
        <v>0</v>
      </c>
      <c r="L16" s="135"/>
      <c r="M16" s="135"/>
      <c r="N16" s="135"/>
      <c r="O16" s="135"/>
      <c r="P16" s="136"/>
      <c r="Q16" s="135"/>
      <c r="R16" s="136"/>
      <c r="T16" s="138" t="str">
        <f t="shared" si="10"/>
        <v/>
      </c>
      <c r="U16" s="160"/>
      <c r="V16" s="140" t="e">
        <f t="shared" si="2"/>
        <v>#DIV/0!</v>
      </c>
      <c r="W16" s="152"/>
      <c r="X16" s="48" t="e">
        <f t="shared" si="11"/>
        <v>#VALUE!</v>
      </c>
      <c r="Z16" s="355"/>
      <c r="AA16" s="355"/>
      <c r="AH16" s="358" t="s">
        <v>1587</v>
      </c>
      <c r="AI16" s="358"/>
      <c r="AJ16" s="358"/>
      <c r="AK16" s="358"/>
      <c r="AL16" s="358"/>
      <c r="AM16" s="358"/>
      <c r="AN16" s="358"/>
    </row>
    <row r="17" spans="2:40" ht="50.25" customHeight="1" x14ac:dyDescent="0.25">
      <c r="B17" s="301">
        <v>6</v>
      </c>
      <c r="C17" s="154" t="s">
        <v>183</v>
      </c>
      <c r="D17" s="189"/>
      <c r="E17" s="279" t="s">
        <v>184</v>
      </c>
      <c r="F17" s="276"/>
      <c r="G17" s="280"/>
      <c r="H17" s="128"/>
      <c r="I17" s="165"/>
      <c r="J17" s="137">
        <f>SUM(L17:Q17)</f>
        <v>0</v>
      </c>
      <c r="K17" s="137">
        <f t="shared" si="9"/>
        <v>0</v>
      </c>
      <c r="L17" s="135"/>
      <c r="M17" s="135"/>
      <c r="N17" s="135"/>
      <c r="O17" s="135"/>
      <c r="P17" s="136"/>
      <c r="Q17" s="135"/>
      <c r="R17" s="136"/>
      <c r="T17" s="138" t="str">
        <f t="shared" si="10"/>
        <v/>
      </c>
      <c r="U17" s="160" t="e">
        <f>1/$J$27</f>
        <v>#DIV/0!</v>
      </c>
      <c r="V17" s="140" t="e">
        <f t="shared" si="2"/>
        <v>#DIV/0!</v>
      </c>
      <c r="W17" s="152" t="e">
        <f>IF(R17=1,0,T17*U17)</f>
        <v>#VALUE!</v>
      </c>
      <c r="X17" s="48" t="e">
        <f t="shared" si="11"/>
        <v>#VALUE!</v>
      </c>
      <c r="Z17" s="355"/>
      <c r="AA17" s="355"/>
      <c r="AH17" s="358" t="s">
        <v>1588</v>
      </c>
      <c r="AI17" s="358"/>
      <c r="AJ17" s="358"/>
      <c r="AK17" s="358"/>
      <c r="AL17" s="358"/>
      <c r="AM17" s="358"/>
      <c r="AN17" s="358"/>
    </row>
    <row r="18" spans="2:40" ht="62.25" customHeight="1" x14ac:dyDescent="0.25">
      <c r="B18" s="301" t="s">
        <v>185</v>
      </c>
      <c r="C18" s="155" t="s">
        <v>186</v>
      </c>
      <c r="D18" s="189"/>
      <c r="E18" s="279" t="s">
        <v>187</v>
      </c>
      <c r="F18" s="276"/>
      <c r="G18" s="280"/>
      <c r="H18" s="128"/>
      <c r="I18" s="165"/>
      <c r="J18" s="165"/>
      <c r="K18" s="137">
        <f t="shared" si="9"/>
        <v>0</v>
      </c>
      <c r="L18" s="135"/>
      <c r="M18" s="135"/>
      <c r="N18" s="135"/>
      <c r="O18" s="135"/>
      <c r="P18" s="136"/>
      <c r="Q18" s="135"/>
      <c r="R18" s="136"/>
      <c r="T18" s="138" t="str">
        <f t="shared" si="10"/>
        <v/>
      </c>
      <c r="U18" s="160"/>
      <c r="V18" s="140" t="e">
        <f t="shared" si="2"/>
        <v>#DIV/0!</v>
      </c>
      <c r="W18" s="152"/>
      <c r="X18" s="48" t="e">
        <f t="shared" si="11"/>
        <v>#VALUE!</v>
      </c>
      <c r="Z18" s="355"/>
      <c r="AA18" s="355"/>
      <c r="AH18" s="358" t="s">
        <v>1589</v>
      </c>
      <c r="AI18" s="358"/>
      <c r="AJ18" s="358"/>
      <c r="AK18" s="358"/>
      <c r="AL18" s="358"/>
      <c r="AM18" s="358"/>
      <c r="AN18" s="358"/>
    </row>
    <row r="19" spans="2:40" ht="61.5" customHeight="1" x14ac:dyDescent="0.25">
      <c r="B19" s="301" t="s">
        <v>188</v>
      </c>
      <c r="C19" s="156" t="s">
        <v>189</v>
      </c>
      <c r="D19" s="189"/>
      <c r="E19" s="279" t="s">
        <v>190</v>
      </c>
      <c r="F19" s="276"/>
      <c r="G19" s="280"/>
      <c r="H19" s="128"/>
      <c r="I19" s="165"/>
      <c r="J19" s="165"/>
      <c r="K19" s="137">
        <f t="shared" si="9"/>
        <v>0</v>
      </c>
      <c r="L19" s="135"/>
      <c r="M19" s="135"/>
      <c r="N19" s="135"/>
      <c r="O19" s="135"/>
      <c r="P19" s="136"/>
      <c r="Q19" s="135"/>
      <c r="R19" s="136"/>
      <c r="T19" s="138" t="str">
        <f t="shared" si="10"/>
        <v/>
      </c>
      <c r="U19" s="160"/>
      <c r="V19" s="140" t="e">
        <f t="shared" si="2"/>
        <v>#DIV/0!</v>
      </c>
      <c r="W19" s="152"/>
      <c r="X19" s="48" t="e">
        <f t="shared" si="11"/>
        <v>#VALUE!</v>
      </c>
      <c r="Z19" s="355"/>
      <c r="AA19" s="355"/>
      <c r="AH19" s="358" t="s">
        <v>1590</v>
      </c>
      <c r="AI19" s="358"/>
      <c r="AJ19" s="358"/>
      <c r="AK19" s="358"/>
      <c r="AL19" s="358"/>
      <c r="AM19" s="358"/>
      <c r="AN19" s="358"/>
    </row>
    <row r="20" spans="2:40" ht="55.5" customHeight="1" x14ac:dyDescent="0.25">
      <c r="B20" s="301" t="s">
        <v>191</v>
      </c>
      <c r="C20" s="157" t="s">
        <v>192</v>
      </c>
      <c r="D20" s="189"/>
      <c r="E20" s="279" t="s">
        <v>193</v>
      </c>
      <c r="F20" s="276"/>
      <c r="G20" s="280"/>
      <c r="H20" s="128"/>
      <c r="I20" s="165"/>
      <c r="J20" s="165"/>
      <c r="K20" s="137">
        <f t="shared" si="9"/>
        <v>0</v>
      </c>
      <c r="L20" s="135"/>
      <c r="M20" s="135"/>
      <c r="N20" s="135"/>
      <c r="O20" s="135"/>
      <c r="P20" s="136"/>
      <c r="Q20" s="135"/>
      <c r="R20" s="136"/>
      <c r="T20" s="138" t="str">
        <f t="shared" si="10"/>
        <v/>
      </c>
      <c r="U20" s="160"/>
      <c r="V20" s="140" t="e">
        <f t="shared" si="2"/>
        <v>#DIV/0!</v>
      </c>
      <c r="W20" s="152"/>
      <c r="X20" s="48" t="e">
        <f t="shared" si="11"/>
        <v>#VALUE!</v>
      </c>
      <c r="Z20" s="355"/>
      <c r="AA20" s="355"/>
      <c r="AH20" s="358" t="s">
        <v>1591</v>
      </c>
      <c r="AI20" s="358"/>
      <c r="AJ20" s="358"/>
      <c r="AK20" s="358"/>
      <c r="AL20" s="358"/>
      <c r="AM20" s="358"/>
      <c r="AN20" s="358"/>
    </row>
    <row r="21" spans="2:40" ht="51" customHeight="1" x14ac:dyDescent="0.25">
      <c r="B21" s="301">
        <v>7</v>
      </c>
      <c r="C21" s="154" t="s">
        <v>194</v>
      </c>
      <c r="D21" s="189"/>
      <c r="E21" s="279" t="s">
        <v>195</v>
      </c>
      <c r="F21" s="276"/>
      <c r="G21" s="247"/>
      <c r="H21" s="128"/>
      <c r="I21" s="165"/>
      <c r="J21" s="137">
        <f>SUM(L21:Q21)</f>
        <v>0</v>
      </c>
      <c r="K21" s="137">
        <f t="shared" si="9"/>
        <v>0</v>
      </c>
      <c r="L21" s="135"/>
      <c r="M21" s="135"/>
      <c r="N21" s="135"/>
      <c r="O21" s="135"/>
      <c r="P21" s="136"/>
      <c r="Q21" s="135"/>
      <c r="R21" s="136"/>
      <c r="T21" s="138" t="str">
        <f t="shared" si="10"/>
        <v/>
      </c>
      <c r="U21" s="160" t="e">
        <f>1/$J$27</f>
        <v>#DIV/0!</v>
      </c>
      <c r="V21" s="140" t="e">
        <f t="shared" si="2"/>
        <v>#DIV/0!</v>
      </c>
      <c r="W21" s="152" t="e">
        <f>IF(R21=1,0,T21*U21)</f>
        <v>#VALUE!</v>
      </c>
      <c r="X21" s="48" t="e">
        <f t="shared" si="11"/>
        <v>#VALUE!</v>
      </c>
      <c r="Z21" s="355"/>
      <c r="AA21" s="355"/>
      <c r="AH21" s="358" t="s">
        <v>1592</v>
      </c>
      <c r="AI21" s="358"/>
      <c r="AJ21" s="358"/>
      <c r="AK21" s="358"/>
      <c r="AL21" s="358"/>
      <c r="AM21" s="358"/>
      <c r="AN21" s="358"/>
    </row>
    <row r="22" spans="2:40" ht="61.5" customHeight="1" x14ac:dyDescent="0.25">
      <c r="B22" s="301">
        <v>8</v>
      </c>
      <c r="C22" s="154" t="s">
        <v>196</v>
      </c>
      <c r="D22" s="189"/>
      <c r="E22" s="279" t="s">
        <v>197</v>
      </c>
      <c r="F22" s="276"/>
      <c r="G22" s="280"/>
      <c r="H22" s="139"/>
      <c r="I22" s="165"/>
      <c r="J22" s="137">
        <f>SUM(L22:Q22)</f>
        <v>0</v>
      </c>
      <c r="K22" s="137">
        <f t="shared" si="9"/>
        <v>0</v>
      </c>
      <c r="L22" s="135"/>
      <c r="M22" s="135"/>
      <c r="N22" s="135"/>
      <c r="O22" s="135"/>
      <c r="P22" s="136"/>
      <c r="Q22" s="135"/>
      <c r="R22" s="136"/>
      <c r="T22" s="138" t="str">
        <f t="shared" si="10"/>
        <v/>
      </c>
      <c r="U22" s="160" t="e">
        <f>1/$J$27</f>
        <v>#DIV/0!</v>
      </c>
      <c r="V22" s="140" t="e">
        <f t="shared" si="2"/>
        <v>#DIV/0!</v>
      </c>
      <c r="W22" s="152" t="e">
        <f>IF(R22=1,0,T22*U22)</f>
        <v>#VALUE!</v>
      </c>
      <c r="X22" s="48" t="e">
        <f t="shared" si="11"/>
        <v>#VALUE!</v>
      </c>
      <c r="Z22" s="355"/>
      <c r="AA22" s="355"/>
      <c r="AH22" s="358" t="s">
        <v>1593</v>
      </c>
      <c r="AI22" s="358"/>
      <c r="AJ22" s="358"/>
      <c r="AK22" s="358"/>
      <c r="AL22" s="358"/>
      <c r="AM22" s="358"/>
      <c r="AN22" s="358"/>
    </row>
    <row r="23" spans="2:40" x14ac:dyDescent="0.25">
      <c r="C23" s="165"/>
      <c r="D23" s="165"/>
      <c r="E23" s="165"/>
      <c r="F23" s="165"/>
      <c r="G23" s="165"/>
      <c r="Z23"/>
      <c r="AA23"/>
    </row>
    <row r="24" spans="2:40" x14ac:dyDescent="0.25">
      <c r="C24" s="165"/>
      <c r="D24" s="165"/>
      <c r="E24" s="165"/>
      <c r="F24" s="165"/>
      <c r="G24" s="165"/>
      <c r="S24" s="131" t="s">
        <v>198</v>
      </c>
      <c r="T24" s="142">
        <f>SUMIF(J27,8-W27,W24)</f>
        <v>0</v>
      </c>
      <c r="W24" s="184" t="e">
        <f>SUM(W10:W22)</f>
        <v>#VALUE!</v>
      </c>
      <c r="X24" s="184" t="e">
        <f>SUM(X10:X22)</f>
        <v>#VALUE!</v>
      </c>
    </row>
    <row r="25" spans="2:40" x14ac:dyDescent="0.25">
      <c r="C25" s="165"/>
      <c r="D25" s="165"/>
      <c r="E25" s="165"/>
      <c r="F25" s="165"/>
      <c r="G25" s="165"/>
      <c r="S25" s="131" t="s">
        <v>199</v>
      </c>
      <c r="T25" s="142">
        <f>SUMIF(K27,13-W28,X24)</f>
        <v>0</v>
      </c>
      <c r="Y25" s="141"/>
    </row>
    <row r="26" spans="2:40" x14ac:dyDescent="0.25">
      <c r="C26" s="165"/>
      <c r="D26" s="165"/>
      <c r="E26" s="165"/>
      <c r="F26" s="165"/>
      <c r="G26" s="165"/>
      <c r="Y26" s="141"/>
    </row>
    <row r="27" spans="2:40" x14ac:dyDescent="0.25">
      <c r="C27" s="165"/>
      <c r="D27" s="165"/>
      <c r="E27" s="165"/>
      <c r="F27" s="165"/>
      <c r="G27" s="165"/>
      <c r="J27" s="163">
        <f>SUM($J$10:$J$22)</f>
        <v>0</v>
      </c>
      <c r="K27" s="163">
        <f>SUM(K10:K22)</f>
        <v>0</v>
      </c>
      <c r="V27" s="163" t="s">
        <v>207</v>
      </c>
      <c r="W27" s="163">
        <f>SUM(R10:R13,R15,R17,R21,R22)</f>
        <v>0</v>
      </c>
    </row>
    <row r="28" spans="2:40" ht="13.5" customHeight="1" x14ac:dyDescent="0.25">
      <c r="C28" s="165"/>
      <c r="D28" s="165"/>
      <c r="E28" s="165"/>
      <c r="F28" s="165"/>
      <c r="G28" s="165"/>
      <c r="V28" s="163" t="s">
        <v>208</v>
      </c>
      <c r="W28" s="163">
        <f>SUM(R10:R22)</f>
        <v>0</v>
      </c>
    </row>
    <row r="29" spans="2:40" x14ac:dyDescent="0.25">
      <c r="C29" s="165"/>
      <c r="D29" s="165"/>
      <c r="E29" s="165"/>
      <c r="F29" s="165"/>
      <c r="G29" s="165"/>
    </row>
    <row r="36" spans="28:33" ht="22.5" customHeight="1" x14ac:dyDescent="0.25">
      <c r="AB36" s="164"/>
      <c r="AC36" s="164"/>
      <c r="AD36" s="164"/>
    </row>
    <row r="38" spans="28:33" ht="15" customHeight="1" x14ac:dyDescent="0.25">
      <c r="AB38" s="164"/>
      <c r="AC38" s="164"/>
      <c r="AD38" s="164"/>
      <c r="AE38" s="164"/>
      <c r="AF38" s="164"/>
      <c r="AG38" s="164"/>
    </row>
  </sheetData>
  <sheetProtection formatCells="0" formatColumns="0" formatRows="0" insertColumns="0" insertRows="0" insertHyperlinks="0" deleteColumns="0" deleteRows="0" sort="0" autoFilter="0" pivotTables="0"/>
  <mergeCells count="36">
    <mergeCell ref="AH13:AN13"/>
    <mergeCell ref="AH15:AN15"/>
    <mergeCell ref="AH16:AN16"/>
    <mergeCell ref="Z16:AA16"/>
    <mergeCell ref="Z12:AA12"/>
    <mergeCell ref="AH17:AN17"/>
    <mergeCell ref="Z22:AA22"/>
    <mergeCell ref="Z10:AA10"/>
    <mergeCell ref="Z13:AA13"/>
    <mergeCell ref="Z14:AA14"/>
    <mergeCell ref="Z15:AA15"/>
    <mergeCell ref="Z20:AA20"/>
    <mergeCell ref="Z17:AA17"/>
    <mergeCell ref="Z18:AA18"/>
    <mergeCell ref="AH18:AN18"/>
    <mergeCell ref="AH19:AN19"/>
    <mergeCell ref="AH20:AN20"/>
    <mergeCell ref="AH22:AN22"/>
    <mergeCell ref="AH21:AN21"/>
    <mergeCell ref="Z19:AA19"/>
    <mergeCell ref="Z21:AA21"/>
    <mergeCell ref="L5:AD5"/>
    <mergeCell ref="B1:AA1"/>
    <mergeCell ref="AH11:AN11"/>
    <mergeCell ref="AH12:AN12"/>
    <mergeCell ref="G7:G8"/>
    <mergeCell ref="C2:T2"/>
    <mergeCell ref="C3:T3"/>
    <mergeCell ref="C7:C8"/>
    <mergeCell ref="T7:V7"/>
    <mergeCell ref="E7:E8"/>
    <mergeCell ref="J7:R7"/>
    <mergeCell ref="AH7:AN8"/>
    <mergeCell ref="AH10:AN10"/>
    <mergeCell ref="Z11:AA11"/>
    <mergeCell ref="C6:S6"/>
  </mergeCells>
  <conditionalFormatting sqref="K10 K13:K22">
    <cfRule type="cellIs" dxfId="699" priority="253" stopIfTrue="1" operator="notEqual">
      <formula>1</formula>
    </cfRule>
    <cfRule type="cellIs" dxfId="698" priority="254" stopIfTrue="1" operator="equal">
      <formula>1</formula>
    </cfRule>
  </conditionalFormatting>
  <conditionalFormatting sqref="T25">
    <cfRule type="containsBlanks" dxfId="697" priority="147" stopIfTrue="1">
      <formula>LEN(TRIM(T25))=0</formula>
    </cfRule>
    <cfRule type="cellIs" dxfId="696" priority="148" stopIfTrue="1" operator="lessThan">
      <formula>19.999</formula>
    </cfRule>
    <cfRule type="cellIs" dxfId="695" priority="149" stopIfTrue="1" operator="lessThan">
      <formula>39.999</formula>
    </cfRule>
    <cfRule type="cellIs" dxfId="694" priority="150" stopIfTrue="1" operator="lessThan">
      <formula>59.999</formula>
    </cfRule>
    <cfRule type="cellIs" dxfId="693" priority="151" stopIfTrue="1" operator="lessThan">
      <formula>79.999</formula>
    </cfRule>
    <cfRule type="cellIs" dxfId="692" priority="152" stopIfTrue="1" operator="lessThan">
      <formula>89.999</formula>
    </cfRule>
    <cfRule type="cellIs" dxfId="691" priority="153" stopIfTrue="1" operator="between">
      <formula>90</formula>
      <formula>100</formula>
    </cfRule>
  </conditionalFormatting>
  <conditionalFormatting sqref="T24">
    <cfRule type="containsBlanks" dxfId="690" priority="140" stopIfTrue="1">
      <formula>LEN(TRIM(T24))=0</formula>
    </cfRule>
    <cfRule type="cellIs" dxfId="689" priority="141" stopIfTrue="1" operator="lessThan">
      <formula>19.999</formula>
    </cfRule>
    <cfRule type="cellIs" dxfId="688" priority="142" stopIfTrue="1" operator="lessThan">
      <formula>39.999</formula>
    </cfRule>
    <cfRule type="cellIs" dxfId="687" priority="143" stopIfTrue="1" operator="lessThan">
      <formula>59.999</formula>
    </cfRule>
    <cfRule type="cellIs" dxfId="686" priority="144" stopIfTrue="1" operator="lessThan">
      <formula>79.999</formula>
    </cfRule>
    <cfRule type="cellIs" dxfId="685" priority="145" stopIfTrue="1" operator="lessThan">
      <formula>89.999</formula>
    </cfRule>
    <cfRule type="cellIs" dxfId="684" priority="146" stopIfTrue="1" operator="between">
      <formula>90</formula>
      <formula>100</formula>
    </cfRule>
  </conditionalFormatting>
  <conditionalFormatting sqref="J10">
    <cfRule type="cellIs" dxfId="683" priority="128" stopIfTrue="1" operator="notEqual">
      <formula>1</formula>
    </cfRule>
    <cfRule type="cellIs" dxfId="682" priority="129" stopIfTrue="1" operator="equal">
      <formula>1</formula>
    </cfRule>
  </conditionalFormatting>
  <conditionalFormatting sqref="J13">
    <cfRule type="cellIs" dxfId="681" priority="41" stopIfTrue="1" operator="notEqual">
      <formula>1</formula>
    </cfRule>
    <cfRule type="cellIs" dxfId="680" priority="42" stopIfTrue="1" operator="equal">
      <formula>1</formula>
    </cfRule>
  </conditionalFormatting>
  <conditionalFormatting sqref="J15">
    <cfRule type="cellIs" dxfId="679" priority="39" stopIfTrue="1" operator="notEqual">
      <formula>1</formula>
    </cfRule>
    <cfRule type="cellIs" dxfId="678" priority="40" stopIfTrue="1" operator="equal">
      <formula>1</formula>
    </cfRule>
  </conditionalFormatting>
  <conditionalFormatting sqref="J17">
    <cfRule type="cellIs" dxfId="677" priority="37" stopIfTrue="1" operator="notEqual">
      <formula>1</formula>
    </cfRule>
    <cfRule type="cellIs" dxfId="676" priority="38" stopIfTrue="1" operator="equal">
      <formula>1</formula>
    </cfRule>
  </conditionalFormatting>
  <conditionalFormatting sqref="J22">
    <cfRule type="cellIs" dxfId="675" priority="35" stopIfTrue="1" operator="notEqual">
      <formula>1</formula>
    </cfRule>
    <cfRule type="cellIs" dxfId="674" priority="36" stopIfTrue="1" operator="equal">
      <formula>1</formula>
    </cfRule>
  </conditionalFormatting>
  <conditionalFormatting sqref="X10 X13:X22">
    <cfRule type="expression" dxfId="673" priority="273" stopIfTrue="1">
      <formula>#REF!=0</formula>
    </cfRule>
  </conditionalFormatting>
  <pageMargins left="0.7" right="0.7" top="0.75" bottom="0.75" header="0.3" footer="0.3"/>
  <pageSetup paperSize="9" scale="47" orientation="landscape" r:id="rId1"/>
  <colBreaks count="1" manualBreakCount="1">
    <brk id="33" max="1048575" man="1"/>
  </colBreaks>
  <ignoredErrors>
    <ignoredError sqref="T10:T23"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33261" r:id="rId4" name="Button 3405">
              <controlPr defaultSize="0" print="0" autoLine="0" autoPict="0" macro="[0]!ButtonOpenAll">
                <anchor moveWithCells="1" sizeWithCells="1">
                  <from>
                    <xdr:col>2</xdr:col>
                    <xdr:colOff>2857500</xdr:colOff>
                    <xdr:row>3</xdr:row>
                    <xdr:rowOff>76200</xdr:rowOff>
                  </from>
                  <to>
                    <xdr:col>2</xdr:col>
                    <xdr:colOff>3933825</xdr:colOff>
                    <xdr:row>5</xdr:row>
                    <xdr:rowOff>66675</xdr:rowOff>
                  </to>
                </anchor>
              </controlPr>
            </control>
          </mc:Choice>
        </mc:AlternateContent>
        <mc:AlternateContent xmlns:mc="http://schemas.openxmlformats.org/markup-compatibility/2006">
          <mc:Choice Requires="x14">
            <control shapeId="1533468" r:id="rId5" name="Button 3612">
              <controlPr defaultSize="0" print="0" autoLine="0" autoPict="0" macro="[0]!ButtonD2_CloseAll">
                <anchor moveWithCells="1" sizeWithCells="1">
                  <from>
                    <xdr:col>2</xdr:col>
                    <xdr:colOff>4057650</xdr:colOff>
                    <xdr:row>3</xdr:row>
                    <xdr:rowOff>66675</xdr:rowOff>
                  </from>
                  <to>
                    <xdr:col>6</xdr:col>
                    <xdr:colOff>57150</xdr:colOff>
                    <xdr:row>5</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88555558946501"/>
  </sheetPr>
  <dimension ref="A1:AM44"/>
  <sheetViews>
    <sheetView showGridLines="0" showRowColHeaders="0" zoomScale="115" zoomScaleNormal="115" workbookViewId="0">
      <pane ySplit="8" topLeftCell="A18" activePane="bottomLeft" state="frozen"/>
      <selection pane="bottomLeft" activeCell="C6" sqref="C6:R6"/>
    </sheetView>
  </sheetViews>
  <sheetFormatPr defaultRowHeight="15" outlineLevelCol="1" x14ac:dyDescent="0.25"/>
  <cols>
    <col min="1" max="1" width="1.7109375" style="163" customWidth="1"/>
    <col min="2" max="2" width="4.42578125" style="163" customWidth="1"/>
    <col min="3" max="3" width="65.85546875" style="163" customWidth="1"/>
    <col min="4" max="4" width="1.85546875" style="163" customWidth="1" outlineLevel="1"/>
    <col min="5" max="5" width="5.42578125" style="163" customWidth="1" outlineLevel="1"/>
    <col min="6" max="6" width="1.42578125" style="163" customWidth="1" outlineLevel="1"/>
    <col min="7" max="7" width="7.42578125" style="163" customWidth="1" outlineLevel="1"/>
    <col min="8" max="8" width="2.28515625" style="163" customWidth="1"/>
    <col min="9" max="9" width="4" style="163" hidden="1" customWidth="1"/>
    <col min="10"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7.28515625" style="163" customWidth="1"/>
    <col min="19" max="19" width="13.28515625" style="163" customWidth="1"/>
    <col min="20" max="20" width="8.28515625" style="163" hidden="1" customWidth="1"/>
    <col min="21" max="21" width="9" style="163" hidden="1" customWidth="1"/>
    <col min="22" max="22" width="10.42578125" style="163" hidden="1" customWidth="1"/>
    <col min="23" max="23" width="9.28515625" style="163" hidden="1" customWidth="1"/>
    <col min="24" max="24" width="7.140625" style="163"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1:39" ht="39" customHeight="1" x14ac:dyDescent="0.25">
      <c r="A1" s="345"/>
      <c r="B1" s="363" t="s">
        <v>209</v>
      </c>
      <c r="C1" s="363"/>
      <c r="D1" s="363"/>
      <c r="E1" s="363"/>
      <c r="F1" s="363"/>
      <c r="G1" s="363"/>
      <c r="H1" s="363"/>
      <c r="I1" s="363"/>
      <c r="J1" s="363"/>
      <c r="K1" s="363"/>
      <c r="L1" s="363"/>
      <c r="M1" s="363"/>
      <c r="N1" s="363"/>
      <c r="O1" s="363"/>
      <c r="P1" s="363"/>
      <c r="Q1" s="363"/>
      <c r="R1" s="363"/>
      <c r="S1" s="363"/>
      <c r="T1" s="363"/>
      <c r="U1" s="363"/>
      <c r="V1" s="363"/>
      <c r="W1" s="363"/>
      <c r="X1" s="363"/>
      <c r="Y1" s="363"/>
      <c r="Z1" s="363"/>
    </row>
    <row r="2" spans="1:39" x14ac:dyDescent="0.25">
      <c r="B2" s="186"/>
      <c r="C2" s="367" t="s">
        <v>1594</v>
      </c>
      <c r="D2" s="367"/>
      <c r="E2" s="367"/>
      <c r="F2" s="367"/>
      <c r="G2" s="367"/>
      <c r="H2" s="367"/>
      <c r="I2" s="367"/>
      <c r="J2" s="367"/>
      <c r="K2" s="367"/>
      <c r="L2" s="367"/>
      <c r="M2" s="367"/>
      <c r="N2" s="367"/>
      <c r="O2" s="367"/>
      <c r="P2" s="367"/>
      <c r="Q2" s="367"/>
      <c r="R2" s="367"/>
      <c r="S2" s="367"/>
      <c r="T2" s="367"/>
      <c r="U2" s="186"/>
      <c r="V2" s="186"/>
      <c r="W2" s="186"/>
      <c r="X2" s="186"/>
    </row>
    <row r="3" spans="1:39" x14ac:dyDescent="0.25">
      <c r="B3" s="186"/>
      <c r="C3" s="367" t="s">
        <v>1595</v>
      </c>
      <c r="D3" s="367"/>
      <c r="E3" s="367"/>
      <c r="F3" s="367"/>
      <c r="G3" s="367"/>
      <c r="H3" s="367"/>
      <c r="I3" s="367"/>
      <c r="J3" s="367"/>
      <c r="K3" s="367"/>
      <c r="L3" s="367"/>
      <c r="M3" s="367"/>
      <c r="N3" s="367"/>
      <c r="O3" s="367"/>
      <c r="P3" s="367"/>
      <c r="Q3" s="367"/>
      <c r="R3" s="367"/>
      <c r="S3" s="367"/>
      <c r="T3" s="367"/>
      <c r="U3" s="186"/>
      <c r="V3" s="186"/>
      <c r="W3" s="186"/>
      <c r="X3" s="186"/>
    </row>
    <row r="4" spans="1:39" x14ac:dyDescent="0.25">
      <c r="B4" s="161"/>
      <c r="C4" s="162"/>
      <c r="D4" s="162"/>
      <c r="E4" s="162"/>
      <c r="F4" s="162"/>
      <c r="G4" s="162"/>
      <c r="H4" s="162"/>
      <c r="I4" s="162"/>
      <c r="J4" s="162"/>
      <c r="K4" s="162"/>
      <c r="L4" s="162"/>
      <c r="M4" s="162"/>
      <c r="N4" s="162"/>
      <c r="O4" s="162"/>
      <c r="P4" s="162"/>
      <c r="Q4" s="162"/>
      <c r="R4" s="162"/>
      <c r="S4" s="162"/>
      <c r="T4" s="162"/>
      <c r="U4" s="162"/>
      <c r="V4" s="162"/>
      <c r="W4" s="162"/>
      <c r="X4" s="162"/>
    </row>
    <row r="5" spans="1:39" s="166" customFormat="1" ht="14.25" customHeight="1" x14ac:dyDescent="0.25">
      <c r="B5" s="302"/>
      <c r="C5" s="302"/>
      <c r="D5" s="302"/>
      <c r="E5" s="302"/>
      <c r="F5" s="302"/>
      <c r="G5" s="302"/>
      <c r="H5" s="302"/>
      <c r="I5" s="302"/>
      <c r="J5" s="302"/>
      <c r="K5" s="366"/>
      <c r="L5" s="366"/>
      <c r="M5" s="366"/>
      <c r="N5" s="366"/>
      <c r="O5" s="366"/>
      <c r="P5" s="366"/>
      <c r="Q5" s="366"/>
      <c r="R5" s="366"/>
      <c r="S5" s="366"/>
      <c r="T5" s="366"/>
      <c r="U5" s="366"/>
      <c r="V5" s="366"/>
      <c r="W5" s="366"/>
      <c r="X5" s="366"/>
      <c r="Y5" s="366"/>
      <c r="Z5" s="366"/>
      <c r="AA5" s="366"/>
      <c r="AB5" s="366"/>
      <c r="AC5" s="366"/>
    </row>
    <row r="6" spans="1:39" s="166" customFormat="1" x14ac:dyDescent="0.25">
      <c r="B6" s="167"/>
      <c r="C6" s="453"/>
      <c r="D6" s="453"/>
      <c r="E6" s="453"/>
      <c r="F6" s="453"/>
      <c r="G6" s="453"/>
      <c r="H6" s="453"/>
      <c r="I6" s="453"/>
      <c r="J6" s="453"/>
      <c r="K6" s="453"/>
      <c r="L6" s="453"/>
      <c r="M6" s="453"/>
      <c r="N6" s="453"/>
      <c r="O6" s="453"/>
      <c r="P6" s="453"/>
      <c r="Q6" s="453"/>
      <c r="R6" s="453"/>
      <c r="S6" s="167"/>
      <c r="T6" s="167"/>
      <c r="U6" s="167"/>
      <c r="V6" s="167"/>
      <c r="W6" s="167"/>
      <c r="X6" s="167"/>
    </row>
    <row r="7" spans="1:39" s="166" customFormat="1" ht="37.5" customHeight="1" x14ac:dyDescent="0.25">
      <c r="B7" s="181"/>
      <c r="C7" s="356" t="s">
        <v>210</v>
      </c>
      <c r="D7" s="338"/>
      <c r="E7" s="359" t="s">
        <v>211</v>
      </c>
      <c r="F7" s="339"/>
      <c r="G7" s="359" t="s">
        <v>212</v>
      </c>
      <c r="H7" s="168"/>
      <c r="I7" s="361" t="s">
        <v>1694</v>
      </c>
      <c r="J7" s="362"/>
      <c r="K7" s="362"/>
      <c r="L7" s="362"/>
      <c r="M7" s="362"/>
      <c r="N7" s="362"/>
      <c r="O7" s="362"/>
      <c r="P7" s="362"/>
      <c r="Q7" s="362"/>
      <c r="R7" s="169"/>
      <c r="S7" s="360" t="s">
        <v>213</v>
      </c>
      <c r="T7" s="360"/>
      <c r="U7" s="360"/>
      <c r="V7" s="170"/>
      <c r="W7" s="170"/>
      <c r="X7" s="170"/>
      <c r="Y7" s="170"/>
      <c r="AG7" s="356" t="s">
        <v>214</v>
      </c>
      <c r="AH7" s="356"/>
      <c r="AI7" s="356"/>
      <c r="AJ7" s="356"/>
      <c r="AK7" s="356"/>
      <c r="AL7" s="356"/>
      <c r="AM7" s="356"/>
    </row>
    <row r="8" spans="1:39" s="166" customFormat="1" ht="80.25" customHeight="1" x14ac:dyDescent="0.25">
      <c r="B8" s="181"/>
      <c r="C8" s="356"/>
      <c r="D8" s="338"/>
      <c r="E8" s="359"/>
      <c r="F8" s="340"/>
      <c r="G8" s="359"/>
      <c r="H8" s="168"/>
      <c r="I8" s="172" t="s">
        <v>279</v>
      </c>
      <c r="J8" s="172" t="s">
        <v>280</v>
      </c>
      <c r="K8" s="192">
        <v>0</v>
      </c>
      <c r="L8" s="192">
        <v>0.2</v>
      </c>
      <c r="M8" s="192">
        <v>0.4</v>
      </c>
      <c r="N8" s="192">
        <v>0.6</v>
      </c>
      <c r="O8" s="192">
        <v>0.8</v>
      </c>
      <c r="P8" s="192">
        <v>1</v>
      </c>
      <c r="Q8" s="193" t="s">
        <v>215</v>
      </c>
      <c r="S8" s="174"/>
      <c r="T8" s="174" t="s">
        <v>281</v>
      </c>
      <c r="U8" s="173" t="s">
        <v>282</v>
      </c>
      <c r="V8" s="171"/>
      <c r="X8" s="171"/>
      <c r="AG8" s="356"/>
      <c r="AH8" s="356"/>
      <c r="AI8" s="356"/>
      <c r="AJ8" s="356"/>
      <c r="AK8" s="356"/>
      <c r="AL8" s="356"/>
      <c r="AM8" s="356"/>
    </row>
    <row r="9" spans="1:39" ht="42" customHeight="1" x14ac:dyDescent="0.25">
      <c r="H9" s="139"/>
      <c r="J9" s="45"/>
      <c r="K9" s="45"/>
      <c r="L9" s="45"/>
      <c r="M9" s="45"/>
      <c r="N9" s="45"/>
      <c r="O9" s="46"/>
      <c r="P9" s="129"/>
      <c r="Q9" s="130"/>
      <c r="S9" s="47"/>
      <c r="T9" s="47"/>
      <c r="U9" s="46"/>
      <c r="V9" s="163" t="s">
        <v>283</v>
      </c>
      <c r="W9" s="163" t="s">
        <v>284</v>
      </c>
      <c r="Y9" s="131" t="s">
        <v>216</v>
      </c>
    </row>
    <row r="10" spans="1:39" ht="49.5" customHeight="1" x14ac:dyDescent="0.25">
      <c r="A10" s="163" t="s">
        <v>217</v>
      </c>
      <c r="B10" s="301">
        <v>1</v>
      </c>
      <c r="C10" s="154" t="s">
        <v>218</v>
      </c>
      <c r="D10" s="189"/>
      <c r="E10" s="279" t="s">
        <v>219</v>
      </c>
      <c r="F10" s="276"/>
      <c r="G10" s="247" t="s">
        <v>220</v>
      </c>
      <c r="H10" s="139"/>
      <c r="I10" s="137">
        <f>SUM(K10:P10)</f>
        <v>0</v>
      </c>
      <c r="J10" s="137">
        <f>SUM(K10:P10)</f>
        <v>0</v>
      </c>
      <c r="K10" s="135"/>
      <c r="L10" s="135"/>
      <c r="M10" s="135"/>
      <c r="N10" s="135"/>
      <c r="O10" s="136"/>
      <c r="P10" s="197"/>
      <c r="Q10" s="136"/>
      <c r="S10" s="138" t="str">
        <f>IF(SUM(K10:P10)=1,((K10*0)+(L10*20)+(M10*40)+(N10*60)+(O10*80)+(P10*100)),"")</f>
        <v/>
      </c>
      <c r="T10" s="160" t="e">
        <f>1/$I$29</f>
        <v>#DIV/0!</v>
      </c>
      <c r="U10" s="140" t="e">
        <f t="shared" ref="U10" si="0">1/$J$29</f>
        <v>#DIV/0!</v>
      </c>
      <c r="V10" s="152" t="e">
        <f>IF(Q10=1,0,S10*T10)</f>
        <v>#VALUE!</v>
      </c>
      <c r="W10" s="48" t="e">
        <f>IF(Q10=1,0,S10*U10)</f>
        <v>#VALUE!</v>
      </c>
      <c r="Y10" s="368"/>
      <c r="Z10" s="368"/>
      <c r="AG10" s="358" t="s">
        <v>1596</v>
      </c>
      <c r="AH10" s="358"/>
      <c r="AI10" s="358"/>
      <c r="AJ10" s="358"/>
      <c r="AK10" s="358"/>
      <c r="AL10" s="358"/>
      <c r="AM10" s="358"/>
    </row>
    <row r="11" spans="1:39" ht="46.5" customHeight="1" x14ac:dyDescent="0.25">
      <c r="B11" s="301" t="s">
        <v>221</v>
      </c>
      <c r="C11" s="158" t="s">
        <v>222</v>
      </c>
      <c r="D11" s="189"/>
      <c r="E11" s="279" t="s">
        <v>223</v>
      </c>
      <c r="F11" s="276"/>
      <c r="G11" s="280"/>
      <c r="H11" s="139"/>
      <c r="I11" s="165"/>
      <c r="J11" s="137">
        <f t="shared" ref="J11" si="1">SUM(K11:P11)</f>
        <v>0</v>
      </c>
      <c r="K11" s="135"/>
      <c r="L11" s="135"/>
      <c r="M11" s="135"/>
      <c r="N11" s="135"/>
      <c r="O11" s="136"/>
      <c r="P11" s="135"/>
      <c r="Q11" s="136"/>
      <c r="S11" s="138" t="str">
        <f t="shared" ref="S11" si="2">IF(SUM(K11:P11)=1,((K11*0)+(L11*20)+(M11*40)+(N11*60)+(O11*80)+(P11*100)),"")</f>
        <v/>
      </c>
      <c r="T11" s="160"/>
      <c r="U11" s="140" t="e">
        <f t="shared" ref="U11" si="3">1/$J$29</f>
        <v>#DIV/0!</v>
      </c>
      <c r="V11" s="152"/>
      <c r="W11" s="48" t="e">
        <f t="shared" ref="W11" si="4">IF(Q11=1,0,S11*U11)</f>
        <v>#VALUE!</v>
      </c>
      <c r="Y11" s="355"/>
      <c r="Z11" s="355"/>
      <c r="AG11" s="358" t="s">
        <v>1597</v>
      </c>
      <c r="AH11" s="358"/>
      <c r="AI11" s="358"/>
      <c r="AJ11" s="358"/>
      <c r="AK11" s="358"/>
      <c r="AL11" s="358"/>
      <c r="AM11" s="358"/>
    </row>
    <row r="12" spans="1:39" ht="48" customHeight="1" x14ac:dyDescent="0.25">
      <c r="B12" s="301">
        <v>2</v>
      </c>
      <c r="C12" s="154" t="s">
        <v>224</v>
      </c>
      <c r="D12" s="189"/>
      <c r="E12" s="279" t="s">
        <v>225</v>
      </c>
      <c r="F12" s="276"/>
      <c r="G12" s="247" t="s">
        <v>226</v>
      </c>
      <c r="H12" s="132"/>
      <c r="I12" s="137">
        <f>SUM(K12:P12)</f>
        <v>0</v>
      </c>
      <c r="J12" s="137">
        <f t="shared" ref="J12" si="5">SUM(K12:P12)</f>
        <v>0</v>
      </c>
      <c r="K12" s="135"/>
      <c r="L12" s="135"/>
      <c r="M12" s="135"/>
      <c r="N12" s="135"/>
      <c r="O12" s="136"/>
      <c r="P12" s="135"/>
      <c r="Q12" s="136"/>
      <c r="S12" s="138" t="str">
        <f t="shared" ref="S12" si="6">IF(SUM(K12:P12)=1,((K12*0)+(L12*20)+(M12*40)+(N12*60)+(O12*80)+(P12*100)),"")</f>
        <v/>
      </c>
      <c r="T12" s="160" t="e">
        <f>1/$I$29</f>
        <v>#DIV/0!</v>
      </c>
      <c r="U12" s="140" t="e">
        <f t="shared" ref="U12:U28" si="7">1/$J$29</f>
        <v>#DIV/0!</v>
      </c>
      <c r="V12" s="152" t="e">
        <f>IF(Q12=1,0,S12*T12)</f>
        <v>#VALUE!</v>
      </c>
      <c r="W12" s="48" t="e">
        <f t="shared" ref="W12" si="8">IF(Q12=1,0,S12*U12)</f>
        <v>#VALUE!</v>
      </c>
      <c r="Y12" s="368"/>
      <c r="Z12" s="368"/>
      <c r="AG12" s="358" t="s">
        <v>1598</v>
      </c>
      <c r="AH12" s="358"/>
      <c r="AI12" s="358"/>
      <c r="AJ12" s="358"/>
      <c r="AK12" s="358"/>
      <c r="AL12" s="358"/>
      <c r="AM12" s="358"/>
    </row>
    <row r="13" spans="1:39" ht="52.5" customHeight="1" x14ac:dyDescent="0.25">
      <c r="B13" s="301" t="s">
        <v>227</v>
      </c>
      <c r="C13" s="155" t="s">
        <v>228</v>
      </c>
      <c r="D13" s="189"/>
      <c r="E13" s="279" t="s">
        <v>229</v>
      </c>
      <c r="F13" s="276"/>
      <c r="G13" s="280"/>
      <c r="H13" s="139"/>
      <c r="I13" s="165"/>
      <c r="J13" s="137">
        <f t="shared" ref="J13:J28" si="9">SUM(K13:P13)</f>
        <v>0</v>
      </c>
      <c r="K13" s="135"/>
      <c r="L13" s="135"/>
      <c r="M13" s="135"/>
      <c r="N13" s="135"/>
      <c r="O13" s="136"/>
      <c r="P13" s="135"/>
      <c r="Q13" s="136"/>
      <c r="S13" s="138" t="str">
        <f t="shared" ref="S13:S28" si="10">IF(SUM(K13:P13)=1,((K13*0)+(L13*20)+(M13*40)+(N13*60)+(O13*80)+(P13*100)),"")</f>
        <v/>
      </c>
      <c r="T13" s="138"/>
      <c r="U13" s="140" t="e">
        <f t="shared" si="7"/>
        <v>#DIV/0!</v>
      </c>
      <c r="V13" s="152"/>
      <c r="W13" s="48" t="e">
        <f t="shared" ref="W13:W28" si="11">IF(Q13=1,0,S13*U13)</f>
        <v>#VALUE!</v>
      </c>
      <c r="Y13" s="355"/>
      <c r="Z13" s="355"/>
      <c r="AG13" s="345"/>
      <c r="AH13" s="345"/>
      <c r="AI13" s="345"/>
      <c r="AJ13" s="345"/>
      <c r="AK13" s="345"/>
      <c r="AL13" s="345"/>
      <c r="AM13" s="345"/>
    </row>
    <row r="14" spans="1:39" ht="45.75" customHeight="1" x14ac:dyDescent="0.25">
      <c r="B14" s="301" t="s">
        <v>230</v>
      </c>
      <c r="C14" s="175" t="s">
        <v>231</v>
      </c>
      <c r="D14" s="195"/>
      <c r="E14" s="279" t="s">
        <v>232</v>
      </c>
      <c r="F14" s="282"/>
      <c r="G14" s="247" t="s">
        <v>233</v>
      </c>
      <c r="H14" s="128"/>
      <c r="I14" s="165"/>
      <c r="J14" s="137">
        <f t="shared" si="9"/>
        <v>0</v>
      </c>
      <c r="K14" s="135"/>
      <c r="L14" s="135"/>
      <c r="M14" s="135"/>
      <c r="N14" s="135"/>
      <c r="O14" s="136"/>
      <c r="P14" s="135"/>
      <c r="Q14" s="136"/>
      <c r="S14" s="138" t="str">
        <f t="shared" si="10"/>
        <v/>
      </c>
      <c r="T14" s="160"/>
      <c r="U14" s="140" t="e">
        <f t="shared" si="7"/>
        <v>#DIV/0!</v>
      </c>
      <c r="V14" s="152"/>
      <c r="W14" s="48" t="e">
        <f t="shared" si="11"/>
        <v>#VALUE!</v>
      </c>
      <c r="Y14" s="355"/>
      <c r="Z14" s="355"/>
      <c r="AG14" s="358" t="s">
        <v>1599</v>
      </c>
      <c r="AH14" s="358"/>
      <c r="AI14" s="358"/>
      <c r="AJ14" s="358"/>
      <c r="AK14" s="358"/>
      <c r="AL14" s="358"/>
      <c r="AM14" s="358"/>
    </row>
    <row r="15" spans="1:39" ht="47.25" customHeight="1" x14ac:dyDescent="0.25">
      <c r="B15" s="301" t="s">
        <v>234</v>
      </c>
      <c r="C15" s="156" t="s">
        <v>235</v>
      </c>
      <c r="D15" s="189"/>
      <c r="E15" s="279" t="s">
        <v>236</v>
      </c>
      <c r="F15" s="276"/>
      <c r="G15" s="280"/>
      <c r="H15" s="128"/>
      <c r="I15" s="165"/>
      <c r="J15" s="137">
        <f t="shared" si="9"/>
        <v>0</v>
      </c>
      <c r="K15" s="135"/>
      <c r="L15" s="135"/>
      <c r="M15" s="135"/>
      <c r="N15" s="135"/>
      <c r="O15" s="136"/>
      <c r="P15" s="135"/>
      <c r="Q15" s="136"/>
      <c r="S15" s="138" t="str">
        <f t="shared" si="10"/>
        <v/>
      </c>
      <c r="T15" s="160"/>
      <c r="U15" s="140" t="e">
        <f t="shared" si="7"/>
        <v>#DIV/0!</v>
      </c>
      <c r="V15" s="152"/>
      <c r="W15" s="48" t="e">
        <f t="shared" si="11"/>
        <v>#VALUE!</v>
      </c>
      <c r="Y15" s="355"/>
      <c r="Z15" s="355"/>
      <c r="AG15" s="358" t="s">
        <v>1600</v>
      </c>
      <c r="AH15" s="358"/>
      <c r="AI15" s="358"/>
      <c r="AJ15" s="358"/>
      <c r="AK15" s="358"/>
      <c r="AL15" s="358"/>
      <c r="AM15" s="358"/>
    </row>
    <row r="16" spans="1:39" ht="45" customHeight="1" x14ac:dyDescent="0.25">
      <c r="B16" s="301" t="s">
        <v>237</v>
      </c>
      <c r="C16" s="156" t="s">
        <v>238</v>
      </c>
      <c r="D16" s="189"/>
      <c r="E16" s="279" t="s">
        <v>239</v>
      </c>
      <c r="F16" s="276"/>
      <c r="G16" s="280"/>
      <c r="H16" s="128"/>
      <c r="I16" s="165"/>
      <c r="J16" s="137">
        <f t="shared" si="9"/>
        <v>0</v>
      </c>
      <c r="K16" s="135"/>
      <c r="L16" s="135"/>
      <c r="M16" s="135"/>
      <c r="N16" s="135"/>
      <c r="O16" s="136"/>
      <c r="P16" s="135"/>
      <c r="Q16" s="136"/>
      <c r="S16" s="138" t="str">
        <f t="shared" si="10"/>
        <v/>
      </c>
      <c r="T16" s="160"/>
      <c r="U16" s="140" t="e">
        <f t="shared" si="7"/>
        <v>#DIV/0!</v>
      </c>
      <c r="V16" s="152"/>
      <c r="W16" s="48" t="e">
        <f t="shared" si="11"/>
        <v>#VALUE!</v>
      </c>
      <c r="Y16" s="355"/>
      <c r="Z16" s="355"/>
      <c r="AG16" s="358" t="s">
        <v>1601</v>
      </c>
      <c r="AH16" s="358"/>
      <c r="AI16" s="358"/>
      <c r="AJ16" s="358"/>
      <c r="AK16" s="358"/>
      <c r="AL16" s="358"/>
      <c r="AM16" s="358"/>
    </row>
    <row r="17" spans="2:39" ht="45.75" customHeight="1" x14ac:dyDescent="0.25">
      <c r="B17" s="301" t="s">
        <v>240</v>
      </c>
      <c r="C17" s="156" t="s">
        <v>241</v>
      </c>
      <c r="D17" s="189"/>
      <c r="E17" s="279" t="s">
        <v>242</v>
      </c>
      <c r="F17" s="276"/>
      <c r="G17" s="280"/>
      <c r="H17" s="128"/>
      <c r="I17" s="165"/>
      <c r="J17" s="137">
        <f t="shared" si="9"/>
        <v>0</v>
      </c>
      <c r="K17" s="135"/>
      <c r="L17" s="135"/>
      <c r="M17" s="135"/>
      <c r="N17" s="135"/>
      <c r="O17" s="136"/>
      <c r="P17" s="135"/>
      <c r="Q17" s="136"/>
      <c r="S17" s="138" t="str">
        <f t="shared" si="10"/>
        <v/>
      </c>
      <c r="T17" s="160"/>
      <c r="U17" s="140" t="e">
        <f t="shared" si="7"/>
        <v>#DIV/0!</v>
      </c>
      <c r="V17" s="152"/>
      <c r="W17" s="48" t="e">
        <f t="shared" si="11"/>
        <v>#VALUE!</v>
      </c>
      <c r="Y17" s="355"/>
      <c r="Z17" s="355"/>
      <c r="AG17" s="358" t="s">
        <v>1602</v>
      </c>
      <c r="AH17" s="358"/>
      <c r="AI17" s="358"/>
      <c r="AJ17" s="358"/>
      <c r="AK17" s="358"/>
      <c r="AL17" s="358"/>
      <c r="AM17" s="358"/>
    </row>
    <row r="18" spans="2:39" ht="49.5" customHeight="1" x14ac:dyDescent="0.25">
      <c r="B18" s="301" t="s">
        <v>243</v>
      </c>
      <c r="C18" s="156" t="s">
        <v>244</v>
      </c>
      <c r="D18" s="189"/>
      <c r="E18" s="279" t="s">
        <v>245</v>
      </c>
      <c r="F18" s="276"/>
      <c r="G18" s="280"/>
      <c r="H18" s="128"/>
      <c r="I18" s="165"/>
      <c r="J18" s="137">
        <f t="shared" si="9"/>
        <v>0</v>
      </c>
      <c r="K18" s="135"/>
      <c r="L18" s="135"/>
      <c r="M18" s="135"/>
      <c r="N18" s="135"/>
      <c r="O18" s="136"/>
      <c r="P18" s="135"/>
      <c r="Q18" s="136"/>
      <c r="S18" s="138" t="str">
        <f t="shared" si="10"/>
        <v/>
      </c>
      <c r="T18" s="160"/>
      <c r="U18" s="140" t="e">
        <f t="shared" si="7"/>
        <v>#DIV/0!</v>
      </c>
      <c r="V18" s="152"/>
      <c r="W18" s="48" t="e">
        <f t="shared" si="11"/>
        <v>#VALUE!</v>
      </c>
      <c r="Y18" s="355"/>
      <c r="Z18" s="355"/>
      <c r="AG18" s="358" t="s">
        <v>1603</v>
      </c>
      <c r="AH18" s="358"/>
      <c r="AI18" s="358"/>
      <c r="AJ18" s="358"/>
      <c r="AK18" s="358"/>
      <c r="AL18" s="358"/>
      <c r="AM18" s="358"/>
    </row>
    <row r="19" spans="2:39" ht="49.5" customHeight="1" x14ac:dyDescent="0.25">
      <c r="B19" s="301" t="s">
        <v>246</v>
      </c>
      <c r="C19" s="156" t="s">
        <v>247</v>
      </c>
      <c r="D19" s="189"/>
      <c r="E19" s="279" t="s">
        <v>248</v>
      </c>
      <c r="F19" s="276"/>
      <c r="G19" s="280"/>
      <c r="H19" s="128"/>
      <c r="I19" s="165"/>
      <c r="J19" s="137">
        <f t="shared" si="9"/>
        <v>0</v>
      </c>
      <c r="K19" s="135"/>
      <c r="L19" s="135"/>
      <c r="M19" s="135"/>
      <c r="N19" s="135"/>
      <c r="O19" s="136"/>
      <c r="P19" s="135"/>
      <c r="Q19" s="136"/>
      <c r="S19" s="138" t="str">
        <f t="shared" si="10"/>
        <v/>
      </c>
      <c r="T19" s="160"/>
      <c r="U19" s="140" t="e">
        <f t="shared" si="7"/>
        <v>#DIV/0!</v>
      </c>
      <c r="V19" s="152"/>
      <c r="W19" s="48" t="e">
        <f t="shared" si="11"/>
        <v>#VALUE!</v>
      </c>
      <c r="Y19" s="355"/>
      <c r="Z19" s="355"/>
      <c r="AG19" s="358" t="s">
        <v>1604</v>
      </c>
      <c r="AH19" s="358"/>
      <c r="AI19" s="358"/>
      <c r="AJ19" s="358"/>
      <c r="AK19" s="358"/>
      <c r="AL19" s="358"/>
      <c r="AM19" s="358"/>
    </row>
    <row r="20" spans="2:39" ht="51" customHeight="1" x14ac:dyDescent="0.25">
      <c r="B20" s="301" t="s">
        <v>249</v>
      </c>
      <c r="C20" s="156" t="s">
        <v>250</v>
      </c>
      <c r="D20" s="189"/>
      <c r="E20" s="279" t="s">
        <v>251</v>
      </c>
      <c r="F20" s="276"/>
      <c r="G20" s="280"/>
      <c r="H20" s="128"/>
      <c r="I20" s="165"/>
      <c r="J20" s="137">
        <f t="shared" si="9"/>
        <v>0</v>
      </c>
      <c r="K20" s="135"/>
      <c r="L20" s="135"/>
      <c r="M20" s="135"/>
      <c r="N20" s="135"/>
      <c r="O20" s="136"/>
      <c r="P20" s="135"/>
      <c r="Q20" s="136"/>
      <c r="S20" s="138" t="str">
        <f t="shared" si="10"/>
        <v/>
      </c>
      <c r="T20" s="160"/>
      <c r="U20" s="140" t="e">
        <f t="shared" si="7"/>
        <v>#DIV/0!</v>
      </c>
      <c r="V20" s="152"/>
      <c r="W20" s="48" t="e">
        <f t="shared" si="11"/>
        <v>#VALUE!</v>
      </c>
      <c r="Y20" s="355"/>
      <c r="Z20" s="355"/>
      <c r="AG20" s="358" t="s">
        <v>1605</v>
      </c>
      <c r="AH20" s="358"/>
      <c r="AI20" s="358"/>
      <c r="AJ20" s="358"/>
      <c r="AK20" s="358"/>
      <c r="AL20" s="358"/>
      <c r="AM20" s="358"/>
    </row>
    <row r="21" spans="2:39" ht="52.5" customHeight="1" x14ac:dyDescent="0.25">
      <c r="B21" s="301" t="s">
        <v>252</v>
      </c>
      <c r="C21" s="157" t="s">
        <v>253</v>
      </c>
      <c r="D21" s="189"/>
      <c r="E21" s="279" t="s">
        <v>254</v>
      </c>
      <c r="F21" s="276"/>
      <c r="G21" s="280"/>
      <c r="H21" s="128"/>
      <c r="I21" s="165"/>
      <c r="J21" s="137">
        <f t="shared" si="9"/>
        <v>0</v>
      </c>
      <c r="K21" s="135"/>
      <c r="L21" s="135"/>
      <c r="M21" s="135"/>
      <c r="N21" s="135"/>
      <c r="O21" s="136"/>
      <c r="P21" s="135"/>
      <c r="Q21" s="136"/>
      <c r="S21" s="138" t="str">
        <f t="shared" si="10"/>
        <v/>
      </c>
      <c r="T21" s="160"/>
      <c r="U21" s="140" t="e">
        <f t="shared" si="7"/>
        <v>#DIV/0!</v>
      </c>
      <c r="V21" s="152"/>
      <c r="W21" s="48" t="e">
        <f t="shared" si="11"/>
        <v>#VALUE!</v>
      </c>
      <c r="Y21" s="355"/>
      <c r="Z21" s="355"/>
      <c r="AG21" s="358" t="s">
        <v>1606</v>
      </c>
      <c r="AH21" s="358"/>
      <c r="AI21" s="358"/>
      <c r="AJ21" s="358"/>
      <c r="AK21" s="358"/>
      <c r="AL21" s="358"/>
      <c r="AM21" s="358"/>
    </row>
    <row r="22" spans="2:39" ht="51" customHeight="1" x14ac:dyDescent="0.25">
      <c r="B22" s="301">
        <v>3</v>
      </c>
      <c r="C22" s="154" t="s">
        <v>255</v>
      </c>
      <c r="D22" s="189"/>
      <c r="E22" s="279" t="s">
        <v>256</v>
      </c>
      <c r="F22" s="276"/>
      <c r="G22" s="280"/>
      <c r="H22" s="128"/>
      <c r="I22" s="137">
        <f>SUM(K22:P22)</f>
        <v>0</v>
      </c>
      <c r="J22" s="137">
        <f t="shared" si="9"/>
        <v>0</v>
      </c>
      <c r="K22" s="135"/>
      <c r="L22" s="135"/>
      <c r="M22" s="135"/>
      <c r="N22" s="135"/>
      <c r="O22" s="136"/>
      <c r="P22" s="135"/>
      <c r="Q22" s="136"/>
      <c r="S22" s="138" t="str">
        <f t="shared" si="10"/>
        <v/>
      </c>
      <c r="T22" s="160" t="e">
        <f>1/$I$29</f>
        <v>#DIV/0!</v>
      </c>
      <c r="U22" s="140" t="e">
        <f t="shared" si="7"/>
        <v>#DIV/0!</v>
      </c>
      <c r="V22" s="152" t="e">
        <f>IF(Q22=1,0,S22*T22)</f>
        <v>#VALUE!</v>
      </c>
      <c r="W22" s="48" t="e">
        <f t="shared" si="11"/>
        <v>#VALUE!</v>
      </c>
      <c r="Y22" s="355"/>
      <c r="Z22" s="355"/>
      <c r="AG22" s="345"/>
      <c r="AH22" s="345"/>
      <c r="AI22" s="345"/>
      <c r="AJ22" s="345"/>
      <c r="AK22" s="345"/>
      <c r="AL22" s="345"/>
      <c r="AM22" s="345"/>
    </row>
    <row r="23" spans="2:39" ht="48.75" customHeight="1" x14ac:dyDescent="0.25">
      <c r="B23" s="301">
        <v>4</v>
      </c>
      <c r="C23" s="154" t="s">
        <v>257</v>
      </c>
      <c r="D23" s="189"/>
      <c r="E23" s="279" t="s">
        <v>258</v>
      </c>
      <c r="F23" s="276"/>
      <c r="G23" s="247" t="s">
        <v>259</v>
      </c>
      <c r="H23" s="128"/>
      <c r="I23" s="137">
        <f>SUM(K23:P23)</f>
        <v>0</v>
      </c>
      <c r="J23" s="137">
        <f t="shared" si="9"/>
        <v>0</v>
      </c>
      <c r="K23" s="135"/>
      <c r="L23" s="135"/>
      <c r="M23" s="135"/>
      <c r="N23" s="135"/>
      <c r="O23" s="197"/>
      <c r="P23" s="135"/>
      <c r="Q23" s="136"/>
      <c r="S23" s="138" t="str">
        <f t="shared" si="10"/>
        <v/>
      </c>
      <c r="T23" s="160" t="e">
        <f>1/$I$29</f>
        <v>#DIV/0!</v>
      </c>
      <c r="U23" s="140" t="e">
        <f t="shared" si="7"/>
        <v>#DIV/0!</v>
      </c>
      <c r="V23" s="152" t="e">
        <f>IF(Q23=1,0,S23*T23)</f>
        <v>#VALUE!</v>
      </c>
      <c r="W23" s="48" t="e">
        <f t="shared" si="11"/>
        <v>#VALUE!</v>
      </c>
      <c r="Y23" s="355"/>
      <c r="Z23" s="355"/>
      <c r="AG23" s="358" t="s">
        <v>1607</v>
      </c>
      <c r="AH23" s="358"/>
      <c r="AI23" s="358"/>
      <c r="AJ23" s="358"/>
      <c r="AK23" s="358"/>
      <c r="AL23" s="358"/>
      <c r="AM23" s="358"/>
    </row>
    <row r="24" spans="2:39" ht="60.75" customHeight="1" x14ac:dyDescent="0.25">
      <c r="B24" s="301">
        <v>5</v>
      </c>
      <c r="C24" s="154" t="s">
        <v>260</v>
      </c>
      <c r="D24" s="189"/>
      <c r="E24" s="279" t="s">
        <v>261</v>
      </c>
      <c r="F24" s="276"/>
      <c r="G24" s="247" t="s">
        <v>262</v>
      </c>
      <c r="H24" s="128"/>
      <c r="I24" s="137">
        <f>SUM(K24:P24)</f>
        <v>0</v>
      </c>
      <c r="J24" s="137">
        <f t="shared" si="9"/>
        <v>0</v>
      </c>
      <c r="K24" s="135"/>
      <c r="L24" s="135"/>
      <c r="M24" s="135"/>
      <c r="N24" s="135"/>
      <c r="O24" s="136"/>
      <c r="P24" s="135"/>
      <c r="Q24" s="136"/>
      <c r="S24" s="138" t="str">
        <f t="shared" si="10"/>
        <v/>
      </c>
      <c r="T24" s="160" t="e">
        <f>1/$I$29</f>
        <v>#DIV/0!</v>
      </c>
      <c r="U24" s="140" t="e">
        <f t="shared" si="7"/>
        <v>#DIV/0!</v>
      </c>
      <c r="V24" s="152" t="e">
        <f>IF(Q24=1,0,S24*T24)</f>
        <v>#VALUE!</v>
      </c>
      <c r="W24" s="48" t="e">
        <f t="shared" si="11"/>
        <v>#VALUE!</v>
      </c>
      <c r="Y24" s="355"/>
      <c r="Z24" s="355"/>
      <c r="AG24" s="358" t="s">
        <v>1608</v>
      </c>
      <c r="AH24" s="358"/>
      <c r="AI24" s="358"/>
      <c r="AJ24" s="358"/>
      <c r="AK24" s="358"/>
      <c r="AL24" s="358"/>
      <c r="AM24" s="358"/>
    </row>
    <row r="25" spans="2:39" ht="51" customHeight="1" x14ac:dyDescent="0.25">
      <c r="B25" s="301">
        <v>6</v>
      </c>
      <c r="C25" s="154" t="s">
        <v>263</v>
      </c>
      <c r="D25" s="189"/>
      <c r="E25" s="279" t="s">
        <v>264</v>
      </c>
      <c r="F25" s="276"/>
      <c r="G25" s="280"/>
      <c r="H25" s="128"/>
      <c r="I25" s="137">
        <f>SUM(K25:P25)</f>
        <v>0</v>
      </c>
      <c r="J25" s="137">
        <f t="shared" si="9"/>
        <v>0</v>
      </c>
      <c r="K25" s="135"/>
      <c r="L25" s="135"/>
      <c r="M25" s="135"/>
      <c r="N25" s="135"/>
      <c r="O25" s="136"/>
      <c r="P25" s="135"/>
      <c r="Q25" s="136"/>
      <c r="S25" s="138" t="str">
        <f t="shared" si="10"/>
        <v/>
      </c>
      <c r="T25" s="160" t="e">
        <f>1/$I$29</f>
        <v>#DIV/0!</v>
      </c>
      <c r="U25" s="140" t="e">
        <f t="shared" si="7"/>
        <v>#DIV/0!</v>
      </c>
      <c r="V25" s="152" t="e">
        <f>IF(Q25=1,0,S25*T25)</f>
        <v>#VALUE!</v>
      </c>
      <c r="W25" s="48" t="e">
        <f t="shared" si="11"/>
        <v>#VALUE!</v>
      </c>
      <c r="Y25" s="355"/>
      <c r="Z25" s="355"/>
      <c r="AG25" s="358" t="s">
        <v>1609</v>
      </c>
      <c r="AH25" s="358"/>
      <c r="AI25" s="358"/>
      <c r="AJ25" s="358"/>
      <c r="AK25" s="358"/>
      <c r="AL25" s="358"/>
      <c r="AM25" s="358"/>
    </row>
    <row r="26" spans="2:39" ht="45.75" customHeight="1" x14ac:dyDescent="0.25">
      <c r="B26" s="301" t="s">
        <v>265</v>
      </c>
      <c r="C26" s="155" t="s">
        <v>266</v>
      </c>
      <c r="D26" s="189"/>
      <c r="E26" s="279" t="s">
        <v>267</v>
      </c>
      <c r="F26" s="276"/>
      <c r="G26" s="247" t="s">
        <v>268</v>
      </c>
      <c r="H26" s="128"/>
      <c r="I26" s="165"/>
      <c r="J26" s="137">
        <f t="shared" si="9"/>
        <v>0</v>
      </c>
      <c r="K26" s="135"/>
      <c r="L26" s="135"/>
      <c r="M26" s="135"/>
      <c r="N26" s="135"/>
      <c r="O26" s="136"/>
      <c r="P26" s="135"/>
      <c r="Q26" s="136"/>
      <c r="S26" s="138" t="str">
        <f t="shared" si="10"/>
        <v/>
      </c>
      <c r="T26" s="160"/>
      <c r="U26" s="140" t="e">
        <f t="shared" si="7"/>
        <v>#DIV/0!</v>
      </c>
      <c r="V26" s="152"/>
      <c r="W26" s="48" t="e">
        <f t="shared" si="11"/>
        <v>#VALUE!</v>
      </c>
      <c r="Y26" s="355"/>
      <c r="Z26" s="355"/>
      <c r="AG26" s="358" t="s">
        <v>1610</v>
      </c>
      <c r="AH26" s="358"/>
      <c r="AI26" s="358"/>
      <c r="AJ26" s="358"/>
      <c r="AK26" s="358"/>
      <c r="AL26" s="358"/>
      <c r="AM26" s="358"/>
    </row>
    <row r="27" spans="2:39" ht="45.75" customHeight="1" x14ac:dyDescent="0.25">
      <c r="B27" s="301" t="s">
        <v>269</v>
      </c>
      <c r="C27" s="156" t="s">
        <v>270</v>
      </c>
      <c r="D27" s="189"/>
      <c r="E27" s="279" t="s">
        <v>271</v>
      </c>
      <c r="F27" s="276"/>
      <c r="G27" s="247" t="s">
        <v>272</v>
      </c>
      <c r="H27" s="128"/>
      <c r="I27" s="165"/>
      <c r="J27" s="137">
        <f t="shared" si="9"/>
        <v>0</v>
      </c>
      <c r="K27" s="135"/>
      <c r="L27" s="135"/>
      <c r="M27" s="135"/>
      <c r="N27" s="135"/>
      <c r="O27" s="136"/>
      <c r="P27" s="135"/>
      <c r="Q27" s="136"/>
      <c r="S27" s="138" t="str">
        <f t="shared" si="10"/>
        <v/>
      </c>
      <c r="T27" s="160"/>
      <c r="U27" s="140" t="e">
        <f t="shared" si="7"/>
        <v>#DIV/0!</v>
      </c>
      <c r="V27" s="152"/>
      <c r="W27" s="48" t="e">
        <f t="shared" si="11"/>
        <v>#VALUE!</v>
      </c>
      <c r="Y27" s="355"/>
      <c r="Z27" s="355"/>
      <c r="AG27" s="358" t="s">
        <v>1611</v>
      </c>
      <c r="AH27" s="358"/>
      <c r="AI27" s="358"/>
      <c r="AJ27" s="358"/>
      <c r="AK27" s="358"/>
      <c r="AL27" s="358"/>
      <c r="AM27" s="358"/>
    </row>
    <row r="28" spans="2:39" ht="43.5" customHeight="1" x14ac:dyDescent="0.25">
      <c r="B28" s="301" t="s">
        <v>273</v>
      </c>
      <c r="C28" s="157" t="s">
        <v>274</v>
      </c>
      <c r="D28" s="189"/>
      <c r="E28" s="279" t="s">
        <v>275</v>
      </c>
      <c r="F28" s="276"/>
      <c r="G28" s="247" t="s">
        <v>276</v>
      </c>
      <c r="H28" s="139"/>
      <c r="I28" s="165"/>
      <c r="J28" s="137">
        <f t="shared" si="9"/>
        <v>0</v>
      </c>
      <c r="K28" s="135"/>
      <c r="L28" s="135"/>
      <c r="M28" s="135"/>
      <c r="N28" s="135"/>
      <c r="O28" s="136"/>
      <c r="P28" s="135"/>
      <c r="Q28" s="136"/>
      <c r="S28" s="138" t="str">
        <f t="shared" si="10"/>
        <v/>
      </c>
      <c r="T28" s="160"/>
      <c r="U28" s="140" t="e">
        <f t="shared" si="7"/>
        <v>#DIV/0!</v>
      </c>
      <c r="V28" s="152"/>
      <c r="W28" s="48" t="e">
        <f t="shared" si="11"/>
        <v>#VALUE!</v>
      </c>
      <c r="Y28" s="355"/>
      <c r="Z28" s="355"/>
      <c r="AG28" s="358" t="s">
        <v>1612</v>
      </c>
      <c r="AH28" s="358"/>
      <c r="AI28" s="358"/>
      <c r="AJ28" s="358"/>
      <c r="AK28" s="358"/>
      <c r="AL28" s="358"/>
      <c r="AM28" s="358"/>
    </row>
    <row r="29" spans="2:39" x14ac:dyDescent="0.25">
      <c r="C29" s="165"/>
      <c r="D29" s="191"/>
      <c r="E29" s="191"/>
      <c r="F29" s="191"/>
      <c r="G29" s="191"/>
      <c r="I29" s="163">
        <f>SUM(I10:I28)</f>
        <v>0</v>
      </c>
      <c r="J29" s="194">
        <f>SUM(J10:J28)</f>
        <v>0</v>
      </c>
      <c r="V29" s="184" t="e">
        <f>SUM(V10:V25)</f>
        <v>#VALUE!</v>
      </c>
      <c r="W29" s="184" t="e">
        <f>SUM(W10:W28)</f>
        <v>#VALUE!</v>
      </c>
      <c r="Y29" s="180"/>
      <c r="Z29" s="180"/>
      <c r="AG29" s="345"/>
      <c r="AH29" s="345"/>
      <c r="AI29" s="345"/>
      <c r="AJ29" s="345"/>
      <c r="AK29" s="345"/>
      <c r="AL29" s="345"/>
      <c r="AM29" s="345"/>
    </row>
    <row r="30" spans="2:39" x14ac:dyDescent="0.25">
      <c r="C30" s="165"/>
      <c r="D30" s="165"/>
      <c r="E30" s="165"/>
      <c r="F30" s="165"/>
      <c r="G30" s="165"/>
      <c r="R30" s="131" t="s">
        <v>277</v>
      </c>
      <c r="S30" s="142">
        <f>SUMIF(I29,6-V32,V29)</f>
        <v>0</v>
      </c>
      <c r="W30"/>
      <c r="Y30" s="180"/>
      <c r="Z30" s="180"/>
    </row>
    <row r="31" spans="2:39" x14ac:dyDescent="0.25">
      <c r="C31" s="165"/>
      <c r="D31" s="165"/>
      <c r="E31" s="165"/>
      <c r="F31" s="165"/>
      <c r="G31" s="165"/>
      <c r="R31" s="131" t="s">
        <v>278</v>
      </c>
      <c r="S31" s="142">
        <f>SUMIF(J29,19-V33,W29)</f>
        <v>0</v>
      </c>
      <c r="X31" s="141"/>
      <c r="Y31"/>
      <c r="Z31"/>
    </row>
    <row r="32" spans="2:39" x14ac:dyDescent="0.25">
      <c r="C32" s="165"/>
      <c r="D32" s="165"/>
      <c r="E32" s="165"/>
      <c r="F32" s="165"/>
      <c r="G32" s="165"/>
      <c r="U32" s="163" t="s">
        <v>285</v>
      </c>
      <c r="V32" s="163">
        <f>SUM(Q10,Q12,Q22:Q25)</f>
        <v>0</v>
      </c>
      <c r="X32" s="141"/>
    </row>
    <row r="33" spans="3:32" x14ac:dyDescent="0.25">
      <c r="C33" s="165"/>
      <c r="D33" s="165"/>
      <c r="E33" s="165"/>
      <c r="F33" s="165"/>
      <c r="G33" s="165"/>
      <c r="U33" s="163" t="s">
        <v>286</v>
      </c>
      <c r="V33" s="163">
        <f>SUM(Q10:Q28)</f>
        <v>0</v>
      </c>
    </row>
    <row r="34" spans="3:32" ht="13.5" customHeight="1" x14ac:dyDescent="0.25">
      <c r="C34" s="165"/>
      <c r="D34" s="165"/>
      <c r="E34" s="165"/>
      <c r="F34" s="165"/>
      <c r="G34" s="165"/>
    </row>
    <row r="35" spans="3:32" x14ac:dyDescent="0.25">
      <c r="C35" s="165"/>
      <c r="D35" s="165"/>
      <c r="E35" s="165"/>
      <c r="F35" s="165"/>
      <c r="G35" s="165"/>
    </row>
    <row r="42" spans="3:32" ht="22.5" customHeight="1" x14ac:dyDescent="0.25">
      <c r="AA42" s="164"/>
      <c r="AB42" s="164"/>
      <c r="AC42" s="164"/>
    </row>
    <row r="44" spans="3:32" ht="15" customHeight="1" x14ac:dyDescent="0.25">
      <c r="AA44" s="164"/>
      <c r="AB44" s="164"/>
      <c r="AC44" s="164"/>
      <c r="AD44" s="164"/>
      <c r="AE44" s="164"/>
      <c r="AF44" s="164"/>
    </row>
  </sheetData>
  <sheetProtection formatCells="0" formatColumns="0" formatRows="0" insertColumns="0" insertRows="0" insertHyperlinks="0" deleteColumns="0" deleteRows="0" sort="0" autoFilter="0" pivotTables="0"/>
  <mergeCells count="47">
    <mergeCell ref="Y11:Z11"/>
    <mergeCell ref="Y12:Z12"/>
    <mergeCell ref="AG7:AM8"/>
    <mergeCell ref="AG10:AM10"/>
    <mergeCell ref="C6:R6"/>
    <mergeCell ref="B1:Z1"/>
    <mergeCell ref="AG15:AM15"/>
    <mergeCell ref="AG16:AM16"/>
    <mergeCell ref="AG17:AM17"/>
    <mergeCell ref="AG18:AM18"/>
    <mergeCell ref="C2:T2"/>
    <mergeCell ref="Y13:Z13"/>
    <mergeCell ref="Y14:Z14"/>
    <mergeCell ref="K5:AC5"/>
    <mergeCell ref="C7:C8"/>
    <mergeCell ref="AG11:AM11"/>
    <mergeCell ref="AG12:AM12"/>
    <mergeCell ref="AG14:AM14"/>
    <mergeCell ref="E7:E8"/>
    <mergeCell ref="G7:G8"/>
    <mergeCell ref="S7:U7"/>
    <mergeCell ref="Y18:Z18"/>
    <mergeCell ref="AG20:AM20"/>
    <mergeCell ref="AG28:AM28"/>
    <mergeCell ref="AG21:AM21"/>
    <mergeCell ref="AG26:AM26"/>
    <mergeCell ref="AG25:AM25"/>
    <mergeCell ref="AG27:AM27"/>
    <mergeCell ref="AG23:AM23"/>
    <mergeCell ref="AG24:AM24"/>
    <mergeCell ref="AG19:AM19"/>
    <mergeCell ref="Y20:Z20"/>
    <mergeCell ref="I7:Q7"/>
    <mergeCell ref="C3:T3"/>
    <mergeCell ref="Y28:Z28"/>
    <mergeCell ref="Y21:Z21"/>
    <mergeCell ref="Y23:Z23"/>
    <mergeCell ref="Y24:Z24"/>
    <mergeCell ref="Y22:Z22"/>
    <mergeCell ref="Y25:Z25"/>
    <mergeCell ref="Y26:Z26"/>
    <mergeCell ref="Y10:Z10"/>
    <mergeCell ref="Y19:Z19"/>
    <mergeCell ref="Y27:Z27"/>
    <mergeCell ref="Y15:Z15"/>
    <mergeCell ref="Y16:Z16"/>
    <mergeCell ref="Y17:Z17"/>
  </mergeCells>
  <conditionalFormatting sqref="J10:J28">
    <cfRule type="cellIs" dxfId="672" priority="394" stopIfTrue="1" operator="notEqual">
      <formula>1</formula>
    </cfRule>
    <cfRule type="cellIs" dxfId="671" priority="395" stopIfTrue="1" operator="equal">
      <formula>1</formula>
    </cfRule>
  </conditionalFormatting>
  <conditionalFormatting sqref="J29">
    <cfRule type="cellIs" dxfId="670" priority="377" stopIfTrue="1" operator="notEqual">
      <formula>1</formula>
    </cfRule>
    <cfRule type="cellIs" dxfId="669" priority="378" stopIfTrue="1" operator="equal">
      <formula>1</formula>
    </cfRule>
  </conditionalFormatting>
  <conditionalFormatting sqref="S31">
    <cfRule type="containsBlanks" dxfId="668" priority="360" stopIfTrue="1">
      <formula>LEN(TRIM(S31))=0</formula>
    </cfRule>
    <cfRule type="cellIs" dxfId="667" priority="361" stopIfTrue="1" operator="lessThan">
      <formula>19.999</formula>
    </cfRule>
    <cfRule type="cellIs" dxfId="666" priority="362" stopIfTrue="1" operator="lessThan">
      <formula>39.999</formula>
    </cfRule>
    <cfRule type="cellIs" dxfId="665" priority="363" stopIfTrue="1" operator="lessThan">
      <formula>59.999</formula>
    </cfRule>
    <cfRule type="cellIs" dxfId="664" priority="364" stopIfTrue="1" operator="lessThan">
      <formula>79.999</formula>
    </cfRule>
    <cfRule type="cellIs" dxfId="663" priority="365" stopIfTrue="1" operator="lessThan">
      <formula>89.999</formula>
    </cfRule>
    <cfRule type="cellIs" dxfId="662" priority="366" stopIfTrue="1" operator="between">
      <formula>90</formula>
      <formula>100</formula>
    </cfRule>
  </conditionalFormatting>
  <conditionalFormatting sqref="S30">
    <cfRule type="containsBlanks" dxfId="661" priority="353" stopIfTrue="1">
      <formula>LEN(TRIM(S30))=0</formula>
    </cfRule>
    <cfRule type="cellIs" dxfId="660" priority="354" stopIfTrue="1" operator="lessThan">
      <formula>19.999</formula>
    </cfRule>
    <cfRule type="cellIs" dxfId="659" priority="355" stopIfTrue="1" operator="lessThan">
      <formula>39.999</formula>
    </cfRule>
    <cfRule type="cellIs" dxfId="658" priority="356" stopIfTrue="1" operator="lessThan">
      <formula>59.999</formula>
    </cfRule>
    <cfRule type="cellIs" dxfId="657" priority="357" stopIfTrue="1" operator="lessThan">
      <formula>79.999</formula>
    </cfRule>
    <cfRule type="cellIs" dxfId="656" priority="358" stopIfTrue="1" operator="lessThan">
      <formula>89.999</formula>
    </cfRule>
    <cfRule type="cellIs" dxfId="655" priority="359" stopIfTrue="1" operator="between">
      <formula>90</formula>
      <formula>100</formula>
    </cfRule>
  </conditionalFormatting>
  <conditionalFormatting sqref="I10">
    <cfRule type="cellIs" dxfId="654" priority="185" stopIfTrue="1" operator="notEqual">
      <formula>1</formula>
    </cfRule>
    <cfRule type="cellIs" dxfId="653" priority="186" stopIfTrue="1" operator="equal">
      <formula>1</formula>
    </cfRule>
  </conditionalFormatting>
  <conditionalFormatting sqref="T13">
    <cfRule type="containsBlanks" dxfId="652" priority="167" stopIfTrue="1">
      <formula>LEN(TRIM(T13))=0</formula>
    </cfRule>
    <cfRule type="cellIs" dxfId="651" priority="168" stopIfTrue="1" operator="lessThan">
      <formula>19.999</formula>
    </cfRule>
    <cfRule type="cellIs" dxfId="650" priority="169" stopIfTrue="1" operator="lessThan">
      <formula>39.999</formula>
    </cfRule>
    <cfRule type="cellIs" dxfId="649" priority="170" stopIfTrue="1" operator="lessThan">
      <formula>59.999</formula>
    </cfRule>
    <cfRule type="cellIs" dxfId="648" priority="171" stopIfTrue="1" operator="lessThan">
      <formula>79.999</formula>
    </cfRule>
    <cfRule type="cellIs" dxfId="647" priority="172" stopIfTrue="1" operator="lessThan">
      <formula>89.999</formula>
    </cfRule>
    <cfRule type="cellIs" dxfId="646" priority="173" stopIfTrue="1" operator="between">
      <formula>90</formula>
      <formula>100</formula>
    </cfRule>
  </conditionalFormatting>
  <conditionalFormatting sqref="I12">
    <cfRule type="cellIs" dxfId="645" priority="46" stopIfTrue="1" operator="notEqual">
      <formula>1</formula>
    </cfRule>
    <cfRule type="cellIs" dxfId="644" priority="47" stopIfTrue="1" operator="equal">
      <formula>1</formula>
    </cfRule>
  </conditionalFormatting>
  <conditionalFormatting sqref="I23">
    <cfRule type="cellIs" dxfId="643" priority="44" stopIfTrue="1" operator="notEqual">
      <formula>1</formula>
    </cfRule>
    <cfRule type="cellIs" dxfId="642" priority="45" stopIfTrue="1" operator="equal">
      <formula>1</formula>
    </cfRule>
  </conditionalFormatting>
  <conditionalFormatting sqref="I24">
    <cfRule type="cellIs" dxfId="641" priority="42" stopIfTrue="1" operator="notEqual">
      <formula>1</formula>
    </cfRule>
    <cfRule type="cellIs" dxfId="640" priority="43" stopIfTrue="1" operator="equal">
      <formula>1</formula>
    </cfRule>
  </conditionalFormatting>
  <conditionalFormatting sqref="I22">
    <cfRule type="cellIs" dxfId="639" priority="40" stopIfTrue="1" operator="notEqual">
      <formula>1</formula>
    </cfRule>
    <cfRule type="cellIs" dxfId="638" priority="41" stopIfTrue="1" operator="equal">
      <formula>1</formula>
    </cfRule>
  </conditionalFormatting>
  <conditionalFormatting sqref="I25">
    <cfRule type="cellIs" dxfId="637" priority="38" stopIfTrue="1" operator="notEqual">
      <formula>1</formula>
    </cfRule>
    <cfRule type="cellIs" dxfId="636" priority="39" stopIfTrue="1" operator="equal">
      <formula>1</formula>
    </cfRule>
  </conditionalFormatting>
  <conditionalFormatting sqref="W10:W28">
    <cfRule type="expression" dxfId="635" priority="421" stopIfTrue="1">
      <formula>#REF!=0</formula>
    </cfRule>
  </conditionalFormatting>
  <pageMargins left="0.7" right="0.7" top="0.75" bottom="0.75" header="0.3" footer="0.3"/>
  <pageSetup paperSize="9" scale="38" orientation="landscape" r:id="rId1"/>
  <colBreaks count="1" manualBreakCount="1">
    <brk id="31" max="1048575" man="1"/>
  </colBreaks>
  <ignoredErrors>
    <ignoredError sqref="S10:S28"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69003" r:id="rId4" name="Button 4331">
              <controlPr defaultSize="0" print="0" autoLine="0" autoPict="0" macro="[0]!ButtonOpenAll">
                <anchor moveWithCells="1" sizeWithCells="1">
                  <from>
                    <xdr:col>2</xdr:col>
                    <xdr:colOff>2876550</xdr:colOff>
                    <xdr:row>3</xdr:row>
                    <xdr:rowOff>95250</xdr:rowOff>
                  </from>
                  <to>
                    <xdr:col>2</xdr:col>
                    <xdr:colOff>3952875</xdr:colOff>
                    <xdr:row>5</xdr:row>
                    <xdr:rowOff>85725</xdr:rowOff>
                  </to>
                </anchor>
              </controlPr>
            </control>
          </mc:Choice>
        </mc:AlternateContent>
        <mc:AlternateContent xmlns:mc="http://schemas.openxmlformats.org/markup-compatibility/2006">
          <mc:Choice Requires="x14">
            <control shapeId="1569250" r:id="rId5" name="Button 4578">
              <controlPr defaultSize="0" print="0" autoLine="0" autoPict="0" macro="[0]!ButtonD3_CloseAll">
                <anchor moveWithCells="1" sizeWithCells="1">
                  <from>
                    <xdr:col>2</xdr:col>
                    <xdr:colOff>4105275</xdr:colOff>
                    <xdr:row>3</xdr:row>
                    <xdr:rowOff>95250</xdr:rowOff>
                  </from>
                  <to>
                    <xdr:col>6</xdr:col>
                    <xdr:colOff>209550</xdr:colOff>
                    <xdr:row>5</xdr:row>
                    <xdr:rowOff>85725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88555558946501"/>
  </sheetPr>
  <dimension ref="A1:AN42"/>
  <sheetViews>
    <sheetView showGridLines="0" showRowColHeaders="0" zoomScale="115" zoomScaleNormal="115" workbookViewId="0">
      <pane ySplit="8" topLeftCell="A12" activePane="bottomLeft" state="frozen"/>
      <selection pane="bottomLeft" activeCell="C6" sqref="C6:R6"/>
    </sheetView>
  </sheetViews>
  <sheetFormatPr defaultRowHeight="15" outlineLevelCol="1" x14ac:dyDescent="0.25"/>
  <cols>
    <col min="1" max="1" width="2.28515625" style="163" customWidth="1"/>
    <col min="2" max="2" width="5.140625" style="150" customWidth="1"/>
    <col min="3" max="3" width="65.85546875" style="144" customWidth="1"/>
    <col min="4" max="4" width="2.85546875" style="163" customWidth="1" outlineLevel="1"/>
    <col min="5" max="5" width="6.42578125" style="163" customWidth="1" outlineLevel="1"/>
    <col min="6" max="6" width="2" style="163" customWidth="1" outlineLevel="1"/>
    <col min="7" max="7" width="5.140625" style="163" customWidth="1" outlineLevel="1"/>
    <col min="8" max="8" width="2.5703125" style="144" customWidth="1"/>
    <col min="9" max="9" width="4.42578125" style="144" hidden="1" customWidth="1"/>
    <col min="10" max="10" width="4.42578125" style="163" hidden="1" customWidth="1"/>
    <col min="11" max="11" width="4.42578125" style="144" hidden="1" customWidth="1"/>
    <col min="12" max="13" width="4" style="144" customWidth="1"/>
    <col min="14" max="14" width="3.28515625" style="144" customWidth="1"/>
    <col min="15" max="15" width="4.42578125" style="144" customWidth="1"/>
    <col min="16" max="16" width="4.140625" style="144" customWidth="1"/>
    <col min="17" max="17" width="3.42578125" style="144" customWidth="1"/>
    <col min="18" max="18" width="3.7109375" style="144" customWidth="1"/>
    <col min="19" max="19" width="5.28515625" style="144" customWidth="1"/>
    <col min="20" max="20" width="13.28515625" style="144" customWidth="1"/>
    <col min="21" max="21" width="8.28515625" style="144" hidden="1" customWidth="1"/>
    <col min="22" max="22" width="9.5703125" style="144" hidden="1" customWidth="1"/>
    <col min="23" max="23" width="10.42578125" style="147" hidden="1" customWidth="1"/>
    <col min="24" max="24" width="8.42578125" style="144" hidden="1" customWidth="1"/>
    <col min="25" max="25" width="7.140625" style="144" customWidth="1"/>
    <col min="26" max="26" width="13.7109375" style="144" customWidth="1"/>
    <col min="27" max="27" width="19.28515625" style="144" customWidth="1"/>
    <col min="28" max="28" width="15.140625" style="144" customWidth="1"/>
    <col min="29" max="29" width="9.140625" style="144"/>
    <col min="30" max="30" width="51.7109375" style="144" customWidth="1"/>
    <col min="31" max="16384" width="9.140625" style="144"/>
  </cols>
  <sheetData>
    <row r="1" spans="1:40" ht="32.25" customHeight="1" x14ac:dyDescent="0.25">
      <c r="A1" s="345"/>
      <c r="B1" s="185"/>
      <c r="C1" s="363" t="s">
        <v>287</v>
      </c>
      <c r="D1" s="363"/>
      <c r="E1" s="363"/>
      <c r="F1" s="363"/>
      <c r="G1" s="363"/>
      <c r="H1" s="363"/>
      <c r="I1" s="363"/>
      <c r="J1" s="363"/>
      <c r="K1" s="363"/>
      <c r="L1" s="363"/>
      <c r="M1" s="363"/>
      <c r="N1" s="363"/>
      <c r="O1" s="363"/>
      <c r="P1" s="363"/>
      <c r="Q1" s="363"/>
      <c r="R1" s="363"/>
      <c r="S1" s="363"/>
      <c r="T1" s="363"/>
      <c r="U1" s="363"/>
      <c r="V1" s="363"/>
      <c r="W1" s="185"/>
      <c r="X1" s="185"/>
      <c r="Y1" s="185"/>
      <c r="AA1"/>
      <c r="AB1"/>
    </row>
    <row r="2" spans="1:40" x14ac:dyDescent="0.25">
      <c r="B2" s="186"/>
      <c r="C2" s="367" t="s">
        <v>1613</v>
      </c>
      <c r="D2" s="367"/>
      <c r="E2" s="367"/>
      <c r="F2" s="367"/>
      <c r="G2" s="367"/>
      <c r="H2" s="367"/>
      <c r="I2" s="367"/>
      <c r="J2" s="367"/>
      <c r="K2" s="367"/>
      <c r="L2" s="367"/>
      <c r="M2" s="367"/>
      <c r="N2" s="367"/>
      <c r="O2" s="367"/>
      <c r="P2" s="367"/>
      <c r="Q2" s="367"/>
      <c r="R2" s="367"/>
      <c r="S2" s="367"/>
      <c r="T2" s="367"/>
      <c r="U2" s="186"/>
      <c r="V2" s="186"/>
      <c r="W2" s="186"/>
      <c r="X2" s="186"/>
      <c r="Y2" s="186"/>
      <c r="AA2"/>
      <c r="AB2"/>
    </row>
    <row r="3" spans="1:40" x14ac:dyDescent="0.25">
      <c r="B3" s="186"/>
      <c r="C3" s="367" t="s">
        <v>1614</v>
      </c>
      <c r="D3" s="367"/>
      <c r="E3" s="367"/>
      <c r="F3" s="367"/>
      <c r="G3" s="367"/>
      <c r="H3" s="367"/>
      <c r="I3" s="367"/>
      <c r="J3" s="367"/>
      <c r="K3" s="367"/>
      <c r="L3" s="367"/>
      <c r="M3" s="367"/>
      <c r="N3" s="367"/>
      <c r="O3" s="367"/>
      <c r="P3" s="367"/>
      <c r="Q3" s="367"/>
      <c r="R3" s="367"/>
      <c r="S3" s="367"/>
      <c r="T3" s="367"/>
      <c r="U3" s="367"/>
      <c r="V3" s="367"/>
      <c r="W3" s="186"/>
      <c r="X3" s="186"/>
      <c r="Y3" s="186"/>
      <c r="AA3"/>
      <c r="AB3"/>
    </row>
    <row r="4" spans="1:40" x14ac:dyDescent="0.25">
      <c r="B4" s="151"/>
      <c r="C4" s="143"/>
      <c r="D4" s="162"/>
      <c r="E4" s="162"/>
      <c r="F4" s="162"/>
      <c r="G4" s="162"/>
      <c r="H4" s="143"/>
      <c r="I4" s="143"/>
      <c r="J4" s="162"/>
      <c r="K4" s="143"/>
      <c r="L4" s="143"/>
      <c r="M4" s="143"/>
      <c r="N4" s="143"/>
      <c r="O4" s="143"/>
      <c r="P4" s="143"/>
      <c r="Q4" s="143"/>
      <c r="R4" s="143"/>
      <c r="S4" s="143"/>
      <c r="T4" s="143"/>
      <c r="U4" s="143"/>
      <c r="V4" s="143"/>
      <c r="W4" s="146"/>
      <c r="X4" s="143"/>
      <c r="Y4" s="143"/>
      <c r="AA4"/>
      <c r="AB4"/>
    </row>
    <row r="5" spans="1:40" s="166" customFormat="1" ht="14.25" customHeight="1" x14ac:dyDescent="0.25">
      <c r="B5" s="187"/>
      <c r="C5" s="302"/>
      <c r="D5" s="302"/>
      <c r="E5" s="302"/>
      <c r="F5" s="302"/>
      <c r="G5" s="302"/>
      <c r="H5" s="302"/>
      <c r="I5" s="302"/>
      <c r="J5" s="366"/>
      <c r="K5" s="366"/>
      <c r="L5" s="366"/>
      <c r="M5" s="366"/>
      <c r="N5" s="366"/>
      <c r="O5" s="366"/>
      <c r="P5" s="366"/>
      <c r="Q5" s="366"/>
      <c r="R5" s="366"/>
      <c r="S5" s="366"/>
      <c r="T5" s="366"/>
      <c r="U5" s="366"/>
      <c r="V5" s="366"/>
      <c r="W5" s="366"/>
      <c r="X5" s="366"/>
      <c r="Y5" s="366"/>
      <c r="Z5" s="366"/>
      <c r="AA5" s="366"/>
      <c r="AB5" s="366"/>
    </row>
    <row r="6" spans="1:40" s="166" customFormat="1" x14ac:dyDescent="0.25">
      <c r="B6" s="167"/>
      <c r="C6" s="453"/>
      <c r="D6" s="453"/>
      <c r="E6" s="453"/>
      <c r="F6" s="453"/>
      <c r="G6" s="453"/>
      <c r="H6" s="453"/>
      <c r="I6" s="453"/>
      <c r="J6" s="453"/>
      <c r="K6" s="453"/>
      <c r="L6" s="453"/>
      <c r="M6" s="453"/>
      <c r="N6" s="453"/>
      <c r="O6" s="453"/>
      <c r="P6" s="453"/>
      <c r="Q6" s="453"/>
      <c r="R6" s="453"/>
      <c r="S6" s="454"/>
      <c r="T6" s="167"/>
      <c r="U6" s="167"/>
      <c r="V6" s="167"/>
      <c r="W6" s="167"/>
      <c r="X6" s="167"/>
      <c r="Y6" s="167"/>
    </row>
    <row r="7" spans="1:40" s="166" customFormat="1" ht="37.5" customHeight="1" x14ac:dyDescent="0.25">
      <c r="B7" s="181"/>
      <c r="C7" s="356" t="s">
        <v>288</v>
      </c>
      <c r="D7" s="341"/>
      <c r="E7" s="359" t="s">
        <v>289</v>
      </c>
      <c r="F7" s="339"/>
      <c r="G7" s="359" t="s">
        <v>290</v>
      </c>
      <c r="H7" s="168"/>
      <c r="I7" s="169"/>
      <c r="J7" s="361" t="s">
        <v>1694</v>
      </c>
      <c r="K7" s="362"/>
      <c r="L7" s="362"/>
      <c r="M7" s="362"/>
      <c r="N7" s="362"/>
      <c r="O7" s="362"/>
      <c r="P7" s="362"/>
      <c r="Q7" s="362"/>
      <c r="R7" s="362"/>
      <c r="S7" s="169"/>
      <c r="T7" s="360" t="s">
        <v>291</v>
      </c>
      <c r="U7" s="360"/>
      <c r="V7" s="360"/>
      <c r="W7" s="170"/>
      <c r="X7" s="170"/>
      <c r="Y7" s="170"/>
      <c r="Z7" s="170"/>
      <c r="AH7" s="356" t="s">
        <v>292</v>
      </c>
      <c r="AI7" s="356"/>
      <c r="AJ7" s="356"/>
      <c r="AK7" s="356"/>
      <c r="AL7" s="356"/>
      <c r="AM7" s="356"/>
      <c r="AN7" s="356"/>
    </row>
    <row r="8" spans="1:40" s="166" customFormat="1" ht="80.25" customHeight="1" x14ac:dyDescent="0.25">
      <c r="B8" s="181"/>
      <c r="C8" s="356"/>
      <c r="D8" s="341"/>
      <c r="E8" s="359"/>
      <c r="F8" s="340"/>
      <c r="G8" s="359"/>
      <c r="H8" s="168"/>
      <c r="J8" s="172" t="s">
        <v>345</v>
      </c>
      <c r="K8" s="172" t="s">
        <v>346</v>
      </c>
      <c r="L8" s="192">
        <v>0</v>
      </c>
      <c r="M8" s="192">
        <v>0.2</v>
      </c>
      <c r="N8" s="192">
        <v>0.4</v>
      </c>
      <c r="O8" s="192">
        <v>0.6</v>
      </c>
      <c r="P8" s="192">
        <v>0.8</v>
      </c>
      <c r="Q8" s="192">
        <v>1</v>
      </c>
      <c r="R8" s="193" t="s">
        <v>293</v>
      </c>
      <c r="T8" s="174"/>
      <c r="U8" s="174" t="s">
        <v>347</v>
      </c>
      <c r="V8" s="173" t="s">
        <v>348</v>
      </c>
      <c r="W8" s="171"/>
      <c r="Y8" s="171"/>
      <c r="AH8" s="356"/>
      <c r="AI8" s="356"/>
      <c r="AJ8" s="356"/>
      <c r="AK8" s="356"/>
      <c r="AL8" s="356"/>
      <c r="AM8" s="356"/>
      <c r="AN8" s="356"/>
    </row>
    <row r="9" spans="1:40" ht="42" customHeight="1" x14ac:dyDescent="0.25">
      <c r="H9" s="139"/>
      <c r="K9" s="45"/>
      <c r="L9" s="45"/>
      <c r="M9" s="45"/>
      <c r="N9" s="45"/>
      <c r="O9" s="45"/>
      <c r="P9" s="46"/>
      <c r="Q9" s="129"/>
      <c r="R9" s="130"/>
      <c r="T9" s="47"/>
      <c r="U9" s="47"/>
      <c r="V9" s="46"/>
      <c r="W9" s="144" t="s">
        <v>349</v>
      </c>
      <c r="X9" s="144" t="s">
        <v>350</v>
      </c>
      <c r="Z9" s="131" t="s">
        <v>294</v>
      </c>
      <c r="AH9" s="358"/>
      <c r="AI9" s="358"/>
      <c r="AJ9" s="358"/>
      <c r="AK9" s="358"/>
      <c r="AL9" s="358"/>
      <c r="AM9" s="358"/>
      <c r="AN9" s="358"/>
    </row>
    <row r="10" spans="1:40" ht="47.25" customHeight="1" x14ac:dyDescent="0.25">
      <c r="B10" s="301">
        <v>1</v>
      </c>
      <c r="C10" s="154" t="s">
        <v>295</v>
      </c>
      <c r="D10" s="189"/>
      <c r="E10" s="279" t="s">
        <v>296</v>
      </c>
      <c r="F10" s="189"/>
      <c r="G10" s="202"/>
      <c r="H10" s="139"/>
      <c r="I10" s="148"/>
      <c r="J10" s="137">
        <f>SUM(L10:Q10)</f>
        <v>0</v>
      </c>
      <c r="K10" s="137">
        <f>SUM(L10:Q10)</f>
        <v>0</v>
      </c>
      <c r="L10" s="135"/>
      <c r="M10" s="135"/>
      <c r="N10" s="135"/>
      <c r="O10" s="135"/>
      <c r="P10" s="136"/>
      <c r="Q10" s="197"/>
      <c r="R10" s="136"/>
      <c r="T10" s="138" t="str">
        <f>IF(SUM(L10:Q10)=1,((L10*0)+(M10*20)+(N10*40)+(O10*60)+(P10*80)+(Q10*100)),"")</f>
        <v/>
      </c>
      <c r="U10" s="160" t="e">
        <f>1/$J$28</f>
        <v>#DIV/0!</v>
      </c>
      <c r="V10" s="140" t="e">
        <f t="shared" ref="V10" si="0">1/$K$28</f>
        <v>#DIV/0!</v>
      </c>
      <c r="W10" s="152" t="e">
        <f>IF(R10=1,0,T10*U10)</f>
        <v>#VALUE!</v>
      </c>
      <c r="X10" s="48" t="e">
        <f>IF(R10=1,0,T10*V10)</f>
        <v>#VALUE!</v>
      </c>
      <c r="Y10" s="147"/>
      <c r="Z10" s="355"/>
      <c r="AA10" s="355"/>
      <c r="AH10" s="358" t="s">
        <v>1615</v>
      </c>
      <c r="AI10" s="358"/>
      <c r="AJ10" s="358"/>
      <c r="AK10" s="358"/>
      <c r="AL10" s="358"/>
      <c r="AM10" s="358"/>
      <c r="AN10" s="358"/>
    </row>
    <row r="11" spans="1:40" ht="47.25" customHeight="1" x14ac:dyDescent="0.25">
      <c r="B11" s="301">
        <v>2</v>
      </c>
      <c r="C11" s="154" t="s">
        <v>297</v>
      </c>
      <c r="D11" s="189"/>
      <c r="E11" s="279" t="s">
        <v>298</v>
      </c>
      <c r="F11" s="189"/>
      <c r="G11" s="202"/>
      <c r="H11" s="139"/>
      <c r="I11" s="148"/>
      <c r="J11" s="137">
        <f>SUM(L11:Q11)</f>
        <v>0</v>
      </c>
      <c r="K11" s="137">
        <f t="shared" ref="K11" si="1">SUM(L11:Q11)</f>
        <v>0</v>
      </c>
      <c r="L11" s="135"/>
      <c r="M11" s="135"/>
      <c r="N11" s="135"/>
      <c r="O11" s="135"/>
      <c r="P11" s="136"/>
      <c r="Q11" s="135"/>
      <c r="R11" s="136"/>
      <c r="T11" s="138" t="str">
        <f t="shared" ref="T11" si="2">IF(SUM(L11:Q11)=1,((L11*0)+(M11*20)+(N11*40)+(O11*60)+(P11*80)+(Q11*100)),"")</f>
        <v/>
      </c>
      <c r="U11" s="160" t="e">
        <f>1/$J$28</f>
        <v>#DIV/0!</v>
      </c>
      <c r="V11" s="140" t="e">
        <f t="shared" ref="V11" si="3">1/$K$28</f>
        <v>#DIV/0!</v>
      </c>
      <c r="W11" s="152" t="e">
        <f>IF(R11=1,0,T11*U11)</f>
        <v>#VALUE!</v>
      </c>
      <c r="X11" s="48" t="e">
        <f t="shared" ref="X11" si="4">IF(R11=1,0,T11*V11)</f>
        <v>#VALUE!</v>
      </c>
      <c r="Z11" s="355"/>
      <c r="AA11" s="355"/>
      <c r="AH11" s="358" t="s">
        <v>1616</v>
      </c>
      <c r="AI11" s="358"/>
      <c r="AJ11" s="358"/>
      <c r="AK11" s="358"/>
      <c r="AL11" s="358"/>
      <c r="AM11" s="358"/>
      <c r="AN11" s="358"/>
    </row>
    <row r="12" spans="1:40" ht="50.25" customHeight="1" x14ac:dyDescent="0.25">
      <c r="B12" s="301" t="s">
        <v>299</v>
      </c>
      <c r="C12" s="155" t="s">
        <v>300</v>
      </c>
      <c r="D12" s="189"/>
      <c r="E12" s="279" t="s">
        <v>301</v>
      </c>
      <c r="F12" s="189"/>
      <c r="G12" s="202"/>
      <c r="H12" s="132"/>
      <c r="I12" s="148"/>
      <c r="J12" s="165"/>
      <c r="K12" s="137">
        <f t="shared" ref="K12" si="5">SUM(L12:Q12)</f>
        <v>0</v>
      </c>
      <c r="L12" s="135"/>
      <c r="M12" s="135"/>
      <c r="N12" s="135"/>
      <c r="O12" s="135"/>
      <c r="P12" s="136"/>
      <c r="Q12" s="135"/>
      <c r="R12" s="136"/>
      <c r="T12" s="138" t="str">
        <f t="shared" ref="T12" si="6">IF(SUM(L12:Q12)=1,((L12*0)+(M12*20)+(N12*40)+(O12*60)+(P12*80)+(Q12*100)),"")</f>
        <v/>
      </c>
      <c r="U12" s="160"/>
      <c r="V12" s="140" t="e">
        <f t="shared" ref="V12:V26" si="7">1/$K$28</f>
        <v>#DIV/0!</v>
      </c>
      <c r="W12" s="152"/>
      <c r="X12" s="48" t="e">
        <f t="shared" ref="X12" si="8">IF(R12=1,0,T12*V12)</f>
        <v>#VALUE!</v>
      </c>
      <c r="Z12" s="355"/>
      <c r="AA12" s="355"/>
      <c r="AH12" s="358" t="s">
        <v>1617</v>
      </c>
      <c r="AI12" s="358"/>
      <c r="AJ12" s="358"/>
      <c r="AK12" s="358"/>
      <c r="AL12" s="358"/>
      <c r="AM12" s="358"/>
      <c r="AN12" s="358"/>
    </row>
    <row r="13" spans="1:40" ht="50.25" customHeight="1" x14ac:dyDescent="0.25">
      <c r="B13" s="301" t="s">
        <v>302</v>
      </c>
      <c r="C13" s="156" t="s">
        <v>303</v>
      </c>
      <c r="D13" s="189"/>
      <c r="E13" s="279" t="s">
        <v>304</v>
      </c>
      <c r="F13" s="189"/>
      <c r="G13" s="202"/>
      <c r="H13" s="139"/>
      <c r="I13" s="148"/>
      <c r="J13" s="165"/>
      <c r="K13" s="137">
        <f t="shared" ref="K13:K26" si="9">SUM(L13:Q13)</f>
        <v>0</v>
      </c>
      <c r="L13" s="135"/>
      <c r="M13" s="135"/>
      <c r="N13" s="135"/>
      <c r="O13" s="135"/>
      <c r="P13" s="136"/>
      <c r="Q13" s="135"/>
      <c r="R13" s="136"/>
      <c r="T13" s="138" t="str">
        <f t="shared" ref="T13:T26" si="10">IF(SUM(L13:Q13)=1,((L13*0)+(M13*20)+(N13*40)+(O13*60)+(P13*80)+(Q13*100)),"")</f>
        <v/>
      </c>
      <c r="U13" s="160"/>
      <c r="V13" s="140" t="e">
        <f t="shared" si="7"/>
        <v>#DIV/0!</v>
      </c>
      <c r="W13" s="152"/>
      <c r="X13" s="48" t="e">
        <f t="shared" ref="X13:X26" si="11">IF(R13=1,0,T13*V13)</f>
        <v>#VALUE!</v>
      </c>
      <c r="Z13" s="355"/>
      <c r="AA13" s="355"/>
      <c r="AH13" s="358" t="s">
        <v>1618</v>
      </c>
      <c r="AI13" s="358"/>
      <c r="AJ13" s="358"/>
      <c r="AK13" s="358"/>
      <c r="AL13" s="358"/>
      <c r="AM13" s="358"/>
      <c r="AN13" s="358"/>
    </row>
    <row r="14" spans="1:40" ht="50.25" customHeight="1" x14ac:dyDescent="0.25">
      <c r="B14" s="301" t="s">
        <v>305</v>
      </c>
      <c r="C14" s="175" t="s">
        <v>306</v>
      </c>
      <c r="D14" s="195"/>
      <c r="E14" s="279" t="s">
        <v>307</v>
      </c>
      <c r="F14" s="195"/>
      <c r="G14" s="203"/>
      <c r="H14" s="128"/>
      <c r="I14" s="148"/>
      <c r="J14" s="165"/>
      <c r="K14" s="137">
        <f t="shared" si="9"/>
        <v>0</v>
      </c>
      <c r="L14" s="135"/>
      <c r="M14" s="135"/>
      <c r="N14" s="135"/>
      <c r="O14" s="135"/>
      <c r="P14" s="136"/>
      <c r="Q14" s="135"/>
      <c r="R14" s="136"/>
      <c r="T14" s="138" t="str">
        <f t="shared" si="10"/>
        <v/>
      </c>
      <c r="U14" s="160"/>
      <c r="V14" s="140" t="e">
        <f t="shared" si="7"/>
        <v>#DIV/0!</v>
      </c>
      <c r="W14" s="152"/>
      <c r="X14" s="48" t="e">
        <f t="shared" si="11"/>
        <v>#VALUE!</v>
      </c>
      <c r="Z14" s="355"/>
      <c r="AA14" s="355"/>
      <c r="AH14" s="358" t="s">
        <v>1619</v>
      </c>
      <c r="AI14" s="358"/>
      <c r="AJ14" s="358"/>
      <c r="AK14" s="358"/>
      <c r="AL14" s="358"/>
      <c r="AM14" s="358"/>
      <c r="AN14" s="358"/>
    </row>
    <row r="15" spans="1:40" ht="48" customHeight="1" x14ac:dyDescent="0.25">
      <c r="B15" s="301" t="s">
        <v>308</v>
      </c>
      <c r="C15" s="156" t="s">
        <v>309</v>
      </c>
      <c r="D15" s="189"/>
      <c r="E15" s="279" t="s">
        <v>310</v>
      </c>
      <c r="F15" s="189"/>
      <c r="G15" s="202"/>
      <c r="H15" s="128"/>
      <c r="I15" s="148"/>
      <c r="J15" s="165"/>
      <c r="K15" s="137">
        <f t="shared" si="9"/>
        <v>0</v>
      </c>
      <c r="L15" s="135"/>
      <c r="M15" s="135"/>
      <c r="N15" s="135"/>
      <c r="O15" s="135"/>
      <c r="P15" s="136"/>
      <c r="Q15" s="135"/>
      <c r="R15" s="136"/>
      <c r="T15" s="138" t="str">
        <f t="shared" si="10"/>
        <v/>
      </c>
      <c r="U15" s="160"/>
      <c r="V15" s="140" t="e">
        <f t="shared" si="7"/>
        <v>#DIV/0!</v>
      </c>
      <c r="W15" s="152"/>
      <c r="X15" s="48" t="e">
        <f t="shared" si="11"/>
        <v>#VALUE!</v>
      </c>
      <c r="Z15" s="355"/>
      <c r="AA15" s="355"/>
      <c r="AH15" s="358" t="s">
        <v>1620</v>
      </c>
      <c r="AI15" s="358"/>
      <c r="AJ15" s="358"/>
      <c r="AK15" s="358"/>
      <c r="AL15" s="358"/>
      <c r="AM15" s="358"/>
      <c r="AN15" s="358"/>
    </row>
    <row r="16" spans="1:40" ht="49.5" customHeight="1" x14ac:dyDescent="0.25">
      <c r="B16" s="301" t="s">
        <v>311</v>
      </c>
      <c r="C16" s="156" t="s">
        <v>312</v>
      </c>
      <c r="D16" s="189"/>
      <c r="E16" s="279" t="s">
        <v>313</v>
      </c>
      <c r="F16" s="189"/>
      <c r="G16" s="202"/>
      <c r="H16" s="128"/>
      <c r="I16" s="148"/>
      <c r="J16" s="165"/>
      <c r="K16" s="137">
        <f t="shared" si="9"/>
        <v>0</v>
      </c>
      <c r="L16" s="135"/>
      <c r="M16" s="135"/>
      <c r="N16" s="135"/>
      <c r="O16" s="135"/>
      <c r="P16" s="136"/>
      <c r="Q16" s="135"/>
      <c r="R16" s="136"/>
      <c r="T16" s="138" t="str">
        <f t="shared" si="10"/>
        <v/>
      </c>
      <c r="U16" s="160"/>
      <c r="V16" s="140" t="e">
        <f t="shared" si="7"/>
        <v>#DIV/0!</v>
      </c>
      <c r="W16" s="152"/>
      <c r="X16" s="48" t="e">
        <f t="shared" si="11"/>
        <v>#VALUE!</v>
      </c>
      <c r="Z16" s="355"/>
      <c r="AA16" s="355"/>
      <c r="AH16" s="358" t="s">
        <v>1621</v>
      </c>
      <c r="AI16" s="358"/>
      <c r="AJ16" s="358"/>
      <c r="AK16" s="358"/>
      <c r="AL16" s="358"/>
      <c r="AM16" s="358"/>
      <c r="AN16" s="358"/>
    </row>
    <row r="17" spans="1:40" ht="55.5" customHeight="1" x14ac:dyDescent="0.25">
      <c r="B17" s="301" t="s">
        <v>314</v>
      </c>
      <c r="C17" s="156" t="s">
        <v>315</v>
      </c>
      <c r="D17" s="189"/>
      <c r="E17" s="279" t="s">
        <v>316</v>
      </c>
      <c r="F17" s="189"/>
      <c r="G17" s="202"/>
      <c r="H17" s="128"/>
      <c r="I17" s="148"/>
      <c r="J17" s="165"/>
      <c r="K17" s="137">
        <f t="shared" si="9"/>
        <v>0</v>
      </c>
      <c r="L17" s="135"/>
      <c r="M17" s="135"/>
      <c r="N17" s="135"/>
      <c r="O17" s="135"/>
      <c r="P17" s="136"/>
      <c r="Q17" s="135"/>
      <c r="R17" s="136"/>
      <c r="T17" s="138" t="str">
        <f t="shared" si="10"/>
        <v/>
      </c>
      <c r="U17" s="160"/>
      <c r="V17" s="140" t="e">
        <f t="shared" si="7"/>
        <v>#DIV/0!</v>
      </c>
      <c r="W17" s="152"/>
      <c r="X17" s="48" t="e">
        <f t="shared" si="11"/>
        <v>#VALUE!</v>
      </c>
      <c r="Z17" s="355"/>
      <c r="AA17" s="355"/>
      <c r="AH17" s="358" t="s">
        <v>1622</v>
      </c>
      <c r="AI17" s="358"/>
      <c r="AJ17" s="358"/>
      <c r="AK17" s="358"/>
      <c r="AL17" s="358"/>
      <c r="AM17" s="358"/>
      <c r="AN17" s="358"/>
    </row>
    <row r="18" spans="1:40" ht="54.75" customHeight="1" x14ac:dyDescent="0.25">
      <c r="B18" s="301" t="s">
        <v>317</v>
      </c>
      <c r="C18" s="157" t="s">
        <v>318</v>
      </c>
      <c r="D18" s="189"/>
      <c r="E18" s="279" t="s">
        <v>319</v>
      </c>
      <c r="F18" s="189"/>
      <c r="G18" s="202"/>
      <c r="H18" s="128"/>
      <c r="I18" s="148"/>
      <c r="J18" s="165"/>
      <c r="K18" s="137">
        <f t="shared" si="9"/>
        <v>0</v>
      </c>
      <c r="L18" s="135"/>
      <c r="M18" s="135"/>
      <c r="N18" s="135"/>
      <c r="O18" s="135"/>
      <c r="P18" s="136"/>
      <c r="Q18" s="135"/>
      <c r="R18" s="136"/>
      <c r="T18" s="138" t="str">
        <f t="shared" si="10"/>
        <v/>
      </c>
      <c r="U18" s="160"/>
      <c r="V18" s="140" t="e">
        <f t="shared" si="7"/>
        <v>#DIV/0!</v>
      </c>
      <c r="W18" s="152"/>
      <c r="X18" s="48" t="e">
        <f t="shared" si="11"/>
        <v>#VALUE!</v>
      </c>
      <c r="Z18" s="355"/>
      <c r="AA18" s="355"/>
      <c r="AH18" s="358" t="s">
        <v>1623</v>
      </c>
      <c r="AI18" s="358"/>
      <c r="AJ18" s="358"/>
      <c r="AK18" s="358"/>
      <c r="AL18" s="358"/>
      <c r="AM18" s="358"/>
      <c r="AN18" s="358"/>
    </row>
    <row r="19" spans="1:40" ht="49.5" customHeight="1" x14ac:dyDescent="0.25">
      <c r="B19" s="301">
        <v>3</v>
      </c>
      <c r="C19" s="154" t="s">
        <v>320</v>
      </c>
      <c r="D19" s="189"/>
      <c r="E19" s="279" t="s">
        <v>321</v>
      </c>
      <c r="F19" s="189"/>
      <c r="G19" s="202"/>
      <c r="H19" s="128"/>
      <c r="I19" s="148"/>
      <c r="J19" s="137">
        <f>SUM(L19:Q19)</f>
        <v>0</v>
      </c>
      <c r="K19" s="137">
        <f t="shared" si="9"/>
        <v>0</v>
      </c>
      <c r="L19" s="135"/>
      <c r="M19" s="135"/>
      <c r="N19" s="135"/>
      <c r="O19" s="135"/>
      <c r="P19" s="136"/>
      <c r="Q19" s="135"/>
      <c r="R19" s="136"/>
      <c r="T19" s="138" t="str">
        <f t="shared" si="10"/>
        <v/>
      </c>
      <c r="U19" s="160" t="e">
        <f>1/$J$28</f>
        <v>#DIV/0!</v>
      </c>
      <c r="V19" s="140" t="e">
        <f t="shared" si="7"/>
        <v>#DIV/0!</v>
      </c>
      <c r="W19" s="152" t="e">
        <f>IF(R19=1,0,T19*U19)</f>
        <v>#VALUE!</v>
      </c>
      <c r="X19" s="48" t="e">
        <f t="shared" si="11"/>
        <v>#VALUE!</v>
      </c>
      <c r="Z19" s="355"/>
      <c r="AA19" s="355"/>
      <c r="AH19" s="358" t="s">
        <v>1624</v>
      </c>
      <c r="AI19" s="358"/>
      <c r="AJ19" s="358"/>
      <c r="AK19" s="358"/>
      <c r="AL19" s="358"/>
      <c r="AM19" s="358"/>
      <c r="AN19" s="358"/>
    </row>
    <row r="20" spans="1:40" s="163" customFormat="1" ht="50.25" customHeight="1" x14ac:dyDescent="0.25">
      <c r="B20" s="301" t="s">
        <v>322</v>
      </c>
      <c r="C20" s="155" t="s">
        <v>323</v>
      </c>
      <c r="D20" s="189"/>
      <c r="E20" s="279" t="s">
        <v>324</v>
      </c>
      <c r="F20" s="189"/>
      <c r="G20" s="189"/>
      <c r="H20" s="128"/>
      <c r="I20" s="165"/>
      <c r="J20" s="165"/>
      <c r="K20" s="137">
        <f t="shared" si="9"/>
        <v>0</v>
      </c>
      <c r="L20" s="135"/>
      <c r="M20" s="135"/>
      <c r="N20" s="135"/>
      <c r="O20" s="135"/>
      <c r="P20" s="136"/>
      <c r="Q20" s="135"/>
      <c r="R20" s="136"/>
      <c r="T20" s="138" t="str">
        <f t="shared" si="10"/>
        <v/>
      </c>
      <c r="U20" s="160"/>
      <c r="V20" s="140" t="e">
        <f t="shared" si="7"/>
        <v>#DIV/0!</v>
      </c>
      <c r="W20" s="152"/>
      <c r="X20" s="48" t="e">
        <f t="shared" si="11"/>
        <v>#VALUE!</v>
      </c>
      <c r="Z20" s="355"/>
      <c r="AA20" s="355"/>
      <c r="AH20" s="358" t="s">
        <v>1625</v>
      </c>
      <c r="AI20" s="358"/>
      <c r="AJ20" s="358"/>
      <c r="AK20" s="358"/>
      <c r="AL20" s="358"/>
      <c r="AM20" s="358"/>
      <c r="AN20" s="358"/>
    </row>
    <row r="21" spans="1:40" s="163" customFormat="1" ht="50.25" customHeight="1" x14ac:dyDescent="0.25">
      <c r="B21" s="301" t="s">
        <v>325</v>
      </c>
      <c r="C21" s="156" t="s">
        <v>326</v>
      </c>
      <c r="D21" s="189"/>
      <c r="E21" s="279" t="s">
        <v>327</v>
      </c>
      <c r="F21" s="189"/>
      <c r="G21" s="189"/>
      <c r="H21" s="128"/>
      <c r="I21" s="165"/>
      <c r="J21" s="165"/>
      <c r="K21" s="137">
        <f t="shared" si="9"/>
        <v>0</v>
      </c>
      <c r="L21" s="135"/>
      <c r="M21" s="135"/>
      <c r="N21" s="135"/>
      <c r="O21" s="135"/>
      <c r="P21" s="136"/>
      <c r="Q21" s="135"/>
      <c r="R21" s="136"/>
      <c r="T21" s="138" t="str">
        <f t="shared" si="10"/>
        <v/>
      </c>
      <c r="U21" s="160"/>
      <c r="V21" s="140" t="e">
        <f t="shared" si="7"/>
        <v>#DIV/0!</v>
      </c>
      <c r="W21" s="152"/>
      <c r="X21" s="48" t="e">
        <f t="shared" si="11"/>
        <v>#VALUE!</v>
      </c>
      <c r="Z21" s="355"/>
      <c r="AA21" s="355"/>
      <c r="AH21" s="358" t="s">
        <v>1626</v>
      </c>
      <c r="AI21" s="358"/>
      <c r="AJ21" s="358"/>
      <c r="AK21" s="358"/>
      <c r="AL21" s="358"/>
      <c r="AM21" s="358"/>
      <c r="AN21" s="358"/>
    </row>
    <row r="22" spans="1:40" s="163" customFormat="1" ht="45.75" customHeight="1" x14ac:dyDescent="0.25">
      <c r="B22" s="301" t="s">
        <v>328</v>
      </c>
      <c r="C22" s="156" t="s">
        <v>329</v>
      </c>
      <c r="D22" s="189"/>
      <c r="E22" s="279" t="s">
        <v>330</v>
      </c>
      <c r="F22" s="189"/>
      <c r="G22" s="189"/>
      <c r="H22" s="128"/>
      <c r="I22" s="165"/>
      <c r="J22" s="165"/>
      <c r="K22" s="137">
        <f t="shared" si="9"/>
        <v>0</v>
      </c>
      <c r="L22" s="135"/>
      <c r="M22" s="135"/>
      <c r="N22" s="135"/>
      <c r="O22" s="135"/>
      <c r="P22" s="136"/>
      <c r="Q22" s="135"/>
      <c r="R22" s="136"/>
      <c r="T22" s="138" t="str">
        <f t="shared" si="10"/>
        <v/>
      </c>
      <c r="U22" s="160"/>
      <c r="V22" s="140" t="e">
        <f t="shared" si="7"/>
        <v>#DIV/0!</v>
      </c>
      <c r="W22" s="152"/>
      <c r="X22" s="48" t="e">
        <f t="shared" si="11"/>
        <v>#VALUE!</v>
      </c>
      <c r="Z22" s="355"/>
      <c r="AA22" s="355"/>
      <c r="AH22" s="358" t="s">
        <v>1627</v>
      </c>
      <c r="AI22" s="358"/>
      <c r="AJ22" s="358"/>
      <c r="AK22" s="358"/>
      <c r="AL22" s="358"/>
      <c r="AM22" s="358"/>
      <c r="AN22" s="358"/>
    </row>
    <row r="23" spans="1:40" s="163" customFormat="1" ht="46.5" customHeight="1" x14ac:dyDescent="0.25">
      <c r="B23" s="301" t="s">
        <v>331</v>
      </c>
      <c r="C23" s="156" t="s">
        <v>332</v>
      </c>
      <c r="D23" s="189"/>
      <c r="E23" s="279" t="s">
        <v>333</v>
      </c>
      <c r="F23" s="189"/>
      <c r="G23" s="189"/>
      <c r="H23" s="128"/>
      <c r="I23" s="165"/>
      <c r="J23" s="165"/>
      <c r="K23" s="137">
        <f t="shared" si="9"/>
        <v>0</v>
      </c>
      <c r="L23" s="135"/>
      <c r="M23" s="135"/>
      <c r="N23" s="135"/>
      <c r="O23" s="135"/>
      <c r="P23" s="136"/>
      <c r="Q23" s="135"/>
      <c r="R23" s="136"/>
      <c r="T23" s="138" t="str">
        <f t="shared" si="10"/>
        <v/>
      </c>
      <c r="U23" s="160"/>
      <c r="V23" s="140" t="e">
        <f t="shared" si="7"/>
        <v>#DIV/0!</v>
      </c>
      <c r="W23" s="152"/>
      <c r="X23" s="48" t="e">
        <f t="shared" si="11"/>
        <v>#VALUE!</v>
      </c>
      <c r="Z23" s="355"/>
      <c r="AA23" s="355"/>
      <c r="AH23" s="358" t="s">
        <v>1628</v>
      </c>
      <c r="AI23" s="358"/>
      <c r="AJ23" s="358"/>
      <c r="AK23" s="358"/>
      <c r="AL23" s="358"/>
      <c r="AM23" s="358"/>
      <c r="AN23" s="358"/>
    </row>
    <row r="24" spans="1:40" s="163" customFormat="1" ht="47.25" customHeight="1" x14ac:dyDescent="0.25">
      <c r="B24" s="301" t="s">
        <v>334</v>
      </c>
      <c r="C24" s="156" t="s">
        <v>335</v>
      </c>
      <c r="D24" s="189"/>
      <c r="E24" s="279" t="s">
        <v>336</v>
      </c>
      <c r="F24" s="189"/>
      <c r="G24" s="189"/>
      <c r="H24" s="128"/>
      <c r="I24" s="165"/>
      <c r="J24" s="165"/>
      <c r="K24" s="137">
        <f t="shared" si="9"/>
        <v>0</v>
      </c>
      <c r="L24" s="135"/>
      <c r="M24" s="135"/>
      <c r="N24" s="135"/>
      <c r="O24" s="135"/>
      <c r="P24" s="136"/>
      <c r="Q24" s="135"/>
      <c r="R24" s="136"/>
      <c r="T24" s="138" t="str">
        <f t="shared" si="10"/>
        <v/>
      </c>
      <c r="U24" s="160"/>
      <c r="V24" s="140" t="e">
        <f t="shared" si="7"/>
        <v>#DIV/0!</v>
      </c>
      <c r="W24" s="152"/>
      <c r="X24" s="48" t="e">
        <f t="shared" si="11"/>
        <v>#VALUE!</v>
      </c>
      <c r="Z24" s="355"/>
      <c r="AA24" s="355"/>
      <c r="AH24" s="358" t="s">
        <v>1629</v>
      </c>
      <c r="AI24" s="358"/>
      <c r="AJ24" s="358"/>
      <c r="AK24" s="358"/>
      <c r="AL24" s="358"/>
      <c r="AM24" s="358"/>
      <c r="AN24" s="358"/>
    </row>
    <row r="25" spans="1:40" s="163" customFormat="1" ht="51" customHeight="1" x14ac:dyDescent="0.25">
      <c r="B25" s="301" t="s">
        <v>337</v>
      </c>
      <c r="C25" s="156" t="s">
        <v>338</v>
      </c>
      <c r="D25" s="189"/>
      <c r="E25" s="279" t="s">
        <v>339</v>
      </c>
      <c r="F25" s="189"/>
      <c r="G25" s="189"/>
      <c r="H25" s="128"/>
      <c r="I25" s="165"/>
      <c r="J25" s="165"/>
      <c r="K25" s="137">
        <f t="shared" si="9"/>
        <v>0</v>
      </c>
      <c r="L25" s="135"/>
      <c r="M25" s="135"/>
      <c r="N25" s="135"/>
      <c r="O25" s="135"/>
      <c r="P25" s="136"/>
      <c r="Q25" s="135"/>
      <c r="R25" s="136"/>
      <c r="T25" s="138" t="str">
        <f t="shared" si="10"/>
        <v/>
      </c>
      <c r="U25" s="160"/>
      <c r="V25" s="140" t="e">
        <f t="shared" si="7"/>
        <v>#DIV/0!</v>
      </c>
      <c r="W25" s="152"/>
      <c r="X25" s="48" t="e">
        <f t="shared" si="11"/>
        <v>#VALUE!</v>
      </c>
      <c r="Z25" s="355"/>
      <c r="AA25" s="355"/>
      <c r="AH25" s="358" t="s">
        <v>1630</v>
      </c>
      <c r="AI25" s="358"/>
      <c r="AJ25" s="358"/>
      <c r="AK25" s="358"/>
      <c r="AL25" s="358"/>
      <c r="AM25" s="358"/>
      <c r="AN25" s="358"/>
    </row>
    <row r="26" spans="1:40" s="163" customFormat="1" ht="45" customHeight="1" x14ac:dyDescent="0.25">
      <c r="B26" s="301" t="s">
        <v>340</v>
      </c>
      <c r="C26" s="157" t="s">
        <v>341</v>
      </c>
      <c r="D26" s="189"/>
      <c r="E26" s="279" t="s">
        <v>342</v>
      </c>
      <c r="F26" s="189"/>
      <c r="G26" s="189"/>
      <c r="H26" s="128"/>
      <c r="I26" s="165"/>
      <c r="J26" s="165"/>
      <c r="K26" s="137">
        <f t="shared" si="9"/>
        <v>0</v>
      </c>
      <c r="L26" s="135"/>
      <c r="M26" s="135"/>
      <c r="N26" s="135"/>
      <c r="O26" s="135"/>
      <c r="P26" s="136"/>
      <c r="Q26" s="135"/>
      <c r="R26" s="136"/>
      <c r="T26" s="138" t="str">
        <f t="shared" si="10"/>
        <v/>
      </c>
      <c r="U26" s="160"/>
      <c r="V26" s="140" t="e">
        <f t="shared" si="7"/>
        <v>#DIV/0!</v>
      </c>
      <c r="W26" s="152"/>
      <c r="X26" s="48" t="e">
        <f t="shared" si="11"/>
        <v>#VALUE!</v>
      </c>
      <c r="Z26" s="355"/>
      <c r="AA26" s="355"/>
      <c r="AH26" s="345"/>
      <c r="AI26" s="345"/>
      <c r="AJ26" s="345"/>
      <c r="AK26" s="345"/>
      <c r="AL26" s="345"/>
      <c r="AM26" s="345"/>
      <c r="AN26" s="345"/>
    </row>
    <row r="27" spans="1:40" x14ac:dyDescent="0.25">
      <c r="C27" s="148"/>
      <c r="D27" s="165"/>
      <c r="E27" s="165"/>
      <c r="F27" s="165"/>
      <c r="G27" s="165"/>
      <c r="W27" s="184" t="e">
        <f>SUM(W10:W26)</f>
        <v>#VALUE!</v>
      </c>
      <c r="X27" s="184" t="e">
        <f>SUM(X10:X26)</f>
        <v>#VALUE!</v>
      </c>
      <c r="Z27" s="180"/>
      <c r="AA27" s="180"/>
    </row>
    <row r="28" spans="1:40" s="147" customFormat="1" ht="12.75" customHeight="1" x14ac:dyDescent="0.25">
      <c r="A28" s="163"/>
      <c r="B28" s="150"/>
      <c r="C28" s="148"/>
      <c r="D28" s="165"/>
      <c r="E28" s="165"/>
      <c r="F28" s="165"/>
      <c r="G28" s="165"/>
      <c r="J28" s="163">
        <f>SUM(J10:J26)</f>
        <v>0</v>
      </c>
      <c r="K28" s="196">
        <f>SUM(K10:K26)</f>
        <v>0</v>
      </c>
      <c r="S28" s="131" t="s">
        <v>343</v>
      </c>
      <c r="T28" s="142">
        <f>SUMIF(J28,3-W31,W27)</f>
        <v>0</v>
      </c>
    </row>
    <row r="29" spans="1:40" x14ac:dyDescent="0.25">
      <c r="C29" s="148"/>
      <c r="D29" s="165"/>
      <c r="E29" s="165"/>
      <c r="F29" s="165"/>
      <c r="G29" s="165"/>
      <c r="S29" s="131" t="s">
        <v>344</v>
      </c>
      <c r="T29" s="142">
        <f>SUMIF(K28,17-W32,X27)</f>
        <v>0</v>
      </c>
      <c r="Y29" s="141"/>
    </row>
    <row r="30" spans="1:40" x14ac:dyDescent="0.25">
      <c r="C30" s="148"/>
      <c r="D30" s="165"/>
      <c r="E30" s="165"/>
      <c r="F30" s="165"/>
      <c r="G30" s="165"/>
      <c r="Y30" s="141"/>
    </row>
    <row r="31" spans="1:40" x14ac:dyDescent="0.25">
      <c r="C31" s="148"/>
      <c r="D31" s="165"/>
      <c r="E31" s="165"/>
      <c r="F31" s="165"/>
      <c r="G31" s="165"/>
      <c r="T31"/>
      <c r="U31"/>
      <c r="V31" s="144" t="s">
        <v>351</v>
      </c>
      <c r="W31" s="144">
        <f>SUM(R10,R11,R19)</f>
        <v>0</v>
      </c>
      <c r="X31"/>
      <c r="Y31"/>
      <c r="Z31"/>
      <c r="AA31"/>
      <c r="AB31"/>
      <c r="AC31"/>
      <c r="AD31"/>
    </row>
    <row r="32" spans="1:40" ht="13.5" customHeight="1" x14ac:dyDescent="0.25">
      <c r="C32" s="148"/>
      <c r="D32" s="165"/>
      <c r="E32" s="165"/>
      <c r="F32" s="165"/>
      <c r="G32" s="165"/>
      <c r="T32"/>
      <c r="U32"/>
      <c r="V32" s="144" t="s">
        <v>352</v>
      </c>
      <c r="W32" s="144">
        <f>SUM(R10:R26)</f>
        <v>0</v>
      </c>
      <c r="X32"/>
      <c r="Y32"/>
      <c r="Z32"/>
      <c r="AA32"/>
      <c r="AB32"/>
      <c r="AC32"/>
      <c r="AD32"/>
    </row>
    <row r="33" spans="3:33" x14ac:dyDescent="0.25">
      <c r="C33" s="148"/>
      <c r="D33" s="165"/>
      <c r="E33" s="165"/>
      <c r="F33" s="165"/>
      <c r="G33" s="165"/>
      <c r="T33"/>
      <c r="U33"/>
      <c r="V33"/>
      <c r="W33"/>
      <c r="X33"/>
      <c r="Y33"/>
      <c r="Z33"/>
      <c r="AA33"/>
      <c r="AB33"/>
      <c r="AC33"/>
      <c r="AD33"/>
    </row>
    <row r="34" spans="3:33" x14ac:dyDescent="0.25">
      <c r="T34"/>
      <c r="U34"/>
      <c r="V34"/>
      <c r="W34"/>
      <c r="X34"/>
      <c r="Y34"/>
      <c r="Z34"/>
      <c r="AA34"/>
      <c r="AB34"/>
      <c r="AC34"/>
      <c r="AD34"/>
    </row>
    <row r="35" spans="3:33" x14ac:dyDescent="0.25">
      <c r="T35"/>
      <c r="U35"/>
      <c r="V35"/>
      <c r="W35"/>
      <c r="X35"/>
      <c r="Y35"/>
      <c r="Z35"/>
      <c r="AA35"/>
      <c r="AB35"/>
      <c r="AC35"/>
      <c r="AD35"/>
    </row>
    <row r="40" spans="3:33" ht="22.5" customHeight="1" x14ac:dyDescent="0.25">
      <c r="AB40" s="149"/>
      <c r="AC40" s="149"/>
      <c r="AD40" s="149"/>
    </row>
    <row r="42" spans="3:33" ht="15" customHeight="1" x14ac:dyDescent="0.25">
      <c r="AB42" s="145"/>
      <c r="AC42" s="145"/>
      <c r="AD42" s="145"/>
      <c r="AE42" s="145"/>
      <c r="AF42" s="145"/>
      <c r="AG42" s="145"/>
    </row>
  </sheetData>
  <sheetProtection formatCells="0" formatColumns="0" formatRows="0" insertColumns="0" insertRows="0" insertHyperlinks="0" deleteColumns="0" deleteRows="0" sort="0" autoFilter="0" pivotTables="0"/>
  <mergeCells count="45">
    <mergeCell ref="AH16:AN16"/>
    <mergeCell ref="AH17:AN17"/>
    <mergeCell ref="AH18:AN18"/>
    <mergeCell ref="AH25:AN25"/>
    <mergeCell ref="AH19:AN19"/>
    <mergeCell ref="AH20:AN20"/>
    <mergeCell ref="AH21:AN21"/>
    <mergeCell ref="AH22:AN22"/>
    <mergeCell ref="AH23:AN23"/>
    <mergeCell ref="AH24:AN24"/>
    <mergeCell ref="AH14:AN14"/>
    <mergeCell ref="AH15:AN15"/>
    <mergeCell ref="T7:V7"/>
    <mergeCell ref="C7:C8"/>
    <mergeCell ref="Z21:AA21"/>
    <mergeCell ref="Z10:AA10"/>
    <mergeCell ref="Z11:AA11"/>
    <mergeCell ref="Z12:AA12"/>
    <mergeCell ref="Z13:AA13"/>
    <mergeCell ref="Z14:AA14"/>
    <mergeCell ref="AH7:AN8"/>
    <mergeCell ref="AH10:AN10"/>
    <mergeCell ref="AH9:AN9"/>
    <mergeCell ref="AH11:AN11"/>
    <mergeCell ref="AH12:AN12"/>
    <mergeCell ref="AH13:AN13"/>
    <mergeCell ref="Z16:AA16"/>
    <mergeCell ref="Z17:AA17"/>
    <mergeCell ref="Z18:AA18"/>
    <mergeCell ref="Z19:AA19"/>
    <mergeCell ref="Z20:AA20"/>
    <mergeCell ref="Z22:AA22"/>
    <mergeCell ref="Z23:AA23"/>
    <mergeCell ref="Z24:AA24"/>
    <mergeCell ref="Z25:AA25"/>
    <mergeCell ref="Z26:AA26"/>
    <mergeCell ref="Z15:AA15"/>
    <mergeCell ref="J7:R7"/>
    <mergeCell ref="E7:E8"/>
    <mergeCell ref="G7:G8"/>
    <mergeCell ref="C1:V1"/>
    <mergeCell ref="C2:T2"/>
    <mergeCell ref="C3:V3"/>
    <mergeCell ref="J5:AB5"/>
    <mergeCell ref="C6:R6"/>
  </mergeCells>
  <conditionalFormatting sqref="K10:K26">
    <cfRule type="cellIs" dxfId="634" priority="1644" stopIfTrue="1" operator="notEqual">
      <formula>1</formula>
    </cfRule>
    <cfRule type="cellIs" dxfId="633" priority="1645" stopIfTrue="1" operator="equal">
      <formula>1</formula>
    </cfRule>
  </conditionalFormatting>
  <conditionalFormatting sqref="K28">
    <cfRule type="cellIs" dxfId="632" priority="1621" stopIfTrue="1" operator="notEqual">
      <formula>1</formula>
    </cfRule>
    <cfRule type="cellIs" dxfId="631" priority="1622" stopIfTrue="1" operator="equal">
      <formula>1</formula>
    </cfRule>
  </conditionalFormatting>
  <conditionalFormatting sqref="T29">
    <cfRule type="containsBlanks" dxfId="630" priority="1083" stopIfTrue="1">
      <formula>LEN(TRIM(T29))=0</formula>
    </cfRule>
    <cfRule type="cellIs" dxfId="629" priority="1084" stopIfTrue="1" operator="lessThan">
      <formula>19.999</formula>
    </cfRule>
    <cfRule type="cellIs" dxfId="628" priority="1085" stopIfTrue="1" operator="lessThan">
      <formula>39.999</formula>
    </cfRule>
    <cfRule type="cellIs" dxfId="627" priority="1086" stopIfTrue="1" operator="lessThan">
      <formula>59.999</formula>
    </cfRule>
    <cfRule type="cellIs" dxfId="626" priority="1087" stopIfTrue="1" operator="lessThan">
      <formula>79.999</formula>
    </cfRule>
    <cfRule type="cellIs" dxfId="625" priority="1088" stopIfTrue="1" operator="lessThan">
      <formula>89.999</formula>
    </cfRule>
    <cfRule type="cellIs" dxfId="624" priority="1089" stopIfTrue="1" operator="between">
      <formula>90</formula>
      <formula>100</formula>
    </cfRule>
  </conditionalFormatting>
  <conditionalFormatting sqref="T28">
    <cfRule type="containsBlanks" dxfId="623" priority="393" stopIfTrue="1">
      <formula>LEN(TRIM(T28))=0</formula>
    </cfRule>
    <cfRule type="cellIs" dxfId="622" priority="394" stopIfTrue="1" operator="lessThan">
      <formula>19.999</formula>
    </cfRule>
    <cfRule type="cellIs" dxfId="621" priority="395" stopIfTrue="1" operator="lessThan">
      <formula>39.999</formula>
    </cfRule>
    <cfRule type="cellIs" dxfId="620" priority="396" stopIfTrue="1" operator="lessThan">
      <formula>59.999</formula>
    </cfRule>
    <cfRule type="cellIs" dxfId="619" priority="397" stopIfTrue="1" operator="lessThan">
      <formula>79.999</formula>
    </cfRule>
    <cfRule type="cellIs" dxfId="618" priority="398" stopIfTrue="1" operator="lessThan">
      <formula>89.999</formula>
    </cfRule>
    <cfRule type="cellIs" dxfId="617" priority="399" stopIfTrue="1" operator="between">
      <formula>90</formula>
      <formula>100</formula>
    </cfRule>
  </conditionalFormatting>
  <conditionalFormatting sqref="J10">
    <cfRule type="cellIs" dxfId="616" priority="136" stopIfTrue="1" operator="notEqual">
      <formula>1</formula>
    </cfRule>
    <cfRule type="cellIs" dxfId="615" priority="137" stopIfTrue="1" operator="equal">
      <formula>1</formula>
    </cfRule>
  </conditionalFormatting>
  <conditionalFormatting sqref="J11">
    <cfRule type="cellIs" dxfId="614" priority="11" stopIfTrue="1" operator="notEqual">
      <formula>1</formula>
    </cfRule>
    <cfRule type="cellIs" dxfId="613" priority="12" stopIfTrue="1" operator="equal">
      <formula>1</formula>
    </cfRule>
  </conditionalFormatting>
  <conditionalFormatting sqref="J19">
    <cfRule type="cellIs" dxfId="612" priority="9" stopIfTrue="1" operator="notEqual">
      <formula>1</formula>
    </cfRule>
    <cfRule type="cellIs" dxfId="611" priority="10" stopIfTrue="1" operator="equal">
      <formula>1</formula>
    </cfRule>
  </conditionalFormatting>
  <conditionalFormatting sqref="X10:X26">
    <cfRule type="expression" dxfId="610" priority="1662" stopIfTrue="1">
      <formula>#REF!=0</formula>
    </cfRule>
  </conditionalFormatting>
  <pageMargins left="0.7" right="0.7" top="0.75" bottom="0.75" header="0.3" footer="0.3"/>
  <pageSetup paperSize="9" scale="41" orientation="landscape" r:id="rId1"/>
  <colBreaks count="1" manualBreakCount="1">
    <brk id="33" max="1048575" man="1"/>
  </colBreaks>
  <ignoredErrors>
    <ignoredError sqref="T10:T26"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459049" r:id="rId4" name="Button 3945">
              <controlPr defaultSize="0" print="0" autoLine="0" autoPict="0" macro="[0]!ButtonOpenAll">
                <anchor moveWithCells="1" sizeWithCells="1">
                  <from>
                    <xdr:col>2</xdr:col>
                    <xdr:colOff>2800350</xdr:colOff>
                    <xdr:row>3</xdr:row>
                    <xdr:rowOff>104775</xdr:rowOff>
                  </from>
                  <to>
                    <xdr:col>2</xdr:col>
                    <xdr:colOff>3876675</xdr:colOff>
                    <xdr:row>5</xdr:row>
                    <xdr:rowOff>85725</xdr:rowOff>
                  </to>
                </anchor>
              </controlPr>
            </control>
          </mc:Choice>
        </mc:AlternateContent>
        <mc:AlternateContent xmlns:mc="http://schemas.openxmlformats.org/markup-compatibility/2006">
          <mc:Choice Requires="x14">
            <control shapeId="1627207" r:id="rId5" name="Button 4167">
              <controlPr defaultSize="0" print="0" autoLine="0" autoPict="0" macro="[0]!ButtonD4_CloseAll">
                <anchor moveWithCells="1" sizeWithCells="1">
                  <from>
                    <xdr:col>2</xdr:col>
                    <xdr:colOff>3981450</xdr:colOff>
                    <xdr:row>3</xdr:row>
                    <xdr:rowOff>85725</xdr:rowOff>
                  </from>
                  <to>
                    <xdr:col>5</xdr:col>
                    <xdr:colOff>38100</xdr:colOff>
                    <xdr:row>5</xdr:row>
                    <xdr:rowOff>76200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88555558946501"/>
  </sheetPr>
  <dimension ref="A1:AN76"/>
  <sheetViews>
    <sheetView showGridLines="0" showRowColHeaders="0" zoomScale="85" zoomScaleNormal="85" workbookViewId="0">
      <pane ySplit="8" topLeftCell="A50" activePane="bottomLeft" state="frozen"/>
      <selection pane="bottomLeft" activeCell="C6" sqref="C6:S6"/>
    </sheetView>
  </sheetViews>
  <sheetFormatPr defaultRowHeight="15" outlineLevelCol="1" x14ac:dyDescent="0.25"/>
  <cols>
    <col min="1" max="1" width="1.7109375" style="163" customWidth="1"/>
    <col min="2" max="2" width="5" style="163" customWidth="1"/>
    <col min="3" max="3" width="65.85546875" style="163" customWidth="1"/>
    <col min="4" max="4" width="2.5703125" style="163" customWidth="1" outlineLevel="1"/>
    <col min="5" max="5" width="5.7109375" style="163" customWidth="1" outlineLevel="1"/>
    <col min="6" max="6" width="2.5703125" style="163" customWidth="1" outlineLevel="1"/>
    <col min="7" max="7" width="6.140625" style="163" customWidth="1" outlineLevel="1"/>
    <col min="8" max="8" width="2.5703125" style="163" customWidth="1"/>
    <col min="9" max="9" width="5.28515625" style="163" hidden="1" customWidth="1"/>
    <col min="10"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7.28515625" style="163" customWidth="1"/>
    <col min="20" max="20" width="13.28515625" style="163" customWidth="1"/>
    <col min="21" max="21" width="8.28515625" style="163" hidden="1" customWidth="1"/>
    <col min="22" max="22" width="6.7109375" style="163" hidden="1" customWidth="1"/>
    <col min="23" max="23" width="10.42578125" style="163" hidden="1" customWidth="1"/>
    <col min="24" max="24" width="9" style="163" hidden="1" customWidth="1"/>
    <col min="25" max="25" width="7.140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16384" width="9.140625" style="163"/>
  </cols>
  <sheetData>
    <row r="1" spans="1:40" ht="30" customHeight="1" x14ac:dyDescent="0.25">
      <c r="A1" s="345"/>
      <c r="B1" s="185"/>
      <c r="C1" s="363" t="s">
        <v>353</v>
      </c>
      <c r="D1" s="363"/>
      <c r="E1" s="363"/>
      <c r="F1" s="363"/>
      <c r="G1" s="363"/>
      <c r="H1" s="363"/>
      <c r="I1" s="363"/>
      <c r="J1" s="363"/>
      <c r="K1" s="363"/>
      <c r="L1" s="363"/>
      <c r="M1" s="363"/>
      <c r="N1" s="363"/>
      <c r="O1" s="363"/>
      <c r="P1" s="363"/>
      <c r="Q1" s="363"/>
      <c r="R1" s="363"/>
      <c r="S1" s="363"/>
      <c r="T1" s="363"/>
      <c r="U1" s="363"/>
      <c r="V1" s="363"/>
      <c r="W1" s="363"/>
      <c r="X1" s="185"/>
      <c r="Y1" s="185"/>
    </row>
    <row r="2" spans="1:40" x14ac:dyDescent="0.25">
      <c r="B2" s="186"/>
      <c r="C2" s="367" t="s">
        <v>1631</v>
      </c>
      <c r="D2" s="367"/>
      <c r="E2" s="367"/>
      <c r="F2" s="367"/>
      <c r="G2" s="367"/>
      <c r="H2" s="367"/>
      <c r="I2" s="367"/>
      <c r="J2" s="367"/>
      <c r="K2" s="367"/>
      <c r="L2" s="367"/>
      <c r="M2" s="367"/>
      <c r="N2" s="367"/>
      <c r="O2" s="367"/>
      <c r="P2" s="367"/>
      <c r="Q2" s="367"/>
      <c r="R2" s="367"/>
      <c r="S2" s="367"/>
      <c r="T2" s="367"/>
      <c r="U2" s="367"/>
      <c r="V2" s="367"/>
      <c r="W2" s="186"/>
      <c r="X2" s="186"/>
      <c r="Y2" s="186"/>
    </row>
    <row r="3" spans="1:40" x14ac:dyDescent="0.25">
      <c r="B3" s="186"/>
      <c r="C3" s="367" t="s">
        <v>1632</v>
      </c>
      <c r="D3" s="367"/>
      <c r="E3" s="367"/>
      <c r="F3" s="367"/>
      <c r="G3" s="367"/>
      <c r="H3" s="367"/>
      <c r="I3" s="367"/>
      <c r="J3" s="367"/>
      <c r="K3" s="367"/>
      <c r="L3" s="367"/>
      <c r="M3" s="367"/>
      <c r="N3" s="367"/>
      <c r="O3" s="367"/>
      <c r="P3" s="367"/>
      <c r="Q3" s="367"/>
      <c r="R3" s="367"/>
      <c r="S3" s="367"/>
      <c r="T3" s="367"/>
      <c r="U3" s="367"/>
      <c r="V3" s="367"/>
      <c r="W3" s="186"/>
      <c r="X3" s="186"/>
      <c r="Y3" s="186"/>
    </row>
    <row r="4" spans="1:40" x14ac:dyDescent="0.25">
      <c r="B4" s="186"/>
      <c r="C4" s="162"/>
      <c r="D4" s="162"/>
      <c r="E4" s="162"/>
      <c r="F4" s="162"/>
      <c r="G4" s="162"/>
      <c r="H4" s="162"/>
      <c r="I4" s="162"/>
      <c r="J4" s="162"/>
      <c r="K4" s="162"/>
      <c r="L4" s="162"/>
      <c r="M4" s="162"/>
      <c r="N4" s="162"/>
      <c r="O4" s="162"/>
      <c r="P4" s="162"/>
      <c r="Q4" s="162"/>
      <c r="R4" s="162"/>
      <c r="S4" s="162"/>
      <c r="T4" s="162"/>
      <c r="U4" s="162"/>
      <c r="V4" s="162"/>
      <c r="W4" s="162"/>
      <c r="X4" s="162"/>
      <c r="Y4" s="162"/>
    </row>
    <row r="5" spans="1:40" s="166" customFormat="1" ht="14.25" customHeight="1" x14ac:dyDescent="0.25">
      <c r="B5" s="187"/>
      <c r="C5" s="302"/>
      <c r="D5" s="302"/>
      <c r="E5" s="302"/>
      <c r="F5" s="302"/>
      <c r="G5" s="302"/>
      <c r="H5" s="302"/>
      <c r="I5" s="302"/>
      <c r="J5" s="302"/>
      <c r="K5" s="302"/>
      <c r="L5" s="366"/>
      <c r="M5" s="366"/>
      <c r="N5" s="366"/>
      <c r="O5" s="366"/>
      <c r="P5" s="366"/>
      <c r="Q5" s="366"/>
      <c r="R5" s="366"/>
      <c r="S5" s="366"/>
      <c r="T5" s="366"/>
      <c r="U5" s="366"/>
      <c r="V5" s="366"/>
      <c r="W5" s="366"/>
      <c r="X5" s="366"/>
      <c r="Y5" s="366"/>
      <c r="Z5" s="366"/>
      <c r="AA5" s="366"/>
      <c r="AB5" s="366"/>
      <c r="AC5" s="366"/>
      <c r="AD5" s="366"/>
    </row>
    <row r="6" spans="1:40" s="166" customFormat="1" x14ac:dyDescent="0.25">
      <c r="B6" s="167"/>
      <c r="C6" s="453"/>
      <c r="D6" s="453"/>
      <c r="E6" s="453"/>
      <c r="F6" s="453"/>
      <c r="G6" s="453"/>
      <c r="H6" s="453"/>
      <c r="I6" s="453"/>
      <c r="J6" s="453"/>
      <c r="K6" s="453"/>
      <c r="L6" s="453"/>
      <c r="M6" s="453"/>
      <c r="N6" s="453"/>
      <c r="O6" s="453"/>
      <c r="P6" s="453"/>
      <c r="Q6" s="453"/>
      <c r="R6" s="453"/>
      <c r="S6" s="453"/>
      <c r="T6" s="167"/>
      <c r="U6" s="167"/>
      <c r="V6" s="167"/>
      <c r="W6" s="167"/>
      <c r="X6" s="167"/>
      <c r="Y6" s="167"/>
    </row>
    <row r="7" spans="1:40" s="166" customFormat="1" ht="37.5" customHeight="1" x14ac:dyDescent="0.25">
      <c r="B7" s="181"/>
      <c r="C7" s="356" t="s">
        <v>354</v>
      </c>
      <c r="D7" s="338"/>
      <c r="E7" s="359" t="s">
        <v>355</v>
      </c>
      <c r="F7" s="339"/>
      <c r="G7" s="359" t="s">
        <v>356</v>
      </c>
      <c r="H7" s="168"/>
      <c r="I7" s="169"/>
      <c r="J7" s="361" t="s">
        <v>1694</v>
      </c>
      <c r="K7" s="362"/>
      <c r="L7" s="362"/>
      <c r="M7" s="362"/>
      <c r="N7" s="362"/>
      <c r="O7" s="362"/>
      <c r="P7" s="362"/>
      <c r="Q7" s="362"/>
      <c r="R7" s="362"/>
      <c r="S7" s="169"/>
      <c r="T7" s="360" t="s">
        <v>357</v>
      </c>
      <c r="U7" s="360"/>
      <c r="V7" s="360"/>
      <c r="W7" s="170"/>
      <c r="X7" s="170"/>
      <c r="Y7" s="170"/>
      <c r="Z7" s="170"/>
      <c r="AH7" s="356" t="s">
        <v>358</v>
      </c>
      <c r="AI7" s="356"/>
      <c r="AJ7" s="356"/>
      <c r="AK7" s="356"/>
      <c r="AL7" s="356"/>
      <c r="AM7" s="356"/>
      <c r="AN7" s="356"/>
    </row>
    <row r="8" spans="1:40" s="166" customFormat="1" ht="80.25" customHeight="1" x14ac:dyDescent="0.25">
      <c r="B8" s="181"/>
      <c r="C8" s="356"/>
      <c r="D8" s="338"/>
      <c r="E8" s="359"/>
      <c r="F8" s="340"/>
      <c r="G8" s="359"/>
      <c r="H8" s="168"/>
      <c r="J8" s="172" t="s">
        <v>511</v>
      </c>
      <c r="K8" s="172" t="s">
        <v>512</v>
      </c>
      <c r="L8" s="192">
        <v>0</v>
      </c>
      <c r="M8" s="192">
        <v>0.2</v>
      </c>
      <c r="N8" s="192">
        <v>0.4</v>
      </c>
      <c r="O8" s="192">
        <v>0.6</v>
      </c>
      <c r="P8" s="192">
        <v>0.8</v>
      </c>
      <c r="Q8" s="192">
        <v>1</v>
      </c>
      <c r="R8" s="193" t="s">
        <v>359</v>
      </c>
      <c r="T8" s="174"/>
      <c r="U8" s="174" t="s">
        <v>513</v>
      </c>
      <c r="V8" s="173" t="s">
        <v>514</v>
      </c>
      <c r="W8" s="171"/>
      <c r="Y8" s="171"/>
      <c r="AH8" s="356"/>
      <c r="AI8" s="356"/>
      <c r="AJ8" s="356"/>
      <c r="AK8" s="356"/>
      <c r="AL8" s="356"/>
      <c r="AM8" s="356"/>
      <c r="AN8" s="356"/>
    </row>
    <row r="9" spans="1:40" ht="42" customHeight="1" x14ac:dyDescent="0.25">
      <c r="B9" s="301"/>
      <c r="D9" s="139"/>
      <c r="E9" s="139"/>
      <c r="F9" s="139"/>
      <c r="G9" s="139"/>
      <c r="H9" s="139"/>
      <c r="K9" s="45"/>
      <c r="L9" s="45"/>
      <c r="M9" s="45"/>
      <c r="N9" s="45"/>
      <c r="O9" s="45"/>
      <c r="P9" s="46"/>
      <c r="Q9" s="129"/>
      <c r="R9" s="130"/>
      <c r="T9" s="47"/>
      <c r="U9" s="47"/>
      <c r="V9" s="46"/>
      <c r="W9" s="163" t="s">
        <v>515</v>
      </c>
      <c r="X9" s="163" t="s">
        <v>516</v>
      </c>
      <c r="Z9" s="131" t="s">
        <v>360</v>
      </c>
    </row>
    <row r="10" spans="1:40" ht="49.5" customHeight="1" x14ac:dyDescent="0.25">
      <c r="B10" s="301">
        <v>1</v>
      </c>
      <c r="C10" s="154" t="s">
        <v>361</v>
      </c>
      <c r="D10" s="139"/>
      <c r="E10" s="283" t="s">
        <v>362</v>
      </c>
      <c r="F10" s="283"/>
      <c r="G10" s="283"/>
      <c r="H10" s="139"/>
      <c r="I10" s="165">
        <f>SUM(K10:K60)</f>
        <v>0</v>
      </c>
      <c r="J10" s="137">
        <f>SUM(L10:Q10)</f>
        <v>0</v>
      </c>
      <c r="K10" s="137">
        <f t="shared" ref="K10" si="0">SUM(L10:Q10)</f>
        <v>0</v>
      </c>
      <c r="L10" s="135"/>
      <c r="M10" s="135"/>
      <c r="N10" s="135"/>
      <c r="O10" s="135"/>
      <c r="P10" s="136"/>
      <c r="Q10" s="135"/>
      <c r="R10" s="136"/>
      <c r="T10" s="138" t="str">
        <f>IF(SUM(L10:Q10)=1,((L10*0)+(M10*20)+(N10*40)+(O10*60)+(P10*80)+(Q10*100)),"")</f>
        <v/>
      </c>
      <c r="U10" s="160" t="e">
        <f>1/$J$62</f>
        <v>#DIV/0!</v>
      </c>
      <c r="V10" s="140" t="e">
        <f t="shared" ref="V10" si="1">1/$K$62</f>
        <v>#DIV/0!</v>
      </c>
      <c r="W10" s="152" t="e">
        <f>IF(R10=1,0,T10*U10)</f>
        <v>#VALUE!</v>
      </c>
      <c r="X10" s="48" t="e">
        <f t="shared" ref="X10" si="2">IF(R10=1,0,T10*V10)</f>
        <v>#VALUE!</v>
      </c>
      <c r="Z10" s="355"/>
      <c r="AA10" s="355"/>
    </row>
    <row r="11" spans="1:40" ht="50.25" customHeight="1" x14ac:dyDescent="0.25">
      <c r="B11" s="301" t="s">
        <v>363</v>
      </c>
      <c r="C11" s="158" t="s">
        <v>364</v>
      </c>
      <c r="D11" s="139"/>
      <c r="E11" s="283" t="s">
        <v>365</v>
      </c>
      <c r="F11" s="283"/>
      <c r="G11" s="283"/>
      <c r="H11" s="139"/>
      <c r="I11" s="165"/>
      <c r="J11" s="165"/>
      <c r="K11" s="137">
        <f t="shared" ref="K11" si="3">SUM(L11:Q11)</f>
        <v>0</v>
      </c>
      <c r="L11" s="135"/>
      <c r="M11" s="135"/>
      <c r="N11" s="135"/>
      <c r="O11" s="135"/>
      <c r="P11" s="136"/>
      <c r="Q11" s="135"/>
      <c r="R11" s="136"/>
      <c r="T11" s="138" t="str">
        <f t="shared" ref="T11" si="4">IF(SUM(L11:Q11)=1,((L11*0)+(M11*20)+(N11*40)+(O11*60)+(P11*80)+(Q11*100)),"")</f>
        <v/>
      </c>
      <c r="U11" s="160"/>
      <c r="V11" s="140" t="e">
        <f t="shared" ref="V11" si="5">1/$K$62</f>
        <v>#DIV/0!</v>
      </c>
      <c r="W11" s="152"/>
      <c r="X11" s="48" t="e">
        <f t="shared" ref="X11" si="6">IF(R11=1,0,T11*V11)</f>
        <v>#VALUE!</v>
      </c>
      <c r="Z11" s="355"/>
      <c r="AA11" s="355"/>
      <c r="AH11" s="358" t="s">
        <v>1633</v>
      </c>
      <c r="AI11" s="358"/>
      <c r="AJ11" s="358"/>
      <c r="AK11" s="358"/>
      <c r="AL11" s="358"/>
      <c r="AM11" s="358"/>
      <c r="AN11" s="358"/>
    </row>
    <row r="12" spans="1:40" ht="49.5" customHeight="1" x14ac:dyDescent="0.25">
      <c r="B12" s="301">
        <v>2</v>
      </c>
      <c r="C12" s="154" t="s">
        <v>366</v>
      </c>
      <c r="D12" s="189"/>
      <c r="E12" s="277" t="s">
        <v>367</v>
      </c>
      <c r="F12" s="279"/>
      <c r="G12" s="278" t="s">
        <v>368</v>
      </c>
      <c r="H12" s="128"/>
      <c r="I12" s="165"/>
      <c r="J12" s="137">
        <f>SUM(L12:Q12)</f>
        <v>0</v>
      </c>
      <c r="K12" s="137">
        <f t="shared" ref="K12:K50" si="7">SUM(L12:Q12)</f>
        <v>0</v>
      </c>
      <c r="L12" s="135"/>
      <c r="M12" s="135"/>
      <c r="N12" s="135"/>
      <c r="O12" s="135"/>
      <c r="P12" s="136"/>
      <c r="Q12" s="135"/>
      <c r="R12" s="136"/>
      <c r="T12" s="138" t="str">
        <f t="shared" ref="T12" si="8">IF(SUM(L12:Q12)=1,((L12*0)+(M12*20)+(N12*40)+(O12*60)+(P12*80)+(Q12*100)),"")</f>
        <v/>
      </c>
      <c r="U12" s="160" t="e">
        <f>1/$J$62</f>
        <v>#DIV/0!</v>
      </c>
      <c r="V12" s="140" t="e">
        <f t="shared" ref="V12:V41" si="9">1/$K$62</f>
        <v>#DIV/0!</v>
      </c>
      <c r="W12" s="199" t="e">
        <f>IF(R12=1,0,T12*U12)</f>
        <v>#VALUE!</v>
      </c>
      <c r="X12" s="48" t="e">
        <f t="shared" ref="X12:X50" si="10">IF(R12=1,0,T12*V12)</f>
        <v>#VALUE!</v>
      </c>
      <c r="Z12" s="355"/>
      <c r="AA12" s="355"/>
      <c r="AH12" s="357" t="s">
        <v>1634</v>
      </c>
      <c r="AI12" s="357"/>
      <c r="AJ12" s="357"/>
      <c r="AK12" s="357"/>
      <c r="AL12" s="357"/>
      <c r="AM12" s="357"/>
      <c r="AN12" s="357"/>
    </row>
    <row r="13" spans="1:40" ht="51" customHeight="1" x14ac:dyDescent="0.25">
      <c r="B13" s="301" t="s">
        <v>369</v>
      </c>
      <c r="C13" s="158" t="s">
        <v>370</v>
      </c>
      <c r="D13" s="189"/>
      <c r="E13" s="277" t="s">
        <v>371</v>
      </c>
      <c r="F13" s="279"/>
      <c r="G13" s="279"/>
      <c r="H13" s="128"/>
      <c r="I13" s="165"/>
      <c r="J13" s="165"/>
      <c r="K13" s="137">
        <f t="shared" si="7"/>
        <v>0</v>
      </c>
      <c r="L13" s="135"/>
      <c r="M13" s="135"/>
      <c r="N13" s="135"/>
      <c r="O13" s="135"/>
      <c r="P13" s="136"/>
      <c r="Q13" s="135"/>
      <c r="R13" s="136"/>
      <c r="T13" s="138" t="str">
        <f t="shared" ref="T13:T50" si="11">IF(SUM(L13:Q13)=1,((L13*0)+(M13*20)+(N13*40)+(O13*60)+(P13*80)+(Q13*100)),"")</f>
        <v/>
      </c>
      <c r="U13" s="160"/>
      <c r="V13" s="140" t="e">
        <f t="shared" si="9"/>
        <v>#DIV/0!</v>
      </c>
      <c r="W13" s="152"/>
      <c r="X13" s="48" t="e">
        <f t="shared" si="10"/>
        <v>#VALUE!</v>
      </c>
      <c r="Z13" s="355"/>
      <c r="AA13" s="355"/>
      <c r="AH13" s="358" t="s">
        <v>1635</v>
      </c>
      <c r="AI13" s="358"/>
      <c r="AJ13" s="358"/>
      <c r="AK13" s="358"/>
      <c r="AL13" s="358"/>
      <c r="AM13" s="358"/>
      <c r="AN13" s="358"/>
    </row>
    <row r="14" spans="1:40" ht="55.5" customHeight="1" x14ac:dyDescent="0.25">
      <c r="B14" s="301">
        <v>3</v>
      </c>
      <c r="C14" s="154" t="s">
        <v>372</v>
      </c>
      <c r="D14" s="189"/>
      <c r="E14" s="279" t="s">
        <v>373</v>
      </c>
      <c r="F14" s="279"/>
      <c r="G14" s="278" t="s">
        <v>374</v>
      </c>
      <c r="H14" s="128"/>
      <c r="I14" s="165"/>
      <c r="J14" s="137">
        <f>SUM(L14:Q14)</f>
        <v>0</v>
      </c>
      <c r="K14" s="137">
        <f t="shared" si="7"/>
        <v>0</v>
      </c>
      <c r="L14" s="135"/>
      <c r="M14" s="135"/>
      <c r="N14" s="135"/>
      <c r="O14" s="135"/>
      <c r="P14" s="136"/>
      <c r="Q14" s="135"/>
      <c r="R14" s="136"/>
      <c r="T14" s="138" t="str">
        <f t="shared" si="11"/>
        <v/>
      </c>
      <c r="U14" s="160" t="e">
        <f>1/$J$62</f>
        <v>#DIV/0!</v>
      </c>
      <c r="V14" s="140" t="e">
        <f t="shared" si="9"/>
        <v>#DIV/0!</v>
      </c>
      <c r="W14" s="199" t="e">
        <f>IF(R14=1,0,T14*U14)</f>
        <v>#VALUE!</v>
      </c>
      <c r="X14" s="48" t="e">
        <f t="shared" si="10"/>
        <v>#VALUE!</v>
      </c>
      <c r="Z14" s="355"/>
      <c r="AA14" s="355"/>
      <c r="AH14" s="358" t="s">
        <v>1636</v>
      </c>
      <c r="AI14" s="358"/>
      <c r="AJ14" s="358"/>
      <c r="AK14" s="358"/>
      <c r="AL14" s="358"/>
      <c r="AM14" s="358"/>
      <c r="AN14" s="358"/>
    </row>
    <row r="15" spans="1:40" ht="51.75" customHeight="1" x14ac:dyDescent="0.25">
      <c r="B15" s="301" t="s">
        <v>375</v>
      </c>
      <c r="C15" s="159" t="s">
        <v>376</v>
      </c>
      <c r="D15" s="190"/>
      <c r="E15" s="277" t="s">
        <v>377</v>
      </c>
      <c r="F15" s="279"/>
      <c r="G15" s="279"/>
      <c r="H15" s="133"/>
      <c r="I15" s="165"/>
      <c r="J15" s="165"/>
      <c r="K15" s="137">
        <f t="shared" si="7"/>
        <v>0</v>
      </c>
      <c r="L15" s="135"/>
      <c r="M15" s="135"/>
      <c r="N15" s="135"/>
      <c r="O15" s="135"/>
      <c r="P15" s="136"/>
      <c r="Q15" s="135"/>
      <c r="R15" s="136"/>
      <c r="T15" s="138" t="str">
        <f t="shared" si="11"/>
        <v/>
      </c>
      <c r="U15" s="160"/>
      <c r="V15" s="140" t="e">
        <f t="shared" si="9"/>
        <v>#DIV/0!</v>
      </c>
      <c r="W15" s="152"/>
      <c r="X15" s="48" t="e">
        <f t="shared" si="10"/>
        <v>#VALUE!</v>
      </c>
      <c r="Z15" s="355"/>
      <c r="AA15" s="355"/>
      <c r="AH15" s="358" t="s">
        <v>1637</v>
      </c>
      <c r="AI15" s="358"/>
      <c r="AJ15" s="358"/>
      <c r="AK15" s="358"/>
      <c r="AL15" s="358"/>
      <c r="AM15" s="358"/>
      <c r="AN15" s="358"/>
    </row>
    <row r="16" spans="1:40" ht="60" customHeight="1" x14ac:dyDescent="0.25">
      <c r="B16" s="301">
        <v>4</v>
      </c>
      <c r="C16" s="154" t="s">
        <v>378</v>
      </c>
      <c r="D16" s="132"/>
      <c r="E16" s="283" t="s">
        <v>379</v>
      </c>
      <c r="F16" s="279"/>
      <c r="G16" s="278" t="s">
        <v>380</v>
      </c>
      <c r="H16" s="132"/>
      <c r="I16" s="165"/>
      <c r="J16" s="137">
        <f>SUM(L16:Q16)</f>
        <v>0</v>
      </c>
      <c r="K16" s="137">
        <f t="shared" si="7"/>
        <v>0</v>
      </c>
      <c r="L16" s="135"/>
      <c r="M16" s="135"/>
      <c r="N16" s="135"/>
      <c r="O16" s="135"/>
      <c r="P16" s="136"/>
      <c r="Q16" s="135"/>
      <c r="R16" s="136"/>
      <c r="T16" s="138" t="str">
        <f t="shared" si="11"/>
        <v/>
      </c>
      <c r="U16" s="160" t="e">
        <f>1/$J$62</f>
        <v>#DIV/0!</v>
      </c>
      <c r="V16" s="140" t="e">
        <f t="shared" si="9"/>
        <v>#DIV/0!</v>
      </c>
      <c r="W16" s="152" t="e">
        <f>IF(R16=1,0,T16*U16)</f>
        <v>#VALUE!</v>
      </c>
      <c r="X16" s="48" t="e">
        <f t="shared" si="10"/>
        <v>#VALUE!</v>
      </c>
      <c r="Z16" s="355"/>
      <c r="AA16" s="355"/>
      <c r="AH16" s="358" t="s">
        <v>1638</v>
      </c>
      <c r="AI16" s="358"/>
      <c r="AJ16" s="358"/>
      <c r="AK16" s="358"/>
      <c r="AL16" s="358"/>
      <c r="AM16" s="358"/>
      <c r="AN16" s="358"/>
    </row>
    <row r="17" spans="2:40" ht="54" customHeight="1" x14ac:dyDescent="0.25">
      <c r="B17" s="301">
        <v>5</v>
      </c>
      <c r="C17" s="154" t="s">
        <v>381</v>
      </c>
      <c r="D17" s="139"/>
      <c r="E17" s="283" t="s">
        <v>382</v>
      </c>
      <c r="F17" s="283"/>
      <c r="G17" s="283"/>
      <c r="H17" s="139"/>
      <c r="I17" s="165"/>
      <c r="J17" s="137">
        <f>SUM(L17:Q17)</f>
        <v>0</v>
      </c>
      <c r="K17" s="137">
        <f t="shared" si="7"/>
        <v>0</v>
      </c>
      <c r="L17" s="135"/>
      <c r="M17" s="135"/>
      <c r="N17" s="135"/>
      <c r="O17" s="135"/>
      <c r="P17" s="136"/>
      <c r="Q17" s="135"/>
      <c r="R17" s="136"/>
      <c r="T17" s="138" t="str">
        <f t="shared" si="11"/>
        <v/>
      </c>
      <c r="U17" s="160" t="e">
        <f>1/$J$62</f>
        <v>#DIV/0!</v>
      </c>
      <c r="V17" s="140" t="e">
        <f t="shared" si="9"/>
        <v>#DIV/0!</v>
      </c>
      <c r="W17" s="152" t="e">
        <f>IF(R17=1,0,T17*U17)</f>
        <v>#VALUE!</v>
      </c>
      <c r="X17" s="48" t="e">
        <f t="shared" si="10"/>
        <v>#VALUE!</v>
      </c>
      <c r="Z17" s="355"/>
      <c r="AA17" s="355"/>
      <c r="AH17" s="358" t="s">
        <v>1639</v>
      </c>
      <c r="AI17" s="358"/>
      <c r="AJ17" s="358"/>
      <c r="AK17" s="358"/>
      <c r="AL17" s="358"/>
      <c r="AM17" s="358"/>
      <c r="AN17" s="358"/>
    </row>
    <row r="18" spans="2:40" ht="59.25" customHeight="1" x14ac:dyDescent="0.25">
      <c r="B18" s="301" t="s">
        <v>383</v>
      </c>
      <c r="C18" s="155" t="s">
        <v>384</v>
      </c>
      <c r="D18" s="128"/>
      <c r="E18" s="283" t="s">
        <v>385</v>
      </c>
      <c r="F18" s="284"/>
      <c r="G18" s="286"/>
      <c r="H18" s="128"/>
      <c r="I18" s="165"/>
      <c r="J18" s="165"/>
      <c r="K18" s="137">
        <f t="shared" si="7"/>
        <v>0</v>
      </c>
      <c r="L18" s="135"/>
      <c r="M18" s="135"/>
      <c r="N18" s="135"/>
      <c r="O18" s="135"/>
      <c r="P18" s="136"/>
      <c r="Q18" s="135"/>
      <c r="R18" s="136"/>
      <c r="T18" s="138" t="str">
        <f t="shared" si="11"/>
        <v/>
      </c>
      <c r="U18" s="160"/>
      <c r="V18" s="140" t="e">
        <f t="shared" si="9"/>
        <v>#DIV/0!</v>
      </c>
      <c r="W18" s="152"/>
      <c r="X18" s="48" t="e">
        <f t="shared" si="10"/>
        <v>#VALUE!</v>
      </c>
      <c r="Z18" s="355"/>
      <c r="AA18" s="355"/>
      <c r="AH18" s="358" t="s">
        <v>1640</v>
      </c>
      <c r="AI18" s="358"/>
      <c r="AJ18" s="358"/>
      <c r="AK18" s="358"/>
      <c r="AL18" s="358"/>
      <c r="AM18" s="358"/>
      <c r="AN18" s="358"/>
    </row>
    <row r="19" spans="2:40" ht="61.5" customHeight="1" x14ac:dyDescent="0.25">
      <c r="B19" s="301" t="s">
        <v>386</v>
      </c>
      <c r="C19" s="156" t="s">
        <v>387</v>
      </c>
      <c r="D19" s="128"/>
      <c r="E19" s="283" t="s">
        <v>388</v>
      </c>
      <c r="F19" s="284"/>
      <c r="G19" s="286"/>
      <c r="H19" s="128"/>
      <c r="I19" s="165"/>
      <c r="J19" s="165"/>
      <c r="K19" s="137">
        <f t="shared" si="7"/>
        <v>0</v>
      </c>
      <c r="L19" s="135"/>
      <c r="M19" s="135"/>
      <c r="N19" s="135"/>
      <c r="O19" s="135"/>
      <c r="P19" s="136"/>
      <c r="Q19" s="135"/>
      <c r="R19" s="136"/>
      <c r="T19" s="138" t="str">
        <f t="shared" si="11"/>
        <v/>
      </c>
      <c r="U19" s="160"/>
      <c r="V19" s="140" t="e">
        <f t="shared" si="9"/>
        <v>#DIV/0!</v>
      </c>
      <c r="W19" s="152"/>
      <c r="X19" s="48" t="e">
        <f t="shared" si="10"/>
        <v>#VALUE!</v>
      </c>
      <c r="Z19" s="355"/>
      <c r="AA19" s="355"/>
      <c r="AH19" s="358" t="s">
        <v>1641</v>
      </c>
      <c r="AI19" s="358"/>
      <c r="AJ19" s="358"/>
      <c r="AK19" s="358"/>
      <c r="AL19" s="358"/>
      <c r="AM19" s="358"/>
      <c r="AN19" s="358"/>
    </row>
    <row r="20" spans="2:40" ht="54" customHeight="1" x14ac:dyDescent="0.25">
      <c r="B20" s="301" t="s">
        <v>389</v>
      </c>
      <c r="C20" s="156" t="s">
        <v>390</v>
      </c>
      <c r="D20" s="128"/>
      <c r="E20" s="283" t="s">
        <v>391</v>
      </c>
      <c r="F20" s="284"/>
      <c r="G20" s="278" t="s">
        <v>392</v>
      </c>
      <c r="H20" s="128"/>
      <c r="I20" s="165"/>
      <c r="J20" s="165"/>
      <c r="K20" s="137">
        <f t="shared" si="7"/>
        <v>0</v>
      </c>
      <c r="L20" s="135"/>
      <c r="M20" s="135"/>
      <c r="N20" s="135"/>
      <c r="O20" s="135"/>
      <c r="P20" s="136"/>
      <c r="Q20" s="135"/>
      <c r="R20" s="136"/>
      <c r="T20" s="138" t="str">
        <f t="shared" si="11"/>
        <v/>
      </c>
      <c r="U20" s="160"/>
      <c r="V20" s="140" t="e">
        <f t="shared" si="9"/>
        <v>#DIV/0!</v>
      </c>
      <c r="W20" s="152"/>
      <c r="X20" s="48" t="e">
        <f t="shared" si="10"/>
        <v>#VALUE!</v>
      </c>
      <c r="Z20" s="355"/>
      <c r="AA20" s="355"/>
      <c r="AH20" s="358" t="s">
        <v>1642</v>
      </c>
      <c r="AI20" s="358"/>
      <c r="AJ20" s="358"/>
      <c r="AK20" s="358"/>
      <c r="AL20" s="358"/>
      <c r="AM20" s="358"/>
      <c r="AN20" s="358"/>
    </row>
    <row r="21" spans="2:40" ht="57.75" customHeight="1" x14ac:dyDescent="0.25">
      <c r="B21" s="301" t="s">
        <v>393</v>
      </c>
      <c r="C21" s="156" t="s">
        <v>394</v>
      </c>
      <c r="D21" s="128"/>
      <c r="E21" s="283" t="s">
        <v>395</v>
      </c>
      <c r="F21" s="284"/>
      <c r="G21" s="286"/>
      <c r="H21" s="128"/>
      <c r="I21" s="165"/>
      <c r="J21" s="165"/>
      <c r="K21" s="137">
        <f t="shared" si="7"/>
        <v>0</v>
      </c>
      <c r="L21" s="135"/>
      <c r="M21" s="135"/>
      <c r="N21" s="135"/>
      <c r="O21" s="135"/>
      <c r="P21" s="136"/>
      <c r="Q21" s="135"/>
      <c r="R21" s="136"/>
      <c r="T21" s="138" t="str">
        <f t="shared" si="11"/>
        <v/>
      </c>
      <c r="U21" s="160"/>
      <c r="V21" s="140" t="e">
        <f t="shared" si="9"/>
        <v>#DIV/0!</v>
      </c>
      <c r="W21" s="152"/>
      <c r="X21" s="48" t="e">
        <f t="shared" si="10"/>
        <v>#VALUE!</v>
      </c>
      <c r="Z21" s="355"/>
      <c r="AA21" s="355"/>
      <c r="AH21" s="358" t="s">
        <v>1643</v>
      </c>
      <c r="AI21" s="358"/>
      <c r="AJ21" s="358"/>
      <c r="AK21" s="358"/>
      <c r="AL21" s="358"/>
      <c r="AM21" s="358"/>
      <c r="AN21" s="358"/>
    </row>
    <row r="22" spans="2:40" ht="60.75" customHeight="1" x14ac:dyDescent="0.25">
      <c r="B22" s="301" t="s">
        <v>396</v>
      </c>
      <c r="C22" s="156" t="s">
        <v>397</v>
      </c>
      <c r="D22" s="128"/>
      <c r="E22" s="283" t="s">
        <v>398</v>
      </c>
      <c r="F22" s="284"/>
      <c r="G22" s="278" t="s">
        <v>399</v>
      </c>
      <c r="H22" s="128"/>
      <c r="I22" s="165"/>
      <c r="J22" s="165"/>
      <c r="K22" s="137">
        <f t="shared" si="7"/>
        <v>0</v>
      </c>
      <c r="L22" s="135"/>
      <c r="M22" s="135"/>
      <c r="N22" s="135"/>
      <c r="O22" s="135"/>
      <c r="P22" s="136"/>
      <c r="Q22" s="135"/>
      <c r="R22" s="136"/>
      <c r="T22" s="138" t="str">
        <f t="shared" si="11"/>
        <v/>
      </c>
      <c r="U22" s="160"/>
      <c r="V22" s="140" t="e">
        <f t="shared" si="9"/>
        <v>#DIV/0!</v>
      </c>
      <c r="W22" s="152"/>
      <c r="X22" s="48" t="e">
        <f t="shared" si="10"/>
        <v>#VALUE!</v>
      </c>
      <c r="Z22" s="355"/>
      <c r="AA22" s="355"/>
      <c r="AH22" s="345"/>
      <c r="AI22" s="345"/>
      <c r="AJ22" s="345"/>
      <c r="AK22" s="345"/>
      <c r="AL22" s="345"/>
      <c r="AM22" s="345"/>
      <c r="AN22" s="345"/>
    </row>
    <row r="23" spans="2:40" ht="57.75" customHeight="1" x14ac:dyDescent="0.25">
      <c r="B23" s="301" t="s">
        <v>400</v>
      </c>
      <c r="C23" s="156" t="s">
        <v>401</v>
      </c>
      <c r="D23" s="139"/>
      <c r="E23" s="283" t="s">
        <v>402</v>
      </c>
      <c r="F23" s="283"/>
      <c r="G23" s="283"/>
      <c r="H23" s="139"/>
      <c r="I23" s="165"/>
      <c r="J23" s="165"/>
      <c r="K23" s="137">
        <f t="shared" si="7"/>
        <v>0</v>
      </c>
      <c r="L23" s="135"/>
      <c r="M23" s="135"/>
      <c r="N23" s="135"/>
      <c r="O23" s="135"/>
      <c r="P23" s="136"/>
      <c r="Q23" s="135"/>
      <c r="R23" s="136"/>
      <c r="T23" s="138" t="str">
        <f t="shared" si="11"/>
        <v/>
      </c>
      <c r="U23" s="160"/>
      <c r="V23" s="140" t="e">
        <f t="shared" si="9"/>
        <v>#DIV/0!</v>
      </c>
      <c r="W23" s="152"/>
      <c r="X23" s="48" t="e">
        <f t="shared" si="10"/>
        <v>#VALUE!</v>
      </c>
      <c r="Z23" s="355"/>
      <c r="AA23" s="355"/>
      <c r="AH23" s="358" t="s">
        <v>1644</v>
      </c>
      <c r="AI23" s="358"/>
      <c r="AJ23" s="358"/>
      <c r="AK23" s="358"/>
      <c r="AL23" s="358"/>
      <c r="AM23" s="358"/>
      <c r="AN23" s="358"/>
    </row>
    <row r="24" spans="2:40" ht="62.25" customHeight="1" x14ac:dyDescent="0.25">
      <c r="B24" s="301" t="s">
        <v>403</v>
      </c>
      <c r="C24" s="157" t="s">
        <v>404</v>
      </c>
      <c r="D24" s="139"/>
      <c r="E24" s="283" t="s">
        <v>405</v>
      </c>
      <c r="F24" s="283"/>
      <c r="G24" s="278" t="s">
        <v>406</v>
      </c>
      <c r="H24" s="139"/>
      <c r="I24" s="165"/>
      <c r="J24" s="165"/>
      <c r="K24" s="137">
        <f t="shared" si="7"/>
        <v>0</v>
      </c>
      <c r="L24" s="135"/>
      <c r="M24" s="135"/>
      <c r="N24" s="135"/>
      <c r="O24" s="135"/>
      <c r="P24" s="136"/>
      <c r="Q24" s="135"/>
      <c r="R24" s="136"/>
      <c r="T24" s="138" t="str">
        <f t="shared" si="11"/>
        <v/>
      </c>
      <c r="U24" s="160"/>
      <c r="V24" s="140" t="e">
        <f t="shared" si="9"/>
        <v>#DIV/0!</v>
      </c>
      <c r="W24" s="152"/>
      <c r="X24" s="48" t="e">
        <f t="shared" si="10"/>
        <v>#VALUE!</v>
      </c>
      <c r="Z24" s="355"/>
      <c r="AA24" s="355"/>
      <c r="AH24" s="358" t="s">
        <v>1645</v>
      </c>
      <c r="AI24" s="358"/>
      <c r="AJ24" s="358"/>
      <c r="AK24" s="358"/>
      <c r="AL24" s="358"/>
      <c r="AM24" s="358"/>
      <c r="AN24" s="358"/>
    </row>
    <row r="25" spans="2:40" ht="55.5" customHeight="1" x14ac:dyDescent="0.25">
      <c r="B25" s="301">
        <v>6</v>
      </c>
      <c r="C25" s="154" t="s">
        <v>407</v>
      </c>
      <c r="D25" s="128"/>
      <c r="E25" s="283" t="s">
        <v>408</v>
      </c>
      <c r="F25" s="284"/>
      <c r="G25" s="286"/>
      <c r="H25" s="128"/>
      <c r="I25" s="165"/>
      <c r="J25" s="137">
        <f>SUM(L25:Q25)</f>
        <v>0</v>
      </c>
      <c r="K25" s="137">
        <f t="shared" si="7"/>
        <v>0</v>
      </c>
      <c r="L25" s="135"/>
      <c r="M25" s="135"/>
      <c r="N25" s="135"/>
      <c r="O25" s="135"/>
      <c r="P25" s="136"/>
      <c r="Q25" s="135"/>
      <c r="R25" s="136"/>
      <c r="T25" s="138" t="str">
        <f t="shared" si="11"/>
        <v/>
      </c>
      <c r="U25" s="160" t="e">
        <f>1/$J$62</f>
        <v>#DIV/0!</v>
      </c>
      <c r="V25" s="140" t="e">
        <f t="shared" si="9"/>
        <v>#DIV/0!</v>
      </c>
      <c r="W25" s="152" t="e">
        <f>IF(R25=1,0,T25*U25)</f>
        <v>#VALUE!</v>
      </c>
      <c r="X25" s="48" t="e">
        <f t="shared" si="10"/>
        <v>#VALUE!</v>
      </c>
      <c r="Z25" s="355"/>
      <c r="AA25" s="355"/>
      <c r="AH25" s="358" t="s">
        <v>1646</v>
      </c>
      <c r="AI25" s="358"/>
      <c r="AJ25" s="358"/>
      <c r="AK25" s="358"/>
      <c r="AL25" s="358"/>
      <c r="AM25" s="358"/>
      <c r="AN25" s="358"/>
    </row>
    <row r="26" spans="2:40" ht="54.75" customHeight="1" x14ac:dyDescent="0.25">
      <c r="B26" s="301">
        <v>7</v>
      </c>
      <c r="C26" s="154" t="s">
        <v>409</v>
      </c>
      <c r="D26" s="128"/>
      <c r="E26" s="283" t="s">
        <v>410</v>
      </c>
      <c r="F26" s="284"/>
      <c r="G26" s="286"/>
      <c r="H26" s="128"/>
      <c r="I26" s="165"/>
      <c r="J26" s="137">
        <f>SUM(L26:Q26)</f>
        <v>0</v>
      </c>
      <c r="K26" s="137">
        <f t="shared" si="7"/>
        <v>0</v>
      </c>
      <c r="L26" s="135"/>
      <c r="M26" s="135"/>
      <c r="N26" s="135"/>
      <c r="O26" s="135"/>
      <c r="P26" s="136"/>
      <c r="Q26" s="135"/>
      <c r="R26" s="136"/>
      <c r="T26" s="138" t="str">
        <f t="shared" si="11"/>
        <v/>
      </c>
      <c r="U26" s="160" t="e">
        <f>1/$J$62</f>
        <v>#DIV/0!</v>
      </c>
      <c r="V26" s="140" t="e">
        <f t="shared" si="9"/>
        <v>#DIV/0!</v>
      </c>
      <c r="W26" s="152" t="e">
        <f>IF(R26=1,0,T26*U26)</f>
        <v>#VALUE!</v>
      </c>
      <c r="X26" s="48" t="e">
        <f t="shared" si="10"/>
        <v>#VALUE!</v>
      </c>
      <c r="Z26" s="355"/>
      <c r="AA26" s="355"/>
      <c r="AH26" s="358" t="s">
        <v>1647</v>
      </c>
      <c r="AI26" s="358"/>
      <c r="AJ26" s="358"/>
      <c r="AK26" s="358"/>
      <c r="AL26" s="358"/>
      <c r="AM26" s="358"/>
      <c r="AN26" s="358"/>
    </row>
    <row r="27" spans="2:40" ht="55.5" customHeight="1" x14ac:dyDescent="0.25">
      <c r="B27" s="301" t="s">
        <v>411</v>
      </c>
      <c r="C27" s="155" t="s">
        <v>412</v>
      </c>
      <c r="D27" s="132"/>
      <c r="E27" s="279" t="s">
        <v>413</v>
      </c>
      <c r="F27" s="279"/>
      <c r="G27" s="279"/>
      <c r="H27" s="132"/>
      <c r="I27" s="165"/>
      <c r="J27" s="165"/>
      <c r="K27" s="137">
        <f t="shared" si="7"/>
        <v>0</v>
      </c>
      <c r="L27" s="135"/>
      <c r="M27" s="135"/>
      <c r="N27" s="135"/>
      <c r="O27" s="135"/>
      <c r="P27" s="136"/>
      <c r="Q27" s="135"/>
      <c r="R27" s="136"/>
      <c r="T27" s="138" t="str">
        <f t="shared" si="11"/>
        <v/>
      </c>
      <c r="U27" s="160"/>
      <c r="V27" s="140" t="e">
        <f t="shared" si="9"/>
        <v>#DIV/0!</v>
      </c>
      <c r="W27" s="152"/>
      <c r="X27" s="48" t="e">
        <f t="shared" si="10"/>
        <v>#VALUE!</v>
      </c>
      <c r="Z27" s="355"/>
      <c r="AA27" s="355"/>
      <c r="AH27" s="358" t="s">
        <v>1648</v>
      </c>
      <c r="AI27" s="358"/>
      <c r="AJ27" s="358"/>
      <c r="AK27" s="358"/>
      <c r="AL27" s="358"/>
      <c r="AM27" s="358"/>
      <c r="AN27" s="358"/>
    </row>
    <row r="28" spans="2:40" ht="55.5" customHeight="1" x14ac:dyDescent="0.25">
      <c r="B28" s="301" t="s">
        <v>414</v>
      </c>
      <c r="C28" s="156" t="s">
        <v>415</v>
      </c>
      <c r="D28" s="128"/>
      <c r="E28" s="279" t="s">
        <v>416</v>
      </c>
      <c r="F28" s="284"/>
      <c r="G28" s="278" t="s">
        <v>417</v>
      </c>
      <c r="H28" s="128"/>
      <c r="I28" s="165"/>
      <c r="J28" s="165"/>
      <c r="K28" s="137">
        <f t="shared" si="7"/>
        <v>0</v>
      </c>
      <c r="L28" s="135"/>
      <c r="M28" s="135"/>
      <c r="N28" s="135"/>
      <c r="O28" s="135"/>
      <c r="P28" s="136"/>
      <c r="Q28" s="135"/>
      <c r="R28" s="136"/>
      <c r="T28" s="138" t="str">
        <f t="shared" si="11"/>
        <v/>
      </c>
      <c r="U28" s="160"/>
      <c r="V28" s="140" t="e">
        <f t="shared" si="9"/>
        <v>#DIV/0!</v>
      </c>
      <c r="W28" s="152"/>
      <c r="X28" s="48" t="e">
        <f t="shared" si="10"/>
        <v>#VALUE!</v>
      </c>
      <c r="Z28" s="355"/>
      <c r="AA28" s="355"/>
      <c r="AH28" s="357" t="s">
        <v>1649</v>
      </c>
      <c r="AI28" s="357"/>
      <c r="AJ28" s="357"/>
      <c r="AK28" s="357"/>
      <c r="AL28" s="357"/>
      <c r="AM28" s="357"/>
      <c r="AN28" s="357"/>
    </row>
    <row r="29" spans="2:40" ht="53.25" customHeight="1" x14ac:dyDescent="0.25">
      <c r="B29" s="301" t="s">
        <v>418</v>
      </c>
      <c r="C29" s="156" t="s">
        <v>419</v>
      </c>
      <c r="D29" s="128"/>
      <c r="E29" s="284" t="s">
        <v>420</v>
      </c>
      <c r="F29" s="284"/>
      <c r="G29" s="278" t="s">
        <v>421</v>
      </c>
      <c r="H29" s="128"/>
      <c r="I29" s="165"/>
      <c r="J29" s="165"/>
      <c r="K29" s="137">
        <f t="shared" si="7"/>
        <v>0</v>
      </c>
      <c r="L29" s="135"/>
      <c r="M29" s="135"/>
      <c r="N29" s="135"/>
      <c r="O29" s="135"/>
      <c r="P29" s="136"/>
      <c r="Q29" s="135"/>
      <c r="R29" s="136"/>
      <c r="T29" s="138" t="str">
        <f t="shared" si="11"/>
        <v/>
      </c>
      <c r="U29" s="160"/>
      <c r="V29" s="140" t="e">
        <f t="shared" si="9"/>
        <v>#DIV/0!</v>
      </c>
      <c r="W29" s="152"/>
      <c r="X29" s="48" t="e">
        <f t="shared" si="10"/>
        <v>#VALUE!</v>
      </c>
      <c r="Z29" s="355"/>
      <c r="AA29" s="355"/>
      <c r="AH29" s="357" t="s">
        <v>1650</v>
      </c>
      <c r="AI29" s="357"/>
      <c r="AJ29" s="357"/>
      <c r="AK29" s="357"/>
      <c r="AL29" s="357"/>
      <c r="AM29" s="357"/>
      <c r="AN29" s="357"/>
    </row>
    <row r="30" spans="2:40" ht="57" customHeight="1" x14ac:dyDescent="0.25">
      <c r="B30" s="301" t="s">
        <v>422</v>
      </c>
      <c r="C30" s="156" t="s">
        <v>423</v>
      </c>
      <c r="D30" s="128"/>
      <c r="E30" s="284" t="s">
        <v>424</v>
      </c>
      <c r="F30" s="284"/>
      <c r="G30" s="278" t="s">
        <v>425</v>
      </c>
      <c r="H30" s="128"/>
      <c r="I30" s="165"/>
      <c r="J30" s="165"/>
      <c r="K30" s="137">
        <f t="shared" si="7"/>
        <v>0</v>
      </c>
      <c r="L30" s="135"/>
      <c r="M30" s="135"/>
      <c r="N30" s="135"/>
      <c r="O30" s="135"/>
      <c r="P30" s="136"/>
      <c r="Q30" s="135"/>
      <c r="R30" s="136"/>
      <c r="T30" s="138" t="str">
        <f t="shared" si="11"/>
        <v/>
      </c>
      <c r="U30" s="160"/>
      <c r="V30" s="140" t="e">
        <f t="shared" si="9"/>
        <v>#DIV/0!</v>
      </c>
      <c r="W30" s="152"/>
      <c r="X30" s="48" t="e">
        <f t="shared" si="10"/>
        <v>#VALUE!</v>
      </c>
      <c r="Z30" s="355"/>
      <c r="AA30" s="355"/>
      <c r="AH30" s="357" t="s">
        <v>1651</v>
      </c>
      <c r="AI30" s="357"/>
      <c r="AJ30" s="357"/>
      <c r="AK30" s="357"/>
      <c r="AL30" s="357"/>
      <c r="AM30" s="357"/>
      <c r="AN30" s="357"/>
    </row>
    <row r="31" spans="2:40" ht="59.25" customHeight="1" x14ac:dyDescent="0.25">
      <c r="B31" s="301" t="s">
        <v>426</v>
      </c>
      <c r="C31" s="156" t="s">
        <v>427</v>
      </c>
      <c r="D31" s="128"/>
      <c r="E31" s="284" t="s">
        <v>428</v>
      </c>
      <c r="F31" s="284"/>
      <c r="G31" s="286"/>
      <c r="H31" s="128"/>
      <c r="I31" s="165"/>
      <c r="J31" s="165"/>
      <c r="K31" s="137">
        <f t="shared" si="7"/>
        <v>0</v>
      </c>
      <c r="L31" s="135"/>
      <c r="M31" s="135"/>
      <c r="N31" s="135"/>
      <c r="O31" s="135"/>
      <c r="P31" s="136"/>
      <c r="Q31" s="135"/>
      <c r="R31" s="136"/>
      <c r="T31" s="138" t="str">
        <f t="shared" si="11"/>
        <v/>
      </c>
      <c r="U31" s="160"/>
      <c r="V31" s="140" t="e">
        <f t="shared" si="9"/>
        <v>#DIV/0!</v>
      </c>
      <c r="W31" s="152"/>
      <c r="X31" s="48" t="e">
        <f t="shared" si="10"/>
        <v>#VALUE!</v>
      </c>
      <c r="Z31" s="355"/>
      <c r="AA31" s="355"/>
      <c r="AH31" s="358" t="s">
        <v>1652</v>
      </c>
      <c r="AI31" s="358"/>
      <c r="AJ31" s="358"/>
      <c r="AK31" s="358"/>
      <c r="AL31" s="358"/>
      <c r="AM31" s="358"/>
      <c r="AN31" s="358"/>
    </row>
    <row r="32" spans="2:40" ht="54" customHeight="1" x14ac:dyDescent="0.25">
      <c r="B32" s="301" t="s">
        <v>429</v>
      </c>
      <c r="C32" s="156" t="s">
        <v>430</v>
      </c>
      <c r="D32" s="128"/>
      <c r="E32" s="284" t="s">
        <v>431</v>
      </c>
      <c r="F32" s="284"/>
      <c r="G32" s="286"/>
      <c r="H32" s="128"/>
      <c r="I32" s="165"/>
      <c r="J32" s="165"/>
      <c r="K32" s="137">
        <f t="shared" si="7"/>
        <v>0</v>
      </c>
      <c r="L32" s="135"/>
      <c r="M32" s="135"/>
      <c r="N32" s="135"/>
      <c r="O32" s="135"/>
      <c r="P32" s="136"/>
      <c r="Q32" s="135"/>
      <c r="R32" s="136"/>
      <c r="T32" s="138" t="str">
        <f t="shared" si="11"/>
        <v/>
      </c>
      <c r="U32" s="160"/>
      <c r="V32" s="140" t="e">
        <f t="shared" si="9"/>
        <v>#DIV/0!</v>
      </c>
      <c r="W32" s="152"/>
      <c r="X32" s="48" t="e">
        <f t="shared" si="10"/>
        <v>#VALUE!</v>
      </c>
      <c r="Z32" s="355"/>
      <c r="AA32" s="355"/>
      <c r="AH32" s="345"/>
      <c r="AI32" s="345"/>
      <c r="AJ32" s="345"/>
      <c r="AK32" s="345"/>
      <c r="AL32" s="345"/>
      <c r="AM32" s="345"/>
      <c r="AN32" s="345"/>
    </row>
    <row r="33" spans="2:40" ht="52.5" customHeight="1" x14ac:dyDescent="0.25">
      <c r="B33" s="301" t="s">
        <v>432</v>
      </c>
      <c r="C33" s="157" t="s">
        <v>433</v>
      </c>
      <c r="D33" s="128"/>
      <c r="E33" s="284" t="s">
        <v>434</v>
      </c>
      <c r="F33" s="284"/>
      <c r="G33" s="278" t="s">
        <v>435</v>
      </c>
      <c r="H33" s="128"/>
      <c r="I33" s="165"/>
      <c r="J33" s="165"/>
      <c r="K33" s="137">
        <f t="shared" si="7"/>
        <v>0</v>
      </c>
      <c r="L33" s="135"/>
      <c r="M33" s="135"/>
      <c r="N33" s="135"/>
      <c r="O33" s="135"/>
      <c r="P33" s="136"/>
      <c r="Q33" s="135"/>
      <c r="R33" s="136"/>
      <c r="T33" s="138" t="str">
        <f t="shared" si="11"/>
        <v/>
      </c>
      <c r="U33" s="160"/>
      <c r="V33" s="140" t="e">
        <f t="shared" si="9"/>
        <v>#DIV/0!</v>
      </c>
      <c r="W33" s="152"/>
      <c r="X33" s="48" t="e">
        <f t="shared" si="10"/>
        <v>#VALUE!</v>
      </c>
      <c r="Z33" s="355"/>
      <c r="AA33" s="355"/>
      <c r="AH33" s="345"/>
      <c r="AI33" s="345"/>
      <c r="AJ33" s="345"/>
      <c r="AK33" s="345"/>
      <c r="AL33" s="345"/>
      <c r="AM33" s="345"/>
      <c r="AN33" s="345"/>
    </row>
    <row r="34" spans="2:40" ht="54.75" customHeight="1" x14ac:dyDescent="0.25">
      <c r="B34" s="301">
        <v>8</v>
      </c>
      <c r="C34" s="154" t="s">
        <v>436</v>
      </c>
      <c r="D34" s="128"/>
      <c r="E34" s="284"/>
      <c r="F34" s="284"/>
      <c r="G34" s="286"/>
      <c r="H34" s="128"/>
      <c r="I34" s="165"/>
      <c r="J34" s="137">
        <f>SUM(L34:Q34)</f>
        <v>0</v>
      </c>
      <c r="K34" s="137">
        <f t="shared" si="7"/>
        <v>0</v>
      </c>
      <c r="L34" s="135"/>
      <c r="M34" s="135"/>
      <c r="N34" s="135"/>
      <c r="O34" s="135"/>
      <c r="P34" s="136"/>
      <c r="Q34" s="135"/>
      <c r="R34" s="136"/>
      <c r="T34" s="138" t="str">
        <f t="shared" si="11"/>
        <v/>
      </c>
      <c r="U34" s="160" t="e">
        <f>1/$J$62</f>
        <v>#DIV/0!</v>
      </c>
      <c r="V34" s="140" t="e">
        <f t="shared" si="9"/>
        <v>#DIV/0!</v>
      </c>
      <c r="W34" s="152" t="e">
        <f>IF(R34=1,0,T34*U34)</f>
        <v>#VALUE!</v>
      </c>
      <c r="X34" s="48" t="e">
        <f t="shared" si="10"/>
        <v>#VALUE!</v>
      </c>
      <c r="Z34" s="355"/>
      <c r="AA34" s="355"/>
      <c r="AH34" s="358" t="s">
        <v>1653</v>
      </c>
      <c r="AI34" s="358"/>
      <c r="AJ34" s="358"/>
      <c r="AK34" s="358"/>
      <c r="AL34" s="358"/>
      <c r="AM34" s="358"/>
      <c r="AN34" s="358"/>
    </row>
    <row r="35" spans="2:40" ht="51" customHeight="1" x14ac:dyDescent="0.25">
      <c r="B35" s="301" t="s">
        <v>437</v>
      </c>
      <c r="C35" s="155" t="s">
        <v>438</v>
      </c>
      <c r="D35" s="128"/>
      <c r="E35" s="284"/>
      <c r="F35" s="284"/>
      <c r="G35" s="286"/>
      <c r="H35" s="128"/>
      <c r="I35" s="165"/>
      <c r="J35" s="165"/>
      <c r="K35" s="137">
        <f t="shared" si="7"/>
        <v>0</v>
      </c>
      <c r="L35" s="135"/>
      <c r="M35" s="135"/>
      <c r="N35" s="135"/>
      <c r="O35" s="135"/>
      <c r="P35" s="136"/>
      <c r="Q35" s="135"/>
      <c r="R35" s="136"/>
      <c r="T35" s="138" t="str">
        <f t="shared" si="11"/>
        <v/>
      </c>
      <c r="U35" s="160"/>
      <c r="V35" s="140" t="e">
        <f t="shared" si="9"/>
        <v>#DIV/0!</v>
      </c>
      <c r="W35" s="152"/>
      <c r="X35" s="48" t="e">
        <f t="shared" si="10"/>
        <v>#VALUE!</v>
      </c>
      <c r="Z35" s="355"/>
      <c r="AA35" s="355"/>
      <c r="AH35" s="358" t="s">
        <v>1654</v>
      </c>
      <c r="AI35" s="358"/>
      <c r="AJ35" s="358"/>
      <c r="AK35" s="358"/>
      <c r="AL35" s="358"/>
      <c r="AM35" s="358"/>
      <c r="AN35" s="358"/>
    </row>
    <row r="36" spans="2:40" ht="54.75" customHeight="1" x14ac:dyDescent="0.25">
      <c r="B36" s="301" t="s">
        <v>439</v>
      </c>
      <c r="C36" s="156" t="s">
        <v>440</v>
      </c>
      <c r="D36" s="133"/>
      <c r="E36" s="284"/>
      <c r="F36" s="284"/>
      <c r="G36" s="286"/>
      <c r="H36" s="133"/>
      <c r="I36" s="165"/>
      <c r="J36" s="165"/>
      <c r="K36" s="137">
        <f t="shared" si="7"/>
        <v>0</v>
      </c>
      <c r="L36" s="135"/>
      <c r="M36" s="135"/>
      <c r="N36" s="135"/>
      <c r="O36" s="135"/>
      <c r="P36" s="136"/>
      <c r="Q36" s="135"/>
      <c r="R36" s="136"/>
      <c r="T36" s="138" t="str">
        <f t="shared" si="11"/>
        <v/>
      </c>
      <c r="U36" s="160"/>
      <c r="V36" s="140" t="e">
        <f t="shared" si="9"/>
        <v>#DIV/0!</v>
      </c>
      <c r="W36" s="152"/>
      <c r="X36" s="48" t="e">
        <f t="shared" si="10"/>
        <v>#VALUE!</v>
      </c>
      <c r="Z36" s="355"/>
      <c r="AA36" s="355"/>
      <c r="AH36" s="358" t="s">
        <v>1655</v>
      </c>
      <c r="AI36" s="358"/>
      <c r="AJ36" s="358"/>
      <c r="AK36" s="358"/>
      <c r="AL36" s="358"/>
      <c r="AM36" s="358"/>
      <c r="AN36" s="358"/>
    </row>
    <row r="37" spans="2:40" ht="49.5" customHeight="1" x14ac:dyDescent="0.25">
      <c r="B37" s="301" t="s">
        <v>441</v>
      </c>
      <c r="C37" s="156" t="s">
        <v>442</v>
      </c>
      <c r="D37" s="128"/>
      <c r="E37" s="284"/>
      <c r="F37" s="284"/>
      <c r="G37" s="286"/>
      <c r="H37" s="128"/>
      <c r="I37" s="165"/>
      <c r="J37" s="165"/>
      <c r="K37" s="137">
        <f t="shared" si="7"/>
        <v>0</v>
      </c>
      <c r="L37" s="135"/>
      <c r="M37" s="135"/>
      <c r="N37" s="135"/>
      <c r="O37" s="135"/>
      <c r="P37" s="136"/>
      <c r="Q37" s="135"/>
      <c r="R37" s="136"/>
      <c r="T37" s="138" t="str">
        <f t="shared" si="11"/>
        <v/>
      </c>
      <c r="U37" s="160"/>
      <c r="V37" s="140" t="e">
        <f t="shared" si="9"/>
        <v>#DIV/0!</v>
      </c>
      <c r="W37" s="152"/>
      <c r="X37" s="48" t="e">
        <f t="shared" si="10"/>
        <v>#VALUE!</v>
      </c>
      <c r="Z37" s="355"/>
      <c r="AA37" s="355"/>
      <c r="AH37" s="345"/>
      <c r="AI37" s="345"/>
      <c r="AJ37" s="345"/>
      <c r="AK37" s="345"/>
      <c r="AL37" s="345"/>
      <c r="AM37" s="345"/>
      <c r="AN37" s="345"/>
    </row>
    <row r="38" spans="2:40" ht="48.75" customHeight="1" x14ac:dyDescent="0.25">
      <c r="B38" s="301" t="s">
        <v>443</v>
      </c>
      <c r="C38" s="156" t="s">
        <v>444</v>
      </c>
      <c r="D38" s="128"/>
      <c r="E38" s="284"/>
      <c r="F38" s="284"/>
      <c r="G38" s="286"/>
      <c r="H38" s="128"/>
      <c r="I38" s="165"/>
      <c r="J38" s="165"/>
      <c r="K38" s="137">
        <f t="shared" si="7"/>
        <v>0</v>
      </c>
      <c r="L38" s="135"/>
      <c r="M38" s="135"/>
      <c r="N38" s="135"/>
      <c r="O38" s="135"/>
      <c r="P38" s="136"/>
      <c r="Q38" s="135"/>
      <c r="R38" s="136"/>
      <c r="T38" s="138" t="str">
        <f t="shared" si="11"/>
        <v/>
      </c>
      <c r="U38" s="160"/>
      <c r="V38" s="140" t="e">
        <f t="shared" si="9"/>
        <v>#DIV/0!</v>
      </c>
      <c r="W38" s="152"/>
      <c r="X38" s="48" t="e">
        <f t="shared" si="10"/>
        <v>#VALUE!</v>
      </c>
      <c r="Z38" s="355"/>
      <c r="AA38" s="355"/>
      <c r="AH38" s="358" t="s">
        <v>1656</v>
      </c>
      <c r="AI38" s="358"/>
      <c r="AJ38" s="358"/>
      <c r="AK38" s="358"/>
      <c r="AL38" s="358"/>
      <c r="AM38" s="358"/>
      <c r="AN38" s="358"/>
    </row>
    <row r="39" spans="2:40" ht="49.5" customHeight="1" x14ac:dyDescent="0.25">
      <c r="B39" s="301" t="s">
        <v>445</v>
      </c>
      <c r="C39" s="156" t="s">
        <v>446</v>
      </c>
      <c r="D39" s="128"/>
      <c r="E39" s="284"/>
      <c r="F39" s="284"/>
      <c r="G39" s="286"/>
      <c r="H39" s="128"/>
      <c r="I39" s="165"/>
      <c r="J39" s="165"/>
      <c r="K39" s="137">
        <f t="shared" si="7"/>
        <v>0</v>
      </c>
      <c r="L39" s="135"/>
      <c r="M39" s="135"/>
      <c r="N39" s="135"/>
      <c r="O39" s="135"/>
      <c r="P39" s="136"/>
      <c r="Q39" s="135"/>
      <c r="R39" s="136"/>
      <c r="T39" s="138" t="str">
        <f t="shared" si="11"/>
        <v/>
      </c>
      <c r="U39" s="160"/>
      <c r="V39" s="140" t="e">
        <f t="shared" si="9"/>
        <v>#DIV/0!</v>
      </c>
      <c r="W39" s="152"/>
      <c r="X39" s="48" t="e">
        <f t="shared" si="10"/>
        <v>#VALUE!</v>
      </c>
      <c r="Z39" s="355"/>
      <c r="AA39" s="355"/>
      <c r="AH39" s="358" t="s">
        <v>1657</v>
      </c>
      <c r="AI39" s="358"/>
      <c r="AJ39" s="358"/>
      <c r="AK39" s="358"/>
      <c r="AL39" s="358"/>
      <c r="AM39" s="358"/>
      <c r="AN39" s="358"/>
    </row>
    <row r="40" spans="2:40" ht="51" customHeight="1" x14ac:dyDescent="0.25">
      <c r="B40" s="301" t="s">
        <v>447</v>
      </c>
      <c r="C40" s="157" t="s">
        <v>448</v>
      </c>
      <c r="D40" s="128"/>
      <c r="E40" s="284"/>
      <c r="F40" s="284"/>
      <c r="G40" s="286"/>
      <c r="H40" s="128"/>
      <c r="I40" s="165"/>
      <c r="J40" s="165"/>
      <c r="K40" s="137">
        <f t="shared" si="7"/>
        <v>0</v>
      </c>
      <c r="L40" s="135"/>
      <c r="M40" s="135"/>
      <c r="N40" s="135"/>
      <c r="O40" s="135"/>
      <c r="P40" s="136"/>
      <c r="Q40" s="135"/>
      <c r="R40" s="136"/>
      <c r="T40" s="138" t="str">
        <f t="shared" si="11"/>
        <v/>
      </c>
      <c r="U40" s="160"/>
      <c r="V40" s="140" t="e">
        <f t="shared" si="9"/>
        <v>#DIV/0!</v>
      </c>
      <c r="W40" s="152"/>
      <c r="X40" s="48" t="e">
        <f t="shared" si="10"/>
        <v>#VALUE!</v>
      </c>
      <c r="Z40" s="355"/>
      <c r="AA40" s="355"/>
      <c r="AH40" s="358" t="s">
        <v>1658</v>
      </c>
      <c r="AI40" s="358"/>
      <c r="AJ40" s="358"/>
      <c r="AK40" s="358"/>
      <c r="AL40" s="358"/>
      <c r="AM40" s="358"/>
      <c r="AN40" s="358"/>
    </row>
    <row r="41" spans="2:40" ht="58.5" customHeight="1" x14ac:dyDescent="0.25">
      <c r="B41" s="301">
        <v>9</v>
      </c>
      <c r="C41" s="154" t="s">
        <v>449</v>
      </c>
      <c r="D41" s="128"/>
      <c r="E41" s="284" t="s">
        <v>450</v>
      </c>
      <c r="F41" s="284"/>
      <c r="G41" s="286"/>
      <c r="H41" s="128"/>
      <c r="I41" s="165"/>
      <c r="J41" s="137">
        <f>SUM(L41:Q41)</f>
        <v>0</v>
      </c>
      <c r="K41" s="137">
        <f t="shared" si="7"/>
        <v>0</v>
      </c>
      <c r="L41" s="135"/>
      <c r="M41" s="135"/>
      <c r="N41" s="135"/>
      <c r="O41" s="135"/>
      <c r="P41" s="136"/>
      <c r="Q41" s="135"/>
      <c r="R41" s="136"/>
      <c r="T41" s="138" t="str">
        <f t="shared" si="11"/>
        <v/>
      </c>
      <c r="U41" s="160" t="e">
        <f>1/$J$62</f>
        <v>#DIV/0!</v>
      </c>
      <c r="V41" s="140" t="e">
        <f t="shared" si="9"/>
        <v>#DIV/0!</v>
      </c>
      <c r="W41" s="152" t="e">
        <f>IF(R41=1,0,T41*U41)</f>
        <v>#VALUE!</v>
      </c>
      <c r="X41" s="48" t="e">
        <f t="shared" si="10"/>
        <v>#VALUE!</v>
      </c>
      <c r="Z41" s="355"/>
      <c r="AA41" s="355"/>
      <c r="AH41" s="358" t="s">
        <v>1659</v>
      </c>
      <c r="AI41" s="358"/>
      <c r="AJ41" s="358"/>
      <c r="AK41" s="358"/>
      <c r="AL41" s="358"/>
      <c r="AM41" s="358"/>
      <c r="AN41" s="358"/>
    </row>
    <row r="42" spans="2:40" ht="51.75" customHeight="1" x14ac:dyDescent="0.25">
      <c r="B42" s="301" t="s">
        <v>451</v>
      </c>
      <c r="C42" s="176" t="s">
        <v>452</v>
      </c>
      <c r="D42" s="133"/>
      <c r="E42" s="284" t="s">
        <v>453</v>
      </c>
      <c r="F42" s="284"/>
      <c r="G42" s="278" t="s">
        <v>454</v>
      </c>
      <c r="H42" s="133"/>
      <c r="I42" s="165"/>
      <c r="J42" s="165"/>
      <c r="K42" s="137">
        <f t="shared" si="7"/>
        <v>0</v>
      </c>
      <c r="L42" s="135"/>
      <c r="M42" s="135"/>
      <c r="N42" s="135"/>
      <c r="O42" s="135"/>
      <c r="P42" s="136"/>
      <c r="Q42" s="135"/>
      <c r="R42" s="136"/>
      <c r="T42" s="138" t="str">
        <f t="shared" si="11"/>
        <v/>
      </c>
      <c r="U42" s="160"/>
      <c r="V42" s="140" t="e">
        <f t="shared" ref="V42" si="12">1/$K$62</f>
        <v>#DIV/0!</v>
      </c>
      <c r="W42" s="152"/>
      <c r="X42" s="48" t="e">
        <f t="shared" si="10"/>
        <v>#VALUE!</v>
      </c>
      <c r="Z42" s="355"/>
      <c r="AA42" s="355"/>
      <c r="AH42" s="358" t="s">
        <v>1660</v>
      </c>
      <c r="AI42" s="358"/>
      <c r="AJ42" s="358"/>
      <c r="AK42" s="358"/>
      <c r="AL42" s="358"/>
      <c r="AM42" s="358"/>
      <c r="AN42" s="358"/>
    </row>
    <row r="43" spans="2:40" ht="49.5" customHeight="1" x14ac:dyDescent="0.25">
      <c r="B43" s="301" t="s">
        <v>455</v>
      </c>
      <c r="C43" s="156" t="s">
        <v>456</v>
      </c>
      <c r="D43" s="128"/>
      <c r="E43" s="284" t="s">
        <v>457</v>
      </c>
      <c r="F43" s="284"/>
      <c r="G43" s="286"/>
      <c r="H43" s="128"/>
      <c r="I43" s="165"/>
      <c r="J43" s="165"/>
      <c r="K43" s="137">
        <f t="shared" si="7"/>
        <v>0</v>
      </c>
      <c r="L43" s="135"/>
      <c r="M43" s="135"/>
      <c r="N43" s="135"/>
      <c r="O43" s="135"/>
      <c r="P43" s="136"/>
      <c r="Q43" s="135"/>
      <c r="R43" s="136"/>
      <c r="T43" s="138" t="str">
        <f t="shared" si="11"/>
        <v/>
      </c>
      <c r="U43" s="160"/>
      <c r="V43" s="140" t="e">
        <f t="shared" ref="V43" si="13">1/$K$62</f>
        <v>#DIV/0!</v>
      </c>
      <c r="W43" s="152"/>
      <c r="X43" s="48" t="e">
        <f t="shared" si="10"/>
        <v>#VALUE!</v>
      </c>
      <c r="Z43" s="355"/>
      <c r="AA43" s="355"/>
      <c r="AH43" s="358" t="s">
        <v>1661</v>
      </c>
      <c r="AI43" s="358"/>
      <c r="AJ43" s="358"/>
      <c r="AK43" s="358"/>
      <c r="AL43" s="358"/>
      <c r="AM43" s="358"/>
      <c r="AN43" s="358"/>
    </row>
    <row r="44" spans="2:40" ht="48" customHeight="1" x14ac:dyDescent="0.25">
      <c r="B44" s="301" t="s">
        <v>458</v>
      </c>
      <c r="C44" s="156" t="s">
        <v>459</v>
      </c>
      <c r="D44" s="128"/>
      <c r="E44" s="284" t="s">
        <v>460</v>
      </c>
      <c r="F44" s="284"/>
      <c r="G44" s="286"/>
      <c r="H44" s="128"/>
      <c r="I44" s="165"/>
      <c r="J44" s="165"/>
      <c r="K44" s="137">
        <f t="shared" si="7"/>
        <v>0</v>
      </c>
      <c r="L44" s="135"/>
      <c r="M44" s="135"/>
      <c r="N44" s="135"/>
      <c r="O44" s="135"/>
      <c r="P44" s="136"/>
      <c r="Q44" s="135"/>
      <c r="R44" s="136"/>
      <c r="T44" s="138" t="str">
        <f t="shared" si="11"/>
        <v/>
      </c>
      <c r="U44" s="160"/>
      <c r="V44" s="140" t="e">
        <f t="shared" ref="V44:V60" si="14">1/$K$62</f>
        <v>#DIV/0!</v>
      </c>
      <c r="W44" s="152"/>
      <c r="X44" s="48" t="e">
        <f t="shared" si="10"/>
        <v>#VALUE!</v>
      </c>
      <c r="Z44" s="355"/>
      <c r="AA44" s="355"/>
      <c r="AH44" s="358" t="s">
        <v>1662</v>
      </c>
      <c r="AI44" s="358"/>
      <c r="AJ44" s="358"/>
      <c r="AK44" s="358"/>
      <c r="AL44" s="358"/>
      <c r="AM44" s="358"/>
      <c r="AN44" s="358"/>
    </row>
    <row r="45" spans="2:40" ht="50.25" customHeight="1" x14ac:dyDescent="0.25">
      <c r="B45" s="301" t="s">
        <v>461</v>
      </c>
      <c r="C45" s="156" t="s">
        <v>462</v>
      </c>
      <c r="D45" s="128"/>
      <c r="E45" s="284" t="s">
        <v>463</v>
      </c>
      <c r="F45" s="284"/>
      <c r="G45" s="286"/>
      <c r="H45" s="128"/>
      <c r="I45" s="165"/>
      <c r="J45" s="165"/>
      <c r="K45" s="137">
        <f t="shared" si="7"/>
        <v>0</v>
      </c>
      <c r="L45" s="135"/>
      <c r="M45" s="135"/>
      <c r="N45" s="135"/>
      <c r="O45" s="135"/>
      <c r="P45" s="136"/>
      <c r="Q45" s="135"/>
      <c r="R45" s="136"/>
      <c r="T45" s="138" t="str">
        <f t="shared" si="11"/>
        <v/>
      </c>
      <c r="U45" s="160"/>
      <c r="V45" s="140" t="e">
        <f t="shared" si="14"/>
        <v>#DIV/0!</v>
      </c>
      <c r="W45" s="152"/>
      <c r="X45" s="48" t="e">
        <f t="shared" si="10"/>
        <v>#VALUE!</v>
      </c>
      <c r="Z45" s="355"/>
      <c r="AA45" s="355"/>
      <c r="AH45" s="358" t="s">
        <v>1663</v>
      </c>
      <c r="AI45" s="358"/>
      <c r="AJ45" s="358"/>
      <c r="AK45" s="358"/>
      <c r="AL45" s="358"/>
      <c r="AM45" s="358"/>
      <c r="AN45" s="358"/>
    </row>
    <row r="46" spans="2:40" ht="56.25" customHeight="1" x14ac:dyDescent="0.25">
      <c r="B46" s="301" t="s">
        <v>464</v>
      </c>
      <c r="C46" s="156" t="s">
        <v>465</v>
      </c>
      <c r="D46" s="128"/>
      <c r="E46" s="284" t="s">
        <v>466</v>
      </c>
      <c r="F46" s="284"/>
      <c r="G46" s="286"/>
      <c r="H46" s="128"/>
      <c r="I46" s="165"/>
      <c r="J46" s="165"/>
      <c r="K46" s="137">
        <f t="shared" si="7"/>
        <v>0</v>
      </c>
      <c r="L46" s="135"/>
      <c r="M46" s="135"/>
      <c r="N46" s="135"/>
      <c r="O46" s="135"/>
      <c r="P46" s="136"/>
      <c r="Q46" s="135"/>
      <c r="R46" s="136"/>
      <c r="T46" s="138" t="str">
        <f t="shared" si="11"/>
        <v/>
      </c>
      <c r="U46" s="160"/>
      <c r="V46" s="140" t="e">
        <f t="shared" si="14"/>
        <v>#DIV/0!</v>
      </c>
      <c r="W46" s="152"/>
      <c r="X46" s="48" t="e">
        <f t="shared" si="10"/>
        <v>#VALUE!</v>
      </c>
      <c r="Z46" s="355"/>
      <c r="AA46" s="355"/>
      <c r="AH46" s="358" t="s">
        <v>1664</v>
      </c>
      <c r="AI46" s="358"/>
      <c r="AJ46" s="358"/>
      <c r="AK46" s="358"/>
      <c r="AL46" s="358"/>
      <c r="AM46" s="358"/>
      <c r="AN46" s="358"/>
    </row>
    <row r="47" spans="2:40" ht="52.5" customHeight="1" x14ac:dyDescent="0.25">
      <c r="B47" s="301" t="s">
        <v>467</v>
      </c>
      <c r="C47" s="157" t="s">
        <v>468</v>
      </c>
      <c r="D47" s="189"/>
      <c r="E47" s="279" t="s">
        <v>469</v>
      </c>
      <c r="F47" s="279"/>
      <c r="G47" s="279"/>
      <c r="H47" s="139"/>
      <c r="I47" s="165"/>
      <c r="J47" s="165"/>
      <c r="K47" s="137">
        <f t="shared" si="7"/>
        <v>0</v>
      </c>
      <c r="L47" s="135"/>
      <c r="M47" s="135"/>
      <c r="N47" s="135"/>
      <c r="O47" s="135"/>
      <c r="P47" s="136"/>
      <c r="Q47" s="135"/>
      <c r="R47" s="136"/>
      <c r="T47" s="138" t="str">
        <f t="shared" si="11"/>
        <v/>
      </c>
      <c r="U47" s="160"/>
      <c r="V47" s="140" t="e">
        <f t="shared" si="14"/>
        <v>#DIV/0!</v>
      </c>
      <c r="W47" s="152"/>
      <c r="X47" s="48" t="e">
        <f t="shared" si="10"/>
        <v>#VALUE!</v>
      </c>
      <c r="Z47" s="355"/>
      <c r="AA47" s="355"/>
      <c r="AH47" s="358" t="s">
        <v>1665</v>
      </c>
      <c r="AI47" s="358"/>
      <c r="AJ47" s="358"/>
      <c r="AK47" s="358"/>
      <c r="AL47" s="358"/>
      <c r="AM47" s="358"/>
      <c r="AN47" s="358"/>
    </row>
    <row r="48" spans="2:40" ht="54.75" customHeight="1" x14ac:dyDescent="0.25">
      <c r="B48" s="301">
        <v>10</v>
      </c>
      <c r="C48" s="154" t="s">
        <v>470</v>
      </c>
      <c r="D48" s="128"/>
      <c r="E48" s="284" t="s">
        <v>471</v>
      </c>
      <c r="F48" s="284"/>
      <c r="G48" s="286"/>
      <c r="H48" s="128"/>
      <c r="I48" s="165"/>
      <c r="J48" s="137">
        <f>SUM(L48:Q48)</f>
        <v>0</v>
      </c>
      <c r="K48" s="137">
        <f t="shared" si="7"/>
        <v>0</v>
      </c>
      <c r="L48" s="135"/>
      <c r="M48" s="135"/>
      <c r="N48" s="135"/>
      <c r="O48" s="135"/>
      <c r="P48" s="136"/>
      <c r="Q48" s="135"/>
      <c r="R48" s="136"/>
      <c r="T48" s="138" t="str">
        <f t="shared" si="11"/>
        <v/>
      </c>
      <c r="U48" s="160" t="e">
        <f>1/$J$62</f>
        <v>#DIV/0!</v>
      </c>
      <c r="V48" s="140" t="e">
        <f t="shared" si="14"/>
        <v>#DIV/0!</v>
      </c>
      <c r="W48" s="152" t="e">
        <f>IF(R48=1,0,T48*U48)</f>
        <v>#VALUE!</v>
      </c>
      <c r="X48" s="48" t="e">
        <f t="shared" si="10"/>
        <v>#VALUE!</v>
      </c>
      <c r="Z48" s="355"/>
      <c r="AA48" s="355"/>
      <c r="AH48" s="358" t="s">
        <v>1666</v>
      </c>
      <c r="AI48" s="358"/>
      <c r="AJ48" s="358"/>
      <c r="AK48" s="358"/>
      <c r="AL48" s="358"/>
      <c r="AM48" s="358"/>
      <c r="AN48" s="358"/>
    </row>
    <row r="49" spans="2:40" ht="50.25" customHeight="1" x14ac:dyDescent="0.25">
      <c r="B49" s="301" t="s">
        <v>472</v>
      </c>
      <c r="C49" s="155" t="s">
        <v>473</v>
      </c>
      <c r="D49" s="128"/>
      <c r="E49" s="284" t="s">
        <v>474</v>
      </c>
      <c r="F49" s="284"/>
      <c r="G49" s="286"/>
      <c r="H49" s="128"/>
      <c r="I49" s="165"/>
      <c r="J49" s="165"/>
      <c r="K49" s="137">
        <f t="shared" si="7"/>
        <v>0</v>
      </c>
      <c r="L49" s="135"/>
      <c r="M49" s="135"/>
      <c r="N49" s="135"/>
      <c r="O49" s="135"/>
      <c r="P49" s="136"/>
      <c r="Q49" s="135"/>
      <c r="R49" s="136"/>
      <c r="T49" s="138" t="str">
        <f t="shared" si="11"/>
        <v/>
      </c>
      <c r="U49" s="160"/>
      <c r="V49" s="140" t="e">
        <f t="shared" si="14"/>
        <v>#DIV/0!</v>
      </c>
      <c r="W49" s="152"/>
      <c r="X49" s="48" t="e">
        <f t="shared" si="10"/>
        <v>#VALUE!</v>
      </c>
      <c r="Z49" s="355"/>
      <c r="AA49" s="355"/>
      <c r="AH49" s="358" t="s">
        <v>1667</v>
      </c>
      <c r="AI49" s="358"/>
      <c r="AJ49" s="358"/>
      <c r="AK49" s="358"/>
      <c r="AL49" s="358"/>
      <c r="AM49" s="358"/>
      <c r="AN49" s="358"/>
    </row>
    <row r="50" spans="2:40" ht="50.25" customHeight="1" x14ac:dyDescent="0.25">
      <c r="B50" s="301" t="s">
        <v>475</v>
      </c>
      <c r="C50" s="157" t="s">
        <v>476</v>
      </c>
      <c r="D50" s="128"/>
      <c r="E50" s="284" t="s">
        <v>477</v>
      </c>
      <c r="F50" s="284"/>
      <c r="G50" s="286"/>
      <c r="H50" s="128"/>
      <c r="I50" s="165"/>
      <c r="J50" s="165"/>
      <c r="K50" s="137">
        <f t="shared" si="7"/>
        <v>0</v>
      </c>
      <c r="L50" s="135"/>
      <c r="M50" s="135"/>
      <c r="N50" s="135"/>
      <c r="O50" s="135"/>
      <c r="P50" s="136"/>
      <c r="Q50" s="135"/>
      <c r="R50" s="136"/>
      <c r="T50" s="138" t="str">
        <f t="shared" si="11"/>
        <v/>
      </c>
      <c r="U50" s="160"/>
      <c r="V50" s="140" t="e">
        <f t="shared" si="14"/>
        <v>#DIV/0!</v>
      </c>
      <c r="W50" s="152"/>
      <c r="X50" s="48" t="e">
        <f t="shared" si="10"/>
        <v>#VALUE!</v>
      </c>
      <c r="Z50" s="355"/>
      <c r="AA50" s="355"/>
      <c r="AH50" s="358" t="s">
        <v>1668</v>
      </c>
      <c r="AI50" s="358"/>
      <c r="AJ50" s="358"/>
      <c r="AK50" s="358"/>
      <c r="AL50" s="358"/>
      <c r="AM50" s="358"/>
      <c r="AN50" s="358"/>
    </row>
    <row r="51" spans="2:40" ht="49.5" customHeight="1" x14ac:dyDescent="0.25">
      <c r="B51" s="301">
        <v>11</v>
      </c>
      <c r="C51" s="154" t="s">
        <v>478</v>
      </c>
      <c r="D51" s="128"/>
      <c r="E51" s="284"/>
      <c r="F51" s="284"/>
      <c r="G51" s="278" t="s">
        <v>479</v>
      </c>
      <c r="H51" s="128"/>
      <c r="I51" s="165"/>
      <c r="J51" s="137">
        <f>SUM(L51:Q51)</f>
        <v>0</v>
      </c>
      <c r="K51" s="137">
        <f t="shared" ref="K51" si="15">SUM(L51:Q51)</f>
        <v>0</v>
      </c>
      <c r="L51" s="135"/>
      <c r="M51" s="135"/>
      <c r="N51" s="135"/>
      <c r="O51" s="135"/>
      <c r="P51" s="136"/>
      <c r="Q51" s="135"/>
      <c r="R51" s="136"/>
      <c r="T51" s="138" t="str">
        <f t="shared" ref="T51" si="16">IF(SUM(L51:Q51)=1,((L51*0)+(M51*20)+(N51*40)+(O51*60)+(P51*80)+(Q51*100)),"")</f>
        <v/>
      </c>
      <c r="U51" s="160" t="e">
        <f>1/$J$62</f>
        <v>#DIV/0!</v>
      </c>
      <c r="V51" s="140" t="e">
        <f t="shared" si="14"/>
        <v>#DIV/0!</v>
      </c>
      <c r="W51" s="152" t="e">
        <f>IF(R51=1,0,T51*U51)</f>
        <v>#VALUE!</v>
      </c>
      <c r="X51" s="48" t="e">
        <f t="shared" ref="X51" si="17">IF(R51=1,0,T51*V51)</f>
        <v>#VALUE!</v>
      </c>
      <c r="Z51" s="355"/>
      <c r="AA51" s="355"/>
      <c r="AH51" s="357" t="s">
        <v>1669</v>
      </c>
      <c r="AI51" s="357"/>
      <c r="AJ51" s="357"/>
      <c r="AK51" s="357"/>
      <c r="AL51" s="357"/>
      <c r="AM51" s="357"/>
      <c r="AN51" s="357"/>
    </row>
    <row r="52" spans="2:40" ht="46.5" customHeight="1" x14ac:dyDescent="0.25">
      <c r="B52" s="301" t="s">
        <v>480</v>
      </c>
      <c r="C52" s="155" t="s">
        <v>481</v>
      </c>
      <c r="D52" s="128"/>
      <c r="E52" s="284"/>
      <c r="F52" s="284"/>
      <c r="G52" s="278" t="s">
        <v>482</v>
      </c>
      <c r="H52" s="128"/>
      <c r="I52" s="165"/>
      <c r="J52" s="165"/>
      <c r="K52" s="137">
        <f t="shared" ref="K52" si="18">SUM(L52:Q52)</f>
        <v>0</v>
      </c>
      <c r="L52" s="135"/>
      <c r="M52" s="135"/>
      <c r="N52" s="135"/>
      <c r="O52" s="135"/>
      <c r="P52" s="136"/>
      <c r="Q52" s="135"/>
      <c r="R52" s="136"/>
      <c r="T52" s="138" t="str">
        <f t="shared" ref="T52" si="19">IF(SUM(L52:Q52)=1,((L52*0)+(M52*20)+(N52*40)+(O52*60)+(P52*80)+(Q52*100)),"")</f>
        <v/>
      </c>
      <c r="U52" s="160"/>
      <c r="V52" s="140" t="e">
        <f t="shared" si="14"/>
        <v>#DIV/0!</v>
      </c>
      <c r="W52" s="152"/>
      <c r="X52" s="48" t="e">
        <f t="shared" ref="X52" si="20">IF(R52=1,0,T52*V52)</f>
        <v>#VALUE!</v>
      </c>
      <c r="Z52" s="355"/>
      <c r="AA52" s="355"/>
      <c r="AH52" s="358" t="s">
        <v>1670</v>
      </c>
      <c r="AI52" s="358"/>
      <c r="AJ52" s="358"/>
      <c r="AK52" s="358"/>
      <c r="AL52" s="358"/>
      <c r="AM52" s="358"/>
      <c r="AN52" s="358"/>
    </row>
    <row r="53" spans="2:40" ht="48.75" customHeight="1" x14ac:dyDescent="0.25">
      <c r="B53" s="301" t="s">
        <v>483</v>
      </c>
      <c r="C53" s="157" t="s">
        <v>484</v>
      </c>
      <c r="D53" s="189"/>
      <c r="E53" s="279"/>
      <c r="F53" s="279"/>
      <c r="G53" s="278" t="s">
        <v>485</v>
      </c>
      <c r="I53" s="165"/>
      <c r="J53" s="165"/>
      <c r="K53" s="137">
        <f t="shared" ref="K53:K60" si="21">SUM(L53:Q53)</f>
        <v>0</v>
      </c>
      <c r="L53" s="135"/>
      <c r="M53" s="135"/>
      <c r="N53" s="135"/>
      <c r="O53" s="135"/>
      <c r="P53" s="136"/>
      <c r="Q53" s="135"/>
      <c r="R53" s="136"/>
      <c r="T53" s="138" t="str">
        <f t="shared" ref="T53:T60" si="22">IF(SUM(L53:Q53)=1,((L53*0)+(M53*20)+(N53*40)+(O53*60)+(P53*80)+(Q53*100)),"")</f>
        <v/>
      </c>
      <c r="U53" s="160"/>
      <c r="V53" s="140" t="e">
        <f t="shared" si="14"/>
        <v>#DIV/0!</v>
      </c>
      <c r="W53" s="152"/>
      <c r="X53" s="48" t="e">
        <f t="shared" ref="X53:X60" si="23">IF(R53=1,0,T53*V53)</f>
        <v>#VALUE!</v>
      </c>
      <c r="Z53" s="355"/>
      <c r="AA53" s="355"/>
      <c r="AH53" s="358" t="s">
        <v>1671</v>
      </c>
      <c r="AI53" s="358"/>
      <c r="AJ53" s="358"/>
      <c r="AK53" s="358"/>
      <c r="AL53" s="358"/>
      <c r="AM53" s="358"/>
      <c r="AN53" s="358"/>
    </row>
    <row r="54" spans="2:40" ht="61.5" customHeight="1" x14ac:dyDescent="0.25">
      <c r="B54" s="301">
        <v>12</v>
      </c>
      <c r="C54" s="154" t="s">
        <v>486</v>
      </c>
      <c r="D54" s="189"/>
      <c r="E54" s="279" t="s">
        <v>487</v>
      </c>
      <c r="F54" s="279"/>
      <c r="G54" s="278" t="s">
        <v>488</v>
      </c>
      <c r="I54" s="165"/>
      <c r="J54" s="137">
        <f>SUM(L54:Q54)</f>
        <v>0</v>
      </c>
      <c r="K54" s="137">
        <f t="shared" si="21"/>
        <v>0</v>
      </c>
      <c r="L54" s="135"/>
      <c r="M54" s="135"/>
      <c r="N54" s="135"/>
      <c r="O54" s="135"/>
      <c r="P54" s="136"/>
      <c r="Q54" s="135"/>
      <c r="R54" s="136"/>
      <c r="T54" s="138" t="str">
        <f t="shared" si="22"/>
        <v/>
      </c>
      <c r="U54" s="160" t="e">
        <f>1/$J$62</f>
        <v>#DIV/0!</v>
      </c>
      <c r="V54" s="140" t="e">
        <f t="shared" si="14"/>
        <v>#DIV/0!</v>
      </c>
      <c r="W54" s="199" t="e">
        <f>IF(R54=1,0,T54*U54)</f>
        <v>#VALUE!</v>
      </c>
      <c r="X54" s="48" t="e">
        <f t="shared" si="23"/>
        <v>#VALUE!</v>
      </c>
      <c r="Z54" s="355"/>
      <c r="AA54" s="355"/>
      <c r="AH54" s="358" t="s">
        <v>1672</v>
      </c>
      <c r="AI54" s="358"/>
      <c r="AJ54" s="358"/>
      <c r="AK54" s="358"/>
      <c r="AL54" s="358"/>
      <c r="AM54" s="358"/>
      <c r="AN54" s="358"/>
    </row>
    <row r="55" spans="2:40" ht="46.5" customHeight="1" x14ac:dyDescent="0.25">
      <c r="B55" s="301" t="s">
        <v>489</v>
      </c>
      <c r="C55" s="155" t="s">
        <v>490</v>
      </c>
      <c r="D55" s="189"/>
      <c r="E55" s="279" t="s">
        <v>491</v>
      </c>
      <c r="F55" s="279"/>
      <c r="G55" s="279"/>
      <c r="I55" s="165"/>
      <c r="J55" s="165"/>
      <c r="K55" s="137">
        <f t="shared" si="21"/>
        <v>0</v>
      </c>
      <c r="L55" s="135"/>
      <c r="M55" s="135"/>
      <c r="N55" s="135"/>
      <c r="O55" s="135"/>
      <c r="P55" s="136"/>
      <c r="Q55" s="135"/>
      <c r="R55" s="136"/>
      <c r="T55" s="138" t="str">
        <f t="shared" si="22"/>
        <v/>
      </c>
      <c r="U55" s="160"/>
      <c r="V55" s="140" t="e">
        <f t="shared" si="14"/>
        <v>#DIV/0!</v>
      </c>
      <c r="W55" s="152"/>
      <c r="X55" s="48" t="e">
        <f t="shared" si="23"/>
        <v>#VALUE!</v>
      </c>
      <c r="Z55" s="355"/>
      <c r="AA55" s="355"/>
      <c r="AH55" s="358" t="s">
        <v>1673</v>
      </c>
      <c r="AI55" s="358"/>
      <c r="AJ55" s="358"/>
      <c r="AK55" s="358"/>
      <c r="AL55" s="358"/>
      <c r="AM55" s="358"/>
      <c r="AN55" s="358"/>
    </row>
    <row r="56" spans="2:40" ht="49.5" customHeight="1" x14ac:dyDescent="0.25">
      <c r="B56" s="301" t="s">
        <v>492</v>
      </c>
      <c r="C56" s="156" t="s">
        <v>493</v>
      </c>
      <c r="D56" s="189"/>
      <c r="E56" s="279" t="s">
        <v>494</v>
      </c>
      <c r="F56" s="279"/>
      <c r="G56" s="278" t="s">
        <v>495</v>
      </c>
      <c r="I56" s="165"/>
      <c r="J56" s="165"/>
      <c r="K56" s="137">
        <f t="shared" si="21"/>
        <v>0</v>
      </c>
      <c r="L56" s="135"/>
      <c r="M56" s="135"/>
      <c r="N56" s="135"/>
      <c r="O56" s="135"/>
      <c r="P56" s="136"/>
      <c r="Q56" s="135"/>
      <c r="R56" s="136"/>
      <c r="T56" s="138" t="str">
        <f t="shared" si="22"/>
        <v/>
      </c>
      <c r="U56" s="160"/>
      <c r="V56" s="140" t="e">
        <f t="shared" si="14"/>
        <v>#DIV/0!</v>
      </c>
      <c r="W56" s="152"/>
      <c r="X56" s="48" t="e">
        <f t="shared" si="23"/>
        <v>#VALUE!</v>
      </c>
      <c r="Z56" s="355"/>
      <c r="AA56" s="355"/>
      <c r="AH56" s="358" t="s">
        <v>1674</v>
      </c>
      <c r="AI56" s="358"/>
      <c r="AJ56" s="358"/>
      <c r="AK56" s="358"/>
      <c r="AL56" s="358"/>
      <c r="AM56" s="358"/>
      <c r="AN56" s="358"/>
    </row>
    <row r="57" spans="2:40" ht="53.25" customHeight="1" x14ac:dyDescent="0.25">
      <c r="B57" s="301" t="s">
        <v>496</v>
      </c>
      <c r="C57" s="156" t="s">
        <v>497</v>
      </c>
      <c r="D57" s="189"/>
      <c r="E57" s="279" t="s">
        <v>498</v>
      </c>
      <c r="F57" s="279"/>
      <c r="G57" s="279"/>
      <c r="I57" s="165"/>
      <c r="J57" s="165"/>
      <c r="K57" s="137">
        <f t="shared" si="21"/>
        <v>0</v>
      </c>
      <c r="L57" s="135"/>
      <c r="M57" s="135"/>
      <c r="N57" s="135"/>
      <c r="O57" s="135"/>
      <c r="P57" s="136"/>
      <c r="Q57" s="135"/>
      <c r="R57" s="136"/>
      <c r="T57" s="138" t="str">
        <f t="shared" si="22"/>
        <v/>
      </c>
      <c r="U57" s="160"/>
      <c r="V57" s="140" t="e">
        <f t="shared" si="14"/>
        <v>#DIV/0!</v>
      </c>
      <c r="W57" s="152"/>
      <c r="X57" s="48" t="e">
        <f t="shared" si="23"/>
        <v>#VALUE!</v>
      </c>
      <c r="Z57" s="355"/>
      <c r="AA57" s="355"/>
      <c r="AH57" s="358" t="s">
        <v>1675</v>
      </c>
      <c r="AI57" s="358"/>
      <c r="AJ57" s="358"/>
      <c r="AK57" s="358"/>
      <c r="AL57" s="358"/>
      <c r="AM57" s="358"/>
      <c r="AN57" s="358"/>
    </row>
    <row r="58" spans="2:40" ht="48.75" customHeight="1" x14ac:dyDescent="0.25">
      <c r="B58" s="301" t="s">
        <v>499</v>
      </c>
      <c r="C58" s="156" t="s">
        <v>500</v>
      </c>
      <c r="D58" s="189"/>
      <c r="E58" s="279" t="s">
        <v>501</v>
      </c>
      <c r="F58" s="279"/>
      <c r="G58" s="279"/>
      <c r="I58" s="165"/>
      <c r="J58" s="165"/>
      <c r="K58" s="137">
        <f t="shared" si="21"/>
        <v>0</v>
      </c>
      <c r="L58" s="135"/>
      <c r="M58" s="135"/>
      <c r="N58" s="135"/>
      <c r="O58" s="135"/>
      <c r="P58" s="136"/>
      <c r="Q58" s="135"/>
      <c r="R58" s="136"/>
      <c r="T58" s="138" t="str">
        <f t="shared" si="22"/>
        <v/>
      </c>
      <c r="U58" s="160"/>
      <c r="V58" s="140" t="e">
        <f t="shared" si="14"/>
        <v>#DIV/0!</v>
      </c>
      <c r="W58" s="152"/>
      <c r="X58" s="48" t="e">
        <f t="shared" si="23"/>
        <v>#VALUE!</v>
      </c>
      <c r="Z58" s="355"/>
      <c r="AA58" s="355"/>
      <c r="AH58" s="358" t="s">
        <v>1676</v>
      </c>
      <c r="AI58" s="358"/>
      <c r="AJ58" s="358"/>
      <c r="AK58" s="358"/>
      <c r="AL58" s="358"/>
      <c r="AM58" s="358"/>
      <c r="AN58" s="358"/>
    </row>
    <row r="59" spans="2:40" ht="51.75" customHeight="1" x14ac:dyDescent="0.25">
      <c r="B59" s="301" t="s">
        <v>502</v>
      </c>
      <c r="C59" s="156" t="s">
        <v>503</v>
      </c>
      <c r="D59" s="189"/>
      <c r="E59" s="279" t="s">
        <v>504</v>
      </c>
      <c r="F59" s="279"/>
      <c r="G59" s="278" t="s">
        <v>505</v>
      </c>
      <c r="I59" s="165"/>
      <c r="J59" s="165"/>
      <c r="K59" s="137">
        <f t="shared" si="21"/>
        <v>0</v>
      </c>
      <c r="L59" s="135"/>
      <c r="M59" s="135"/>
      <c r="N59" s="135"/>
      <c r="O59" s="135"/>
      <c r="P59" s="136"/>
      <c r="Q59" s="135"/>
      <c r="R59" s="136"/>
      <c r="T59" s="138" t="str">
        <f t="shared" si="22"/>
        <v/>
      </c>
      <c r="U59" s="160"/>
      <c r="V59" s="140" t="e">
        <f t="shared" si="14"/>
        <v>#DIV/0!</v>
      </c>
      <c r="W59" s="152"/>
      <c r="X59" s="48" t="e">
        <f t="shared" si="23"/>
        <v>#VALUE!</v>
      </c>
      <c r="Z59" s="355"/>
      <c r="AA59" s="355"/>
      <c r="AH59" s="358" t="s">
        <v>1677</v>
      </c>
      <c r="AI59" s="358"/>
      <c r="AJ59" s="358"/>
      <c r="AK59" s="358"/>
      <c r="AL59" s="358"/>
      <c r="AM59" s="358"/>
      <c r="AN59" s="358"/>
    </row>
    <row r="60" spans="2:40" ht="63.75" customHeight="1" x14ac:dyDescent="0.25">
      <c r="B60" s="301" t="s">
        <v>506</v>
      </c>
      <c r="C60" s="157" t="s">
        <v>507</v>
      </c>
      <c r="D60" s="189"/>
      <c r="E60" s="279" t="s">
        <v>508</v>
      </c>
      <c r="F60" s="279"/>
      <c r="G60" s="279"/>
      <c r="I60" s="165"/>
      <c r="J60" s="165"/>
      <c r="K60" s="137">
        <f t="shared" si="21"/>
        <v>0</v>
      </c>
      <c r="L60" s="135"/>
      <c r="M60" s="135"/>
      <c r="N60" s="135"/>
      <c r="O60" s="135"/>
      <c r="P60" s="136"/>
      <c r="Q60" s="135"/>
      <c r="R60" s="136"/>
      <c r="T60" s="138" t="str">
        <f t="shared" si="22"/>
        <v/>
      </c>
      <c r="U60" s="160"/>
      <c r="V60" s="140" t="e">
        <f t="shared" si="14"/>
        <v>#DIV/0!</v>
      </c>
      <c r="W60" s="152"/>
      <c r="X60" s="48" t="e">
        <f t="shared" si="23"/>
        <v>#VALUE!</v>
      </c>
      <c r="Z60" s="355"/>
      <c r="AA60" s="355"/>
      <c r="AH60" s="358" t="s">
        <v>1678</v>
      </c>
      <c r="AI60" s="358"/>
      <c r="AJ60" s="358"/>
      <c r="AK60" s="358"/>
      <c r="AL60" s="358"/>
      <c r="AM60" s="358"/>
      <c r="AN60" s="358"/>
    </row>
    <row r="61" spans="2:40" x14ac:dyDescent="0.25">
      <c r="C61" s="165"/>
      <c r="G61" s="116"/>
    </row>
    <row r="62" spans="2:40" x14ac:dyDescent="0.25">
      <c r="C62" s="165"/>
      <c r="J62" s="163">
        <f>SUM(J10:J60)</f>
        <v>0</v>
      </c>
      <c r="K62" s="163">
        <f>SUM(K10:K60)</f>
        <v>0</v>
      </c>
      <c r="S62" s="131" t="s">
        <v>509</v>
      </c>
      <c r="T62" s="142">
        <f>SUMIF(J62,12-W64,W62)</f>
        <v>0</v>
      </c>
      <c r="W62" s="184" t="e">
        <f>SUM(W10:W60)</f>
        <v>#VALUE!</v>
      </c>
      <c r="X62" s="184" t="e">
        <f>SUM(X10:X60)</f>
        <v>#VALUE!</v>
      </c>
    </row>
    <row r="63" spans="2:40" x14ac:dyDescent="0.25">
      <c r="C63" s="165"/>
      <c r="S63" s="131" t="s">
        <v>510</v>
      </c>
      <c r="T63" s="142">
        <f>SUMIF(K62,51-W65,X62)</f>
        <v>0</v>
      </c>
      <c r="Y63" s="141"/>
    </row>
    <row r="64" spans="2:40" x14ac:dyDescent="0.25">
      <c r="C64" s="165"/>
      <c r="V64" s="163" t="s">
        <v>517</v>
      </c>
      <c r="W64" s="163">
        <f>SUM(R10,R12,R14,R16,R17,R25,R26,R34,R41,R48,R51,R54)</f>
        <v>0</v>
      </c>
      <c r="Y64" s="141"/>
    </row>
    <row r="65" spans="3:33" x14ac:dyDescent="0.25">
      <c r="C65" s="165"/>
      <c r="V65" s="163" t="s">
        <v>518</v>
      </c>
      <c r="W65" s="163">
        <f>SUM(R10:R60)</f>
        <v>0</v>
      </c>
    </row>
    <row r="66" spans="3:33" ht="13.5" customHeight="1" x14ac:dyDescent="0.25">
      <c r="C66" s="165"/>
    </row>
    <row r="67" spans="3:33" x14ac:dyDescent="0.25">
      <c r="C67" s="165"/>
    </row>
    <row r="74" spans="3:33" ht="22.5" customHeight="1" x14ac:dyDescent="0.25">
      <c r="AB74" s="164"/>
      <c r="AC74" s="164"/>
      <c r="AD74" s="164"/>
    </row>
    <row r="76" spans="3:33" ht="15" customHeight="1" x14ac:dyDescent="0.25">
      <c r="AB76" s="164"/>
      <c r="AC76" s="164"/>
      <c r="AD76" s="164"/>
      <c r="AE76" s="164"/>
      <c r="AF76" s="164"/>
      <c r="AG76" s="164"/>
    </row>
  </sheetData>
  <sheetProtection formatCells="0" formatColumns="0" formatRows="0" insertColumns="0" insertRows="0" insertHyperlinks="0" deleteColumns="0" deleteRows="0" sort="0" autoFilter="0" pivotTables="0"/>
  <mergeCells count="108">
    <mergeCell ref="C6:S6"/>
    <mergeCell ref="Z22:AA22"/>
    <mergeCell ref="Z23:AA23"/>
    <mergeCell ref="Z24:AA24"/>
    <mergeCell ref="Z26:AA26"/>
    <mergeCell ref="AH60:AN60"/>
    <mergeCell ref="Z60:AA60"/>
    <mergeCell ref="Z53:AA53"/>
    <mergeCell ref="Z54:AA54"/>
    <mergeCell ref="Z55:AA55"/>
    <mergeCell ref="Z56:AA56"/>
    <mergeCell ref="Z57:AA57"/>
    <mergeCell ref="Z58:AA58"/>
    <mergeCell ref="Z59:AA59"/>
    <mergeCell ref="AH53:AN53"/>
    <mergeCell ref="AH56:AN56"/>
    <mergeCell ref="AH57:AN57"/>
    <mergeCell ref="AH58:AN58"/>
    <mergeCell ref="AH59:AN59"/>
    <mergeCell ref="Z52:AA52"/>
    <mergeCell ref="Z38:AA38"/>
    <mergeCell ref="Z39:AA39"/>
    <mergeCell ref="Z40:AA40"/>
    <mergeCell ref="Z41:AA41"/>
    <mergeCell ref="Z28:AA28"/>
    <mergeCell ref="Z47:AA47"/>
    <mergeCell ref="Z32:AA32"/>
    <mergeCell ref="Z33:AA33"/>
    <mergeCell ref="Z34:AA34"/>
    <mergeCell ref="Z35:AA35"/>
    <mergeCell ref="Z36:AA36"/>
    <mergeCell ref="Z48:AA48"/>
    <mergeCell ref="Z49:AA49"/>
    <mergeCell ref="Z50:AA50"/>
    <mergeCell ref="Z51:AA51"/>
    <mergeCell ref="Z44:AA44"/>
    <mergeCell ref="Z45:AA45"/>
    <mergeCell ref="Z46:AA46"/>
    <mergeCell ref="Z29:AA29"/>
    <mergeCell ref="Z30:AA30"/>
    <mergeCell ref="Z31:AA31"/>
    <mergeCell ref="Z43:AA43"/>
    <mergeCell ref="Z42:AA42"/>
    <mergeCell ref="Z37:AA37"/>
    <mergeCell ref="J7:R7"/>
    <mergeCell ref="C1:W1"/>
    <mergeCell ref="C2:V2"/>
    <mergeCell ref="C3:V3"/>
    <mergeCell ref="E7:E8"/>
    <mergeCell ref="G7:G8"/>
    <mergeCell ref="C7:C8"/>
    <mergeCell ref="T7:V7"/>
    <mergeCell ref="L5:AD5"/>
    <mergeCell ref="Z10:AA10"/>
    <mergeCell ref="Z11:AA11"/>
    <mergeCell ref="Z27:AA27"/>
    <mergeCell ref="Z16:AA16"/>
    <mergeCell ref="Z17:AA17"/>
    <mergeCell ref="Z25:AA25"/>
    <mergeCell ref="Z18:AA18"/>
    <mergeCell ref="Z19:AA19"/>
    <mergeCell ref="Z12:AA12"/>
    <mergeCell ref="Z13:AA13"/>
    <mergeCell ref="Z14:AA14"/>
    <mergeCell ref="Z15:AA15"/>
    <mergeCell ref="Z20:AA20"/>
    <mergeCell ref="Z21:AA21"/>
    <mergeCell ref="AH36:AN36"/>
    <mergeCell ref="AH48:AN48"/>
    <mergeCell ref="AH45:AN45"/>
    <mergeCell ref="AH46:AN46"/>
    <mergeCell ref="AH7:AN8"/>
    <mergeCell ref="AH16:AN16"/>
    <mergeCell ref="AH17:AN17"/>
    <mergeCell ref="AH25:AN25"/>
    <mergeCell ref="AH18:AN18"/>
    <mergeCell ref="AH11:AN11"/>
    <mergeCell ref="AH19:AN19"/>
    <mergeCell ref="AH20:AN20"/>
    <mergeCell ref="AH21:AN21"/>
    <mergeCell ref="AH12:AN12"/>
    <mergeCell ref="AH13:AN13"/>
    <mergeCell ref="AH14:AN14"/>
    <mergeCell ref="AH15:AN15"/>
    <mergeCell ref="AH50:AN50"/>
    <mergeCell ref="AH54:AN54"/>
    <mergeCell ref="AH55:AN55"/>
    <mergeCell ref="AH52:AN52"/>
    <mergeCell ref="AH51:AN51"/>
    <mergeCell ref="AH47:AN47"/>
    <mergeCell ref="AH26:AN26"/>
    <mergeCell ref="AH23:AN23"/>
    <mergeCell ref="AH49:AN49"/>
    <mergeCell ref="AH31:AN31"/>
    <mergeCell ref="AH35:AN35"/>
    <mergeCell ref="AH24:AN24"/>
    <mergeCell ref="AH41:AN41"/>
    <mergeCell ref="AH42:AN42"/>
    <mergeCell ref="AH43:AN43"/>
    <mergeCell ref="AH44:AN44"/>
    <mergeCell ref="AH38:AN38"/>
    <mergeCell ref="AH27:AN27"/>
    <mergeCell ref="AH28:AN28"/>
    <mergeCell ref="AH29:AN29"/>
    <mergeCell ref="AH30:AN30"/>
    <mergeCell ref="AH39:AN39"/>
    <mergeCell ref="AH40:AN40"/>
    <mergeCell ref="AH34:AN34"/>
  </mergeCells>
  <conditionalFormatting sqref="K10">
    <cfRule type="cellIs" dxfId="609" priority="1093" stopIfTrue="1" operator="notEqual">
      <formula>1</formula>
    </cfRule>
    <cfRule type="cellIs" dxfId="608" priority="1094" stopIfTrue="1" operator="equal">
      <formula>1</formula>
    </cfRule>
  </conditionalFormatting>
  <conditionalFormatting sqref="T63">
    <cfRule type="containsBlanks" dxfId="607" priority="822" stopIfTrue="1">
      <formula>LEN(TRIM(T63))=0</formula>
    </cfRule>
    <cfRule type="cellIs" dxfId="606" priority="823" stopIfTrue="1" operator="lessThan">
      <formula>19.999</formula>
    </cfRule>
    <cfRule type="cellIs" dxfId="605" priority="824" stopIfTrue="1" operator="lessThan">
      <formula>39.999</formula>
    </cfRule>
    <cfRule type="cellIs" dxfId="604" priority="825" stopIfTrue="1" operator="lessThan">
      <formula>59.999</formula>
    </cfRule>
    <cfRule type="cellIs" dxfId="603" priority="826" stopIfTrue="1" operator="lessThan">
      <formula>79.999</formula>
    </cfRule>
    <cfRule type="cellIs" dxfId="602" priority="827" stopIfTrue="1" operator="lessThan">
      <formula>89.999</formula>
    </cfRule>
    <cfRule type="cellIs" dxfId="601" priority="828" stopIfTrue="1" operator="between">
      <formula>90</formula>
      <formula>100</formula>
    </cfRule>
  </conditionalFormatting>
  <conditionalFormatting sqref="T62">
    <cfRule type="containsBlanks" dxfId="600" priority="591" stopIfTrue="1">
      <formula>LEN(TRIM(T62))=0</formula>
    </cfRule>
    <cfRule type="cellIs" dxfId="599" priority="592" stopIfTrue="1" operator="lessThan">
      <formula>19.999</formula>
    </cfRule>
    <cfRule type="cellIs" dxfId="598" priority="593" stopIfTrue="1" operator="lessThan">
      <formula>39.999</formula>
    </cfRule>
    <cfRule type="cellIs" dxfId="597" priority="594" stopIfTrue="1" operator="lessThan">
      <formula>59.999</formula>
    </cfRule>
    <cfRule type="cellIs" dxfId="596" priority="595" stopIfTrue="1" operator="lessThan">
      <formula>79.999</formula>
    </cfRule>
    <cfRule type="cellIs" dxfId="595" priority="596" stopIfTrue="1" operator="lessThan">
      <formula>89.999</formula>
    </cfRule>
    <cfRule type="cellIs" dxfId="594" priority="597" stopIfTrue="1" operator="between">
      <formula>90</formula>
      <formula>100</formula>
    </cfRule>
  </conditionalFormatting>
  <conditionalFormatting sqref="J10">
    <cfRule type="cellIs" dxfId="593" priority="474" stopIfTrue="1" operator="notEqual">
      <formula>1</formula>
    </cfRule>
    <cfRule type="cellIs" dxfId="592" priority="475" stopIfTrue="1" operator="equal">
      <formula>1</formula>
    </cfRule>
  </conditionalFormatting>
  <conditionalFormatting sqref="J16">
    <cfRule type="cellIs" dxfId="591" priority="194" stopIfTrue="1" operator="notEqual">
      <formula>1</formula>
    </cfRule>
    <cfRule type="cellIs" dxfId="590" priority="195" stopIfTrue="1" operator="equal">
      <formula>1</formula>
    </cfRule>
  </conditionalFormatting>
  <conditionalFormatting sqref="J17">
    <cfRule type="cellIs" dxfId="589" priority="192" stopIfTrue="1" operator="notEqual">
      <formula>1</formula>
    </cfRule>
    <cfRule type="cellIs" dxfId="588" priority="193" stopIfTrue="1" operator="equal">
      <formula>1</formula>
    </cfRule>
  </conditionalFormatting>
  <conditionalFormatting sqref="J26">
    <cfRule type="cellIs" dxfId="587" priority="190" stopIfTrue="1" operator="notEqual">
      <formula>1</formula>
    </cfRule>
    <cfRule type="cellIs" dxfId="586" priority="191" stopIfTrue="1" operator="equal">
      <formula>1</formula>
    </cfRule>
  </conditionalFormatting>
  <conditionalFormatting sqref="J34">
    <cfRule type="cellIs" dxfId="585" priority="188" stopIfTrue="1" operator="notEqual">
      <formula>1</formula>
    </cfRule>
    <cfRule type="cellIs" dxfId="584" priority="189" stopIfTrue="1" operator="equal">
      <formula>1</formula>
    </cfRule>
  </conditionalFormatting>
  <conditionalFormatting sqref="J41">
    <cfRule type="cellIs" dxfId="583" priority="186" stopIfTrue="1" operator="notEqual">
      <formula>1</formula>
    </cfRule>
    <cfRule type="cellIs" dxfId="582" priority="187" stopIfTrue="1" operator="equal">
      <formula>1</formula>
    </cfRule>
  </conditionalFormatting>
  <conditionalFormatting sqref="J48">
    <cfRule type="cellIs" dxfId="581" priority="184" stopIfTrue="1" operator="notEqual">
      <formula>1</formula>
    </cfRule>
    <cfRule type="cellIs" dxfId="580" priority="185" stopIfTrue="1" operator="equal">
      <formula>1</formula>
    </cfRule>
  </conditionalFormatting>
  <conditionalFormatting sqref="K11">
    <cfRule type="cellIs" dxfId="579" priority="182" stopIfTrue="1" operator="notEqual">
      <formula>1</formula>
    </cfRule>
    <cfRule type="cellIs" dxfId="578" priority="183" stopIfTrue="1" operator="equal">
      <formula>1</formula>
    </cfRule>
  </conditionalFormatting>
  <conditionalFormatting sqref="K16">
    <cfRule type="cellIs" dxfId="577" priority="180" stopIfTrue="1" operator="notEqual">
      <formula>1</formula>
    </cfRule>
    <cfRule type="cellIs" dxfId="576" priority="181" stopIfTrue="1" operator="equal">
      <formula>1</formula>
    </cfRule>
  </conditionalFormatting>
  <conditionalFormatting sqref="K17">
    <cfRule type="cellIs" dxfId="575" priority="178" stopIfTrue="1" operator="notEqual">
      <formula>1</formula>
    </cfRule>
    <cfRule type="cellIs" dxfId="574" priority="179" stopIfTrue="1" operator="equal">
      <formula>1</formula>
    </cfRule>
  </conditionalFormatting>
  <conditionalFormatting sqref="K25">
    <cfRule type="cellIs" dxfId="573" priority="176" stopIfTrue="1" operator="notEqual">
      <formula>1</formula>
    </cfRule>
    <cfRule type="cellIs" dxfId="572" priority="177" stopIfTrue="1" operator="equal">
      <formula>1</formula>
    </cfRule>
  </conditionalFormatting>
  <conditionalFormatting sqref="K18">
    <cfRule type="cellIs" dxfId="571" priority="174" stopIfTrue="1" operator="notEqual">
      <formula>1</formula>
    </cfRule>
    <cfRule type="cellIs" dxfId="570" priority="175" stopIfTrue="1" operator="equal">
      <formula>1</formula>
    </cfRule>
  </conditionalFormatting>
  <conditionalFormatting sqref="K19">
    <cfRule type="cellIs" dxfId="569" priority="172" stopIfTrue="1" operator="notEqual">
      <formula>1</formula>
    </cfRule>
    <cfRule type="cellIs" dxfId="568" priority="173" stopIfTrue="1" operator="equal">
      <formula>1</formula>
    </cfRule>
  </conditionalFormatting>
  <conditionalFormatting sqref="K20">
    <cfRule type="cellIs" dxfId="567" priority="170" stopIfTrue="1" operator="notEqual">
      <formula>1</formula>
    </cfRule>
    <cfRule type="cellIs" dxfId="566" priority="171" stopIfTrue="1" operator="equal">
      <formula>1</formula>
    </cfRule>
  </conditionalFormatting>
  <conditionalFormatting sqref="K21">
    <cfRule type="cellIs" dxfId="565" priority="168" stopIfTrue="1" operator="notEqual">
      <formula>1</formula>
    </cfRule>
    <cfRule type="cellIs" dxfId="564" priority="169" stopIfTrue="1" operator="equal">
      <formula>1</formula>
    </cfRule>
  </conditionalFormatting>
  <conditionalFormatting sqref="K22">
    <cfRule type="cellIs" dxfId="563" priority="166" stopIfTrue="1" operator="notEqual">
      <formula>1</formula>
    </cfRule>
    <cfRule type="cellIs" dxfId="562" priority="167" stopIfTrue="1" operator="equal">
      <formula>1</formula>
    </cfRule>
  </conditionalFormatting>
  <conditionalFormatting sqref="K23">
    <cfRule type="cellIs" dxfId="561" priority="164" stopIfTrue="1" operator="notEqual">
      <formula>1</formula>
    </cfRule>
    <cfRule type="cellIs" dxfId="560" priority="165" stopIfTrue="1" operator="equal">
      <formula>1</formula>
    </cfRule>
  </conditionalFormatting>
  <conditionalFormatting sqref="K24">
    <cfRule type="cellIs" dxfId="559" priority="162" stopIfTrue="1" operator="notEqual">
      <formula>1</formula>
    </cfRule>
    <cfRule type="cellIs" dxfId="558" priority="163" stopIfTrue="1" operator="equal">
      <formula>1</formula>
    </cfRule>
  </conditionalFormatting>
  <conditionalFormatting sqref="K26">
    <cfRule type="cellIs" dxfId="557" priority="160" stopIfTrue="1" operator="notEqual">
      <formula>1</formula>
    </cfRule>
    <cfRule type="cellIs" dxfId="556" priority="161" stopIfTrue="1" operator="equal">
      <formula>1</formula>
    </cfRule>
  </conditionalFormatting>
  <conditionalFormatting sqref="K27">
    <cfRule type="cellIs" dxfId="555" priority="158" stopIfTrue="1" operator="notEqual">
      <formula>1</formula>
    </cfRule>
    <cfRule type="cellIs" dxfId="554" priority="159" stopIfTrue="1" operator="equal">
      <formula>1</formula>
    </cfRule>
  </conditionalFormatting>
  <conditionalFormatting sqref="K28">
    <cfRule type="cellIs" dxfId="553" priority="156" stopIfTrue="1" operator="notEqual">
      <formula>1</formula>
    </cfRule>
    <cfRule type="cellIs" dxfId="552" priority="157" stopIfTrue="1" operator="equal">
      <formula>1</formula>
    </cfRule>
  </conditionalFormatting>
  <conditionalFormatting sqref="K29">
    <cfRule type="cellIs" dxfId="551" priority="154" stopIfTrue="1" operator="notEqual">
      <formula>1</formula>
    </cfRule>
    <cfRule type="cellIs" dxfId="550" priority="155" stopIfTrue="1" operator="equal">
      <formula>1</formula>
    </cfRule>
  </conditionalFormatting>
  <conditionalFormatting sqref="K30">
    <cfRule type="cellIs" dxfId="549" priority="152" stopIfTrue="1" operator="notEqual">
      <formula>1</formula>
    </cfRule>
    <cfRule type="cellIs" dxfId="548" priority="153" stopIfTrue="1" operator="equal">
      <formula>1</formula>
    </cfRule>
  </conditionalFormatting>
  <conditionalFormatting sqref="K31">
    <cfRule type="cellIs" dxfId="547" priority="150" stopIfTrue="1" operator="notEqual">
      <formula>1</formula>
    </cfRule>
    <cfRule type="cellIs" dxfId="546" priority="151" stopIfTrue="1" operator="equal">
      <formula>1</formula>
    </cfRule>
  </conditionalFormatting>
  <conditionalFormatting sqref="K32">
    <cfRule type="cellIs" dxfId="545" priority="148" stopIfTrue="1" operator="notEqual">
      <formula>1</formula>
    </cfRule>
    <cfRule type="cellIs" dxfId="544" priority="149" stopIfTrue="1" operator="equal">
      <formula>1</formula>
    </cfRule>
  </conditionalFormatting>
  <conditionalFormatting sqref="K33">
    <cfRule type="cellIs" dxfId="543" priority="146" stopIfTrue="1" operator="notEqual">
      <formula>1</formula>
    </cfRule>
    <cfRule type="cellIs" dxfId="542" priority="147" stopIfTrue="1" operator="equal">
      <formula>1</formula>
    </cfRule>
  </conditionalFormatting>
  <conditionalFormatting sqref="K34">
    <cfRule type="cellIs" dxfId="541" priority="144" stopIfTrue="1" operator="notEqual">
      <formula>1</formula>
    </cfRule>
    <cfRule type="cellIs" dxfId="540" priority="145" stopIfTrue="1" operator="equal">
      <formula>1</formula>
    </cfRule>
  </conditionalFormatting>
  <conditionalFormatting sqref="K35">
    <cfRule type="cellIs" dxfId="539" priority="142" stopIfTrue="1" operator="notEqual">
      <formula>1</formula>
    </cfRule>
    <cfRule type="cellIs" dxfId="538" priority="143" stopIfTrue="1" operator="equal">
      <formula>1</formula>
    </cfRule>
  </conditionalFormatting>
  <conditionalFormatting sqref="K36">
    <cfRule type="cellIs" dxfId="537" priority="140" stopIfTrue="1" operator="notEqual">
      <formula>1</formula>
    </cfRule>
    <cfRule type="cellIs" dxfId="536" priority="141" stopIfTrue="1" operator="equal">
      <formula>1</formula>
    </cfRule>
  </conditionalFormatting>
  <conditionalFormatting sqref="K37">
    <cfRule type="cellIs" dxfId="535" priority="138" stopIfTrue="1" operator="notEqual">
      <formula>1</formula>
    </cfRule>
    <cfRule type="cellIs" dxfId="534" priority="139" stopIfTrue="1" operator="equal">
      <formula>1</formula>
    </cfRule>
  </conditionalFormatting>
  <conditionalFormatting sqref="K38">
    <cfRule type="cellIs" dxfId="533" priority="136" stopIfTrue="1" operator="notEqual">
      <formula>1</formula>
    </cfRule>
    <cfRule type="cellIs" dxfId="532" priority="137" stopIfTrue="1" operator="equal">
      <formula>1</formula>
    </cfRule>
  </conditionalFormatting>
  <conditionalFormatting sqref="K39">
    <cfRule type="cellIs" dxfId="531" priority="134" stopIfTrue="1" operator="notEqual">
      <formula>1</formula>
    </cfRule>
    <cfRule type="cellIs" dxfId="530" priority="135" stopIfTrue="1" operator="equal">
      <formula>1</formula>
    </cfRule>
  </conditionalFormatting>
  <conditionalFormatting sqref="K40">
    <cfRule type="cellIs" dxfId="529" priority="132" stopIfTrue="1" operator="notEqual">
      <formula>1</formula>
    </cfRule>
    <cfRule type="cellIs" dxfId="528" priority="133" stopIfTrue="1" operator="equal">
      <formula>1</formula>
    </cfRule>
  </conditionalFormatting>
  <conditionalFormatting sqref="K41">
    <cfRule type="cellIs" dxfId="527" priority="130" stopIfTrue="1" operator="notEqual">
      <formula>1</formula>
    </cfRule>
    <cfRule type="cellIs" dxfId="526" priority="131" stopIfTrue="1" operator="equal">
      <formula>1</formula>
    </cfRule>
  </conditionalFormatting>
  <conditionalFormatting sqref="K42">
    <cfRule type="cellIs" dxfId="525" priority="128" stopIfTrue="1" operator="notEqual">
      <formula>1</formula>
    </cfRule>
    <cfRule type="cellIs" dxfId="524" priority="129" stopIfTrue="1" operator="equal">
      <formula>1</formula>
    </cfRule>
  </conditionalFormatting>
  <conditionalFormatting sqref="K43">
    <cfRule type="cellIs" dxfId="523" priority="126" stopIfTrue="1" operator="notEqual">
      <formula>1</formula>
    </cfRule>
    <cfRule type="cellIs" dxfId="522" priority="127" stopIfTrue="1" operator="equal">
      <formula>1</formula>
    </cfRule>
  </conditionalFormatting>
  <conditionalFormatting sqref="K44">
    <cfRule type="cellIs" dxfId="521" priority="124" stopIfTrue="1" operator="notEqual">
      <formula>1</formula>
    </cfRule>
    <cfRule type="cellIs" dxfId="520" priority="125" stopIfTrue="1" operator="equal">
      <formula>1</formula>
    </cfRule>
  </conditionalFormatting>
  <conditionalFormatting sqref="K45">
    <cfRule type="cellIs" dxfId="519" priority="122" stopIfTrue="1" operator="notEqual">
      <formula>1</formula>
    </cfRule>
    <cfRule type="cellIs" dxfId="518" priority="123" stopIfTrue="1" operator="equal">
      <formula>1</formula>
    </cfRule>
  </conditionalFormatting>
  <conditionalFormatting sqref="K46">
    <cfRule type="cellIs" dxfId="517" priority="120" stopIfTrue="1" operator="notEqual">
      <formula>1</formula>
    </cfRule>
    <cfRule type="cellIs" dxfId="516" priority="121" stopIfTrue="1" operator="equal">
      <formula>1</formula>
    </cfRule>
  </conditionalFormatting>
  <conditionalFormatting sqref="K48">
    <cfRule type="cellIs" dxfId="515" priority="118" stopIfTrue="1" operator="notEqual">
      <formula>1</formula>
    </cfRule>
    <cfRule type="cellIs" dxfId="514" priority="119" stopIfTrue="1" operator="equal">
      <formula>1</formula>
    </cfRule>
  </conditionalFormatting>
  <conditionalFormatting sqref="K49">
    <cfRule type="cellIs" dxfId="513" priority="116" stopIfTrue="1" operator="notEqual">
      <formula>1</formula>
    </cfRule>
    <cfRule type="cellIs" dxfId="512" priority="117" stopIfTrue="1" operator="equal">
      <formula>1</formula>
    </cfRule>
  </conditionalFormatting>
  <conditionalFormatting sqref="K50">
    <cfRule type="cellIs" dxfId="511" priority="114" stopIfTrue="1" operator="notEqual">
      <formula>1</formula>
    </cfRule>
    <cfRule type="cellIs" dxfId="510" priority="115" stopIfTrue="1" operator="equal">
      <formula>1</formula>
    </cfRule>
  </conditionalFormatting>
  <conditionalFormatting sqref="K51">
    <cfRule type="cellIs" dxfId="509" priority="112" stopIfTrue="1" operator="notEqual">
      <formula>1</formula>
    </cfRule>
    <cfRule type="cellIs" dxfId="508" priority="113" stopIfTrue="1" operator="equal">
      <formula>1</formula>
    </cfRule>
  </conditionalFormatting>
  <conditionalFormatting sqref="K52">
    <cfRule type="cellIs" dxfId="507" priority="110" stopIfTrue="1" operator="notEqual">
      <formula>1</formula>
    </cfRule>
    <cfRule type="cellIs" dxfId="506" priority="111" stopIfTrue="1" operator="equal">
      <formula>1</formula>
    </cfRule>
  </conditionalFormatting>
  <conditionalFormatting sqref="X10">
    <cfRule type="expression" dxfId="505" priority="1191" stopIfTrue="1">
      <formula>#REF!=0</formula>
    </cfRule>
  </conditionalFormatting>
  <conditionalFormatting sqref="X11">
    <cfRule type="expression" dxfId="504" priority="1192" stopIfTrue="1">
      <formula>#REF!=0</formula>
    </cfRule>
  </conditionalFormatting>
  <conditionalFormatting sqref="X16">
    <cfRule type="expression" dxfId="503" priority="1193" stopIfTrue="1">
      <formula>#REF!=0</formula>
    </cfRule>
  </conditionalFormatting>
  <conditionalFormatting sqref="X17">
    <cfRule type="expression" dxfId="502" priority="1194" stopIfTrue="1">
      <formula>#REF!=0</formula>
    </cfRule>
  </conditionalFormatting>
  <conditionalFormatting sqref="X25">
    <cfRule type="expression" dxfId="501" priority="1195" stopIfTrue="1">
      <formula>#REF!=0</formula>
    </cfRule>
  </conditionalFormatting>
  <conditionalFormatting sqref="X18">
    <cfRule type="expression" dxfId="500" priority="1196" stopIfTrue="1">
      <formula>#REF!=0</formula>
    </cfRule>
  </conditionalFormatting>
  <conditionalFormatting sqref="X19">
    <cfRule type="expression" dxfId="499" priority="1197" stopIfTrue="1">
      <formula>#REF!=0</formula>
    </cfRule>
  </conditionalFormatting>
  <conditionalFormatting sqref="X20">
    <cfRule type="expression" dxfId="498" priority="1198" stopIfTrue="1">
      <formula>#REF!=0</formula>
    </cfRule>
  </conditionalFormatting>
  <conditionalFormatting sqref="X21">
    <cfRule type="expression" dxfId="497" priority="1199" stopIfTrue="1">
      <formula>#REF!=0</formula>
    </cfRule>
  </conditionalFormatting>
  <conditionalFormatting sqref="X22">
    <cfRule type="expression" dxfId="496" priority="1200" stopIfTrue="1">
      <formula>#REF!=0</formula>
    </cfRule>
  </conditionalFormatting>
  <conditionalFormatting sqref="X23">
    <cfRule type="expression" dxfId="495" priority="1201" stopIfTrue="1">
      <formula>#REF!=0</formula>
    </cfRule>
  </conditionalFormatting>
  <conditionalFormatting sqref="X24">
    <cfRule type="expression" dxfId="494" priority="1202" stopIfTrue="1">
      <formula>#REF!=0</formula>
    </cfRule>
  </conditionalFormatting>
  <conditionalFormatting sqref="X26">
    <cfRule type="expression" dxfId="493" priority="1203" stopIfTrue="1">
      <formula>#REF!=0</formula>
    </cfRule>
  </conditionalFormatting>
  <conditionalFormatting sqref="X27">
    <cfRule type="expression" dxfId="492" priority="1204" stopIfTrue="1">
      <formula>#REF!=0</formula>
    </cfRule>
  </conditionalFormatting>
  <conditionalFormatting sqref="X28">
    <cfRule type="expression" dxfId="491" priority="1205" stopIfTrue="1">
      <formula>#REF!=0</formula>
    </cfRule>
  </conditionalFormatting>
  <conditionalFormatting sqref="X29">
    <cfRule type="expression" dxfId="490" priority="1206" stopIfTrue="1">
      <formula>#REF!=0</formula>
    </cfRule>
  </conditionalFormatting>
  <conditionalFormatting sqref="X30">
    <cfRule type="expression" dxfId="489" priority="1207" stopIfTrue="1">
      <formula>#REF!=0</formula>
    </cfRule>
  </conditionalFormatting>
  <conditionalFormatting sqref="X31">
    <cfRule type="expression" dxfId="488" priority="1208" stopIfTrue="1">
      <formula>#REF!=0</formula>
    </cfRule>
  </conditionalFormatting>
  <conditionalFormatting sqref="X32">
    <cfRule type="expression" dxfId="487" priority="1209" stopIfTrue="1">
      <formula>#REF!=0</formula>
    </cfRule>
  </conditionalFormatting>
  <conditionalFormatting sqref="X33">
    <cfRule type="expression" dxfId="486" priority="1210" stopIfTrue="1">
      <formula>#REF!=0</formula>
    </cfRule>
  </conditionalFormatting>
  <conditionalFormatting sqref="X34">
    <cfRule type="expression" dxfId="485" priority="1211" stopIfTrue="1">
      <formula>#REF!=0</formula>
    </cfRule>
  </conditionalFormatting>
  <conditionalFormatting sqref="X35">
    <cfRule type="expression" dxfId="484" priority="1212" stopIfTrue="1">
      <formula>#REF!=0</formula>
    </cfRule>
  </conditionalFormatting>
  <conditionalFormatting sqref="X36">
    <cfRule type="expression" dxfId="483" priority="1213" stopIfTrue="1">
      <formula>#REF!=0</formula>
    </cfRule>
  </conditionalFormatting>
  <conditionalFormatting sqref="X37">
    <cfRule type="expression" dxfId="482" priority="1214" stopIfTrue="1">
      <formula>#REF!=0</formula>
    </cfRule>
  </conditionalFormatting>
  <conditionalFormatting sqref="X38">
    <cfRule type="expression" dxfId="481" priority="1215" stopIfTrue="1">
      <formula>#REF!=0</formula>
    </cfRule>
  </conditionalFormatting>
  <conditionalFormatting sqref="X39">
    <cfRule type="expression" dxfId="480" priority="1216" stopIfTrue="1">
      <formula>#REF!=0</formula>
    </cfRule>
  </conditionalFormatting>
  <conditionalFormatting sqref="X40">
    <cfRule type="expression" dxfId="479" priority="1217" stopIfTrue="1">
      <formula>#REF!=0</formula>
    </cfRule>
  </conditionalFormatting>
  <conditionalFormatting sqref="X41">
    <cfRule type="expression" dxfId="478" priority="1218" stopIfTrue="1">
      <formula>#REF!=0</formula>
    </cfRule>
  </conditionalFormatting>
  <conditionalFormatting sqref="X42">
    <cfRule type="expression" dxfId="477" priority="1219" stopIfTrue="1">
      <formula>#REF!=0</formula>
    </cfRule>
  </conditionalFormatting>
  <conditionalFormatting sqref="X43">
    <cfRule type="expression" dxfId="476" priority="1220" stopIfTrue="1">
      <formula>#REF!=0</formula>
    </cfRule>
  </conditionalFormatting>
  <conditionalFormatting sqref="X44">
    <cfRule type="expression" dxfId="475" priority="1221" stopIfTrue="1">
      <formula>#REF!=0</formula>
    </cfRule>
  </conditionalFormatting>
  <conditionalFormatting sqref="X45">
    <cfRule type="expression" dxfId="474" priority="1222" stopIfTrue="1">
      <formula>#REF!=0</formula>
    </cfRule>
  </conditionalFormatting>
  <conditionalFormatting sqref="X46">
    <cfRule type="expression" dxfId="473" priority="1223" stopIfTrue="1">
      <formula>#REF!=0</formula>
    </cfRule>
  </conditionalFormatting>
  <conditionalFormatting sqref="X48">
    <cfRule type="expression" dxfId="472" priority="1224" stopIfTrue="1">
      <formula>#REF!=0</formula>
    </cfRule>
  </conditionalFormatting>
  <conditionalFormatting sqref="X49">
    <cfRule type="expression" dxfId="471" priority="1225" stopIfTrue="1">
      <formula>#REF!=0</formula>
    </cfRule>
  </conditionalFormatting>
  <conditionalFormatting sqref="X50">
    <cfRule type="expression" dxfId="470" priority="1226" stopIfTrue="1">
      <formula>#REF!=0</formula>
    </cfRule>
  </conditionalFormatting>
  <conditionalFormatting sqref="X51">
    <cfRule type="expression" dxfId="469" priority="1227" stopIfTrue="1">
      <formula>#REF!=0</formula>
    </cfRule>
  </conditionalFormatting>
  <conditionalFormatting sqref="X52">
    <cfRule type="expression" dxfId="468" priority="1228" stopIfTrue="1">
      <formula>#REF!=0</formula>
    </cfRule>
  </conditionalFormatting>
  <pageMargins left="0.7" right="0.7" top="0.75" bottom="0.75" header="0.3" footer="0.3"/>
  <pageSetup paperSize="9" scale="46" orientation="landscape" r:id="rId1"/>
  <colBreaks count="1" manualBreakCount="1">
    <brk id="33" max="1048575" man="1"/>
  </colBreaks>
  <ignoredErrors>
    <ignoredError sqref="T10:T60"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55262" r:id="rId4" name="Button 9022">
              <controlPr defaultSize="0" print="0" autoLine="0" autoPict="0" macro="[0]!ButtonOpenAll">
                <anchor moveWithCells="1" sizeWithCells="1">
                  <from>
                    <xdr:col>2</xdr:col>
                    <xdr:colOff>2762250</xdr:colOff>
                    <xdr:row>3</xdr:row>
                    <xdr:rowOff>114300</xdr:rowOff>
                  </from>
                  <to>
                    <xdr:col>2</xdr:col>
                    <xdr:colOff>3838575</xdr:colOff>
                    <xdr:row>5</xdr:row>
                    <xdr:rowOff>104775</xdr:rowOff>
                  </to>
                </anchor>
              </controlPr>
            </control>
          </mc:Choice>
        </mc:AlternateContent>
        <mc:AlternateContent xmlns:mc="http://schemas.openxmlformats.org/markup-compatibility/2006">
          <mc:Choice Requires="x14">
            <control shapeId="1613246" r:id="rId5" name="Button 9662">
              <controlPr defaultSize="0" print="0" autoLine="0" autoPict="0" macro="[0]!ButtonD5_CloseAll">
                <anchor moveWithCells="1" sizeWithCells="1">
                  <from>
                    <xdr:col>2</xdr:col>
                    <xdr:colOff>3933825</xdr:colOff>
                    <xdr:row>3</xdr:row>
                    <xdr:rowOff>104775</xdr:rowOff>
                  </from>
                  <to>
                    <xdr:col>5</xdr:col>
                    <xdr:colOff>66675</xdr:colOff>
                    <xdr:row>5</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88555558946501"/>
  </sheetPr>
  <dimension ref="B1:AM33"/>
  <sheetViews>
    <sheetView showGridLines="0" showRowColHeaders="0" zoomScale="115" zoomScaleNormal="115" workbookViewId="0">
      <pane ySplit="8" topLeftCell="A12" activePane="bottomLeft" state="frozen"/>
      <selection pane="bottomLeft" activeCell="C6" sqref="C6:R6"/>
    </sheetView>
  </sheetViews>
  <sheetFormatPr defaultRowHeight="15" outlineLevelCol="1" x14ac:dyDescent="0.25"/>
  <cols>
    <col min="1" max="1" width="1.7109375" style="163" customWidth="1"/>
    <col min="2" max="2" width="4.85546875" style="163" customWidth="1"/>
    <col min="3" max="3" width="65.85546875" style="163" customWidth="1"/>
    <col min="4" max="4" width="2.5703125" style="163" customWidth="1" outlineLevel="1"/>
    <col min="5" max="5" width="6" style="163" customWidth="1" outlineLevel="1"/>
    <col min="6" max="6" width="2.5703125" style="163" customWidth="1" outlineLevel="1"/>
    <col min="7" max="7" width="5.28515625" style="163" customWidth="1" outlineLevel="1"/>
    <col min="8" max="8" width="4.42578125" style="163" customWidth="1"/>
    <col min="9"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6.85546875" style="163" customWidth="1"/>
    <col min="19" max="19" width="13.28515625" style="163" customWidth="1"/>
    <col min="20" max="20" width="8.28515625" style="163" hidden="1" customWidth="1"/>
    <col min="21" max="21" width="9.7109375" style="163" hidden="1" customWidth="1"/>
    <col min="22" max="22" width="10.42578125" style="163" hidden="1" customWidth="1"/>
    <col min="23" max="23" width="9.28515625" style="163" hidden="1" customWidth="1"/>
    <col min="24" max="24" width="7.140625" style="163"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2:39" ht="36.75" customHeight="1" x14ac:dyDescent="0.25">
      <c r="B1" s="185"/>
      <c r="C1" s="363" t="s">
        <v>519</v>
      </c>
      <c r="D1" s="363"/>
      <c r="E1" s="363"/>
      <c r="F1" s="363"/>
      <c r="G1" s="363"/>
      <c r="H1" s="363"/>
      <c r="I1" s="363"/>
      <c r="J1" s="363"/>
      <c r="K1" s="363"/>
      <c r="L1" s="363"/>
      <c r="M1" s="363"/>
      <c r="N1" s="363"/>
      <c r="O1" s="363"/>
      <c r="P1" s="363"/>
      <c r="Q1" s="363"/>
      <c r="R1" s="363"/>
      <c r="S1" s="363"/>
      <c r="T1" s="363"/>
      <c r="U1" s="363"/>
      <c r="V1" s="185"/>
      <c r="W1" s="185"/>
      <c r="X1" s="185"/>
    </row>
    <row r="2" spans="2:39" x14ac:dyDescent="0.25">
      <c r="B2" s="186"/>
      <c r="C2" s="367" t="s">
        <v>1679</v>
      </c>
      <c r="D2" s="367"/>
      <c r="E2" s="367"/>
      <c r="F2" s="367"/>
      <c r="G2" s="367"/>
      <c r="H2" s="367"/>
      <c r="I2" s="367"/>
      <c r="J2" s="367"/>
      <c r="K2" s="367"/>
      <c r="L2" s="367"/>
      <c r="M2" s="367"/>
      <c r="N2" s="367"/>
      <c r="O2" s="367"/>
      <c r="P2" s="367"/>
      <c r="Q2" s="367"/>
      <c r="R2" s="367"/>
      <c r="S2" s="367"/>
      <c r="T2" s="367"/>
      <c r="U2" s="367"/>
      <c r="V2" s="186"/>
      <c r="W2" s="186"/>
      <c r="X2" s="186"/>
    </row>
    <row r="3" spans="2:39" x14ac:dyDescent="0.25">
      <c r="B3" s="186"/>
      <c r="C3" s="367" t="s">
        <v>1680</v>
      </c>
      <c r="D3" s="367"/>
      <c r="E3" s="367"/>
      <c r="F3" s="367"/>
      <c r="G3" s="367"/>
      <c r="H3" s="367"/>
      <c r="I3" s="367"/>
      <c r="J3" s="367"/>
      <c r="K3" s="367"/>
      <c r="L3" s="367"/>
      <c r="M3" s="367"/>
      <c r="N3" s="367"/>
      <c r="O3" s="367"/>
      <c r="P3" s="367"/>
      <c r="Q3" s="367"/>
      <c r="R3" s="367"/>
      <c r="S3" s="367"/>
      <c r="T3" s="367"/>
      <c r="U3" s="367"/>
      <c r="V3" s="186"/>
      <c r="W3" s="186"/>
      <c r="X3" s="186"/>
    </row>
    <row r="4" spans="2:39" x14ac:dyDescent="0.25">
      <c r="B4" s="186"/>
      <c r="C4" s="162"/>
      <c r="D4" s="162"/>
      <c r="E4" s="162"/>
      <c r="F4" s="162"/>
      <c r="G4" s="162"/>
      <c r="H4" s="162"/>
      <c r="I4" s="162"/>
      <c r="J4" s="162"/>
      <c r="K4" s="162"/>
      <c r="L4" s="162"/>
      <c r="M4" s="162"/>
      <c r="N4" s="162"/>
      <c r="O4" s="162"/>
      <c r="P4" s="162"/>
      <c r="Q4" s="162"/>
      <c r="R4" s="162"/>
      <c r="S4" s="162"/>
      <c r="T4" s="162"/>
      <c r="U4" s="162"/>
      <c r="V4" s="162"/>
      <c r="W4" s="162"/>
      <c r="X4" s="162"/>
    </row>
    <row r="5" spans="2:39" s="166" customFormat="1" ht="14.25" customHeight="1" x14ac:dyDescent="0.25">
      <c r="B5" s="187"/>
      <c r="C5" s="302"/>
      <c r="D5" s="302"/>
      <c r="E5" s="302"/>
      <c r="F5" s="302"/>
      <c r="G5" s="302"/>
      <c r="H5" s="302"/>
      <c r="I5" s="366"/>
      <c r="J5" s="366"/>
      <c r="K5" s="366"/>
      <c r="L5" s="366"/>
      <c r="M5" s="366"/>
      <c r="N5" s="366"/>
      <c r="O5" s="366"/>
      <c r="P5" s="366"/>
      <c r="Q5" s="366"/>
      <c r="R5" s="366"/>
      <c r="S5" s="366"/>
      <c r="T5" s="366"/>
      <c r="U5" s="366"/>
      <c r="V5" s="366"/>
      <c r="W5" s="366"/>
      <c r="X5" s="366"/>
      <c r="Y5" s="366"/>
      <c r="Z5" s="366"/>
      <c r="AA5" s="366"/>
      <c r="AB5" s="366"/>
      <c r="AC5" s="366"/>
    </row>
    <row r="6" spans="2:39" s="166" customFormat="1" x14ac:dyDescent="0.25">
      <c r="B6" s="167"/>
      <c r="C6" s="453"/>
      <c r="D6" s="453"/>
      <c r="E6" s="453"/>
      <c r="F6" s="453"/>
      <c r="G6" s="453"/>
      <c r="H6" s="453"/>
      <c r="I6" s="453"/>
      <c r="J6" s="453"/>
      <c r="K6" s="453"/>
      <c r="L6" s="453"/>
      <c r="M6" s="453"/>
      <c r="N6" s="453"/>
      <c r="O6" s="453"/>
      <c r="P6" s="453"/>
      <c r="Q6" s="453"/>
      <c r="R6" s="453"/>
      <c r="S6" s="167"/>
      <c r="T6" s="167"/>
      <c r="U6" s="167"/>
      <c r="V6" s="167"/>
      <c r="W6" s="167"/>
      <c r="X6" s="167"/>
    </row>
    <row r="7" spans="2:39" s="166" customFormat="1" ht="37.5" customHeight="1" x14ac:dyDescent="0.25">
      <c r="B7" s="181"/>
      <c r="C7" s="356" t="s">
        <v>520</v>
      </c>
      <c r="D7" s="338"/>
      <c r="E7" s="359" t="s">
        <v>521</v>
      </c>
      <c r="F7" s="339"/>
      <c r="G7" s="359" t="s">
        <v>522</v>
      </c>
      <c r="H7" s="169"/>
      <c r="I7" s="361" t="s">
        <v>1694</v>
      </c>
      <c r="J7" s="362"/>
      <c r="K7" s="362"/>
      <c r="L7" s="362"/>
      <c r="M7" s="362"/>
      <c r="N7" s="362"/>
      <c r="O7" s="362"/>
      <c r="P7" s="362"/>
      <c r="Q7" s="362"/>
      <c r="R7" s="169"/>
      <c r="S7" s="360" t="s">
        <v>523</v>
      </c>
      <c r="T7" s="360"/>
      <c r="U7" s="360"/>
      <c r="V7" s="170"/>
      <c r="W7" s="170"/>
      <c r="X7" s="170"/>
      <c r="Y7" s="170"/>
      <c r="AG7" s="356" t="s">
        <v>524</v>
      </c>
      <c r="AH7" s="356"/>
      <c r="AI7" s="356"/>
      <c r="AJ7" s="356"/>
      <c r="AK7" s="356"/>
      <c r="AL7" s="356"/>
      <c r="AM7" s="356"/>
    </row>
    <row r="8" spans="2:39" s="166" customFormat="1" ht="80.25" customHeight="1" x14ac:dyDescent="0.25">
      <c r="B8" s="181"/>
      <c r="C8" s="356"/>
      <c r="D8" s="338"/>
      <c r="E8" s="359"/>
      <c r="F8" s="340"/>
      <c r="G8" s="359"/>
      <c r="H8" s="171"/>
      <c r="I8" s="172" t="s">
        <v>550</v>
      </c>
      <c r="J8" s="172" t="s">
        <v>551</v>
      </c>
      <c r="K8" s="192">
        <v>0</v>
      </c>
      <c r="L8" s="192">
        <v>0.2</v>
      </c>
      <c r="M8" s="192">
        <v>0.4</v>
      </c>
      <c r="N8" s="192">
        <v>0.6</v>
      </c>
      <c r="O8" s="192">
        <v>0.8</v>
      </c>
      <c r="P8" s="192">
        <v>1</v>
      </c>
      <c r="Q8" s="193" t="s">
        <v>525</v>
      </c>
      <c r="S8" s="174"/>
      <c r="T8" s="174" t="s">
        <v>552</v>
      </c>
      <c r="U8" s="173" t="s">
        <v>553</v>
      </c>
      <c r="V8" s="171"/>
      <c r="X8" s="171"/>
      <c r="AG8" s="356"/>
      <c r="AH8" s="356"/>
      <c r="AI8" s="356"/>
      <c r="AJ8" s="356"/>
      <c r="AK8" s="356"/>
      <c r="AL8" s="356"/>
      <c r="AM8" s="356"/>
    </row>
    <row r="9" spans="2:39" ht="42" customHeight="1" x14ac:dyDescent="0.25">
      <c r="D9" s="139"/>
      <c r="E9" s="139"/>
      <c r="F9" s="139"/>
      <c r="G9" s="139"/>
      <c r="J9" s="45"/>
      <c r="K9" s="45"/>
      <c r="L9" s="45"/>
      <c r="M9" s="45"/>
      <c r="N9" s="45"/>
      <c r="O9" s="46"/>
      <c r="P9" s="129"/>
      <c r="Q9" s="130"/>
      <c r="S9" s="47"/>
      <c r="T9" s="47"/>
      <c r="U9" s="46"/>
      <c r="V9" s="163" t="s">
        <v>554</v>
      </c>
      <c r="W9" s="163" t="s">
        <v>555</v>
      </c>
      <c r="Y9" s="131" t="s">
        <v>526</v>
      </c>
    </row>
    <row r="10" spans="2:39" ht="48" customHeight="1" x14ac:dyDescent="0.45">
      <c r="B10" s="301">
        <v>1</v>
      </c>
      <c r="C10" s="154" t="s">
        <v>527</v>
      </c>
      <c r="D10" s="139"/>
      <c r="E10" s="283" t="s">
        <v>528</v>
      </c>
      <c r="F10" s="139"/>
      <c r="G10" s="204"/>
      <c r="H10" s="165"/>
      <c r="I10" s="137">
        <f>SUM(K10:P10)</f>
        <v>0</v>
      </c>
      <c r="J10" s="137">
        <f t="shared" ref="J10" si="0">SUM(K10:P10)</f>
        <v>0</v>
      </c>
      <c r="K10" s="135"/>
      <c r="L10" s="135"/>
      <c r="M10" s="135"/>
      <c r="N10" s="135"/>
      <c r="O10" s="136"/>
      <c r="P10" s="197"/>
      <c r="Q10" s="136"/>
      <c r="S10" s="138" t="str">
        <f>IF(SUM(K10:P10)=1,((K10*0)+(L10*20)+(M10*40)+(N10*60)+(O10*80)+(P10*100)),"")</f>
        <v/>
      </c>
      <c r="T10" s="160" t="e">
        <f>1/$I$19</f>
        <v>#DIV/0!</v>
      </c>
      <c r="U10" s="140" t="e">
        <f t="shared" ref="U10" si="1">1/$J$19</f>
        <v>#DIV/0!</v>
      </c>
      <c r="V10" s="152" t="e">
        <f>IF(Q10=1,0,S10*T10)</f>
        <v>#VALUE!</v>
      </c>
      <c r="W10" s="48" t="e">
        <f>IF(Q10=1,0,S10*U10)</f>
        <v>#VALUE!</v>
      </c>
      <c r="Y10" s="355"/>
      <c r="Z10" s="355"/>
      <c r="AG10" s="358" t="s">
        <v>1681</v>
      </c>
      <c r="AH10" s="358"/>
      <c r="AI10" s="358"/>
      <c r="AJ10" s="358"/>
      <c r="AK10" s="358"/>
      <c r="AL10" s="358"/>
      <c r="AM10" s="358"/>
    </row>
    <row r="11" spans="2:39" ht="47.25" customHeight="1" x14ac:dyDescent="0.25">
      <c r="B11" s="301" t="s">
        <v>529</v>
      </c>
      <c r="C11" s="158" t="s">
        <v>530</v>
      </c>
      <c r="D11" s="189"/>
      <c r="E11" s="279" t="s">
        <v>531</v>
      </c>
      <c r="F11" s="279"/>
      <c r="G11" s="279"/>
      <c r="H11" s="165"/>
      <c r="I11" s="165"/>
      <c r="J11" s="137">
        <f t="shared" ref="J11" si="2">SUM(K11:P11)</f>
        <v>0</v>
      </c>
      <c r="K11" s="135"/>
      <c r="L11" s="135"/>
      <c r="M11" s="135"/>
      <c r="N11" s="135"/>
      <c r="O11" s="136"/>
      <c r="P11" s="135"/>
      <c r="Q11" s="136"/>
      <c r="S11" s="138" t="str">
        <f>IF(SUM(K11:P11)=1,((K11*0)+(L11*20)+(M11*40)+(N11*60)+(O11*80)+(P11*100)),"")</f>
        <v/>
      </c>
      <c r="T11" s="160"/>
      <c r="U11" s="140" t="e">
        <f t="shared" ref="U11" si="3">1/$J$19</f>
        <v>#DIV/0!</v>
      </c>
      <c r="V11" s="152"/>
      <c r="W11" s="48" t="e">
        <f>IF(Q11=1,0,S11*U11)</f>
        <v>#VALUE!</v>
      </c>
      <c r="Y11" s="355"/>
      <c r="Z11" s="355"/>
      <c r="AF11" s="308"/>
      <c r="AG11" s="357" t="s">
        <v>1682</v>
      </c>
      <c r="AH11" s="357"/>
      <c r="AI11" s="357"/>
      <c r="AJ11" s="357"/>
      <c r="AK11" s="357"/>
      <c r="AL11" s="357"/>
      <c r="AM11" s="357"/>
    </row>
    <row r="12" spans="2:39" ht="49.5" customHeight="1" x14ac:dyDescent="0.45">
      <c r="B12" s="301">
        <v>2</v>
      </c>
      <c r="C12" s="154" t="s">
        <v>532</v>
      </c>
      <c r="D12" s="139"/>
      <c r="E12" s="283" t="s">
        <v>533</v>
      </c>
      <c r="F12" s="139"/>
      <c r="G12" s="204"/>
      <c r="H12" s="165"/>
      <c r="I12" s="137">
        <f>SUM(K12:P12)</f>
        <v>0</v>
      </c>
      <c r="J12" s="137">
        <f t="shared" ref="J12:J17" si="4">SUM(K12:P12)</f>
        <v>0</v>
      </c>
      <c r="K12" s="135"/>
      <c r="L12" s="135"/>
      <c r="M12" s="135"/>
      <c r="N12" s="135"/>
      <c r="O12" s="136"/>
      <c r="P12" s="135"/>
      <c r="Q12" s="136"/>
      <c r="S12" s="138" t="str">
        <f t="shared" ref="S12" si="5">IF(SUM(K12:P12)=1,((K12*0)+(L12*20)+(M12*40)+(N12*60)+(O12*80)+(P12*100)),"")</f>
        <v/>
      </c>
      <c r="T12" s="160" t="e">
        <f>1/$I$19</f>
        <v>#DIV/0!</v>
      </c>
      <c r="U12" s="140" t="e">
        <f t="shared" ref="U12:U17" si="6">1/$J$19</f>
        <v>#DIV/0!</v>
      </c>
      <c r="V12" s="152" t="e">
        <f>IF(Q12=1,0,S12*T12)</f>
        <v>#VALUE!</v>
      </c>
      <c r="W12" s="48" t="e">
        <f t="shared" ref="W12" si="7">IF(Q12=1,0,S12*U12)</f>
        <v>#VALUE!</v>
      </c>
      <c r="Y12" s="355"/>
      <c r="Z12" s="355"/>
      <c r="AG12" s="358" t="s">
        <v>1683</v>
      </c>
      <c r="AH12" s="358"/>
      <c r="AI12" s="358"/>
      <c r="AJ12" s="358"/>
      <c r="AK12" s="358"/>
      <c r="AL12" s="358"/>
      <c r="AM12" s="358"/>
    </row>
    <row r="13" spans="2:39" ht="48" customHeight="1" collapsed="1" x14ac:dyDescent="0.45">
      <c r="B13" s="301" t="s">
        <v>534</v>
      </c>
      <c r="C13" s="155" t="s">
        <v>535</v>
      </c>
      <c r="D13" s="139"/>
      <c r="E13" s="283" t="s">
        <v>536</v>
      </c>
      <c r="F13" s="139"/>
      <c r="G13" s="204"/>
      <c r="H13" s="165"/>
      <c r="I13" s="165"/>
      <c r="J13" s="137">
        <f t="shared" si="4"/>
        <v>0</v>
      </c>
      <c r="K13" s="135"/>
      <c r="L13" s="135"/>
      <c r="M13" s="135"/>
      <c r="N13" s="135"/>
      <c r="O13" s="136"/>
      <c r="P13" s="135"/>
      <c r="Q13" s="136"/>
      <c r="S13" s="138" t="str">
        <f>IF(SUM(K13:P13)=1,((K13*0)+(L13*20)+(M13*40)+(N13*60)+(O13*80)+(P13*100)),"")</f>
        <v/>
      </c>
      <c r="T13" s="160"/>
      <c r="U13" s="140" t="e">
        <f t="shared" si="6"/>
        <v>#DIV/0!</v>
      </c>
      <c r="V13" s="152"/>
      <c r="W13" s="48" t="e">
        <f>IF(Q13=1,0,S13*U13)</f>
        <v>#VALUE!</v>
      </c>
      <c r="Y13" s="355"/>
      <c r="Z13" s="355"/>
      <c r="AG13" s="358" t="s">
        <v>1684</v>
      </c>
      <c r="AH13" s="358"/>
      <c r="AI13" s="358"/>
      <c r="AJ13" s="358"/>
      <c r="AK13" s="358"/>
      <c r="AL13" s="358"/>
      <c r="AM13" s="358"/>
    </row>
    <row r="14" spans="2:39" ht="49.5" customHeight="1" collapsed="1" x14ac:dyDescent="0.25">
      <c r="B14" s="301" t="s">
        <v>537</v>
      </c>
      <c r="C14" s="156" t="s">
        <v>538</v>
      </c>
      <c r="D14" s="128"/>
      <c r="E14" s="283" t="s">
        <v>539</v>
      </c>
      <c r="F14" s="128"/>
      <c r="G14" s="205"/>
      <c r="H14" s="165"/>
      <c r="I14" s="165"/>
      <c r="J14" s="137">
        <f t="shared" si="4"/>
        <v>0</v>
      </c>
      <c r="K14" s="135"/>
      <c r="L14" s="135"/>
      <c r="M14" s="135"/>
      <c r="N14" s="135"/>
      <c r="O14" s="136"/>
      <c r="P14" s="135"/>
      <c r="Q14" s="136"/>
      <c r="S14" s="138" t="str">
        <f>IF(SUM(K14:P14)=1,((K14*0)+(L14*20)+(M14*40)+(N14*60)+(O14*80)+(P14*100)),"")</f>
        <v/>
      </c>
      <c r="T14" s="160"/>
      <c r="U14" s="140" t="e">
        <f t="shared" si="6"/>
        <v>#DIV/0!</v>
      </c>
      <c r="V14" s="152"/>
      <c r="W14" s="48" t="e">
        <f>IF(Q14=1,0,S14*U14)</f>
        <v>#VALUE!</v>
      </c>
      <c r="Y14" s="355"/>
      <c r="Z14" s="355"/>
      <c r="AG14" s="358" t="s">
        <v>1685</v>
      </c>
      <c r="AH14" s="358"/>
      <c r="AI14" s="358"/>
      <c r="AJ14" s="358"/>
      <c r="AK14" s="358"/>
      <c r="AL14" s="358"/>
      <c r="AM14" s="358"/>
    </row>
    <row r="15" spans="2:39" ht="49.5" customHeight="1" x14ac:dyDescent="0.25">
      <c r="B15" s="301" t="s">
        <v>540</v>
      </c>
      <c r="C15" s="156" t="s">
        <v>541</v>
      </c>
      <c r="D15" s="128"/>
      <c r="E15" s="283" t="s">
        <v>542</v>
      </c>
      <c r="F15" s="128"/>
      <c r="G15" s="205"/>
      <c r="H15" s="165"/>
      <c r="I15" s="165"/>
      <c r="J15" s="137">
        <f t="shared" si="4"/>
        <v>0</v>
      </c>
      <c r="K15" s="135"/>
      <c r="L15" s="135"/>
      <c r="M15" s="135"/>
      <c r="N15" s="135"/>
      <c r="O15" s="136"/>
      <c r="P15" s="135"/>
      <c r="Q15" s="136"/>
      <c r="S15" s="138" t="str">
        <f>IF(SUM(K15:P15)=1,((K15*0)+(L15*20)+(M15*40)+(N15*60)+(O15*80)+(P15*100)),"")</f>
        <v/>
      </c>
      <c r="T15" s="160"/>
      <c r="U15" s="140" t="e">
        <f t="shared" si="6"/>
        <v>#DIV/0!</v>
      </c>
      <c r="V15" s="152"/>
      <c r="W15" s="48" t="e">
        <f>IF(Q15=1,0,S15*U15)</f>
        <v>#VALUE!</v>
      </c>
      <c r="Y15" s="355"/>
      <c r="Z15" s="355"/>
      <c r="AG15" s="358" t="s">
        <v>1686</v>
      </c>
      <c r="AH15" s="358"/>
      <c r="AI15" s="358"/>
      <c r="AJ15" s="358"/>
      <c r="AK15" s="358"/>
      <c r="AL15" s="358"/>
      <c r="AM15" s="358"/>
    </row>
    <row r="16" spans="2:39" ht="51.75" customHeight="1" x14ac:dyDescent="0.25">
      <c r="B16" s="301" t="s">
        <v>543</v>
      </c>
      <c r="C16" s="157" t="s">
        <v>544</v>
      </c>
      <c r="D16" s="128"/>
      <c r="E16" s="283" t="s">
        <v>545</v>
      </c>
      <c r="F16" s="128"/>
      <c r="G16" s="205"/>
      <c r="H16" s="165"/>
      <c r="I16" s="165"/>
      <c r="J16" s="137">
        <f t="shared" si="4"/>
        <v>0</v>
      </c>
      <c r="K16" s="135"/>
      <c r="L16" s="135"/>
      <c r="M16" s="135"/>
      <c r="N16" s="135"/>
      <c r="O16" s="136"/>
      <c r="P16" s="135"/>
      <c r="Q16" s="136"/>
      <c r="S16" s="138" t="str">
        <f>IF(SUM(K16:P16)=1,((K16*0)+(L16*20)+(M16*40)+(N16*60)+(O16*80)+(P16*100)),"")</f>
        <v/>
      </c>
      <c r="T16" s="160"/>
      <c r="U16" s="140" t="e">
        <f t="shared" si="6"/>
        <v>#DIV/0!</v>
      </c>
      <c r="W16" s="48" t="e">
        <f>IF(Q16=1,0,S16*U16)</f>
        <v>#VALUE!</v>
      </c>
      <c r="Y16" s="355"/>
      <c r="Z16" s="355"/>
      <c r="AG16" s="358" t="s">
        <v>1687</v>
      </c>
      <c r="AH16" s="358"/>
      <c r="AI16" s="358"/>
      <c r="AJ16" s="358"/>
      <c r="AK16" s="358"/>
      <c r="AL16" s="358"/>
      <c r="AM16" s="358"/>
    </row>
    <row r="17" spans="2:29" ht="45.75" customHeight="1" x14ac:dyDescent="0.25">
      <c r="B17" s="301">
        <v>3</v>
      </c>
      <c r="C17" s="154" t="s">
        <v>546</v>
      </c>
      <c r="D17" s="128"/>
      <c r="E17" s="283" t="s">
        <v>547</v>
      </c>
      <c r="F17" s="128"/>
      <c r="G17" s="205"/>
      <c r="H17" s="165"/>
      <c r="I17" s="137">
        <f>SUM(K17:P17)</f>
        <v>0</v>
      </c>
      <c r="J17" s="137">
        <f t="shared" si="4"/>
        <v>0</v>
      </c>
      <c r="K17" s="135"/>
      <c r="L17" s="135"/>
      <c r="M17" s="135"/>
      <c r="N17" s="135"/>
      <c r="O17" s="136"/>
      <c r="P17" s="135"/>
      <c r="Q17" s="136"/>
      <c r="S17" s="138" t="str">
        <f>IF(SUM(K17:P17)=1,((K17*0)+(L17*20)+(M17*40)+(N17*60)+(O17*80)+(P17*100)),"")</f>
        <v/>
      </c>
      <c r="T17" s="160" t="e">
        <f>1/$I$19</f>
        <v>#DIV/0!</v>
      </c>
      <c r="U17" s="140" t="e">
        <f t="shared" si="6"/>
        <v>#DIV/0!</v>
      </c>
      <c r="V17" s="152" t="e">
        <f>IF(Q17=1,0,S17*T17)</f>
        <v>#VALUE!</v>
      </c>
      <c r="W17" s="48" t="e">
        <f>IF(Q17=1,0,S17*U17)</f>
        <v>#VALUE!</v>
      </c>
      <c r="Y17" s="355"/>
      <c r="Z17" s="355"/>
    </row>
    <row r="18" spans="2:29" x14ac:dyDescent="0.25">
      <c r="C18" s="165"/>
    </row>
    <row r="19" spans="2:29" ht="12.75" customHeight="1" x14ac:dyDescent="0.25">
      <c r="C19" s="165"/>
      <c r="I19" s="163">
        <f>SUM(I10:I17)</f>
        <v>0</v>
      </c>
      <c r="J19" s="163">
        <f>SUM(J10:J17)</f>
        <v>0</v>
      </c>
      <c r="R19" s="131" t="s">
        <v>548</v>
      </c>
      <c r="S19" s="142">
        <f>SUMIF(I19,3-V21,V19)</f>
        <v>0</v>
      </c>
      <c r="V19" s="184" t="e">
        <f>SUM(V10:V17)</f>
        <v>#VALUE!</v>
      </c>
      <c r="W19" s="184" t="e">
        <f>SUM(W10:W17)</f>
        <v>#VALUE!</v>
      </c>
    </row>
    <row r="20" spans="2:29" x14ac:dyDescent="0.25">
      <c r="C20" s="165"/>
      <c r="R20" s="131" t="s">
        <v>549</v>
      </c>
      <c r="S20" s="142">
        <f>SUMIF(J19,8-V22,W19)</f>
        <v>0</v>
      </c>
      <c r="X20" s="141"/>
    </row>
    <row r="21" spans="2:29" x14ac:dyDescent="0.25">
      <c r="C21" s="165"/>
      <c r="U21" s="163" t="s">
        <v>556</v>
      </c>
      <c r="V21" s="163">
        <f>SUM(Q10,Q12,Q17)</f>
        <v>0</v>
      </c>
      <c r="X21" s="141"/>
    </row>
    <row r="22" spans="2:29" x14ac:dyDescent="0.25">
      <c r="C22" s="165"/>
      <c r="U22" s="163" t="s">
        <v>557</v>
      </c>
      <c r="V22" s="163">
        <f>SUM(Q10:Q17)</f>
        <v>0</v>
      </c>
    </row>
    <row r="23" spans="2:29" ht="13.5" customHeight="1" x14ac:dyDescent="0.25">
      <c r="C23" s="165"/>
    </row>
    <row r="24" spans="2:29" x14ac:dyDescent="0.25">
      <c r="C24" s="165"/>
    </row>
    <row r="31" spans="2:29" ht="22.5" customHeight="1" x14ac:dyDescent="0.25">
      <c r="AA31" s="164"/>
      <c r="AB31" s="164"/>
      <c r="AC31" s="164"/>
    </row>
    <row r="33" spans="27:32" ht="15" customHeight="1" x14ac:dyDescent="0.25">
      <c r="AA33" s="164"/>
      <c r="AB33" s="164"/>
      <c r="AC33" s="164"/>
      <c r="AD33" s="164"/>
      <c r="AE33" s="164"/>
      <c r="AF33" s="164"/>
    </row>
  </sheetData>
  <sheetProtection formatCells="0" formatColumns="0" formatRows="0" insertColumns="0" insertRows="0" insertHyperlinks="0" deleteColumns="0" deleteRows="0" sort="0" autoFilter="0" pivotTables="0"/>
  <mergeCells count="26">
    <mergeCell ref="Y17:Z17"/>
    <mergeCell ref="Y10:Z10"/>
    <mergeCell ref="Y12:Z12"/>
    <mergeCell ref="Y13:Z13"/>
    <mergeCell ref="Y14:Z14"/>
    <mergeCell ref="Y15:Z15"/>
    <mergeCell ref="Y16:Z16"/>
    <mergeCell ref="Y11:Z11"/>
    <mergeCell ref="I7:Q7"/>
    <mergeCell ref="C1:U1"/>
    <mergeCell ref="C2:U2"/>
    <mergeCell ref="C3:U3"/>
    <mergeCell ref="E7:E8"/>
    <mergeCell ref="G7:G8"/>
    <mergeCell ref="C7:C8"/>
    <mergeCell ref="S7:U7"/>
    <mergeCell ref="I5:AC5"/>
    <mergeCell ref="C6:R6"/>
    <mergeCell ref="AG16:AM16"/>
    <mergeCell ref="AG7:AM8"/>
    <mergeCell ref="AG10:AM10"/>
    <mergeCell ref="AG12:AM12"/>
    <mergeCell ref="AG13:AM13"/>
    <mergeCell ref="AG14:AM14"/>
    <mergeCell ref="AG15:AM15"/>
    <mergeCell ref="AG11:AM11"/>
  </mergeCells>
  <conditionalFormatting sqref="J10">
    <cfRule type="cellIs" dxfId="467" priority="179" stopIfTrue="1" operator="notEqual">
      <formula>1</formula>
    </cfRule>
    <cfRule type="cellIs" dxfId="466" priority="180" stopIfTrue="1" operator="equal">
      <formula>1</formula>
    </cfRule>
  </conditionalFormatting>
  <conditionalFormatting sqref="S20">
    <cfRule type="containsBlanks" dxfId="465" priority="115" stopIfTrue="1">
      <formula>LEN(TRIM(S20))=0</formula>
    </cfRule>
    <cfRule type="cellIs" dxfId="464" priority="116" stopIfTrue="1" operator="lessThan">
      <formula>19.999</formula>
    </cfRule>
    <cfRule type="cellIs" dxfId="463" priority="117" stopIfTrue="1" operator="lessThan">
      <formula>39.999</formula>
    </cfRule>
    <cfRule type="cellIs" dxfId="462" priority="118" stopIfTrue="1" operator="lessThan">
      <formula>59.999</formula>
    </cfRule>
    <cfRule type="cellIs" dxfId="461" priority="119" stopIfTrue="1" operator="lessThan">
      <formula>79.999</formula>
    </cfRule>
    <cfRule type="cellIs" dxfId="460" priority="120" stopIfTrue="1" operator="lessThan">
      <formula>89.999</formula>
    </cfRule>
    <cfRule type="cellIs" dxfId="459" priority="121" stopIfTrue="1" operator="between">
      <formula>90</formula>
      <formula>100</formula>
    </cfRule>
  </conditionalFormatting>
  <conditionalFormatting sqref="S19">
    <cfRule type="containsBlanks" dxfId="458" priority="108" stopIfTrue="1">
      <formula>LEN(TRIM(S19))=0</formula>
    </cfRule>
    <cfRule type="cellIs" dxfId="457" priority="109" stopIfTrue="1" operator="lessThan">
      <formula>19.999</formula>
    </cfRule>
    <cfRule type="cellIs" dxfId="456" priority="110" stopIfTrue="1" operator="lessThan">
      <formula>39.999</formula>
    </cfRule>
    <cfRule type="cellIs" dxfId="455" priority="111" stopIfTrue="1" operator="lessThan">
      <formula>59.999</formula>
    </cfRule>
    <cfRule type="cellIs" dxfId="454" priority="112" stopIfTrue="1" operator="lessThan">
      <formula>79.999</formula>
    </cfRule>
    <cfRule type="cellIs" dxfId="453" priority="113" stopIfTrue="1" operator="lessThan">
      <formula>89.999</formula>
    </cfRule>
    <cfRule type="cellIs" dxfId="452" priority="114" stopIfTrue="1" operator="between">
      <formula>90</formula>
      <formula>100</formula>
    </cfRule>
  </conditionalFormatting>
  <conditionalFormatting sqref="I10">
    <cfRule type="cellIs" dxfId="451" priority="94" stopIfTrue="1" operator="notEqual">
      <formula>1</formula>
    </cfRule>
    <cfRule type="cellIs" dxfId="450" priority="95" stopIfTrue="1" operator="equal">
      <formula>1</formula>
    </cfRule>
  </conditionalFormatting>
  <conditionalFormatting sqref="J12">
    <cfRule type="cellIs" dxfId="449" priority="39" stopIfTrue="1" operator="notEqual">
      <formula>1</formula>
    </cfRule>
    <cfRule type="cellIs" dxfId="448" priority="40" stopIfTrue="1" operator="equal">
      <formula>1</formula>
    </cfRule>
  </conditionalFormatting>
  <conditionalFormatting sqref="J13">
    <cfRule type="cellIs" dxfId="447" priority="37" stopIfTrue="1" operator="notEqual">
      <formula>1</formula>
    </cfRule>
    <cfRule type="cellIs" dxfId="446" priority="38" stopIfTrue="1" operator="equal">
      <formula>1</formula>
    </cfRule>
  </conditionalFormatting>
  <conditionalFormatting sqref="J14">
    <cfRule type="cellIs" dxfId="445" priority="35" stopIfTrue="1" operator="notEqual">
      <formula>1</formula>
    </cfRule>
    <cfRule type="cellIs" dxfId="444" priority="36" stopIfTrue="1" operator="equal">
      <formula>1</formula>
    </cfRule>
  </conditionalFormatting>
  <conditionalFormatting sqref="J15">
    <cfRule type="cellIs" dxfId="443" priority="33" stopIfTrue="1" operator="notEqual">
      <formula>1</formula>
    </cfRule>
    <cfRule type="cellIs" dxfId="442" priority="34" stopIfTrue="1" operator="equal">
      <formula>1</formula>
    </cfRule>
  </conditionalFormatting>
  <conditionalFormatting sqref="J16">
    <cfRule type="cellIs" dxfId="441" priority="31" stopIfTrue="1" operator="notEqual">
      <formula>1</formula>
    </cfRule>
    <cfRule type="cellIs" dxfId="440" priority="32" stopIfTrue="1" operator="equal">
      <formula>1</formula>
    </cfRule>
  </conditionalFormatting>
  <conditionalFormatting sqref="J17">
    <cfRule type="cellIs" dxfId="439" priority="29" stopIfTrue="1" operator="notEqual">
      <formula>1</formula>
    </cfRule>
    <cfRule type="cellIs" dxfId="438" priority="30" stopIfTrue="1" operator="equal">
      <formula>1</formula>
    </cfRule>
  </conditionalFormatting>
  <conditionalFormatting sqref="I12">
    <cfRule type="cellIs" dxfId="437" priority="27" stopIfTrue="1" operator="notEqual">
      <formula>1</formula>
    </cfRule>
    <cfRule type="cellIs" dxfId="436" priority="28" stopIfTrue="1" operator="equal">
      <formula>1</formula>
    </cfRule>
  </conditionalFormatting>
  <conditionalFormatting sqref="I17">
    <cfRule type="cellIs" dxfId="435" priority="25" stopIfTrue="1" operator="notEqual">
      <formula>1</formula>
    </cfRule>
    <cfRule type="cellIs" dxfId="434" priority="26" stopIfTrue="1" operator="equal">
      <formula>1</formula>
    </cfRule>
  </conditionalFormatting>
  <conditionalFormatting sqref="W10">
    <cfRule type="expression" dxfId="433" priority="207" stopIfTrue="1">
      <formula>#REF!=0</formula>
    </cfRule>
  </conditionalFormatting>
  <conditionalFormatting sqref="W12">
    <cfRule type="expression" dxfId="432" priority="208" stopIfTrue="1">
      <formula>#REF!=0</formula>
    </cfRule>
  </conditionalFormatting>
  <conditionalFormatting sqref="W13">
    <cfRule type="expression" dxfId="431" priority="209" stopIfTrue="1">
      <formula>#REF!=0</formula>
    </cfRule>
  </conditionalFormatting>
  <conditionalFormatting sqref="W14">
    <cfRule type="expression" dxfId="430" priority="210" stopIfTrue="1">
      <formula>#REF!=0</formula>
    </cfRule>
  </conditionalFormatting>
  <conditionalFormatting sqref="W15">
    <cfRule type="expression" dxfId="429" priority="211" stopIfTrue="1">
      <formula>#REF!=0</formula>
    </cfRule>
  </conditionalFormatting>
  <conditionalFormatting sqref="W16">
    <cfRule type="expression" dxfId="428" priority="212" stopIfTrue="1">
      <formula>#REF!=0</formula>
    </cfRule>
  </conditionalFormatting>
  <conditionalFormatting sqref="W17">
    <cfRule type="expression" dxfId="427" priority="213" stopIfTrue="1">
      <formula>#REF!=0</formula>
    </cfRule>
  </conditionalFormatting>
  <pageMargins left="0.7" right="0.7" top="0.75" bottom="0.75" header="0.3" footer="0.3"/>
  <pageSetup paperSize="9" scale="46" orientation="landscape" r:id="rId1"/>
  <colBreaks count="1" manualBreakCount="1">
    <brk id="32" max="1048575" man="1"/>
  </colBreaks>
  <ignoredErrors>
    <ignoredError sqref="S10:S17"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434154" r:id="rId4" name="Button 2602">
              <controlPr defaultSize="0" print="0" autoLine="0" autoPict="0" macro="[0]!ButtonOpenAll">
                <anchor moveWithCells="1" sizeWithCells="1">
                  <from>
                    <xdr:col>2</xdr:col>
                    <xdr:colOff>2819400</xdr:colOff>
                    <xdr:row>3</xdr:row>
                    <xdr:rowOff>95250</xdr:rowOff>
                  </from>
                  <to>
                    <xdr:col>2</xdr:col>
                    <xdr:colOff>3895725</xdr:colOff>
                    <xdr:row>5</xdr:row>
                    <xdr:rowOff>85725</xdr:rowOff>
                  </to>
                </anchor>
              </controlPr>
            </control>
          </mc:Choice>
        </mc:AlternateContent>
        <mc:AlternateContent xmlns:mc="http://schemas.openxmlformats.org/markup-compatibility/2006">
          <mc:Choice Requires="x14">
            <control shapeId="1434278" r:id="rId5" name="Button 2726">
              <controlPr defaultSize="0" print="0" autoLine="0" autoPict="0" macro="[0]!ButtonD6_CloseALl">
                <anchor moveWithCells="1" sizeWithCells="1">
                  <from>
                    <xdr:col>2</xdr:col>
                    <xdr:colOff>3981450</xdr:colOff>
                    <xdr:row>3</xdr:row>
                    <xdr:rowOff>85725</xdr:rowOff>
                  </from>
                  <to>
                    <xdr:col>5</xdr:col>
                    <xdr:colOff>95250</xdr:colOff>
                    <xdr:row>5</xdr:row>
                    <xdr:rowOff>76200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88555558946501"/>
  </sheetPr>
  <dimension ref="B1:AM30"/>
  <sheetViews>
    <sheetView showGridLines="0" showRowColHeaders="0" zoomScale="115" zoomScaleNormal="115" zoomScaleSheetLayoutView="90" workbookViewId="0">
      <pane ySplit="8" topLeftCell="A9" activePane="bottomLeft" state="frozen"/>
      <selection activeCell="D1" sqref="D1"/>
      <selection pane="bottomLeft" activeCell="C6" sqref="C6:R6"/>
    </sheetView>
  </sheetViews>
  <sheetFormatPr defaultRowHeight="15" outlineLevelCol="1" x14ac:dyDescent="0.25"/>
  <cols>
    <col min="1" max="1" width="2" style="163" customWidth="1"/>
    <col min="2" max="2" width="4.5703125" style="163" customWidth="1"/>
    <col min="3" max="3" width="65.85546875" style="163" customWidth="1"/>
    <col min="4" max="4" width="2.5703125" style="163" customWidth="1" outlineLevel="1"/>
    <col min="5" max="5" width="5.28515625" style="163" customWidth="1" outlineLevel="1"/>
    <col min="6" max="6" width="2.5703125" style="163" customWidth="1" outlineLevel="1"/>
    <col min="7" max="7" width="5.7109375" style="163" customWidth="1" outlineLevel="1"/>
    <col min="8" max="8" width="4.42578125" style="163" customWidth="1"/>
    <col min="9"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8.28515625" style="163" customWidth="1"/>
    <col min="19" max="19" width="13.28515625" style="163" customWidth="1"/>
    <col min="20" max="20" width="8.28515625" style="163" hidden="1" customWidth="1"/>
    <col min="21" max="21" width="9.85546875" style="163" hidden="1" customWidth="1"/>
    <col min="22" max="22" width="10.42578125" style="163" hidden="1" customWidth="1"/>
    <col min="23" max="23" width="9" style="163" hidden="1" customWidth="1"/>
    <col min="24" max="24" width="7.140625" style="163"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2:39" ht="30" customHeight="1" x14ac:dyDescent="0.25">
      <c r="B1" s="185"/>
      <c r="C1" s="363" t="s">
        <v>558</v>
      </c>
      <c r="D1" s="363"/>
      <c r="E1" s="363"/>
      <c r="F1" s="363"/>
      <c r="G1" s="363"/>
      <c r="H1" s="363"/>
      <c r="I1" s="363"/>
      <c r="J1" s="363"/>
      <c r="K1" s="363"/>
      <c r="L1" s="363"/>
      <c r="M1" s="363"/>
      <c r="N1" s="363"/>
      <c r="O1" s="363"/>
      <c r="P1" s="363"/>
      <c r="Q1" s="363"/>
      <c r="R1" s="363"/>
      <c r="S1" s="363"/>
      <c r="T1" s="363"/>
      <c r="U1" s="363"/>
      <c r="V1" s="185"/>
      <c r="W1" s="185"/>
      <c r="X1" s="185"/>
    </row>
    <row r="2" spans="2:39" x14ac:dyDescent="0.25">
      <c r="B2" s="186"/>
      <c r="C2" s="367" t="s">
        <v>1688</v>
      </c>
      <c r="D2" s="367"/>
      <c r="E2" s="367"/>
      <c r="F2" s="367"/>
      <c r="G2" s="367"/>
      <c r="H2" s="367"/>
      <c r="I2" s="367"/>
      <c r="J2" s="367"/>
      <c r="K2" s="367"/>
      <c r="L2" s="367"/>
      <c r="M2" s="367"/>
      <c r="N2" s="367"/>
      <c r="O2" s="367"/>
      <c r="P2" s="367"/>
      <c r="Q2" s="367"/>
      <c r="R2" s="367"/>
      <c r="S2" s="367"/>
      <c r="T2" s="367"/>
      <c r="U2" s="367"/>
      <c r="V2" s="186"/>
      <c r="W2" s="186"/>
      <c r="X2" s="186"/>
    </row>
    <row r="3" spans="2:39" x14ac:dyDescent="0.25">
      <c r="B3" s="186"/>
      <c r="C3" s="367" t="s">
        <v>1689</v>
      </c>
      <c r="D3" s="367"/>
      <c r="E3" s="367"/>
      <c r="F3" s="367"/>
      <c r="G3" s="367"/>
      <c r="H3" s="367"/>
      <c r="I3" s="367"/>
      <c r="J3" s="367"/>
      <c r="K3" s="367"/>
      <c r="L3" s="367"/>
      <c r="M3" s="367"/>
      <c r="N3" s="367"/>
      <c r="O3" s="367"/>
      <c r="P3" s="367"/>
      <c r="Q3" s="367"/>
      <c r="R3" s="367"/>
      <c r="S3" s="367"/>
      <c r="T3" s="367"/>
      <c r="U3" s="367"/>
      <c r="V3" s="186"/>
      <c r="W3" s="186"/>
      <c r="X3" s="186"/>
    </row>
    <row r="4" spans="2:39" x14ac:dyDescent="0.25">
      <c r="B4" s="186"/>
      <c r="C4" s="162"/>
      <c r="D4" s="162"/>
      <c r="E4" s="162"/>
      <c r="F4" s="162"/>
      <c r="G4" s="162"/>
      <c r="H4" s="162"/>
      <c r="I4" s="162"/>
      <c r="J4" s="162"/>
      <c r="K4" s="162"/>
      <c r="L4" s="162"/>
      <c r="M4" s="162"/>
      <c r="N4" s="162"/>
      <c r="O4" s="162"/>
      <c r="P4" s="162"/>
      <c r="Q4" s="162"/>
      <c r="R4" s="162"/>
      <c r="S4" s="162"/>
      <c r="T4" s="162"/>
      <c r="U4" s="162"/>
      <c r="V4" s="162"/>
      <c r="W4" s="162"/>
      <c r="X4" s="162"/>
    </row>
    <row r="5" spans="2:39" s="166" customFormat="1" ht="14.25" customHeight="1" x14ac:dyDescent="0.25">
      <c r="B5" s="187"/>
      <c r="C5" s="302"/>
      <c r="D5" s="302"/>
      <c r="E5" s="302"/>
      <c r="F5" s="302"/>
      <c r="G5" s="302"/>
      <c r="H5" s="302"/>
      <c r="I5" s="302"/>
      <c r="J5" s="302"/>
      <c r="K5" s="364"/>
      <c r="L5" s="364"/>
      <c r="M5" s="364"/>
      <c r="N5" s="364"/>
      <c r="O5" s="364"/>
      <c r="P5" s="364"/>
      <c r="Q5" s="364"/>
      <c r="R5" s="364"/>
      <c r="S5" s="364"/>
      <c r="T5" s="364"/>
      <c r="U5" s="364"/>
      <c r="V5" s="364"/>
      <c r="W5" s="364"/>
      <c r="X5" s="364"/>
      <c r="Y5" s="364"/>
      <c r="Z5" s="364"/>
      <c r="AA5" s="364"/>
      <c r="AB5" s="364"/>
      <c r="AC5" s="364"/>
    </row>
    <row r="6" spans="2:39" s="166" customFormat="1" x14ac:dyDescent="0.25">
      <c r="B6" s="167"/>
      <c r="C6" s="453"/>
      <c r="D6" s="453"/>
      <c r="E6" s="453"/>
      <c r="F6" s="453"/>
      <c r="G6" s="453"/>
      <c r="H6" s="453"/>
      <c r="I6" s="453"/>
      <c r="J6" s="453"/>
      <c r="K6" s="453"/>
      <c r="L6" s="453"/>
      <c r="M6" s="453"/>
      <c r="N6" s="453"/>
      <c r="O6" s="453"/>
      <c r="P6" s="453"/>
      <c r="Q6" s="453"/>
      <c r="R6" s="453"/>
      <c r="S6" s="167"/>
      <c r="T6" s="167"/>
      <c r="U6" s="167"/>
      <c r="V6" s="167"/>
      <c r="W6" s="167"/>
      <c r="X6" s="167"/>
    </row>
    <row r="7" spans="2:39" s="166" customFormat="1" ht="37.5" customHeight="1" x14ac:dyDescent="0.25">
      <c r="B7" s="181"/>
      <c r="C7" s="356" t="s">
        <v>559</v>
      </c>
      <c r="D7" s="338"/>
      <c r="E7" s="359" t="s">
        <v>560</v>
      </c>
      <c r="F7" s="339"/>
      <c r="G7" s="359" t="s">
        <v>561</v>
      </c>
      <c r="H7" s="169"/>
      <c r="I7" s="361" t="s">
        <v>1694</v>
      </c>
      <c r="J7" s="362"/>
      <c r="K7" s="362"/>
      <c r="L7" s="362"/>
      <c r="M7" s="362"/>
      <c r="N7" s="362"/>
      <c r="O7" s="362"/>
      <c r="P7" s="362"/>
      <c r="Q7" s="362"/>
      <c r="R7" s="169"/>
      <c r="S7" s="360" t="s">
        <v>562</v>
      </c>
      <c r="T7" s="360"/>
      <c r="U7" s="360"/>
      <c r="V7" s="170"/>
      <c r="W7" s="170"/>
      <c r="X7" s="170"/>
      <c r="Y7" s="170"/>
      <c r="AG7" s="356" t="s">
        <v>563</v>
      </c>
      <c r="AH7" s="356"/>
      <c r="AI7" s="356"/>
      <c r="AJ7" s="356"/>
      <c r="AK7" s="356"/>
      <c r="AL7" s="356"/>
      <c r="AM7" s="356"/>
    </row>
    <row r="8" spans="2:39" s="166" customFormat="1" ht="80.25" customHeight="1" x14ac:dyDescent="0.25">
      <c r="B8" s="181"/>
      <c r="C8" s="356"/>
      <c r="D8" s="338"/>
      <c r="E8" s="359"/>
      <c r="F8" s="340"/>
      <c r="G8" s="359"/>
      <c r="H8" s="171"/>
      <c r="I8" s="172" t="s">
        <v>580</v>
      </c>
      <c r="J8" s="172" t="s">
        <v>581</v>
      </c>
      <c r="K8" s="192">
        <v>0</v>
      </c>
      <c r="L8" s="192">
        <v>0.2</v>
      </c>
      <c r="M8" s="192">
        <v>0.4</v>
      </c>
      <c r="N8" s="192">
        <v>0.6</v>
      </c>
      <c r="O8" s="192">
        <v>0.8</v>
      </c>
      <c r="P8" s="192">
        <v>1</v>
      </c>
      <c r="Q8" s="193" t="s">
        <v>564</v>
      </c>
      <c r="S8" s="174"/>
      <c r="T8" s="174" t="s">
        <v>582</v>
      </c>
      <c r="U8" s="173" t="s">
        <v>583</v>
      </c>
      <c r="V8" s="171"/>
      <c r="X8" s="171"/>
      <c r="AG8" s="356"/>
      <c r="AH8" s="356"/>
      <c r="AI8" s="356"/>
      <c r="AJ8" s="356"/>
      <c r="AK8" s="356"/>
      <c r="AL8" s="356"/>
      <c r="AM8" s="356"/>
    </row>
    <row r="9" spans="2:39" ht="42" customHeight="1" x14ac:dyDescent="0.25">
      <c r="D9" s="139"/>
      <c r="E9" s="139"/>
      <c r="F9" s="139"/>
      <c r="G9" s="139"/>
      <c r="J9" s="45"/>
      <c r="K9" s="45"/>
      <c r="L9" s="45"/>
      <c r="M9" s="45"/>
      <c r="N9" s="45"/>
      <c r="O9" s="46"/>
      <c r="P9" s="129"/>
      <c r="Q9" s="130"/>
      <c r="S9" s="47"/>
      <c r="T9" s="47"/>
      <c r="U9" s="46"/>
      <c r="V9" s="163" t="s">
        <v>584</v>
      </c>
      <c r="W9" s="163" t="s">
        <v>585</v>
      </c>
      <c r="Y9" s="131" t="s">
        <v>565</v>
      </c>
    </row>
    <row r="10" spans="2:39" ht="49.5" customHeight="1" x14ac:dyDescent="0.45">
      <c r="B10" s="301">
        <v>1</v>
      </c>
      <c r="C10" s="154" t="s">
        <v>566</v>
      </c>
      <c r="D10" s="139"/>
      <c r="E10" s="285" t="s">
        <v>567</v>
      </c>
      <c r="F10" s="139"/>
      <c r="G10" s="204"/>
      <c r="H10" s="165"/>
      <c r="I10" s="137">
        <f>SUM(K10:P10)</f>
        <v>0</v>
      </c>
      <c r="J10" s="137">
        <f>SUM(K10:P10)</f>
        <v>0</v>
      </c>
      <c r="K10" s="135"/>
      <c r="L10" s="135"/>
      <c r="M10" s="135"/>
      <c r="N10" s="135"/>
      <c r="O10" s="136"/>
      <c r="P10" s="197"/>
      <c r="Q10" s="136"/>
      <c r="S10" s="138" t="str">
        <f>IF(SUM(K10:P10)=1,((K10*0)+(L10*20)+(M10*40)+(N10*60)+(O10*80)+(P10*100)),"")</f>
        <v/>
      </c>
      <c r="T10" s="160" t="e">
        <f>1/$I$16</f>
        <v>#DIV/0!</v>
      </c>
      <c r="U10" s="140" t="e">
        <f>1/$J$16</f>
        <v>#DIV/0!</v>
      </c>
      <c r="V10" s="152" t="e">
        <f>IF(Q10=1,0,S10*T10)</f>
        <v>#VALUE!</v>
      </c>
      <c r="W10" s="48" t="e">
        <f>IF(Q10=1,0,S10*U10)</f>
        <v>#VALUE!</v>
      </c>
      <c r="Y10" s="355"/>
      <c r="Z10" s="355"/>
      <c r="AG10" s="358" t="s">
        <v>1690</v>
      </c>
      <c r="AH10" s="358"/>
      <c r="AI10" s="358"/>
      <c r="AJ10" s="358"/>
      <c r="AK10" s="358"/>
      <c r="AL10" s="358"/>
      <c r="AM10" s="358"/>
    </row>
    <row r="11" spans="2:39" ht="47.25" customHeight="1" x14ac:dyDescent="0.45">
      <c r="B11" s="301">
        <v>2</v>
      </c>
      <c r="C11" s="154" t="s">
        <v>568</v>
      </c>
      <c r="D11" s="139"/>
      <c r="E11" s="285" t="s">
        <v>569</v>
      </c>
      <c r="F11" s="139"/>
      <c r="G11" s="204"/>
      <c r="H11" s="165"/>
      <c r="I11" s="137">
        <f>SUM(K11:P11)</f>
        <v>0</v>
      </c>
      <c r="J11" s="137">
        <f>SUM(K11:P11)</f>
        <v>0</v>
      </c>
      <c r="K11" s="135"/>
      <c r="L11" s="135"/>
      <c r="M11" s="135"/>
      <c r="N11" s="135"/>
      <c r="O11" s="136"/>
      <c r="P11" s="135"/>
      <c r="Q11" s="136"/>
      <c r="S11" s="138" t="str">
        <f>IF(SUM(K11:P11)=1,((K11*0)+(L11*20)+(M11*40)+(N11*60)+(O11*80)+(P11*100)),"")</f>
        <v/>
      </c>
      <c r="T11" s="160" t="e">
        <f>1/$I$16</f>
        <v>#DIV/0!</v>
      </c>
      <c r="U11" s="140" t="e">
        <f>1/$J$16</f>
        <v>#DIV/0!</v>
      </c>
      <c r="V11" s="152" t="e">
        <f>IF(Q11=1,0,S11*T11)</f>
        <v>#VALUE!</v>
      </c>
      <c r="W11" s="48" t="e">
        <f>IF(Q11=1,0,S11*U11)</f>
        <v>#VALUE!</v>
      </c>
      <c r="Y11" s="355"/>
      <c r="Z11" s="355"/>
      <c r="AG11" s="358" t="s">
        <v>1691</v>
      </c>
      <c r="AH11" s="358"/>
      <c r="AI11" s="358"/>
      <c r="AJ11" s="358"/>
      <c r="AK11" s="358"/>
      <c r="AL11" s="358"/>
      <c r="AM11" s="358"/>
    </row>
    <row r="12" spans="2:39" ht="45.75" customHeight="1" x14ac:dyDescent="0.45">
      <c r="B12" s="301">
        <v>3</v>
      </c>
      <c r="C12" s="154" t="s">
        <v>570</v>
      </c>
      <c r="D12" s="139"/>
      <c r="E12" s="285" t="s">
        <v>571</v>
      </c>
      <c r="F12" s="139"/>
      <c r="G12" s="204"/>
      <c r="H12" s="165"/>
      <c r="I12" s="137">
        <f>SUM(K12:P12)</f>
        <v>0</v>
      </c>
      <c r="J12" s="137">
        <f>SUM(K12:P12)</f>
        <v>0</v>
      </c>
      <c r="K12" s="135"/>
      <c r="L12" s="135"/>
      <c r="M12" s="135"/>
      <c r="N12" s="135"/>
      <c r="O12" s="136"/>
      <c r="P12" s="135"/>
      <c r="Q12" s="136"/>
      <c r="S12" s="138" t="str">
        <f>IF(SUM(K12:P12)=1,((K12*0)+(L12*20)+(M12*40)+(N12*60)+(O12*80)+(P12*100)),"")</f>
        <v/>
      </c>
      <c r="T12" s="160" t="e">
        <f>1/$I$16</f>
        <v>#DIV/0!</v>
      </c>
      <c r="U12" s="140" t="e">
        <f>1/$J$16</f>
        <v>#DIV/0!</v>
      </c>
      <c r="V12" s="152" t="e">
        <f>IF(Q12=1,0,S12*T12)</f>
        <v>#VALUE!</v>
      </c>
      <c r="W12" s="48" t="e">
        <f>IF(Q12=1,0,S12*U12)</f>
        <v>#VALUE!</v>
      </c>
      <c r="Y12" s="355"/>
      <c r="Z12" s="355"/>
      <c r="AG12" s="358" t="s">
        <v>1692</v>
      </c>
      <c r="AH12" s="358"/>
      <c r="AI12" s="358"/>
      <c r="AJ12" s="358"/>
      <c r="AK12" s="358"/>
      <c r="AL12" s="358"/>
      <c r="AM12" s="358"/>
    </row>
    <row r="13" spans="2:39" ht="50.25" customHeight="1" collapsed="1" x14ac:dyDescent="0.25">
      <c r="B13" s="301" t="s">
        <v>572</v>
      </c>
      <c r="C13" s="155" t="s">
        <v>573</v>
      </c>
      <c r="D13" s="128"/>
      <c r="E13" s="285" t="s">
        <v>574</v>
      </c>
      <c r="F13" s="128"/>
      <c r="G13" s="128"/>
      <c r="H13" s="165"/>
      <c r="I13" s="165"/>
      <c r="J13" s="137">
        <f>SUM(K13:P13)</f>
        <v>0</v>
      </c>
      <c r="K13" s="135"/>
      <c r="L13" s="135"/>
      <c r="M13" s="135"/>
      <c r="N13" s="135"/>
      <c r="O13" s="136"/>
      <c r="P13" s="135"/>
      <c r="Q13" s="136"/>
      <c r="S13" s="138" t="str">
        <f>IF(SUM(K13:P13)=1,((K13*0)+(L13*20)+(M13*40)+(N13*60)+(O13*80)+(P13*100)),"")</f>
        <v/>
      </c>
      <c r="T13" s="160"/>
      <c r="U13" s="140" t="e">
        <f>1/$J$16</f>
        <v>#DIV/0!</v>
      </c>
      <c r="V13" s="152"/>
      <c r="W13" s="48" t="e">
        <f>IF(Q13=1,0,S13*U13)</f>
        <v>#VALUE!</v>
      </c>
      <c r="Y13" s="368"/>
      <c r="Z13" s="368"/>
      <c r="AG13" s="358" t="s">
        <v>1693</v>
      </c>
      <c r="AH13" s="358"/>
      <c r="AI13" s="358"/>
      <c r="AJ13" s="358"/>
      <c r="AK13" s="358"/>
      <c r="AL13" s="358"/>
      <c r="AM13" s="358"/>
    </row>
    <row r="14" spans="2:39" ht="44.25" customHeight="1" x14ac:dyDescent="0.25">
      <c r="B14" s="301" t="s">
        <v>575</v>
      </c>
      <c r="C14" s="157" t="s">
        <v>576</v>
      </c>
      <c r="D14" s="128"/>
      <c r="E14" s="285" t="s">
        <v>577</v>
      </c>
      <c r="F14" s="128"/>
      <c r="G14" s="128"/>
      <c r="H14" s="165"/>
      <c r="I14" s="165"/>
      <c r="J14" s="137">
        <f>SUM(K14:P14)</f>
        <v>0</v>
      </c>
      <c r="K14" s="135"/>
      <c r="L14" s="135"/>
      <c r="M14" s="135"/>
      <c r="N14" s="135"/>
      <c r="O14" s="136"/>
      <c r="P14" s="135"/>
      <c r="Q14" s="136"/>
      <c r="S14" s="138" t="str">
        <f>IF(SUM(K14:P14)=1,((K14*0)+(L14*20)+(M14*40)+(N14*60)+(O14*80)+(P14*100)),"")</f>
        <v/>
      </c>
      <c r="T14" s="160"/>
      <c r="U14" s="140" t="e">
        <f>1/$J$16</f>
        <v>#DIV/0!</v>
      </c>
      <c r="V14" s="152"/>
      <c r="W14" s="48" t="e">
        <f>IF(Q14=1,0,S14*U14)</f>
        <v>#VALUE!</v>
      </c>
      <c r="Y14" s="355"/>
      <c r="Z14" s="355"/>
    </row>
    <row r="15" spans="2:39" x14ac:dyDescent="0.25">
      <c r="C15" s="165"/>
    </row>
    <row r="16" spans="2:39" x14ac:dyDescent="0.25">
      <c r="C16" s="165"/>
      <c r="I16" s="163">
        <f>SUM(I10:I14)</f>
        <v>0</v>
      </c>
      <c r="J16" s="163">
        <f>SUM(J10:J14)</f>
        <v>0</v>
      </c>
      <c r="R16" s="131" t="s">
        <v>578</v>
      </c>
      <c r="S16" s="142">
        <f>SUMIF(I16,3-U18,V16)</f>
        <v>0</v>
      </c>
      <c r="V16" s="184" t="e">
        <f>SUM(V10:V14)</f>
        <v>#VALUE!</v>
      </c>
      <c r="W16" s="184" t="e">
        <f>SUM(W10:W14)</f>
        <v>#VALUE!</v>
      </c>
    </row>
    <row r="17" spans="3:32" x14ac:dyDescent="0.25">
      <c r="C17" s="165"/>
      <c r="R17" s="131" t="s">
        <v>579</v>
      </c>
      <c r="S17" s="142">
        <f>SUMIF(J16,5-U19,W16)</f>
        <v>0</v>
      </c>
      <c r="X17" s="141"/>
    </row>
    <row r="18" spans="3:32" x14ac:dyDescent="0.25">
      <c r="C18" s="165"/>
      <c r="T18" s="163" t="s">
        <v>586</v>
      </c>
      <c r="U18" s="163">
        <f>SUM(Q10,Q11,,Q12)</f>
        <v>0</v>
      </c>
      <c r="X18" s="141"/>
    </row>
    <row r="19" spans="3:32" x14ac:dyDescent="0.25">
      <c r="C19" s="165"/>
      <c r="T19" s="163" t="s">
        <v>587</v>
      </c>
      <c r="U19" s="163">
        <f>SUM(Q10:Q14)</f>
        <v>0</v>
      </c>
    </row>
    <row r="20" spans="3:32" ht="13.5" customHeight="1" x14ac:dyDescent="0.25">
      <c r="C20" s="165"/>
    </row>
    <row r="21" spans="3:32" x14ac:dyDescent="0.25">
      <c r="C21" s="165"/>
    </row>
    <row r="28" spans="3:32" ht="22.5" customHeight="1" x14ac:dyDescent="0.25">
      <c r="AA28" s="164"/>
      <c r="AB28" s="164"/>
      <c r="AC28" s="164"/>
    </row>
    <row r="30" spans="3:32" ht="15" customHeight="1" x14ac:dyDescent="0.25">
      <c r="AA30" s="164"/>
      <c r="AB30" s="164"/>
      <c r="AC30" s="164"/>
      <c r="AD30" s="164"/>
      <c r="AE30" s="164"/>
      <c r="AF30" s="164"/>
    </row>
  </sheetData>
  <sheetProtection formatCells="0" formatColumns="0" formatRows="0" insertColumns="0" insertRows="0" insertHyperlinks="0" deleteColumns="0" deleteRows="0" sort="0" autoFilter="0" pivotTables="0"/>
  <mergeCells count="20">
    <mergeCell ref="Y12:Z12"/>
    <mergeCell ref="Y13:Z13"/>
    <mergeCell ref="Y14:Z14"/>
    <mergeCell ref="E7:E8"/>
    <mergeCell ref="C7:C8"/>
    <mergeCell ref="S7:U7"/>
    <mergeCell ref="Y10:Z10"/>
    <mergeCell ref="Y11:Z11"/>
    <mergeCell ref="G7:G8"/>
    <mergeCell ref="C1:U1"/>
    <mergeCell ref="C2:U2"/>
    <mergeCell ref="C3:U3"/>
    <mergeCell ref="I7:Q7"/>
    <mergeCell ref="K5:AC5"/>
    <mergeCell ref="C6:R6"/>
    <mergeCell ref="AG7:AM8"/>
    <mergeCell ref="AG12:AM12"/>
    <mergeCell ref="AG11:AM11"/>
    <mergeCell ref="AG10:AM10"/>
    <mergeCell ref="AG13:AM13"/>
  </mergeCells>
  <conditionalFormatting sqref="J10">
    <cfRule type="cellIs" dxfId="426" priority="192" stopIfTrue="1" operator="notEqual">
      <formula>1</formula>
    </cfRule>
    <cfRule type="cellIs" dxfId="425" priority="193" stopIfTrue="1" operator="equal">
      <formula>1</formula>
    </cfRule>
  </conditionalFormatting>
  <conditionalFormatting sqref="S17">
    <cfRule type="containsBlanks" dxfId="424" priority="86" stopIfTrue="1">
      <formula>LEN(TRIM(S17))=0</formula>
    </cfRule>
    <cfRule type="cellIs" dxfId="423" priority="87" stopIfTrue="1" operator="lessThan">
      <formula>19.999</formula>
    </cfRule>
    <cfRule type="cellIs" dxfId="422" priority="88" stopIfTrue="1" operator="lessThan">
      <formula>39.999</formula>
    </cfRule>
    <cfRule type="cellIs" dxfId="421" priority="89" stopIfTrue="1" operator="lessThan">
      <formula>59.999</formula>
    </cfRule>
    <cfRule type="cellIs" dxfId="420" priority="90" stopIfTrue="1" operator="lessThan">
      <formula>79.999</formula>
    </cfRule>
    <cfRule type="cellIs" dxfId="419" priority="91" stopIfTrue="1" operator="lessThan">
      <formula>89.999</formula>
    </cfRule>
    <cfRule type="cellIs" dxfId="418" priority="92" stopIfTrue="1" operator="between">
      <formula>90</formula>
      <formula>100</formula>
    </cfRule>
  </conditionalFormatting>
  <conditionalFormatting sqref="S16">
    <cfRule type="containsBlanks" dxfId="417" priority="79" stopIfTrue="1">
      <formula>LEN(TRIM(S16))=0</formula>
    </cfRule>
    <cfRule type="cellIs" dxfId="416" priority="80" stopIfTrue="1" operator="lessThan">
      <formula>19.999</formula>
    </cfRule>
    <cfRule type="cellIs" dxfId="415" priority="81" stopIfTrue="1" operator="lessThan">
      <formula>39.999</formula>
    </cfRule>
    <cfRule type="cellIs" dxfId="414" priority="82" stopIfTrue="1" operator="lessThan">
      <formula>59.999</formula>
    </cfRule>
    <cfRule type="cellIs" dxfId="413" priority="83" stopIfTrue="1" operator="lessThan">
      <formula>79.999</formula>
    </cfRule>
    <cfRule type="cellIs" dxfId="412" priority="84" stopIfTrue="1" operator="lessThan">
      <formula>89.999</formula>
    </cfRule>
    <cfRule type="cellIs" dxfId="411" priority="85" stopIfTrue="1" operator="between">
      <formula>90</formula>
      <formula>100</formula>
    </cfRule>
  </conditionalFormatting>
  <conditionalFormatting sqref="W14">
    <cfRule type="expression" dxfId="410" priority="202" stopIfTrue="1">
      <formula>#REF!=0</formula>
    </cfRule>
  </conditionalFormatting>
  <conditionalFormatting sqref="W13">
    <cfRule type="expression" dxfId="409" priority="203" stopIfTrue="1">
      <formula>#REF!=0</formula>
    </cfRule>
  </conditionalFormatting>
  <conditionalFormatting sqref="W12">
    <cfRule type="expression" dxfId="408" priority="204" stopIfTrue="1">
      <formula>#REF!=0</formula>
    </cfRule>
  </conditionalFormatting>
  <conditionalFormatting sqref="W11">
    <cfRule type="expression" dxfId="407" priority="205" stopIfTrue="1">
      <formula>#REF!=0</formula>
    </cfRule>
  </conditionalFormatting>
  <conditionalFormatting sqref="W10">
    <cfRule type="expression" dxfId="406" priority="206" stopIfTrue="1">
      <formula>#REF!=0</formula>
    </cfRule>
  </conditionalFormatting>
  <pageMargins left="0.7" right="0.7" top="0.75" bottom="0.75" header="0.3" footer="0.3"/>
  <pageSetup paperSize="9" scale="45" orientation="landscape" r:id="rId1"/>
  <colBreaks count="1" manualBreakCount="1">
    <brk id="32" max="1048575" man="1"/>
  </colBreaks>
  <ignoredErrors>
    <ignoredError sqref="S10:S14"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41265" r:id="rId4" name="Button 2193">
              <controlPr defaultSize="0" print="0" autoLine="0" autoPict="0" macro="[0]!ButtonOpenAll">
                <anchor moveWithCells="1" sizeWithCells="1">
                  <from>
                    <xdr:col>2</xdr:col>
                    <xdr:colOff>2743200</xdr:colOff>
                    <xdr:row>3</xdr:row>
                    <xdr:rowOff>114300</xdr:rowOff>
                  </from>
                  <to>
                    <xdr:col>2</xdr:col>
                    <xdr:colOff>3819525</xdr:colOff>
                    <xdr:row>5</xdr:row>
                    <xdr:rowOff>104775</xdr:rowOff>
                  </to>
                </anchor>
              </controlPr>
            </control>
          </mc:Choice>
        </mc:AlternateContent>
        <mc:AlternateContent xmlns:mc="http://schemas.openxmlformats.org/markup-compatibility/2006">
          <mc:Choice Requires="x14">
            <control shapeId="1541355" r:id="rId5" name="Button 2283">
              <controlPr defaultSize="0" print="0" autoLine="0" autoPict="0" macro="[0]!ButtonD7_CloseAll">
                <anchor moveWithCells="1" sizeWithCells="1">
                  <from>
                    <xdr:col>2</xdr:col>
                    <xdr:colOff>3914775</xdr:colOff>
                    <xdr:row>3</xdr:row>
                    <xdr:rowOff>104775</xdr:rowOff>
                  </from>
                  <to>
                    <xdr:col>5</xdr:col>
                    <xdr:colOff>85725</xdr:colOff>
                    <xdr:row>5</xdr:row>
                    <xdr:rowOff>95250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6" tint="-0.24988555558946501"/>
  </sheetPr>
  <dimension ref="A1:V135"/>
  <sheetViews>
    <sheetView showGridLines="0" showRowColHeaders="0" tabSelected="1" topLeftCell="A16" zoomScale="85" zoomScaleNormal="85" workbookViewId="0">
      <selection activeCell="C75" sqref="C75"/>
    </sheetView>
  </sheetViews>
  <sheetFormatPr defaultColWidth="11.42578125" defaultRowHeight="12.75" x14ac:dyDescent="0.25"/>
  <cols>
    <col min="1" max="1" width="4.85546875" style="63" customWidth="1"/>
    <col min="2" max="2" width="23.28515625" style="63" customWidth="1"/>
    <col min="3" max="3" width="75" style="63" customWidth="1"/>
    <col min="4" max="4" width="14" style="63" hidden="1" customWidth="1"/>
    <col min="5" max="5" width="28.7109375" style="63" customWidth="1"/>
    <col min="6" max="6" width="20.85546875" style="63" customWidth="1"/>
    <col min="7" max="7" width="10" style="63" customWidth="1"/>
    <col min="8" max="8" width="14.42578125" style="63" customWidth="1"/>
    <col min="9" max="20" width="11.42578125" style="63" customWidth="1"/>
    <col min="21" max="21" width="14.42578125" style="63" customWidth="1"/>
    <col min="22" max="16384" width="11.42578125" style="63"/>
  </cols>
  <sheetData>
    <row r="1" spans="2:22" ht="19.5" customHeight="1" thickBot="1" x14ac:dyDescent="0.3">
      <c r="V1" s="64"/>
    </row>
    <row r="2" spans="2:22" ht="28.5" customHeight="1" thickBot="1" x14ac:dyDescent="0.3">
      <c r="B2" s="410" t="s">
        <v>588</v>
      </c>
      <c r="C2" s="411"/>
      <c r="D2" s="411"/>
      <c r="E2" s="411"/>
      <c r="F2" s="411"/>
      <c r="G2" s="412"/>
      <c r="I2" s="65"/>
      <c r="J2" s="65"/>
      <c r="K2" s="65"/>
      <c r="L2" s="65"/>
      <c r="M2" s="65"/>
      <c r="N2" s="65"/>
      <c r="O2" s="65"/>
      <c r="P2" s="65"/>
      <c r="Q2" s="65"/>
      <c r="R2" s="65"/>
      <c r="S2" s="65"/>
      <c r="T2" s="65"/>
      <c r="U2" s="43"/>
      <c r="V2" s="64"/>
    </row>
    <row r="3" spans="2:22" s="44" customFormat="1" ht="15.75" customHeight="1" thickBot="1" x14ac:dyDescent="0.3">
      <c r="B3" s="77"/>
      <c r="C3" s="77"/>
      <c r="D3" s="77"/>
      <c r="E3" s="77"/>
      <c r="F3" s="77"/>
      <c r="G3" s="77"/>
      <c r="I3" s="78"/>
      <c r="J3" s="78"/>
      <c r="K3" s="78"/>
      <c r="L3" s="78"/>
      <c r="M3" s="78"/>
      <c r="N3" s="78"/>
      <c r="O3" s="78"/>
      <c r="P3" s="78"/>
      <c r="Q3" s="78"/>
      <c r="R3" s="78"/>
      <c r="S3" s="78"/>
      <c r="T3" s="78"/>
      <c r="U3" s="49"/>
    </row>
    <row r="4" spans="2:22" ht="25.5" customHeight="1" thickBot="1" x14ac:dyDescent="0.3">
      <c r="B4" s="389" t="s">
        <v>589</v>
      </c>
      <c r="C4" s="390"/>
      <c r="D4" s="390"/>
      <c r="E4" s="390"/>
      <c r="F4" s="390"/>
      <c r="G4" s="81" t="s">
        <v>590</v>
      </c>
      <c r="V4" s="64"/>
    </row>
    <row r="5" spans="2:22" ht="18" customHeight="1" x14ac:dyDescent="0.25">
      <c r="B5" s="108" t="s">
        <v>591</v>
      </c>
      <c r="C5" s="117" t="s">
        <v>592</v>
      </c>
      <c r="D5" s="117"/>
      <c r="E5" s="117"/>
      <c r="F5" s="117"/>
      <c r="G5" s="79">
        <f>'D1'!T49</f>
        <v>0</v>
      </c>
      <c r="V5" s="64"/>
    </row>
    <row r="6" spans="2:22" ht="18" customHeight="1" thickBot="1" x14ac:dyDescent="0.3">
      <c r="B6" s="110" t="s">
        <v>593</v>
      </c>
      <c r="C6" s="118" t="s">
        <v>594</v>
      </c>
      <c r="D6" s="118"/>
      <c r="E6" s="118"/>
      <c r="F6" s="118"/>
      <c r="G6" s="80">
        <f>'D1'!T50</f>
        <v>0</v>
      </c>
      <c r="V6" s="64"/>
    </row>
    <row r="7" spans="2:22" ht="18" customHeight="1" thickBot="1" x14ac:dyDescent="0.3">
      <c r="B7" s="66"/>
      <c r="C7" s="67"/>
      <c r="D7" s="67"/>
      <c r="E7" s="68"/>
      <c r="F7" s="69"/>
      <c r="G7" s="68"/>
      <c r="V7" s="64"/>
    </row>
    <row r="8" spans="2:22" ht="28.5" customHeight="1" thickBot="1" x14ac:dyDescent="0.3">
      <c r="B8" s="389" t="s">
        <v>595</v>
      </c>
      <c r="C8" s="390"/>
      <c r="D8" s="390"/>
      <c r="E8" s="390"/>
      <c r="F8" s="390"/>
      <c r="G8" s="81" t="s">
        <v>596</v>
      </c>
      <c r="V8" s="64"/>
    </row>
    <row r="9" spans="2:22" ht="18" customHeight="1" x14ac:dyDescent="0.25">
      <c r="B9" s="108" t="s">
        <v>597</v>
      </c>
      <c r="C9" s="117" t="s">
        <v>598</v>
      </c>
      <c r="D9" s="117"/>
      <c r="E9" s="117"/>
      <c r="F9" s="117"/>
      <c r="G9" s="82">
        <f>'D2'!T24</f>
        <v>0</v>
      </c>
      <c r="V9" s="64"/>
    </row>
    <row r="10" spans="2:22" ht="21" customHeight="1" thickBot="1" x14ac:dyDescent="0.3">
      <c r="B10" s="110" t="s">
        <v>599</v>
      </c>
      <c r="C10" s="118" t="s">
        <v>600</v>
      </c>
      <c r="D10" s="118"/>
      <c r="E10" s="118"/>
      <c r="F10" s="118"/>
      <c r="G10" s="83">
        <f>'D2'!T25</f>
        <v>0</v>
      </c>
      <c r="I10" s="69"/>
      <c r="J10" s="69"/>
      <c r="K10" s="69"/>
      <c r="L10" s="69"/>
      <c r="M10" s="69"/>
      <c r="N10" s="69"/>
      <c r="O10" s="69"/>
      <c r="P10" s="69"/>
      <c r="Q10" s="69"/>
      <c r="R10" s="69"/>
      <c r="S10" s="69"/>
      <c r="T10" s="69"/>
      <c r="U10" s="52"/>
      <c r="V10" s="64"/>
    </row>
    <row r="11" spans="2:22" ht="25.5" customHeight="1" thickBot="1" x14ac:dyDescent="0.3">
      <c r="B11" s="66"/>
      <c r="C11" s="67"/>
      <c r="D11" s="67"/>
      <c r="E11" s="68"/>
      <c r="F11" s="69"/>
      <c r="G11" s="68"/>
      <c r="U11" s="52"/>
      <c r="V11" s="64"/>
    </row>
    <row r="12" spans="2:22" ht="29.25" customHeight="1" thickBot="1" x14ac:dyDescent="0.3">
      <c r="B12" s="413" t="s">
        <v>601</v>
      </c>
      <c r="C12" s="414"/>
      <c r="D12" s="414"/>
      <c r="E12" s="414"/>
      <c r="F12" s="414"/>
      <c r="G12" s="107" t="s">
        <v>602</v>
      </c>
      <c r="U12" s="52"/>
      <c r="V12" s="64"/>
    </row>
    <row r="13" spans="2:22" ht="18" customHeight="1" x14ac:dyDescent="0.25">
      <c r="B13" s="108" t="s">
        <v>603</v>
      </c>
      <c r="C13" s="119" t="s">
        <v>604</v>
      </c>
      <c r="D13" s="119"/>
      <c r="E13" s="119"/>
      <c r="F13" s="119"/>
      <c r="G13" s="109">
        <f>'D3'!S30</f>
        <v>0</v>
      </c>
      <c r="U13" s="55"/>
      <c r="V13" s="64"/>
    </row>
    <row r="14" spans="2:22" ht="18" customHeight="1" thickBot="1" x14ac:dyDescent="0.3">
      <c r="B14" s="110" t="s">
        <v>605</v>
      </c>
      <c r="C14" s="120" t="s">
        <v>606</v>
      </c>
      <c r="D14" s="120"/>
      <c r="E14" s="120"/>
      <c r="F14" s="120"/>
      <c r="G14" s="111">
        <f>'D3'!S31</f>
        <v>0</v>
      </c>
      <c r="V14" s="64"/>
    </row>
    <row r="15" spans="2:22" ht="18.75" customHeight="1" thickBot="1" x14ac:dyDescent="0.3">
      <c r="B15" s="66"/>
      <c r="C15" s="67"/>
      <c r="D15" s="67"/>
      <c r="E15" s="68"/>
      <c r="F15" s="69"/>
      <c r="G15" s="68"/>
      <c r="V15" s="64"/>
    </row>
    <row r="16" spans="2:22" ht="33" customHeight="1" thickBot="1" x14ac:dyDescent="0.3">
      <c r="B16" s="389" t="s">
        <v>607</v>
      </c>
      <c r="C16" s="390"/>
      <c r="D16" s="390"/>
      <c r="E16" s="390"/>
      <c r="F16" s="390"/>
      <c r="G16" s="81" t="s">
        <v>608</v>
      </c>
      <c r="V16" s="64"/>
    </row>
    <row r="17" spans="2:22" ht="18" customHeight="1" x14ac:dyDescent="0.25">
      <c r="B17" s="108" t="s">
        <v>609</v>
      </c>
      <c r="C17" s="117" t="s">
        <v>610</v>
      </c>
      <c r="D17" s="117"/>
      <c r="E17" s="117"/>
      <c r="F17" s="117"/>
      <c r="G17" s="79">
        <f>'D4'!T28</f>
        <v>0</v>
      </c>
      <c r="V17" s="64"/>
    </row>
    <row r="18" spans="2:22" ht="18" customHeight="1" thickBot="1" x14ac:dyDescent="0.3">
      <c r="B18" s="110" t="s">
        <v>611</v>
      </c>
      <c r="C18" s="118" t="s">
        <v>612</v>
      </c>
      <c r="D18" s="118"/>
      <c r="E18" s="118"/>
      <c r="F18" s="118"/>
      <c r="G18" s="80">
        <f>'D4'!T29</f>
        <v>0</v>
      </c>
      <c r="V18" s="64"/>
    </row>
    <row r="19" spans="2:22" ht="18" customHeight="1" thickBot="1" x14ac:dyDescent="0.3">
      <c r="B19" s="66"/>
      <c r="C19" s="67"/>
      <c r="D19" s="67"/>
      <c r="E19" s="68"/>
      <c r="F19" s="69"/>
      <c r="G19" s="68"/>
      <c r="V19" s="64"/>
    </row>
    <row r="20" spans="2:22" ht="27.75" customHeight="1" thickBot="1" x14ac:dyDescent="0.3">
      <c r="B20" s="389" t="s">
        <v>613</v>
      </c>
      <c r="C20" s="390"/>
      <c r="D20" s="390"/>
      <c r="E20" s="390"/>
      <c r="F20" s="390"/>
      <c r="G20" s="81" t="s">
        <v>614</v>
      </c>
      <c r="V20" s="64"/>
    </row>
    <row r="21" spans="2:22" ht="18" customHeight="1" x14ac:dyDescent="0.25">
      <c r="B21" s="108" t="s">
        <v>615</v>
      </c>
      <c r="C21" s="117" t="s">
        <v>616</v>
      </c>
      <c r="D21" s="117"/>
      <c r="E21" s="117"/>
      <c r="F21" s="117"/>
      <c r="G21" s="79">
        <f>'D5'!T62</f>
        <v>0</v>
      </c>
      <c r="V21" s="64"/>
    </row>
    <row r="22" spans="2:22" ht="18" customHeight="1" thickBot="1" x14ac:dyDescent="0.3">
      <c r="B22" s="110" t="s">
        <v>617</v>
      </c>
      <c r="C22" s="118" t="s">
        <v>618</v>
      </c>
      <c r="D22" s="118"/>
      <c r="E22" s="118"/>
      <c r="F22" s="118"/>
      <c r="G22" s="80">
        <f>'D5'!T63</f>
        <v>0</v>
      </c>
      <c r="V22" s="64"/>
    </row>
    <row r="23" spans="2:22" ht="18" customHeight="1" thickBot="1" x14ac:dyDescent="0.3">
      <c r="B23" s="66"/>
      <c r="C23" s="67"/>
      <c r="D23" s="67"/>
      <c r="E23" s="68"/>
      <c r="F23" s="69"/>
      <c r="G23" s="68"/>
      <c r="V23" s="64"/>
    </row>
    <row r="24" spans="2:22" ht="27.75" customHeight="1" thickBot="1" x14ac:dyDescent="0.3">
      <c r="B24" s="389" t="s">
        <v>619</v>
      </c>
      <c r="C24" s="390"/>
      <c r="D24" s="390"/>
      <c r="E24" s="390"/>
      <c r="F24" s="390"/>
      <c r="G24" s="81" t="s">
        <v>620</v>
      </c>
      <c r="V24" s="64"/>
    </row>
    <row r="25" spans="2:22" ht="18" customHeight="1" x14ac:dyDescent="0.25">
      <c r="B25" s="108" t="s">
        <v>621</v>
      </c>
      <c r="C25" s="117" t="s">
        <v>622</v>
      </c>
      <c r="D25" s="117"/>
      <c r="E25" s="117"/>
      <c r="F25" s="117"/>
      <c r="G25" s="79">
        <f>'D6'!S19</f>
        <v>0</v>
      </c>
      <c r="V25" s="64"/>
    </row>
    <row r="26" spans="2:22" ht="18" customHeight="1" thickBot="1" x14ac:dyDescent="0.3">
      <c r="B26" s="110" t="s">
        <v>623</v>
      </c>
      <c r="C26" s="118" t="s">
        <v>624</v>
      </c>
      <c r="D26" s="118"/>
      <c r="E26" s="118"/>
      <c r="F26" s="118"/>
      <c r="G26" s="80">
        <f>'D6'!S20</f>
        <v>0</v>
      </c>
      <c r="V26" s="64"/>
    </row>
    <row r="27" spans="2:22" ht="18" customHeight="1" thickBot="1" x14ac:dyDescent="0.3">
      <c r="B27" s="70"/>
      <c r="C27" s="71"/>
      <c r="D27" s="71"/>
      <c r="E27" s="72"/>
      <c r="F27" s="74"/>
      <c r="G27" s="73"/>
      <c r="V27" s="64"/>
    </row>
    <row r="28" spans="2:22" ht="26.25" customHeight="1" thickBot="1" x14ac:dyDescent="0.3">
      <c r="B28" s="389" t="s">
        <v>625</v>
      </c>
      <c r="C28" s="390"/>
      <c r="D28" s="390"/>
      <c r="E28" s="390"/>
      <c r="F28" s="390"/>
      <c r="G28" s="81" t="s">
        <v>626</v>
      </c>
      <c r="V28" s="64"/>
    </row>
    <row r="29" spans="2:22" ht="18" customHeight="1" x14ac:dyDescent="0.25">
      <c r="B29" s="108" t="s">
        <v>627</v>
      </c>
      <c r="C29" s="117" t="s">
        <v>628</v>
      </c>
      <c r="D29" s="117"/>
      <c r="E29" s="117"/>
      <c r="F29" s="117"/>
      <c r="G29" s="79">
        <f>'D7'!S16</f>
        <v>0</v>
      </c>
      <c r="V29" s="64"/>
    </row>
    <row r="30" spans="2:22" ht="24.75" customHeight="1" thickBot="1" x14ac:dyDescent="0.3">
      <c r="B30" s="110" t="s">
        <v>629</v>
      </c>
      <c r="C30" s="118" t="s">
        <v>630</v>
      </c>
      <c r="D30" s="118"/>
      <c r="E30" s="118"/>
      <c r="F30" s="118"/>
      <c r="G30" s="80">
        <f>'D7'!S17</f>
        <v>0</v>
      </c>
      <c r="H30" s="75"/>
      <c r="V30" s="64"/>
    </row>
    <row r="31" spans="2:22" ht="28.5" customHeight="1" thickBot="1" x14ac:dyDescent="0.3">
      <c r="B31" s="76"/>
      <c r="C31" s="67"/>
      <c r="D31" s="67"/>
      <c r="E31" s="68"/>
      <c r="F31" s="69"/>
      <c r="G31" s="68"/>
      <c r="H31" s="100"/>
      <c r="V31" s="64"/>
    </row>
    <row r="32" spans="2:22" ht="20.25" customHeight="1" thickBot="1" x14ac:dyDescent="0.3">
      <c r="B32" s="421" t="s">
        <v>631</v>
      </c>
      <c r="C32" s="422"/>
      <c r="D32" s="289"/>
      <c r="E32" s="423">
        <f>AVERAGE(G5,G9,G13,G17,G21,G25,G29)</f>
        <v>0</v>
      </c>
      <c r="F32" s="423"/>
      <c r="G32" s="424"/>
      <c r="H32" s="100" t="e">
        <f>_xlfn.NUMBERVALUE(#REF!)</f>
        <v>#REF!</v>
      </c>
      <c r="V32" s="64"/>
    </row>
    <row r="33" spans="2:22" ht="18" customHeight="1" x14ac:dyDescent="0.25">
      <c r="E33" s="68"/>
      <c r="F33" s="69"/>
      <c r="G33" s="68"/>
      <c r="H33" s="100" t="e">
        <f>_xlfn.NUMBERVALUE(#REF!)</f>
        <v>#REF!</v>
      </c>
      <c r="V33" s="64"/>
    </row>
    <row r="34" spans="2:22" ht="36" customHeight="1" x14ac:dyDescent="0.25">
      <c r="E34" s="394" t="s">
        <v>632</v>
      </c>
      <c r="F34" s="395"/>
      <c r="G34" s="182">
        <f>G5</f>
        <v>0</v>
      </c>
      <c r="V34" s="64"/>
    </row>
    <row r="35" spans="2:22" ht="33" customHeight="1" x14ac:dyDescent="0.25">
      <c r="E35" s="394" t="s">
        <v>633</v>
      </c>
      <c r="F35" s="395"/>
      <c r="G35" s="183">
        <f>G9</f>
        <v>0</v>
      </c>
      <c r="V35" s="64"/>
    </row>
    <row r="36" spans="2:22" ht="28.5" customHeight="1" x14ac:dyDescent="0.25">
      <c r="E36" s="394" t="s">
        <v>634</v>
      </c>
      <c r="F36" s="395"/>
      <c r="G36" s="182">
        <f>G13</f>
        <v>0</v>
      </c>
    </row>
    <row r="37" spans="2:22" ht="27" customHeight="1" x14ac:dyDescent="0.25">
      <c r="E37" s="396" t="s">
        <v>635</v>
      </c>
      <c r="F37" s="397"/>
      <c r="G37" s="182">
        <f>G17</f>
        <v>0</v>
      </c>
    </row>
    <row r="38" spans="2:22" ht="30" customHeight="1" x14ac:dyDescent="0.25">
      <c r="E38" s="394" t="s">
        <v>636</v>
      </c>
      <c r="F38" s="395"/>
      <c r="G38" s="182">
        <f>G21</f>
        <v>0</v>
      </c>
    </row>
    <row r="39" spans="2:22" ht="24.75" customHeight="1" x14ac:dyDescent="0.25">
      <c r="E39" s="394" t="s">
        <v>637</v>
      </c>
      <c r="F39" s="395"/>
      <c r="G39" s="182">
        <f>G25</f>
        <v>0</v>
      </c>
    </row>
    <row r="40" spans="2:22" ht="27.75" customHeight="1" x14ac:dyDescent="0.25">
      <c r="E40" s="394" t="s">
        <v>638</v>
      </c>
      <c r="F40" s="395"/>
      <c r="G40" s="182">
        <f>G29</f>
        <v>0</v>
      </c>
    </row>
    <row r="41" spans="2:22" ht="21" customHeight="1" x14ac:dyDescent="0.25">
      <c r="E41" s="68"/>
      <c r="F41" s="69"/>
      <c r="G41"/>
      <c r="H41"/>
    </row>
    <row r="42" spans="2:22" ht="28.5" customHeight="1" x14ac:dyDescent="0.25">
      <c r="E42" s="68"/>
      <c r="F42" s="69"/>
      <c r="G42"/>
      <c r="H42"/>
    </row>
    <row r="43" spans="2:22" ht="12" customHeight="1" thickBot="1" x14ac:dyDescent="0.3">
      <c r="I43" s="69"/>
      <c r="J43" s="69"/>
      <c r="K43" s="69"/>
      <c r="L43" s="69"/>
      <c r="M43" s="69"/>
      <c r="N43" s="69"/>
      <c r="O43" s="69"/>
      <c r="P43" s="69"/>
      <c r="Q43" s="69"/>
      <c r="R43" s="69"/>
      <c r="S43" s="69"/>
      <c r="T43" s="69"/>
    </row>
    <row r="44" spans="2:22" ht="20.25" customHeight="1" thickBot="1" x14ac:dyDescent="0.3">
      <c r="B44" s="421" t="s">
        <v>639</v>
      </c>
      <c r="C44" s="422"/>
      <c r="D44" s="289"/>
      <c r="E44" s="423">
        <f>AVERAGE(G6,G10,G14,G18,G22,G26,G30)</f>
        <v>0</v>
      </c>
      <c r="F44" s="423"/>
      <c r="G44" s="424"/>
      <c r="I44" s="69"/>
      <c r="J44" s="69"/>
      <c r="K44" s="69"/>
      <c r="L44" s="69"/>
      <c r="M44" s="69"/>
      <c r="N44" s="69"/>
      <c r="O44" s="69"/>
      <c r="P44" s="69"/>
      <c r="Q44" s="69"/>
      <c r="R44" s="69"/>
      <c r="S44" s="69"/>
      <c r="T44" s="69"/>
    </row>
    <row r="45" spans="2:22" ht="12" customHeight="1" x14ac:dyDescent="0.25">
      <c r="E45" s="68"/>
      <c r="F45" s="69"/>
      <c r="G45" s="68"/>
      <c r="I45" s="69"/>
      <c r="J45" s="69"/>
      <c r="K45" s="69"/>
      <c r="L45" s="69"/>
      <c r="M45" s="69"/>
      <c r="N45" s="69"/>
      <c r="O45" s="69"/>
      <c r="P45" s="69"/>
      <c r="Q45" s="69"/>
      <c r="R45" s="69"/>
      <c r="S45" s="69"/>
      <c r="T45" s="69"/>
    </row>
    <row r="46" spans="2:22" ht="30" customHeight="1" x14ac:dyDescent="0.25">
      <c r="E46" s="394" t="s">
        <v>640</v>
      </c>
      <c r="F46" s="395"/>
      <c r="G46" s="182">
        <f>G6</f>
        <v>0</v>
      </c>
    </row>
    <row r="47" spans="2:22" ht="30" customHeight="1" x14ac:dyDescent="0.25">
      <c r="E47" s="394" t="s">
        <v>641</v>
      </c>
      <c r="F47" s="395"/>
      <c r="G47" s="183">
        <f>G10</f>
        <v>0</v>
      </c>
    </row>
    <row r="48" spans="2:22" ht="25.5" customHeight="1" x14ac:dyDescent="0.25">
      <c r="E48" s="394" t="s">
        <v>642</v>
      </c>
      <c r="F48" s="395"/>
      <c r="G48" s="182">
        <f>G14</f>
        <v>0</v>
      </c>
    </row>
    <row r="49" spans="1:9" ht="25.5" customHeight="1" x14ac:dyDescent="0.25">
      <c r="E49" s="396" t="s">
        <v>643</v>
      </c>
      <c r="F49" s="397"/>
      <c r="G49" s="182">
        <f>G18</f>
        <v>0</v>
      </c>
    </row>
    <row r="50" spans="1:9" ht="28.5" customHeight="1" x14ac:dyDescent="0.25">
      <c r="E50" s="394" t="s">
        <v>644</v>
      </c>
      <c r="F50" s="395"/>
      <c r="G50" s="182">
        <f>G22</f>
        <v>0</v>
      </c>
    </row>
    <row r="51" spans="1:9" ht="26.25" customHeight="1" x14ac:dyDescent="0.25">
      <c r="E51" s="394" t="s">
        <v>645</v>
      </c>
      <c r="F51" s="395"/>
      <c r="G51" s="182">
        <f>G26</f>
        <v>0</v>
      </c>
    </row>
    <row r="52" spans="1:9" ht="30" customHeight="1" x14ac:dyDescent="0.25">
      <c r="E52" s="394" t="s">
        <v>646</v>
      </c>
      <c r="F52" s="395"/>
      <c r="G52" s="182">
        <f>G30</f>
        <v>0</v>
      </c>
    </row>
    <row r="53" spans="1:9" ht="15" x14ac:dyDescent="0.25">
      <c r="E53" s="68"/>
      <c r="F53" s="69"/>
      <c r="G53" s="163"/>
    </row>
    <row r="60" spans="1:9" ht="23.25" x14ac:dyDescent="0.25">
      <c r="B60" s="415" t="s">
        <v>647</v>
      </c>
      <c r="C60" s="415"/>
      <c r="D60" s="415"/>
      <c r="E60" s="415"/>
      <c r="F60" s="415"/>
      <c r="G60" s="415"/>
      <c r="H60" s="415"/>
      <c r="I60" s="415"/>
    </row>
    <row r="61" spans="1:9" ht="15" x14ac:dyDescent="0.25">
      <c r="A61" s="200"/>
      <c r="B61" s="306"/>
      <c r="C61" s="306"/>
      <c r="D61" s="306"/>
      <c r="E61" s="306"/>
      <c r="F61" s="299"/>
      <c r="G61" s="307"/>
      <c r="H61" s="307"/>
      <c r="I61" s="64"/>
    </row>
    <row r="62" spans="1:9" ht="31.5" customHeight="1" x14ac:dyDescent="0.25">
      <c r="A62" s="200"/>
      <c r="B62" s="379" t="s">
        <v>648</v>
      </c>
      <c r="C62" s="379"/>
      <c r="D62" s="379"/>
      <c r="E62" s="379"/>
      <c r="F62" s="379"/>
      <c r="G62" s="379"/>
      <c r="H62" s="379"/>
      <c r="I62" s="379"/>
    </row>
    <row r="63" spans="1:9" ht="15" x14ac:dyDescent="0.25">
      <c r="A63" s="200"/>
      <c r="B63" s="201"/>
      <c r="C63" s="201"/>
      <c r="D63" s="201"/>
      <c r="E63" s="201"/>
      <c r="F63" s="201"/>
      <c r="G63" s="200"/>
      <c r="H63" s="200"/>
    </row>
    <row r="64" spans="1:9" ht="15" x14ac:dyDescent="0.25">
      <c r="A64" s="200"/>
      <c r="B64" s="201"/>
      <c r="C64" s="201"/>
      <c r="D64" s="201"/>
      <c r="E64" s="201"/>
      <c r="F64" s="201"/>
      <c r="G64" s="200"/>
      <c r="H64" s="200"/>
    </row>
    <row r="65" spans="1:9" ht="15" x14ac:dyDescent="0.25">
      <c r="A65" s="200"/>
      <c r="B65" s="201"/>
      <c r="C65" s="201"/>
      <c r="D65" s="201"/>
      <c r="E65" s="201"/>
      <c r="F65" s="201"/>
      <c r="G65" s="200"/>
      <c r="H65" s="200"/>
    </row>
    <row r="66" spans="1:9" ht="15" x14ac:dyDescent="0.25">
      <c r="A66" s="200"/>
      <c r="B66" s="201"/>
      <c r="C66" s="201"/>
      <c r="D66" s="201"/>
      <c r="E66" s="201"/>
      <c r="F66" s="201"/>
      <c r="G66" s="200"/>
      <c r="H66" s="200"/>
    </row>
    <row r="67" spans="1:9" ht="15" x14ac:dyDescent="0.25">
      <c r="A67" s="200"/>
      <c r="B67" s="201"/>
      <c r="C67" s="201"/>
      <c r="D67" s="201"/>
      <c r="E67" s="201"/>
      <c r="F67" s="201"/>
      <c r="G67" s="200"/>
      <c r="H67" s="200"/>
    </row>
    <row r="68" spans="1:9" ht="15" x14ac:dyDescent="0.25">
      <c r="A68" s="200"/>
      <c r="B68" s="201"/>
      <c r="C68" s="201"/>
      <c r="D68" s="201"/>
      <c r="E68" s="201"/>
      <c r="F68" s="201"/>
      <c r="G68" s="200"/>
      <c r="H68" s="200"/>
    </row>
    <row r="69" spans="1:9" ht="15" x14ac:dyDescent="0.25">
      <c r="A69" s="200"/>
      <c r="B69" s="201"/>
      <c r="C69" s="201"/>
      <c r="D69" s="201"/>
      <c r="E69" s="201"/>
      <c r="F69" s="201"/>
      <c r="G69" s="200"/>
      <c r="H69" s="200"/>
    </row>
    <row r="70" spans="1:9" ht="15" x14ac:dyDescent="0.25">
      <c r="A70" s="200"/>
      <c r="B70" s="201"/>
      <c r="C70" s="201"/>
      <c r="D70" s="201"/>
      <c r="E70" s="201"/>
      <c r="F70" s="201"/>
      <c r="G70" s="200"/>
      <c r="H70" s="200"/>
    </row>
    <row r="71" spans="1:9" ht="15" x14ac:dyDescent="0.25">
      <c r="A71" s="200"/>
      <c r="B71" s="201"/>
      <c r="C71" s="201"/>
      <c r="D71" s="201"/>
      <c r="E71" s="201"/>
      <c r="F71" s="201"/>
      <c r="G71" s="200"/>
      <c r="H71" s="200"/>
    </row>
    <row r="72" spans="1:9" ht="15" x14ac:dyDescent="0.25">
      <c r="A72" s="200"/>
      <c r="B72" s="201"/>
      <c r="C72" s="201"/>
      <c r="D72" s="201"/>
      <c r="E72" s="201"/>
      <c r="F72" s="201"/>
      <c r="G72" s="200"/>
      <c r="H72" s="200"/>
    </row>
    <row r="73" spans="1:9" ht="22.5" customHeight="1" x14ac:dyDescent="0.25">
      <c r="A73" s="200"/>
      <c r="B73" s="211"/>
      <c r="C73" s="212" t="s">
        <v>649</v>
      </c>
      <c r="D73" s="287"/>
      <c r="E73" s="213"/>
      <c r="F73" s="380" t="s">
        <v>650</v>
      </c>
      <c r="G73" s="380"/>
      <c r="H73" s="214"/>
      <c r="I73" s="212" t="s">
        <v>651</v>
      </c>
    </row>
    <row r="74" spans="1:9" ht="15.75" thickBot="1" x14ac:dyDescent="0.3">
      <c r="A74" s="200"/>
      <c r="B74" s="201"/>
      <c r="C74" s="299"/>
      <c r="D74" s="299"/>
      <c r="E74" s="299"/>
      <c r="F74" s="299"/>
      <c r="G74" s="200"/>
      <c r="H74" s="200"/>
    </row>
    <row r="75" spans="1:9" ht="59.25" customHeight="1" x14ac:dyDescent="0.25">
      <c r="A75" s="200"/>
      <c r="B75" s="416" t="s">
        <v>652</v>
      </c>
      <c r="C75" s="220" t="s">
        <v>653</v>
      </c>
      <c r="D75" s="290"/>
      <c r="E75" s="391"/>
      <c r="F75" s="391"/>
      <c r="G75" s="391"/>
      <c r="H75" s="391"/>
      <c r="I75" s="293"/>
    </row>
    <row r="76" spans="1:9" ht="63.75" customHeight="1" x14ac:dyDescent="0.25">
      <c r="A76" s="200"/>
      <c r="B76" s="417"/>
      <c r="C76" s="221" t="s">
        <v>654</v>
      </c>
      <c r="D76" s="291"/>
      <c r="E76" s="384"/>
      <c r="F76" s="384"/>
      <c r="G76" s="384"/>
      <c r="H76" s="384"/>
      <c r="I76" s="294"/>
    </row>
    <row r="77" spans="1:9" ht="30" x14ac:dyDescent="0.25">
      <c r="A77" s="200"/>
      <c r="B77" s="417"/>
      <c r="C77" s="215" t="s">
        <v>655</v>
      </c>
      <c r="D77" s="292"/>
      <c r="E77" s="385"/>
      <c r="F77" s="385"/>
      <c r="G77" s="385"/>
      <c r="H77" s="385"/>
      <c r="I77" s="294"/>
    </row>
    <row r="78" spans="1:9" ht="15" x14ac:dyDescent="0.25">
      <c r="A78" s="200"/>
      <c r="B78" s="417"/>
      <c r="C78" s="222"/>
      <c r="D78" s="223"/>
      <c r="E78" s="386"/>
      <c r="F78" s="386"/>
      <c r="G78" s="386"/>
      <c r="H78" s="386"/>
      <c r="I78" s="295"/>
    </row>
    <row r="79" spans="1:9" ht="39" customHeight="1" x14ac:dyDescent="0.25">
      <c r="A79" s="200"/>
      <c r="B79" s="417"/>
      <c r="C79" s="221" t="s">
        <v>656</v>
      </c>
      <c r="D79" s="291"/>
      <c r="E79" s="384"/>
      <c r="F79" s="384"/>
      <c r="G79" s="384"/>
      <c r="H79" s="384"/>
      <c r="I79" s="294"/>
    </row>
    <row r="80" spans="1:9" ht="35.25" customHeight="1" x14ac:dyDescent="0.25">
      <c r="A80" s="200"/>
      <c r="B80" s="417"/>
      <c r="C80" s="238" t="s">
        <v>657</v>
      </c>
      <c r="D80" s="245"/>
      <c r="E80" s="245"/>
      <c r="F80" s="245"/>
      <c r="G80" s="246"/>
      <c r="H80" s="246"/>
      <c r="I80" s="295"/>
    </row>
    <row r="81" spans="1:9" ht="36" customHeight="1" x14ac:dyDescent="0.25">
      <c r="A81" s="200"/>
      <c r="B81" s="417"/>
      <c r="C81" s="243" t="s">
        <v>658</v>
      </c>
      <c r="D81" s="244" t="s">
        <v>743</v>
      </c>
      <c r="E81" s="381" t="s">
        <v>659</v>
      </c>
      <c r="F81" s="381"/>
      <c r="G81" s="381"/>
      <c r="H81" s="381"/>
      <c r="I81" s="298" t="str">
        <f>'D5'!T12</f>
        <v/>
      </c>
    </row>
    <row r="82" spans="1:9" ht="43.5" customHeight="1" x14ac:dyDescent="0.25">
      <c r="A82" s="200"/>
      <c r="B82" s="417"/>
      <c r="C82" s="243" t="s">
        <v>660</v>
      </c>
      <c r="D82" s="244" t="s">
        <v>744</v>
      </c>
      <c r="E82" s="381" t="s">
        <v>661</v>
      </c>
      <c r="F82" s="381"/>
      <c r="G82" s="381"/>
      <c r="H82" s="381"/>
      <c r="I82" s="298" t="str">
        <f>'D1'!T30</f>
        <v/>
      </c>
    </row>
    <row r="83" spans="1:9" ht="26.25" customHeight="1" x14ac:dyDescent="0.25">
      <c r="A83" s="200"/>
      <c r="B83" s="417"/>
      <c r="C83" s="222" t="s">
        <v>662</v>
      </c>
      <c r="D83" s="224"/>
      <c r="E83" s="382"/>
      <c r="F83" s="382"/>
      <c r="G83" s="382"/>
      <c r="H83" s="382"/>
      <c r="I83" s="296"/>
    </row>
    <row r="84" spans="1:9" ht="36" customHeight="1" x14ac:dyDescent="0.25">
      <c r="A84" s="200"/>
      <c r="B84" s="417"/>
      <c r="C84" s="238" t="s">
        <v>663</v>
      </c>
      <c r="D84" s="240"/>
      <c r="E84" s="383"/>
      <c r="F84" s="383"/>
      <c r="G84" s="383"/>
      <c r="H84" s="383"/>
      <c r="I84" s="296"/>
    </row>
    <row r="85" spans="1:9" ht="44.25" customHeight="1" x14ac:dyDescent="0.25">
      <c r="A85" s="200"/>
      <c r="B85" s="417"/>
      <c r="C85" s="243" t="s">
        <v>664</v>
      </c>
      <c r="D85" s="244" t="s">
        <v>745</v>
      </c>
      <c r="E85" s="381" t="s">
        <v>665</v>
      </c>
      <c r="F85" s="381"/>
      <c r="G85" s="381"/>
      <c r="H85" s="381"/>
      <c r="I85" s="298" t="str">
        <f>'D5'!T30</f>
        <v/>
      </c>
    </row>
    <row r="86" spans="1:9" ht="36.75" customHeight="1" x14ac:dyDescent="0.25">
      <c r="A86" s="200"/>
      <c r="B86" s="417"/>
      <c r="C86" s="243" t="s">
        <v>666</v>
      </c>
      <c r="D86" s="244" t="s">
        <v>746</v>
      </c>
      <c r="E86" s="381" t="s">
        <v>667</v>
      </c>
      <c r="F86" s="381"/>
      <c r="G86" s="381"/>
      <c r="H86" s="381"/>
      <c r="I86" s="298" t="str">
        <f>'D5'!T29</f>
        <v/>
      </c>
    </row>
    <row r="87" spans="1:9" ht="36.75" customHeight="1" x14ac:dyDescent="0.25">
      <c r="A87" s="200"/>
      <c r="B87" s="417"/>
      <c r="C87" s="243" t="s">
        <v>668</v>
      </c>
      <c r="D87" s="244" t="s">
        <v>747</v>
      </c>
      <c r="E87" s="381" t="s">
        <v>669</v>
      </c>
      <c r="F87" s="381"/>
      <c r="G87" s="381"/>
      <c r="H87" s="381"/>
      <c r="I87" s="298" t="str">
        <f>'D1'!T25</f>
        <v/>
      </c>
    </row>
    <row r="88" spans="1:9" ht="15" x14ac:dyDescent="0.25">
      <c r="A88" s="200"/>
      <c r="B88" s="417"/>
      <c r="C88" s="215" t="s">
        <v>670</v>
      </c>
      <c r="D88" s="207"/>
      <c r="E88" s="392"/>
      <c r="F88" s="392"/>
      <c r="G88" s="392"/>
      <c r="H88" s="392"/>
      <c r="I88" s="296"/>
    </row>
    <row r="89" spans="1:9" ht="15" x14ac:dyDescent="0.25">
      <c r="A89" s="200"/>
      <c r="B89" s="417"/>
      <c r="C89" s="222"/>
      <c r="D89" s="224"/>
      <c r="E89" s="393"/>
      <c r="F89" s="393"/>
      <c r="G89" s="393"/>
      <c r="H89" s="393"/>
      <c r="I89" s="296"/>
    </row>
    <row r="90" spans="1:9" ht="30" x14ac:dyDescent="0.25">
      <c r="A90" s="200"/>
      <c r="B90" s="417"/>
      <c r="C90" s="221" t="s">
        <v>671</v>
      </c>
      <c r="D90" s="225"/>
      <c r="E90" s="373"/>
      <c r="F90" s="373"/>
      <c r="G90" s="373"/>
      <c r="H90" s="373"/>
      <c r="I90" s="296"/>
    </row>
    <row r="91" spans="1:9" ht="25.5" customHeight="1" x14ac:dyDescent="0.25">
      <c r="A91" s="200"/>
      <c r="B91" s="418"/>
      <c r="C91" s="231" t="s">
        <v>672</v>
      </c>
      <c r="D91" s="242"/>
      <c r="E91" s="376"/>
      <c r="F91" s="376"/>
      <c r="G91" s="376"/>
      <c r="H91" s="376"/>
      <c r="I91" s="296"/>
    </row>
    <row r="92" spans="1:9" ht="38.25" customHeight="1" x14ac:dyDescent="0.25">
      <c r="A92" s="200"/>
      <c r="B92" s="419" t="s">
        <v>673</v>
      </c>
      <c r="C92" s="234" t="s">
        <v>674</v>
      </c>
      <c r="D92" s="235" t="s">
        <v>748</v>
      </c>
      <c r="E92" s="375" t="s">
        <v>675</v>
      </c>
      <c r="F92" s="375"/>
      <c r="G92" s="375"/>
      <c r="H92" s="375"/>
      <c r="I92" s="298" t="str">
        <f>'D5'!T14</f>
        <v/>
      </c>
    </row>
    <row r="93" spans="1:9" ht="36" customHeight="1" x14ac:dyDescent="0.25">
      <c r="A93" s="200"/>
      <c r="B93" s="419"/>
      <c r="C93" s="222" t="s">
        <v>676</v>
      </c>
      <c r="D93" s="241"/>
      <c r="E93" s="387"/>
      <c r="F93" s="387"/>
      <c r="G93" s="387"/>
      <c r="H93" s="387"/>
      <c r="I93" s="296"/>
    </row>
    <row r="94" spans="1:9" ht="31.5" customHeight="1" x14ac:dyDescent="0.25">
      <c r="A94" s="200"/>
      <c r="B94" s="419"/>
      <c r="C94" s="221" t="s">
        <v>677</v>
      </c>
      <c r="D94" s="226"/>
      <c r="E94" s="388"/>
      <c r="F94" s="388"/>
      <c r="G94" s="388"/>
      <c r="H94" s="388"/>
      <c r="I94" s="296"/>
    </row>
    <row r="95" spans="1:9" ht="36" customHeight="1" x14ac:dyDescent="0.25">
      <c r="A95" s="200"/>
      <c r="B95" s="419"/>
      <c r="C95" s="238" t="s">
        <v>678</v>
      </c>
      <c r="D95" s="239"/>
      <c r="E95" s="376"/>
      <c r="F95" s="376"/>
      <c r="G95" s="376"/>
      <c r="H95" s="376"/>
      <c r="I95" s="296"/>
    </row>
    <row r="96" spans="1:9" ht="38.25" customHeight="1" x14ac:dyDescent="0.25">
      <c r="A96" s="200"/>
      <c r="B96" s="419"/>
      <c r="C96" s="217" t="s">
        <v>679</v>
      </c>
      <c r="D96" s="208" t="s">
        <v>749</v>
      </c>
      <c r="E96" s="377" t="s">
        <v>680</v>
      </c>
      <c r="F96" s="377"/>
      <c r="G96" s="377"/>
      <c r="H96" s="377"/>
      <c r="I96" s="298" t="str">
        <f>'D3'!S10</f>
        <v/>
      </c>
    </row>
    <row r="97" spans="1:10" ht="32.25" customHeight="1" x14ac:dyDescent="0.25">
      <c r="A97" s="200"/>
      <c r="B97" s="419"/>
      <c r="C97" s="234"/>
      <c r="D97" s="235" t="s">
        <v>750</v>
      </c>
      <c r="E97" s="374" t="s">
        <v>681</v>
      </c>
      <c r="F97" s="374"/>
      <c r="G97" s="374"/>
      <c r="H97" s="374"/>
      <c r="I97" s="298" t="str">
        <f>'D3'!S12</f>
        <v/>
      </c>
    </row>
    <row r="98" spans="1:10" ht="30.75" customHeight="1" x14ac:dyDescent="0.25">
      <c r="A98" s="200"/>
      <c r="B98" s="419"/>
      <c r="C98" s="217" t="s">
        <v>682</v>
      </c>
      <c r="D98" s="208" t="s">
        <v>751</v>
      </c>
      <c r="E98" s="377" t="s">
        <v>683</v>
      </c>
      <c r="F98" s="377"/>
      <c r="G98" s="377"/>
      <c r="H98" s="377"/>
      <c r="I98" s="298" t="str">
        <f>'D3'!S14</f>
        <v/>
      </c>
      <c r="J98" s="64"/>
    </row>
    <row r="99" spans="1:10" ht="39.75" customHeight="1" x14ac:dyDescent="0.25">
      <c r="A99" s="200"/>
      <c r="B99" s="419"/>
      <c r="C99" s="217"/>
      <c r="D99" s="208" t="s">
        <v>752</v>
      </c>
      <c r="E99" s="378" t="s">
        <v>684</v>
      </c>
      <c r="F99" s="378"/>
      <c r="G99" s="378"/>
      <c r="H99" s="378"/>
      <c r="I99" s="298" t="str">
        <f>'D3'!S26</f>
        <v/>
      </c>
      <c r="J99" s="64"/>
    </row>
    <row r="100" spans="1:10" ht="29.25" customHeight="1" x14ac:dyDescent="0.25">
      <c r="A100" s="200"/>
      <c r="B100" s="419"/>
      <c r="C100" s="217"/>
      <c r="D100" s="208" t="s">
        <v>753</v>
      </c>
      <c r="E100" s="378" t="s">
        <v>685</v>
      </c>
      <c r="F100" s="378"/>
      <c r="G100" s="378"/>
      <c r="H100" s="378"/>
      <c r="I100" s="298" t="str">
        <f>'D3'!S27</f>
        <v/>
      </c>
      <c r="J100" s="64"/>
    </row>
    <row r="101" spans="1:10" ht="56.25" customHeight="1" x14ac:dyDescent="0.25">
      <c r="A101" s="200"/>
      <c r="B101" s="419"/>
      <c r="C101" s="217"/>
      <c r="D101" s="208" t="s">
        <v>754</v>
      </c>
      <c r="E101" s="378" t="s">
        <v>686</v>
      </c>
      <c r="F101" s="378"/>
      <c r="G101" s="378"/>
      <c r="H101" s="378"/>
      <c r="I101" s="298" t="str">
        <f>'D3'!S24</f>
        <v/>
      </c>
      <c r="J101" s="64"/>
    </row>
    <row r="102" spans="1:10" ht="33" customHeight="1" x14ac:dyDescent="0.25">
      <c r="A102" s="200"/>
      <c r="B102" s="419"/>
      <c r="C102" s="234"/>
      <c r="D102" s="235" t="s">
        <v>755</v>
      </c>
      <c r="E102" s="374" t="s">
        <v>687</v>
      </c>
      <c r="F102" s="374"/>
      <c r="G102" s="374"/>
      <c r="H102" s="374"/>
      <c r="I102" s="298" t="str">
        <f>'D3'!S23</f>
        <v/>
      </c>
      <c r="J102" s="64"/>
    </row>
    <row r="103" spans="1:10" ht="40.5" customHeight="1" x14ac:dyDescent="0.25">
      <c r="A103" s="200"/>
      <c r="B103" s="419"/>
      <c r="C103" s="234" t="s">
        <v>688</v>
      </c>
      <c r="D103" s="235" t="s">
        <v>756</v>
      </c>
      <c r="E103" s="375" t="s">
        <v>689</v>
      </c>
      <c r="F103" s="375"/>
      <c r="G103" s="375"/>
      <c r="H103" s="375"/>
      <c r="I103" s="298" t="str">
        <f>'D3'!S28</f>
        <v/>
      </c>
      <c r="J103" s="64"/>
    </row>
    <row r="104" spans="1:10" ht="45" customHeight="1" x14ac:dyDescent="0.25">
      <c r="A104" s="200"/>
      <c r="B104" s="419"/>
      <c r="C104" s="234" t="s">
        <v>690</v>
      </c>
      <c r="D104" s="235" t="s">
        <v>757</v>
      </c>
      <c r="E104" s="375" t="s">
        <v>691</v>
      </c>
      <c r="F104" s="375"/>
      <c r="G104" s="375"/>
      <c r="H104" s="375"/>
      <c r="I104" s="298" t="str">
        <f>'D3'!S12</f>
        <v/>
      </c>
      <c r="J104" s="64"/>
    </row>
    <row r="105" spans="1:10" ht="35.25" customHeight="1" x14ac:dyDescent="0.25">
      <c r="A105" s="200"/>
      <c r="B105" s="419"/>
      <c r="C105" s="234" t="s">
        <v>692</v>
      </c>
      <c r="D105" s="235" t="s">
        <v>758</v>
      </c>
      <c r="E105" s="377" t="s">
        <v>693</v>
      </c>
      <c r="F105" s="377"/>
      <c r="G105" s="377"/>
      <c r="H105" s="377"/>
      <c r="I105" s="298" t="str">
        <f>'D5'!T42</f>
        <v/>
      </c>
      <c r="J105" s="64"/>
    </row>
    <row r="106" spans="1:10" ht="35.25" customHeight="1" x14ac:dyDescent="0.25">
      <c r="A106" s="200"/>
      <c r="B106" s="419"/>
      <c r="C106" s="408" t="s">
        <v>694</v>
      </c>
      <c r="D106" s="235"/>
      <c r="E106" s="377" t="s">
        <v>695</v>
      </c>
      <c r="F106" s="377"/>
      <c r="G106" s="377"/>
      <c r="H106" s="377"/>
      <c r="I106" s="298" t="str">
        <f>'D1'!T37</f>
        <v/>
      </c>
      <c r="J106" s="64"/>
    </row>
    <row r="107" spans="1:10" ht="38.25" customHeight="1" x14ac:dyDescent="0.25">
      <c r="A107" s="200"/>
      <c r="B107" s="419"/>
      <c r="C107" s="409"/>
      <c r="D107" s="235" t="s">
        <v>759</v>
      </c>
      <c r="E107" s="374" t="s">
        <v>696</v>
      </c>
      <c r="F107" s="374"/>
      <c r="G107" s="374"/>
      <c r="H107" s="374"/>
      <c r="I107" s="298" t="str">
        <f>'D3'!S27</f>
        <v/>
      </c>
      <c r="J107" s="64"/>
    </row>
    <row r="108" spans="1:10" ht="32.25" customHeight="1" x14ac:dyDescent="0.25">
      <c r="A108" s="200"/>
      <c r="B108" s="419"/>
      <c r="C108" s="234" t="s">
        <v>697</v>
      </c>
      <c r="D108" s="235" t="s">
        <v>760</v>
      </c>
      <c r="E108" s="374" t="s">
        <v>698</v>
      </c>
      <c r="F108" s="374"/>
      <c r="G108" s="374"/>
      <c r="H108" s="374"/>
      <c r="I108" s="298" t="str">
        <f>'D2'!T11</f>
        <v/>
      </c>
    </row>
    <row r="109" spans="1:10" ht="31.5" customHeight="1" x14ac:dyDescent="0.25">
      <c r="A109" s="200"/>
      <c r="B109" s="419"/>
      <c r="C109" s="236" t="s">
        <v>699</v>
      </c>
      <c r="D109" s="237"/>
      <c r="E109" s="372"/>
      <c r="F109" s="372"/>
      <c r="G109" s="372"/>
      <c r="H109" s="372"/>
      <c r="I109" s="296"/>
    </row>
    <row r="110" spans="1:10" ht="47.25" customHeight="1" x14ac:dyDescent="0.25">
      <c r="A110" s="200"/>
      <c r="B110" s="420"/>
      <c r="C110" s="234" t="s">
        <v>700</v>
      </c>
      <c r="D110" s="235" t="s">
        <v>761</v>
      </c>
      <c r="E110" s="375" t="s">
        <v>701</v>
      </c>
      <c r="F110" s="375"/>
      <c r="G110" s="375"/>
      <c r="H110" s="375"/>
      <c r="I110" s="298" t="str">
        <f>'D2'!T10</f>
        <v/>
      </c>
    </row>
    <row r="111" spans="1:10" ht="41.25" customHeight="1" x14ac:dyDescent="0.25">
      <c r="A111" s="200"/>
      <c r="B111" s="400" t="s">
        <v>702</v>
      </c>
      <c r="C111" s="218" t="s">
        <v>703</v>
      </c>
      <c r="D111" s="219" t="s">
        <v>762</v>
      </c>
      <c r="E111" s="371" t="s">
        <v>704</v>
      </c>
      <c r="F111" s="371"/>
      <c r="G111" s="371"/>
      <c r="H111" s="371"/>
      <c r="I111" s="298" t="str">
        <f>'D1'!T12</f>
        <v/>
      </c>
    </row>
    <row r="112" spans="1:10" ht="30.75" customHeight="1" x14ac:dyDescent="0.25">
      <c r="A112" s="200"/>
      <c r="B112" s="401"/>
      <c r="C112" s="227"/>
      <c r="D112" s="228" t="s">
        <v>763</v>
      </c>
      <c r="E112" s="370" t="s">
        <v>705</v>
      </c>
      <c r="F112" s="370"/>
      <c r="G112" s="370"/>
      <c r="H112" s="370"/>
      <c r="I112" s="298" t="str">
        <f>'D1'!T13</f>
        <v/>
      </c>
    </row>
    <row r="113" spans="1:9" ht="33" customHeight="1" x14ac:dyDescent="0.25">
      <c r="A113" s="200"/>
      <c r="B113" s="401"/>
      <c r="C113" s="227" t="s">
        <v>706</v>
      </c>
      <c r="D113" s="229" t="s">
        <v>764</v>
      </c>
      <c r="E113" s="406" t="s">
        <v>707</v>
      </c>
      <c r="F113" s="406"/>
      <c r="G113" s="406"/>
      <c r="H113" s="406"/>
      <c r="I113" s="298" t="str">
        <f>'D1'!T29</f>
        <v/>
      </c>
    </row>
    <row r="114" spans="1:9" ht="30" customHeight="1" x14ac:dyDescent="0.25">
      <c r="A114" s="200"/>
      <c r="B114" s="401"/>
      <c r="C114" s="218" t="s">
        <v>708</v>
      </c>
      <c r="D114" s="219" t="s">
        <v>765</v>
      </c>
      <c r="E114" s="371" t="s">
        <v>709</v>
      </c>
      <c r="F114" s="371"/>
      <c r="G114" s="371"/>
      <c r="H114" s="371"/>
      <c r="I114" s="402" t="str">
        <f>'D5'!T16</f>
        <v/>
      </c>
    </row>
    <row r="115" spans="1:9" ht="25.5" customHeight="1" x14ac:dyDescent="0.25">
      <c r="A115" s="200"/>
      <c r="B115" s="401"/>
      <c r="C115" s="218" t="s">
        <v>710</v>
      </c>
      <c r="D115" s="209"/>
      <c r="E115" s="407"/>
      <c r="F115" s="407"/>
      <c r="G115" s="407"/>
      <c r="H115" s="407"/>
      <c r="I115" s="403"/>
    </row>
    <row r="116" spans="1:9" ht="24.75" customHeight="1" x14ac:dyDescent="0.25">
      <c r="A116" s="200"/>
      <c r="B116" s="401"/>
      <c r="C116" s="227" t="s">
        <v>711</v>
      </c>
      <c r="D116" s="288"/>
      <c r="E116" s="370"/>
      <c r="F116" s="370"/>
      <c r="G116" s="370"/>
      <c r="H116" s="370"/>
      <c r="I116" s="404"/>
    </row>
    <row r="117" spans="1:9" ht="27.75" customHeight="1" x14ac:dyDescent="0.25">
      <c r="A117" s="200"/>
      <c r="B117" s="401"/>
      <c r="C117" s="227" t="s">
        <v>712</v>
      </c>
      <c r="D117" s="229" t="s">
        <v>766</v>
      </c>
      <c r="E117" s="406" t="s">
        <v>713</v>
      </c>
      <c r="F117" s="406"/>
      <c r="G117" s="406"/>
      <c r="H117" s="406"/>
      <c r="I117" s="298" t="str">
        <f>'D5'!T52</f>
        <v/>
      </c>
    </row>
    <row r="118" spans="1:9" ht="39.75" customHeight="1" x14ac:dyDescent="0.25">
      <c r="A118" s="200"/>
      <c r="B118" s="401"/>
      <c r="C118" s="227" t="s">
        <v>714</v>
      </c>
      <c r="D118" s="229" t="s">
        <v>767</v>
      </c>
      <c r="E118" s="406" t="s">
        <v>715</v>
      </c>
      <c r="F118" s="406"/>
      <c r="G118" s="406"/>
      <c r="H118" s="406"/>
      <c r="I118" s="298" t="str">
        <f>'D1'!T24</f>
        <v/>
      </c>
    </row>
    <row r="119" spans="1:9" ht="39" customHeight="1" x14ac:dyDescent="0.25">
      <c r="A119" s="200"/>
      <c r="B119" s="401"/>
      <c r="C119" s="227" t="s">
        <v>716</v>
      </c>
      <c r="D119" s="229" t="s">
        <v>768</v>
      </c>
      <c r="E119" s="406" t="s">
        <v>717</v>
      </c>
      <c r="F119" s="406"/>
      <c r="G119" s="406"/>
      <c r="H119" s="406"/>
      <c r="I119" s="298" t="str">
        <f>'D5'!T28</f>
        <v/>
      </c>
    </row>
    <row r="120" spans="1:9" ht="37.5" customHeight="1" x14ac:dyDescent="0.25">
      <c r="A120" s="200"/>
      <c r="B120" s="401"/>
      <c r="C120" s="227" t="s">
        <v>718</v>
      </c>
      <c r="D120" s="229" t="s">
        <v>769</v>
      </c>
      <c r="E120" s="406" t="s">
        <v>719</v>
      </c>
      <c r="F120" s="406"/>
      <c r="G120" s="406"/>
      <c r="H120" s="406"/>
      <c r="I120" s="298" t="str">
        <f>'D5'!T33</f>
        <v/>
      </c>
    </row>
    <row r="121" spans="1:9" ht="45.75" customHeight="1" x14ac:dyDescent="0.25">
      <c r="A121" s="200"/>
      <c r="B121" s="401"/>
      <c r="C121" s="227" t="s">
        <v>720</v>
      </c>
      <c r="D121" s="229" t="s">
        <v>770</v>
      </c>
      <c r="E121" s="406" t="s">
        <v>721</v>
      </c>
      <c r="F121" s="406"/>
      <c r="G121" s="406"/>
      <c r="H121" s="406"/>
      <c r="I121" s="298" t="str">
        <f>'D1'!T38</f>
        <v/>
      </c>
    </row>
    <row r="122" spans="1:9" ht="48" customHeight="1" x14ac:dyDescent="0.25">
      <c r="A122" s="200"/>
      <c r="B122" s="401"/>
      <c r="C122" s="218" t="s">
        <v>722</v>
      </c>
      <c r="D122" s="219" t="s">
        <v>771</v>
      </c>
      <c r="E122" s="371" t="s">
        <v>723</v>
      </c>
      <c r="F122" s="371"/>
      <c r="G122" s="371"/>
      <c r="H122" s="371"/>
      <c r="I122" s="298" t="str">
        <f>'D1'!T38</f>
        <v/>
      </c>
    </row>
    <row r="123" spans="1:9" ht="46.5" customHeight="1" x14ac:dyDescent="0.25">
      <c r="A123" s="200"/>
      <c r="B123" s="401"/>
      <c r="C123" s="218"/>
      <c r="D123" s="210" t="s">
        <v>772</v>
      </c>
      <c r="E123" s="407" t="s">
        <v>724</v>
      </c>
      <c r="F123" s="407"/>
      <c r="G123" s="407"/>
      <c r="H123" s="407"/>
      <c r="I123" s="298" t="str">
        <f>'D5'!T20</f>
        <v/>
      </c>
    </row>
    <row r="124" spans="1:9" ht="39.75" customHeight="1" x14ac:dyDescent="0.25">
      <c r="A124" s="200"/>
      <c r="B124" s="401"/>
      <c r="C124" s="227"/>
      <c r="D124" s="228" t="s">
        <v>773</v>
      </c>
      <c r="E124" s="370" t="s">
        <v>725</v>
      </c>
      <c r="F124" s="370"/>
      <c r="G124" s="370"/>
      <c r="H124" s="370"/>
      <c r="I124" s="298" t="str">
        <f>'D5'!T22</f>
        <v/>
      </c>
    </row>
    <row r="125" spans="1:9" ht="42" customHeight="1" x14ac:dyDescent="0.25">
      <c r="A125" s="200"/>
      <c r="B125" s="401"/>
      <c r="C125" s="218" t="s">
        <v>726</v>
      </c>
      <c r="D125" s="219" t="s">
        <v>774</v>
      </c>
      <c r="E125" s="371" t="s">
        <v>727</v>
      </c>
      <c r="F125" s="371"/>
      <c r="G125" s="371"/>
      <c r="H125" s="371"/>
      <c r="I125" s="298" t="str">
        <f>'D5'!T54</f>
        <v/>
      </c>
    </row>
    <row r="126" spans="1:9" ht="45" customHeight="1" x14ac:dyDescent="0.25">
      <c r="A126" s="200"/>
      <c r="B126" s="401"/>
      <c r="C126" s="232"/>
      <c r="D126" s="233" t="s">
        <v>775</v>
      </c>
      <c r="E126" s="370" t="s">
        <v>728</v>
      </c>
      <c r="F126" s="370"/>
      <c r="G126" s="370"/>
      <c r="H126" s="370"/>
      <c r="I126" s="298" t="str">
        <f>'D5'!T56</f>
        <v/>
      </c>
    </row>
    <row r="127" spans="1:9" ht="36.75" customHeight="1" x14ac:dyDescent="0.25">
      <c r="A127" s="200"/>
      <c r="B127" s="401"/>
      <c r="C127" s="231" t="s">
        <v>729</v>
      </c>
      <c r="D127" s="230"/>
      <c r="E127" s="372"/>
      <c r="F127" s="372"/>
      <c r="G127" s="372"/>
      <c r="H127" s="372"/>
      <c r="I127" s="296"/>
    </row>
    <row r="128" spans="1:9" ht="39" customHeight="1" x14ac:dyDescent="0.25">
      <c r="A128" s="200"/>
      <c r="B128" s="401"/>
      <c r="C128" s="218" t="s">
        <v>730</v>
      </c>
      <c r="D128" s="219" t="s">
        <v>776</v>
      </c>
      <c r="E128" s="371" t="s">
        <v>731</v>
      </c>
      <c r="F128" s="371"/>
      <c r="G128" s="371"/>
      <c r="H128" s="371"/>
      <c r="I128" s="298" t="str">
        <f>'D5'!T59</f>
        <v/>
      </c>
    </row>
    <row r="129" spans="1:9" ht="39.75" customHeight="1" x14ac:dyDescent="0.25">
      <c r="A129" s="200"/>
      <c r="B129" s="401"/>
      <c r="C129" s="227"/>
      <c r="D129" s="228" t="s">
        <v>777</v>
      </c>
      <c r="E129" s="370" t="s">
        <v>732</v>
      </c>
      <c r="F129" s="370"/>
      <c r="G129" s="370"/>
      <c r="H129" s="370"/>
      <c r="I129" s="298" t="str">
        <f>'D5'!T24</f>
        <v/>
      </c>
    </row>
    <row r="130" spans="1:9" ht="38.25" customHeight="1" x14ac:dyDescent="0.25">
      <c r="A130" s="200"/>
      <c r="B130" s="398" t="s">
        <v>733</v>
      </c>
      <c r="C130" s="248" t="s">
        <v>734</v>
      </c>
      <c r="D130" s="249" t="s">
        <v>778</v>
      </c>
      <c r="E130" s="405" t="s">
        <v>735</v>
      </c>
      <c r="F130" s="405"/>
      <c r="G130" s="405"/>
      <c r="H130" s="405"/>
      <c r="I130" s="298" t="str">
        <f>'D5'!T53</f>
        <v/>
      </c>
    </row>
    <row r="131" spans="1:9" ht="43.5" customHeight="1" x14ac:dyDescent="0.25">
      <c r="A131" s="200"/>
      <c r="B131" s="398"/>
      <c r="C131" s="248" t="s">
        <v>736</v>
      </c>
      <c r="D131" s="249" t="s">
        <v>779</v>
      </c>
      <c r="E131" s="405" t="s">
        <v>737</v>
      </c>
      <c r="F131" s="405"/>
      <c r="G131" s="405"/>
      <c r="H131" s="405"/>
      <c r="I131" s="298" t="str">
        <f>'D5'!T51</f>
        <v/>
      </c>
    </row>
    <row r="132" spans="1:9" ht="48" customHeight="1" x14ac:dyDescent="0.25">
      <c r="A132" s="200"/>
      <c r="B132" s="398"/>
      <c r="C132" s="248" t="s">
        <v>738</v>
      </c>
      <c r="D132" s="250" t="s">
        <v>780</v>
      </c>
      <c r="E132" s="405" t="s">
        <v>739</v>
      </c>
      <c r="F132" s="405"/>
      <c r="G132" s="405"/>
      <c r="H132" s="405"/>
      <c r="I132" s="298" t="str">
        <f>'D1'!T33</f>
        <v/>
      </c>
    </row>
    <row r="133" spans="1:9" ht="42.75" customHeight="1" x14ac:dyDescent="0.25">
      <c r="A133" s="200"/>
      <c r="B133" s="398"/>
      <c r="C133" s="222" t="s">
        <v>740</v>
      </c>
      <c r="D133" s="224"/>
      <c r="E133" s="382"/>
      <c r="F133" s="382"/>
      <c r="G133" s="382"/>
      <c r="H133" s="382"/>
      <c r="I133" s="296"/>
    </row>
    <row r="134" spans="1:9" ht="48" customHeight="1" x14ac:dyDescent="0.25">
      <c r="A134" s="200"/>
      <c r="B134" s="398"/>
      <c r="C134" s="221" t="s">
        <v>741</v>
      </c>
      <c r="D134" s="225"/>
      <c r="E134" s="373"/>
      <c r="F134" s="373"/>
      <c r="G134" s="373"/>
      <c r="H134" s="373"/>
      <c r="I134" s="296"/>
    </row>
    <row r="135" spans="1:9" ht="33.75" customHeight="1" thickBot="1" x14ac:dyDescent="0.3">
      <c r="A135" s="200"/>
      <c r="B135" s="399"/>
      <c r="C135" s="216" t="s">
        <v>742</v>
      </c>
      <c r="D135" s="206"/>
      <c r="E135" s="369"/>
      <c r="F135" s="369"/>
      <c r="G135" s="369"/>
      <c r="H135" s="369"/>
      <c r="I135" s="297"/>
    </row>
  </sheetData>
  <sheetProtection formatCells="0" formatColumns="0" formatRows="0" insertColumns="0" insertRows="0" insertHyperlinks="0" deleteColumns="0" deleteRows="0" sort="0" autoFilter="0" pivotTables="0"/>
  <mergeCells count="91">
    <mergeCell ref="E46:F46"/>
    <mergeCell ref="E47:F47"/>
    <mergeCell ref="E48:F48"/>
    <mergeCell ref="E49:F49"/>
    <mergeCell ref="E50:F50"/>
    <mergeCell ref="C106:C107"/>
    <mergeCell ref="E106:H106"/>
    <mergeCell ref="E92:H92"/>
    <mergeCell ref="B2:G2"/>
    <mergeCell ref="B4:F4"/>
    <mergeCell ref="B8:F8"/>
    <mergeCell ref="B12:F12"/>
    <mergeCell ref="B16:F16"/>
    <mergeCell ref="B60:I60"/>
    <mergeCell ref="B75:B91"/>
    <mergeCell ref="B92:B110"/>
    <mergeCell ref="B24:F24"/>
    <mergeCell ref="B44:C44"/>
    <mergeCell ref="E44:G44"/>
    <mergeCell ref="B32:C32"/>
    <mergeCell ref="E32:G32"/>
    <mergeCell ref="B130:B135"/>
    <mergeCell ref="B111:B129"/>
    <mergeCell ref="I114:I116"/>
    <mergeCell ref="E130:H130"/>
    <mergeCell ref="E131:H131"/>
    <mergeCell ref="E120:H120"/>
    <mergeCell ref="E113:H113"/>
    <mergeCell ref="E114:H116"/>
    <mergeCell ref="E117:H117"/>
    <mergeCell ref="E118:H118"/>
    <mergeCell ref="E119:H119"/>
    <mergeCell ref="E121:H121"/>
    <mergeCell ref="E122:H122"/>
    <mergeCell ref="E123:H123"/>
    <mergeCell ref="E132:H132"/>
    <mergeCell ref="E133:H133"/>
    <mergeCell ref="E94:H94"/>
    <mergeCell ref="B20:F20"/>
    <mergeCell ref="E75:H75"/>
    <mergeCell ref="B28:F28"/>
    <mergeCell ref="E88:H89"/>
    <mergeCell ref="E90:H90"/>
    <mergeCell ref="E91:H91"/>
    <mergeCell ref="E34:F34"/>
    <mergeCell ref="E35:F35"/>
    <mergeCell ref="E36:F36"/>
    <mergeCell ref="E37:F37"/>
    <mergeCell ref="E38:F38"/>
    <mergeCell ref="E39:F39"/>
    <mergeCell ref="E51:F51"/>
    <mergeCell ref="E52:F52"/>
    <mergeCell ref="E40:F40"/>
    <mergeCell ref="E105:H105"/>
    <mergeCell ref="E102:H102"/>
    <mergeCell ref="E103:H103"/>
    <mergeCell ref="B62:I62"/>
    <mergeCell ref="F73:G73"/>
    <mergeCell ref="E82:H82"/>
    <mergeCell ref="E83:H83"/>
    <mergeCell ref="E84:H84"/>
    <mergeCell ref="E85:H85"/>
    <mergeCell ref="E76:H76"/>
    <mergeCell ref="E77:H78"/>
    <mergeCell ref="E79:H79"/>
    <mergeCell ref="E81:H81"/>
    <mergeCell ref="E86:H86"/>
    <mergeCell ref="E87:H87"/>
    <mergeCell ref="E93:H93"/>
    <mergeCell ref="E95:H95"/>
    <mergeCell ref="E96:H96"/>
    <mergeCell ref="E97:H97"/>
    <mergeCell ref="E98:H98"/>
    <mergeCell ref="E104:H104"/>
    <mergeCell ref="E99:H99"/>
    <mergeCell ref="E100:H100"/>
    <mergeCell ref="E101:H101"/>
    <mergeCell ref="E107:H107"/>
    <mergeCell ref="E108:H108"/>
    <mergeCell ref="E109:H109"/>
    <mergeCell ref="E110:H110"/>
    <mergeCell ref="E112:H112"/>
    <mergeCell ref="E111:H111"/>
    <mergeCell ref="E135:H135"/>
    <mergeCell ref="E124:H124"/>
    <mergeCell ref="E125:H125"/>
    <mergeCell ref="E126:H126"/>
    <mergeCell ref="E127:H127"/>
    <mergeCell ref="E129:H129"/>
    <mergeCell ref="E128:H128"/>
    <mergeCell ref="E134:H134"/>
  </mergeCells>
  <conditionalFormatting sqref="G17:G18 G13:G14 G9:G10 G5:G6">
    <cfRule type="cellIs" dxfId="405" priority="459" stopIfTrue="1" operator="lessThan">
      <formula>19.999</formula>
    </cfRule>
    <cfRule type="cellIs" dxfId="404" priority="460" stopIfTrue="1" operator="lessThan">
      <formula>79.999</formula>
    </cfRule>
    <cfRule type="cellIs" dxfId="403" priority="461" stopIfTrue="1" operator="between">
      <formula>90</formula>
      <formula>100</formula>
    </cfRule>
  </conditionalFormatting>
  <conditionalFormatting sqref="G17:G18 G13:G14 G9:G10 G5:G6">
    <cfRule type="containsBlanks" dxfId="402" priority="453" stopIfTrue="1">
      <formula>LEN(TRIM(G5))=0</formula>
    </cfRule>
    <cfRule type="cellIs" dxfId="401" priority="455" stopIfTrue="1" operator="lessThan">
      <formula>39.999</formula>
    </cfRule>
    <cfRule type="cellIs" dxfId="400" priority="456" stopIfTrue="1" operator="lessThan">
      <formula>59.999</formula>
    </cfRule>
    <cfRule type="cellIs" dxfId="399" priority="458" stopIfTrue="1" operator="lessThan">
      <formula>89.999</formula>
    </cfRule>
  </conditionalFormatting>
  <conditionalFormatting sqref="G21:G22">
    <cfRule type="cellIs" dxfId="398" priority="465" stopIfTrue="1" operator="lessThan">
      <formula>19.999</formula>
    </cfRule>
    <cfRule type="cellIs" dxfId="397" priority="466" stopIfTrue="1" operator="lessThan">
      <formula>79.999</formula>
    </cfRule>
    <cfRule type="cellIs" dxfId="396" priority="467" stopIfTrue="1" operator="between">
      <formula>90</formula>
      <formula>100</formula>
    </cfRule>
  </conditionalFormatting>
  <conditionalFormatting sqref="G21:G22">
    <cfRule type="containsBlanks" dxfId="395" priority="407" stopIfTrue="1">
      <formula>LEN(TRIM(G21))=0</formula>
    </cfRule>
    <cfRule type="cellIs" dxfId="394" priority="409" stopIfTrue="1" operator="lessThan">
      <formula>39.999</formula>
    </cfRule>
    <cfRule type="cellIs" dxfId="393" priority="410" stopIfTrue="1" operator="lessThan">
      <formula>59.999</formula>
    </cfRule>
    <cfRule type="cellIs" dxfId="392" priority="412" stopIfTrue="1" operator="lessThan">
      <formula>89.999</formula>
    </cfRule>
  </conditionalFormatting>
  <conditionalFormatting sqref="G25:G26">
    <cfRule type="cellIs" dxfId="391" priority="471" stopIfTrue="1" operator="lessThan">
      <formula>19.999</formula>
    </cfRule>
    <cfRule type="cellIs" dxfId="390" priority="472" stopIfTrue="1" operator="lessThan">
      <formula>79.999</formula>
    </cfRule>
    <cfRule type="cellIs" dxfId="389" priority="473" stopIfTrue="1" operator="between">
      <formula>90</formula>
      <formula>100</formula>
    </cfRule>
  </conditionalFormatting>
  <conditionalFormatting sqref="G25:G26">
    <cfRule type="containsBlanks" dxfId="388" priority="400" stopIfTrue="1">
      <formula>LEN(TRIM(G25))=0</formula>
    </cfRule>
    <cfRule type="cellIs" dxfId="387" priority="402" stopIfTrue="1" operator="lessThan">
      <formula>39.999</formula>
    </cfRule>
    <cfRule type="cellIs" dxfId="386" priority="403" stopIfTrue="1" operator="lessThan">
      <formula>59.999</formula>
    </cfRule>
    <cfRule type="cellIs" dxfId="385" priority="405" stopIfTrue="1" operator="lessThan">
      <formula>89.999</formula>
    </cfRule>
  </conditionalFormatting>
  <conditionalFormatting sqref="E32">
    <cfRule type="cellIs" dxfId="384" priority="477" stopIfTrue="1" operator="lessThan">
      <formula>19.999</formula>
    </cfRule>
    <cfRule type="cellIs" dxfId="383" priority="478" stopIfTrue="1" operator="lessThan">
      <formula>79.999</formula>
    </cfRule>
    <cfRule type="cellIs" dxfId="382" priority="479" stopIfTrue="1" operator="between">
      <formula>90</formula>
      <formula>100</formula>
    </cfRule>
  </conditionalFormatting>
  <conditionalFormatting sqref="E32:G32">
    <cfRule type="containsBlanks" dxfId="381" priority="393" stopIfTrue="1">
      <formula>LEN(TRIM(E32))=0</formula>
    </cfRule>
    <cfRule type="cellIs" dxfId="380" priority="395" stopIfTrue="1" operator="lessThan">
      <formula>39.999</formula>
    </cfRule>
    <cfRule type="cellIs" dxfId="379" priority="396" stopIfTrue="1" operator="lessThan">
      <formula>59.999</formula>
    </cfRule>
    <cfRule type="cellIs" dxfId="378" priority="398" stopIfTrue="1" operator="lessThan">
      <formula>89.999</formula>
    </cfRule>
  </conditionalFormatting>
  <conditionalFormatting sqref="G29:G30">
    <cfRule type="cellIs" dxfId="377" priority="483" stopIfTrue="1" operator="lessThan">
      <formula>19.999</formula>
    </cfRule>
    <cfRule type="cellIs" dxfId="376" priority="484" stopIfTrue="1" operator="lessThan">
      <formula>79.999</formula>
    </cfRule>
    <cfRule type="cellIs" dxfId="375" priority="485" stopIfTrue="1" operator="between">
      <formula>90</formula>
      <formula>100</formula>
    </cfRule>
  </conditionalFormatting>
  <conditionalFormatting sqref="G29:G30">
    <cfRule type="containsBlanks" dxfId="374" priority="386" stopIfTrue="1">
      <formula>LEN(TRIM(G29))=0</formula>
    </cfRule>
    <cfRule type="cellIs" dxfId="373" priority="388" stopIfTrue="1" operator="lessThan">
      <formula>39.999</formula>
    </cfRule>
    <cfRule type="cellIs" dxfId="372" priority="389" stopIfTrue="1" operator="lessThan">
      <formula>59.999</formula>
    </cfRule>
    <cfRule type="cellIs" dxfId="371" priority="391" stopIfTrue="1" operator="lessThan">
      <formula>89.999</formula>
    </cfRule>
  </conditionalFormatting>
  <conditionalFormatting sqref="G34">
    <cfRule type="cellIs" dxfId="370" priority="489" stopIfTrue="1" operator="lessThan">
      <formula>19.999</formula>
    </cfRule>
    <cfRule type="cellIs" dxfId="369" priority="490" stopIfTrue="1" operator="lessThan">
      <formula>79.999</formula>
    </cfRule>
    <cfRule type="cellIs" dxfId="368" priority="491" stopIfTrue="1" operator="between">
      <formula>90</formula>
      <formula>100</formula>
    </cfRule>
  </conditionalFormatting>
  <conditionalFormatting sqref="G34">
    <cfRule type="containsBlanks" dxfId="367" priority="379" stopIfTrue="1">
      <formula>LEN(TRIM(G34))=0</formula>
    </cfRule>
    <cfRule type="cellIs" dxfId="366" priority="381" stopIfTrue="1" operator="lessThan">
      <formula>39.999</formula>
    </cfRule>
    <cfRule type="cellIs" dxfId="365" priority="382" stopIfTrue="1" operator="lessThan">
      <formula>59.999</formula>
    </cfRule>
    <cfRule type="cellIs" dxfId="364" priority="384" stopIfTrue="1" operator="lessThan">
      <formula>89.999</formula>
    </cfRule>
  </conditionalFormatting>
  <conditionalFormatting sqref="G35">
    <cfRule type="cellIs" dxfId="363" priority="495" stopIfTrue="1" operator="lessThan">
      <formula>19.999</formula>
    </cfRule>
    <cfRule type="cellIs" dxfId="362" priority="496" stopIfTrue="1" operator="lessThan">
      <formula>79.999</formula>
    </cfRule>
    <cfRule type="cellIs" dxfId="361" priority="497" stopIfTrue="1" operator="between">
      <formula>90</formula>
      <formula>100</formula>
    </cfRule>
  </conditionalFormatting>
  <conditionalFormatting sqref="G35">
    <cfRule type="containsBlanks" dxfId="360" priority="372" stopIfTrue="1">
      <formula>LEN(TRIM(G35))=0</formula>
    </cfRule>
    <cfRule type="cellIs" dxfId="359" priority="374" stopIfTrue="1" operator="lessThan">
      <formula>39.999</formula>
    </cfRule>
    <cfRule type="cellIs" dxfId="358" priority="375" stopIfTrue="1" operator="lessThan">
      <formula>59.999</formula>
    </cfRule>
    <cfRule type="cellIs" dxfId="357" priority="377" stopIfTrue="1" operator="lessThan">
      <formula>89.999</formula>
    </cfRule>
  </conditionalFormatting>
  <conditionalFormatting sqref="G36">
    <cfRule type="cellIs" dxfId="356" priority="501" stopIfTrue="1" operator="lessThan">
      <formula>19.999</formula>
    </cfRule>
    <cfRule type="cellIs" dxfId="355" priority="502" stopIfTrue="1" operator="lessThan">
      <formula>79.999</formula>
    </cfRule>
    <cfRule type="cellIs" dxfId="354" priority="503" stopIfTrue="1" operator="between">
      <formula>90</formula>
      <formula>100</formula>
    </cfRule>
  </conditionalFormatting>
  <conditionalFormatting sqref="G36">
    <cfRule type="containsBlanks" dxfId="353" priority="365" stopIfTrue="1">
      <formula>LEN(TRIM(G36))=0</formula>
    </cfRule>
    <cfRule type="cellIs" dxfId="352" priority="367" stopIfTrue="1" operator="lessThan">
      <formula>39.999</formula>
    </cfRule>
    <cfRule type="cellIs" dxfId="351" priority="368" stopIfTrue="1" operator="lessThan">
      <formula>59.999</formula>
    </cfRule>
    <cfRule type="cellIs" dxfId="350" priority="370" stopIfTrue="1" operator="lessThan">
      <formula>89.999</formula>
    </cfRule>
  </conditionalFormatting>
  <conditionalFormatting sqref="G38">
    <cfRule type="cellIs" dxfId="349" priority="507" stopIfTrue="1" operator="lessThan">
      <formula>19.999</formula>
    </cfRule>
    <cfRule type="cellIs" dxfId="348" priority="508" stopIfTrue="1" operator="lessThan">
      <formula>79.999</formula>
    </cfRule>
    <cfRule type="cellIs" dxfId="347" priority="509" stopIfTrue="1" operator="between">
      <formula>90</formula>
      <formula>100</formula>
    </cfRule>
  </conditionalFormatting>
  <conditionalFormatting sqref="G38">
    <cfRule type="containsBlanks" dxfId="346" priority="358" stopIfTrue="1">
      <formula>LEN(TRIM(G38))=0</formula>
    </cfRule>
    <cfRule type="cellIs" dxfId="345" priority="360" stopIfTrue="1" operator="lessThan">
      <formula>39.999</formula>
    </cfRule>
    <cfRule type="cellIs" dxfId="344" priority="361" stopIfTrue="1" operator="lessThan">
      <formula>59.999</formula>
    </cfRule>
    <cfRule type="cellIs" dxfId="343" priority="363" stopIfTrue="1" operator="lessThan">
      <formula>89.999</formula>
    </cfRule>
  </conditionalFormatting>
  <conditionalFormatting sqref="G37">
    <cfRule type="cellIs" dxfId="342" priority="513" stopIfTrue="1" operator="lessThan">
      <formula>19.999</formula>
    </cfRule>
    <cfRule type="cellIs" dxfId="341" priority="514" stopIfTrue="1" operator="lessThan">
      <formula>79.999</formula>
    </cfRule>
    <cfRule type="cellIs" dxfId="340" priority="515" stopIfTrue="1" operator="between">
      <formula>90</formula>
      <formula>100</formula>
    </cfRule>
  </conditionalFormatting>
  <conditionalFormatting sqref="G37">
    <cfRule type="containsBlanks" dxfId="339" priority="351" stopIfTrue="1">
      <formula>LEN(TRIM(G37))=0</formula>
    </cfRule>
    <cfRule type="cellIs" dxfId="338" priority="353" stopIfTrue="1" operator="lessThan">
      <formula>39.999</formula>
    </cfRule>
    <cfRule type="cellIs" dxfId="337" priority="354" stopIfTrue="1" operator="lessThan">
      <formula>59.999</formula>
    </cfRule>
    <cfRule type="cellIs" dxfId="336" priority="356" stopIfTrue="1" operator="lessThan">
      <formula>89.999</formula>
    </cfRule>
  </conditionalFormatting>
  <conditionalFormatting sqref="G39">
    <cfRule type="cellIs" dxfId="335" priority="519" stopIfTrue="1" operator="lessThan">
      <formula>19.999</formula>
    </cfRule>
    <cfRule type="cellIs" dxfId="334" priority="520" stopIfTrue="1" operator="lessThan">
      <formula>79.999</formula>
    </cfRule>
    <cfRule type="cellIs" dxfId="333" priority="521" stopIfTrue="1" operator="between">
      <formula>90</formula>
      <formula>100</formula>
    </cfRule>
  </conditionalFormatting>
  <conditionalFormatting sqref="G39">
    <cfRule type="containsBlanks" dxfId="332" priority="344" stopIfTrue="1">
      <formula>LEN(TRIM(G39))=0</formula>
    </cfRule>
    <cfRule type="cellIs" dxfId="331" priority="346" stopIfTrue="1" operator="lessThan">
      <formula>39.999</formula>
    </cfRule>
    <cfRule type="cellIs" dxfId="330" priority="347" stopIfTrue="1" operator="lessThan">
      <formula>59.999</formula>
    </cfRule>
    <cfRule type="cellIs" dxfId="329" priority="349" stopIfTrue="1" operator="lessThan">
      <formula>89.999</formula>
    </cfRule>
  </conditionalFormatting>
  <conditionalFormatting sqref="G40">
    <cfRule type="cellIs" dxfId="328" priority="525" stopIfTrue="1" operator="lessThan">
      <formula>19.999</formula>
    </cfRule>
    <cfRule type="cellIs" dxfId="327" priority="526" stopIfTrue="1" operator="lessThan">
      <formula>79.999</formula>
    </cfRule>
    <cfRule type="cellIs" dxfId="326" priority="527" stopIfTrue="1" operator="between">
      <formula>90</formula>
      <formula>100</formula>
    </cfRule>
  </conditionalFormatting>
  <conditionalFormatting sqref="G40">
    <cfRule type="containsBlanks" dxfId="325" priority="337" stopIfTrue="1">
      <formula>LEN(TRIM(G40))=0</formula>
    </cfRule>
    <cfRule type="cellIs" dxfId="324" priority="339" stopIfTrue="1" operator="lessThan">
      <formula>39.999</formula>
    </cfRule>
    <cfRule type="cellIs" dxfId="323" priority="340" stopIfTrue="1" operator="lessThan">
      <formula>59.999</formula>
    </cfRule>
    <cfRule type="cellIs" dxfId="322" priority="342" stopIfTrue="1" operator="lessThan">
      <formula>89.999</formula>
    </cfRule>
  </conditionalFormatting>
  <conditionalFormatting sqref="E44">
    <cfRule type="cellIs" dxfId="321" priority="531" stopIfTrue="1" operator="lessThan">
      <formula>19.999</formula>
    </cfRule>
    <cfRule type="cellIs" dxfId="320" priority="532" stopIfTrue="1" operator="lessThan">
      <formula>79.999</formula>
    </cfRule>
    <cfRule type="cellIs" dxfId="319" priority="533" stopIfTrue="1" operator="between">
      <formula>90</formula>
      <formula>100</formula>
    </cfRule>
  </conditionalFormatting>
  <conditionalFormatting sqref="E44:G44">
    <cfRule type="containsBlanks" dxfId="318" priority="330" stopIfTrue="1">
      <formula>LEN(TRIM(E44))=0</formula>
    </cfRule>
    <cfRule type="cellIs" dxfId="317" priority="332" stopIfTrue="1" operator="lessThan">
      <formula>39.999</formula>
    </cfRule>
    <cfRule type="cellIs" dxfId="316" priority="333" stopIfTrue="1" operator="lessThan">
      <formula>59.999</formula>
    </cfRule>
    <cfRule type="cellIs" dxfId="315" priority="335" stopIfTrue="1" operator="lessThan">
      <formula>89.999</formula>
    </cfRule>
  </conditionalFormatting>
  <conditionalFormatting sqref="G46">
    <cfRule type="cellIs" dxfId="314" priority="537" stopIfTrue="1" operator="lessThan">
      <formula>19.999</formula>
    </cfRule>
    <cfRule type="cellIs" dxfId="313" priority="538" stopIfTrue="1" operator="lessThan">
      <formula>79.999</formula>
    </cfRule>
    <cfRule type="cellIs" dxfId="312" priority="539" stopIfTrue="1" operator="between">
      <formula>90</formula>
      <formula>100</formula>
    </cfRule>
  </conditionalFormatting>
  <conditionalFormatting sqref="G46">
    <cfRule type="containsBlanks" dxfId="311" priority="323" stopIfTrue="1">
      <formula>LEN(TRIM(G46))=0</formula>
    </cfRule>
    <cfRule type="cellIs" dxfId="310" priority="325" stopIfTrue="1" operator="lessThan">
      <formula>39.999</formula>
    </cfRule>
    <cfRule type="cellIs" dxfId="309" priority="326" stopIfTrue="1" operator="lessThan">
      <formula>59.999</formula>
    </cfRule>
    <cfRule type="cellIs" dxfId="308" priority="328" stopIfTrue="1" operator="lessThan">
      <formula>89.999</formula>
    </cfRule>
  </conditionalFormatting>
  <conditionalFormatting sqref="G47">
    <cfRule type="cellIs" dxfId="307" priority="543" stopIfTrue="1" operator="lessThan">
      <formula>19.999</formula>
    </cfRule>
    <cfRule type="cellIs" dxfId="306" priority="544" stopIfTrue="1" operator="lessThan">
      <formula>79.999</formula>
    </cfRule>
    <cfRule type="cellIs" dxfId="305" priority="545" stopIfTrue="1" operator="between">
      <formula>90</formula>
      <formula>100</formula>
    </cfRule>
  </conditionalFormatting>
  <conditionalFormatting sqref="G47">
    <cfRule type="containsBlanks" dxfId="304" priority="316" stopIfTrue="1">
      <formula>LEN(TRIM(G47))=0</formula>
    </cfRule>
    <cfRule type="cellIs" dxfId="303" priority="318" stopIfTrue="1" operator="lessThan">
      <formula>39.999</formula>
    </cfRule>
    <cfRule type="cellIs" dxfId="302" priority="319" stopIfTrue="1" operator="lessThan">
      <formula>59.999</formula>
    </cfRule>
    <cfRule type="cellIs" dxfId="301" priority="321" stopIfTrue="1" operator="lessThan">
      <formula>89.999</formula>
    </cfRule>
  </conditionalFormatting>
  <conditionalFormatting sqref="G48">
    <cfRule type="cellIs" dxfId="300" priority="549" stopIfTrue="1" operator="lessThan">
      <formula>19.999</formula>
    </cfRule>
    <cfRule type="cellIs" dxfId="299" priority="550" stopIfTrue="1" operator="lessThan">
      <formula>79.999</formula>
    </cfRule>
    <cfRule type="cellIs" dxfId="298" priority="551" stopIfTrue="1" operator="between">
      <formula>90</formula>
      <formula>100</formula>
    </cfRule>
  </conditionalFormatting>
  <conditionalFormatting sqref="G48">
    <cfRule type="containsBlanks" dxfId="297" priority="309" stopIfTrue="1">
      <formula>LEN(TRIM(G48))=0</formula>
    </cfRule>
    <cfRule type="cellIs" dxfId="296" priority="311" stopIfTrue="1" operator="lessThan">
      <formula>39.999</formula>
    </cfRule>
    <cfRule type="cellIs" dxfId="295" priority="312" stopIfTrue="1" operator="lessThan">
      <formula>59.999</formula>
    </cfRule>
    <cfRule type="cellIs" dxfId="294" priority="314" stopIfTrue="1" operator="lessThan">
      <formula>89.999</formula>
    </cfRule>
  </conditionalFormatting>
  <conditionalFormatting sqref="G50">
    <cfRule type="cellIs" dxfId="293" priority="555" stopIfTrue="1" operator="lessThan">
      <formula>19.999</formula>
    </cfRule>
    <cfRule type="cellIs" dxfId="292" priority="556" stopIfTrue="1" operator="lessThan">
      <formula>79.999</formula>
    </cfRule>
    <cfRule type="cellIs" dxfId="291" priority="557" stopIfTrue="1" operator="between">
      <formula>90</formula>
      <formula>100</formula>
    </cfRule>
  </conditionalFormatting>
  <conditionalFormatting sqref="G50">
    <cfRule type="containsBlanks" dxfId="290" priority="302" stopIfTrue="1">
      <formula>LEN(TRIM(G50))=0</formula>
    </cfRule>
    <cfRule type="cellIs" dxfId="289" priority="304" stopIfTrue="1" operator="lessThan">
      <formula>39.999</formula>
    </cfRule>
    <cfRule type="cellIs" dxfId="288" priority="305" stopIfTrue="1" operator="lessThan">
      <formula>59.999</formula>
    </cfRule>
    <cfRule type="cellIs" dxfId="287" priority="307" stopIfTrue="1" operator="lessThan">
      <formula>89.999</formula>
    </cfRule>
  </conditionalFormatting>
  <conditionalFormatting sqref="G49">
    <cfRule type="cellIs" dxfId="286" priority="561" stopIfTrue="1" operator="lessThan">
      <formula>19.999</formula>
    </cfRule>
    <cfRule type="cellIs" dxfId="285" priority="562" stopIfTrue="1" operator="lessThan">
      <formula>79.999</formula>
    </cfRule>
    <cfRule type="cellIs" dxfId="284" priority="563" stopIfTrue="1" operator="between">
      <formula>90</formula>
      <formula>100</formula>
    </cfRule>
  </conditionalFormatting>
  <conditionalFormatting sqref="G49">
    <cfRule type="containsBlanks" dxfId="283" priority="295" stopIfTrue="1">
      <formula>LEN(TRIM(G49))=0</formula>
    </cfRule>
    <cfRule type="cellIs" dxfId="282" priority="297" stopIfTrue="1" operator="lessThan">
      <formula>39.999</formula>
    </cfRule>
    <cfRule type="cellIs" dxfId="281" priority="298" stopIfTrue="1" operator="lessThan">
      <formula>59.999</formula>
    </cfRule>
    <cfRule type="cellIs" dxfId="280" priority="300" stopIfTrue="1" operator="lessThan">
      <formula>89.999</formula>
    </cfRule>
  </conditionalFormatting>
  <conditionalFormatting sqref="G51">
    <cfRule type="cellIs" dxfId="279" priority="567" stopIfTrue="1" operator="lessThan">
      <formula>19.999</formula>
    </cfRule>
    <cfRule type="cellIs" dxfId="278" priority="568" stopIfTrue="1" operator="lessThan">
      <formula>79.999</formula>
    </cfRule>
    <cfRule type="cellIs" dxfId="277" priority="569" stopIfTrue="1" operator="between">
      <formula>90</formula>
      <formula>100</formula>
    </cfRule>
  </conditionalFormatting>
  <conditionalFormatting sqref="G51">
    <cfRule type="containsBlanks" dxfId="276" priority="288" stopIfTrue="1">
      <formula>LEN(TRIM(G51))=0</formula>
    </cfRule>
    <cfRule type="cellIs" dxfId="275" priority="290" stopIfTrue="1" operator="lessThan">
      <formula>39.999</formula>
    </cfRule>
    <cfRule type="cellIs" dxfId="274" priority="291" stopIfTrue="1" operator="lessThan">
      <formula>59.999</formula>
    </cfRule>
    <cfRule type="cellIs" dxfId="273" priority="293" stopIfTrue="1" operator="lessThan">
      <formula>89.999</formula>
    </cfRule>
  </conditionalFormatting>
  <conditionalFormatting sqref="G52">
    <cfRule type="cellIs" dxfId="272" priority="573" stopIfTrue="1" operator="lessThan">
      <formula>19.999</formula>
    </cfRule>
    <cfRule type="cellIs" dxfId="271" priority="574" stopIfTrue="1" operator="lessThan">
      <formula>79.999</formula>
    </cfRule>
    <cfRule type="cellIs" dxfId="270" priority="575" stopIfTrue="1" operator="between">
      <formula>90</formula>
      <formula>100</formula>
    </cfRule>
  </conditionalFormatting>
  <conditionalFormatting sqref="G52">
    <cfRule type="containsBlanks" dxfId="269" priority="281" stopIfTrue="1">
      <formula>LEN(TRIM(G52))=0</formula>
    </cfRule>
    <cfRule type="cellIs" dxfId="268" priority="283" stopIfTrue="1" operator="lessThan">
      <formula>39.999</formula>
    </cfRule>
    <cfRule type="cellIs" dxfId="267" priority="284" stopIfTrue="1" operator="lessThan">
      <formula>59.999</formula>
    </cfRule>
    <cfRule type="cellIs" dxfId="266" priority="286" stopIfTrue="1" operator="lessThan">
      <formula>89.999</formula>
    </cfRule>
  </conditionalFormatting>
  <conditionalFormatting sqref="I81">
    <cfRule type="cellIs" dxfId="265" priority="274" stopIfTrue="1" operator="lessThan">
      <formula>19.999</formula>
    </cfRule>
    <cfRule type="cellIs" dxfId="264" priority="275" stopIfTrue="1" operator="lessThan">
      <formula>39.999</formula>
    </cfRule>
    <cfRule type="cellIs" dxfId="263" priority="276" stopIfTrue="1" operator="lessThan">
      <formula>59.999</formula>
    </cfRule>
    <cfRule type="cellIs" dxfId="262" priority="277" stopIfTrue="1" operator="lessThan">
      <formula>79.999</formula>
    </cfRule>
    <cfRule type="cellIs" dxfId="261" priority="278" stopIfTrue="1" operator="lessThan">
      <formula>89.999</formula>
    </cfRule>
    <cfRule type="cellIs" dxfId="260" priority="279" stopIfTrue="1" operator="between">
      <formula>90</formula>
      <formula>100</formula>
    </cfRule>
    <cfRule type="containsBlanks" dxfId="259" priority="280">
      <formula>LEN(TRIM(I81))=0</formula>
    </cfRule>
  </conditionalFormatting>
  <conditionalFormatting sqref="I82">
    <cfRule type="cellIs" dxfId="258" priority="267" stopIfTrue="1" operator="lessThan">
      <formula>19.999</formula>
    </cfRule>
    <cfRule type="cellIs" dxfId="257" priority="268" stopIfTrue="1" operator="lessThan">
      <formula>39.999</formula>
    </cfRule>
    <cfRule type="cellIs" dxfId="256" priority="269" stopIfTrue="1" operator="lessThan">
      <formula>59.999</formula>
    </cfRule>
    <cfRule type="cellIs" dxfId="255" priority="270" stopIfTrue="1" operator="lessThan">
      <formula>79.999</formula>
    </cfRule>
    <cfRule type="cellIs" dxfId="254" priority="271" stopIfTrue="1" operator="lessThan">
      <formula>89.999</formula>
    </cfRule>
    <cfRule type="cellIs" dxfId="253" priority="272" stopIfTrue="1" operator="between">
      <formula>90</formula>
      <formula>100</formula>
    </cfRule>
    <cfRule type="containsBlanks" dxfId="252" priority="273">
      <formula>LEN(TRIM(I82))=0</formula>
    </cfRule>
  </conditionalFormatting>
  <conditionalFormatting sqref="I101">
    <cfRule type="cellIs" dxfId="251" priority="1" stopIfTrue="1" operator="lessThan">
      <formula>19.999</formula>
    </cfRule>
    <cfRule type="cellIs" dxfId="250" priority="2" stopIfTrue="1" operator="lessThan">
      <formula>39.999</formula>
    </cfRule>
    <cfRule type="cellIs" dxfId="249" priority="3" stopIfTrue="1" operator="lessThan">
      <formula>59.999</formula>
    </cfRule>
    <cfRule type="cellIs" dxfId="248" priority="4" stopIfTrue="1" operator="lessThan">
      <formula>79.999</formula>
    </cfRule>
    <cfRule type="cellIs" dxfId="247" priority="5" stopIfTrue="1" operator="lessThan">
      <formula>89.999</formula>
    </cfRule>
    <cfRule type="cellIs" dxfId="246" priority="6" stopIfTrue="1" operator="between">
      <formula>90</formula>
      <formula>100</formula>
    </cfRule>
    <cfRule type="containsBlanks" dxfId="245" priority="7">
      <formula>LEN(TRIM(I101))=0</formula>
    </cfRule>
  </conditionalFormatting>
  <conditionalFormatting sqref="I85">
    <cfRule type="cellIs" dxfId="244" priority="260" stopIfTrue="1" operator="lessThan">
      <formula>19.999</formula>
    </cfRule>
    <cfRule type="cellIs" dxfId="243" priority="261" stopIfTrue="1" operator="lessThan">
      <formula>39.999</formula>
    </cfRule>
    <cfRule type="cellIs" dxfId="242" priority="262" stopIfTrue="1" operator="lessThan">
      <formula>59.999</formula>
    </cfRule>
    <cfRule type="cellIs" dxfId="241" priority="263" stopIfTrue="1" operator="lessThan">
      <formula>79.999</formula>
    </cfRule>
    <cfRule type="cellIs" dxfId="240" priority="264" stopIfTrue="1" operator="lessThan">
      <formula>89.999</formula>
    </cfRule>
    <cfRule type="cellIs" dxfId="239" priority="265" stopIfTrue="1" operator="between">
      <formula>90</formula>
      <formula>100</formula>
    </cfRule>
    <cfRule type="containsBlanks" dxfId="238" priority="266">
      <formula>LEN(TRIM(I85))=0</formula>
    </cfRule>
  </conditionalFormatting>
  <conditionalFormatting sqref="I86">
    <cfRule type="cellIs" dxfId="237" priority="253" stopIfTrue="1" operator="lessThan">
      <formula>19.999</formula>
    </cfRule>
    <cfRule type="cellIs" dxfId="236" priority="254" stopIfTrue="1" operator="lessThan">
      <formula>39.999</formula>
    </cfRule>
    <cfRule type="cellIs" dxfId="235" priority="255" stopIfTrue="1" operator="lessThan">
      <formula>59.999</formula>
    </cfRule>
    <cfRule type="cellIs" dxfId="234" priority="256" stopIfTrue="1" operator="lessThan">
      <formula>79.999</formula>
    </cfRule>
    <cfRule type="cellIs" dxfId="233" priority="257" stopIfTrue="1" operator="lessThan">
      <formula>89.999</formula>
    </cfRule>
    <cfRule type="cellIs" dxfId="232" priority="258" stopIfTrue="1" operator="between">
      <formula>90</formula>
      <formula>100</formula>
    </cfRule>
    <cfRule type="containsBlanks" dxfId="231" priority="259">
      <formula>LEN(TRIM(I86))=0</formula>
    </cfRule>
  </conditionalFormatting>
  <conditionalFormatting sqref="I87">
    <cfRule type="cellIs" dxfId="230" priority="246" stopIfTrue="1" operator="lessThan">
      <formula>19.999</formula>
    </cfRule>
    <cfRule type="cellIs" dxfId="229" priority="247" stopIfTrue="1" operator="lessThan">
      <formula>39.999</formula>
    </cfRule>
    <cfRule type="cellIs" dxfId="228" priority="248" stopIfTrue="1" operator="lessThan">
      <formula>59.999</formula>
    </cfRule>
    <cfRule type="cellIs" dxfId="227" priority="249" stopIfTrue="1" operator="lessThan">
      <formula>79.999</formula>
    </cfRule>
    <cfRule type="cellIs" dxfId="226" priority="250" stopIfTrue="1" operator="lessThan">
      <formula>89.999</formula>
    </cfRule>
    <cfRule type="cellIs" dxfId="225" priority="251" stopIfTrue="1" operator="between">
      <formula>90</formula>
      <formula>100</formula>
    </cfRule>
    <cfRule type="containsBlanks" dxfId="224" priority="252">
      <formula>LEN(TRIM(I87))=0</formula>
    </cfRule>
  </conditionalFormatting>
  <conditionalFormatting sqref="I92">
    <cfRule type="cellIs" dxfId="223" priority="239" stopIfTrue="1" operator="lessThan">
      <formula>19.999</formula>
    </cfRule>
    <cfRule type="cellIs" dxfId="222" priority="240" stopIfTrue="1" operator="lessThan">
      <formula>39.999</formula>
    </cfRule>
    <cfRule type="cellIs" dxfId="221" priority="241" stopIfTrue="1" operator="lessThan">
      <formula>59.999</formula>
    </cfRule>
    <cfRule type="cellIs" dxfId="220" priority="242" stopIfTrue="1" operator="lessThan">
      <formula>79.999</formula>
    </cfRule>
    <cfRule type="cellIs" dxfId="219" priority="243" stopIfTrue="1" operator="lessThan">
      <formula>89.999</formula>
    </cfRule>
    <cfRule type="cellIs" dxfId="218" priority="244" stopIfTrue="1" operator="between">
      <formula>90</formula>
      <formula>100</formula>
    </cfRule>
    <cfRule type="containsBlanks" dxfId="217" priority="245">
      <formula>LEN(TRIM(I92))=0</formula>
    </cfRule>
  </conditionalFormatting>
  <conditionalFormatting sqref="I96">
    <cfRule type="cellIs" dxfId="216" priority="232" stopIfTrue="1" operator="lessThan">
      <formula>19.999</formula>
    </cfRule>
    <cfRule type="cellIs" dxfId="215" priority="233" stopIfTrue="1" operator="lessThan">
      <formula>39.999</formula>
    </cfRule>
    <cfRule type="cellIs" dxfId="214" priority="234" stopIfTrue="1" operator="lessThan">
      <formula>59.999</formula>
    </cfRule>
    <cfRule type="cellIs" dxfId="213" priority="235" stopIfTrue="1" operator="lessThan">
      <formula>79.999</formula>
    </cfRule>
    <cfRule type="cellIs" dxfId="212" priority="236" stopIfTrue="1" operator="lessThan">
      <formula>89.999</formula>
    </cfRule>
    <cfRule type="cellIs" dxfId="211" priority="237" stopIfTrue="1" operator="between">
      <formula>90</formula>
      <formula>100</formula>
    </cfRule>
    <cfRule type="containsBlanks" dxfId="210" priority="238">
      <formula>LEN(TRIM(I96))=0</formula>
    </cfRule>
  </conditionalFormatting>
  <conditionalFormatting sqref="I97">
    <cfRule type="cellIs" dxfId="209" priority="225" stopIfTrue="1" operator="lessThan">
      <formula>19.999</formula>
    </cfRule>
    <cfRule type="cellIs" dxfId="208" priority="226" stopIfTrue="1" operator="lessThan">
      <formula>39.999</formula>
    </cfRule>
    <cfRule type="cellIs" dxfId="207" priority="227" stopIfTrue="1" operator="lessThan">
      <formula>59.999</formula>
    </cfRule>
    <cfRule type="cellIs" dxfId="206" priority="228" stopIfTrue="1" operator="lessThan">
      <formula>79.999</formula>
    </cfRule>
    <cfRule type="cellIs" dxfId="205" priority="229" stopIfTrue="1" operator="lessThan">
      <formula>89.999</formula>
    </cfRule>
    <cfRule type="cellIs" dxfId="204" priority="230" stopIfTrue="1" operator="between">
      <formula>90</formula>
      <formula>100</formula>
    </cfRule>
    <cfRule type="containsBlanks" dxfId="203" priority="231">
      <formula>LEN(TRIM(I97))=0</formula>
    </cfRule>
  </conditionalFormatting>
  <conditionalFormatting sqref="I99">
    <cfRule type="cellIs" dxfId="202" priority="211" stopIfTrue="1" operator="lessThan">
      <formula>19.999</formula>
    </cfRule>
    <cfRule type="cellIs" dxfId="201" priority="212" stopIfTrue="1" operator="lessThan">
      <formula>39.999</formula>
    </cfRule>
    <cfRule type="cellIs" dxfId="200" priority="213" stopIfTrue="1" operator="lessThan">
      <formula>59.999</formula>
    </cfRule>
    <cfRule type="cellIs" dxfId="199" priority="214" stopIfTrue="1" operator="lessThan">
      <formula>79.999</formula>
    </cfRule>
    <cfRule type="cellIs" dxfId="198" priority="215" stopIfTrue="1" operator="lessThan">
      <formula>89.999</formula>
    </cfRule>
    <cfRule type="cellIs" dxfId="197" priority="216" stopIfTrue="1" operator="between">
      <formula>90</formula>
      <formula>100</formula>
    </cfRule>
    <cfRule type="containsBlanks" dxfId="196" priority="217">
      <formula>LEN(TRIM(I99))=0</formula>
    </cfRule>
  </conditionalFormatting>
  <conditionalFormatting sqref="I100">
    <cfRule type="cellIs" dxfId="195" priority="204" stopIfTrue="1" operator="lessThan">
      <formula>19.999</formula>
    </cfRule>
    <cfRule type="cellIs" dxfId="194" priority="205" stopIfTrue="1" operator="lessThan">
      <formula>39.999</formula>
    </cfRule>
    <cfRule type="cellIs" dxfId="193" priority="206" stopIfTrue="1" operator="lessThan">
      <formula>59.999</formula>
    </cfRule>
    <cfRule type="cellIs" dxfId="192" priority="207" stopIfTrue="1" operator="lessThan">
      <formula>79.999</formula>
    </cfRule>
    <cfRule type="cellIs" dxfId="191" priority="208" stopIfTrue="1" operator="lessThan">
      <formula>89.999</formula>
    </cfRule>
    <cfRule type="cellIs" dxfId="190" priority="209" stopIfTrue="1" operator="between">
      <formula>90</formula>
      <formula>100</formula>
    </cfRule>
    <cfRule type="containsBlanks" dxfId="189" priority="210">
      <formula>LEN(TRIM(I100))=0</formula>
    </cfRule>
  </conditionalFormatting>
  <conditionalFormatting sqref="I102">
    <cfRule type="cellIs" dxfId="188" priority="190" stopIfTrue="1" operator="lessThan">
      <formula>19.999</formula>
    </cfRule>
    <cfRule type="cellIs" dxfId="187" priority="191" stopIfTrue="1" operator="lessThan">
      <formula>39.999</formula>
    </cfRule>
    <cfRule type="cellIs" dxfId="186" priority="192" stopIfTrue="1" operator="lessThan">
      <formula>59.999</formula>
    </cfRule>
    <cfRule type="cellIs" dxfId="185" priority="193" stopIfTrue="1" operator="lessThan">
      <formula>79.999</formula>
    </cfRule>
    <cfRule type="cellIs" dxfId="184" priority="194" stopIfTrue="1" operator="lessThan">
      <formula>89.999</formula>
    </cfRule>
    <cfRule type="cellIs" dxfId="183" priority="195" stopIfTrue="1" operator="between">
      <formula>90</formula>
      <formula>100</formula>
    </cfRule>
    <cfRule type="containsBlanks" dxfId="182" priority="196">
      <formula>LEN(TRIM(I102))=0</formula>
    </cfRule>
  </conditionalFormatting>
  <conditionalFormatting sqref="I103">
    <cfRule type="cellIs" dxfId="181" priority="183" stopIfTrue="1" operator="lessThan">
      <formula>19.999</formula>
    </cfRule>
    <cfRule type="cellIs" dxfId="180" priority="184" stopIfTrue="1" operator="lessThan">
      <formula>39.999</formula>
    </cfRule>
    <cfRule type="cellIs" dxfId="179" priority="185" stopIfTrue="1" operator="lessThan">
      <formula>59.999</formula>
    </cfRule>
    <cfRule type="cellIs" dxfId="178" priority="186" stopIfTrue="1" operator="lessThan">
      <formula>79.999</formula>
    </cfRule>
    <cfRule type="cellIs" dxfId="177" priority="187" stopIfTrue="1" operator="lessThan">
      <formula>89.999</formula>
    </cfRule>
    <cfRule type="cellIs" dxfId="176" priority="188" stopIfTrue="1" operator="between">
      <formula>90</formula>
      <formula>100</formula>
    </cfRule>
    <cfRule type="containsBlanks" dxfId="175" priority="189">
      <formula>LEN(TRIM(I103))=0</formula>
    </cfRule>
  </conditionalFormatting>
  <conditionalFormatting sqref="I104">
    <cfRule type="cellIs" dxfId="174" priority="176" stopIfTrue="1" operator="lessThan">
      <formula>19.999</formula>
    </cfRule>
    <cfRule type="cellIs" dxfId="173" priority="177" stopIfTrue="1" operator="lessThan">
      <formula>39.999</formula>
    </cfRule>
    <cfRule type="cellIs" dxfId="172" priority="178" stopIfTrue="1" operator="lessThan">
      <formula>59.999</formula>
    </cfRule>
    <cfRule type="cellIs" dxfId="171" priority="179" stopIfTrue="1" operator="lessThan">
      <formula>79.999</formula>
    </cfRule>
    <cfRule type="cellIs" dxfId="170" priority="180" stopIfTrue="1" operator="lessThan">
      <formula>89.999</formula>
    </cfRule>
    <cfRule type="cellIs" dxfId="169" priority="181" stopIfTrue="1" operator="between">
      <formula>90</formula>
      <formula>100</formula>
    </cfRule>
    <cfRule type="containsBlanks" dxfId="168" priority="182">
      <formula>LEN(TRIM(I104))=0</formula>
    </cfRule>
  </conditionalFormatting>
  <conditionalFormatting sqref="I105:I106">
    <cfRule type="cellIs" dxfId="167" priority="169" stopIfTrue="1" operator="lessThan">
      <formula>19.999</formula>
    </cfRule>
    <cfRule type="cellIs" dxfId="166" priority="170" stopIfTrue="1" operator="lessThan">
      <formula>39.999</formula>
    </cfRule>
    <cfRule type="cellIs" dxfId="165" priority="171" stopIfTrue="1" operator="lessThan">
      <formula>59.999</formula>
    </cfRule>
    <cfRule type="cellIs" dxfId="164" priority="172" stopIfTrue="1" operator="lessThan">
      <formula>79.999</formula>
    </cfRule>
    <cfRule type="cellIs" dxfId="163" priority="173" stopIfTrue="1" operator="lessThan">
      <formula>89.999</formula>
    </cfRule>
    <cfRule type="cellIs" dxfId="162" priority="174" stopIfTrue="1" operator="between">
      <formula>90</formula>
      <formula>100</formula>
    </cfRule>
    <cfRule type="containsBlanks" dxfId="161" priority="175">
      <formula>LEN(TRIM(I105))=0</formula>
    </cfRule>
  </conditionalFormatting>
  <conditionalFormatting sqref="I107">
    <cfRule type="cellIs" dxfId="160" priority="162" stopIfTrue="1" operator="lessThan">
      <formula>19.999</formula>
    </cfRule>
    <cfRule type="cellIs" dxfId="159" priority="163" stopIfTrue="1" operator="lessThan">
      <formula>39.999</formula>
    </cfRule>
    <cfRule type="cellIs" dxfId="158" priority="164" stopIfTrue="1" operator="lessThan">
      <formula>59.999</formula>
    </cfRule>
    <cfRule type="cellIs" dxfId="157" priority="165" stopIfTrue="1" operator="lessThan">
      <formula>79.999</formula>
    </cfRule>
    <cfRule type="cellIs" dxfId="156" priority="166" stopIfTrue="1" operator="lessThan">
      <formula>89.999</formula>
    </cfRule>
    <cfRule type="cellIs" dxfId="155" priority="167" stopIfTrue="1" operator="between">
      <formula>90</formula>
      <formula>100</formula>
    </cfRule>
    <cfRule type="containsBlanks" dxfId="154" priority="168">
      <formula>LEN(TRIM(I107))=0</formula>
    </cfRule>
  </conditionalFormatting>
  <conditionalFormatting sqref="I108">
    <cfRule type="cellIs" dxfId="153" priority="155" stopIfTrue="1" operator="lessThan">
      <formula>19.999</formula>
    </cfRule>
    <cfRule type="cellIs" dxfId="152" priority="156" stopIfTrue="1" operator="lessThan">
      <formula>39.999</formula>
    </cfRule>
    <cfRule type="cellIs" dxfId="151" priority="157" stopIfTrue="1" operator="lessThan">
      <formula>59.999</formula>
    </cfRule>
    <cfRule type="cellIs" dxfId="150" priority="158" stopIfTrue="1" operator="lessThan">
      <formula>79.999</formula>
    </cfRule>
    <cfRule type="cellIs" dxfId="149" priority="159" stopIfTrue="1" operator="lessThan">
      <formula>89.999</formula>
    </cfRule>
    <cfRule type="cellIs" dxfId="148" priority="160" stopIfTrue="1" operator="between">
      <formula>90</formula>
      <formula>100</formula>
    </cfRule>
    <cfRule type="containsBlanks" dxfId="147" priority="161">
      <formula>LEN(TRIM(I108))=0</formula>
    </cfRule>
  </conditionalFormatting>
  <conditionalFormatting sqref="I110">
    <cfRule type="cellIs" dxfId="146" priority="148" stopIfTrue="1" operator="lessThan">
      <formula>19.999</formula>
    </cfRule>
    <cfRule type="cellIs" dxfId="145" priority="149" stopIfTrue="1" operator="lessThan">
      <formula>39.999</formula>
    </cfRule>
    <cfRule type="cellIs" dxfId="144" priority="150" stopIfTrue="1" operator="lessThan">
      <formula>59.999</formula>
    </cfRule>
    <cfRule type="cellIs" dxfId="143" priority="151" stopIfTrue="1" operator="lessThan">
      <formula>79.999</formula>
    </cfRule>
    <cfRule type="cellIs" dxfId="142" priority="152" stopIfTrue="1" operator="lessThan">
      <formula>89.999</formula>
    </cfRule>
    <cfRule type="cellIs" dxfId="141" priority="153" stopIfTrue="1" operator="between">
      <formula>90</formula>
      <formula>100</formula>
    </cfRule>
    <cfRule type="containsBlanks" dxfId="140" priority="154">
      <formula>LEN(TRIM(I110))=0</formula>
    </cfRule>
  </conditionalFormatting>
  <conditionalFormatting sqref="I111">
    <cfRule type="cellIs" dxfId="139" priority="141" stopIfTrue="1" operator="lessThan">
      <formula>19.999</formula>
    </cfRule>
    <cfRule type="cellIs" dxfId="138" priority="142" stopIfTrue="1" operator="lessThan">
      <formula>39.999</formula>
    </cfRule>
    <cfRule type="cellIs" dxfId="137" priority="143" stopIfTrue="1" operator="lessThan">
      <formula>59.999</formula>
    </cfRule>
    <cfRule type="cellIs" dxfId="136" priority="144" stopIfTrue="1" operator="lessThan">
      <formula>79.999</formula>
    </cfRule>
    <cfRule type="cellIs" dxfId="135" priority="145" stopIfTrue="1" operator="lessThan">
      <formula>89.999</formula>
    </cfRule>
    <cfRule type="cellIs" dxfId="134" priority="146" stopIfTrue="1" operator="between">
      <formula>90</formula>
      <formula>100</formula>
    </cfRule>
    <cfRule type="containsBlanks" dxfId="133" priority="147">
      <formula>LEN(TRIM(I111))=0</formula>
    </cfRule>
  </conditionalFormatting>
  <conditionalFormatting sqref="I112">
    <cfRule type="cellIs" dxfId="132" priority="134" stopIfTrue="1" operator="lessThan">
      <formula>19.999</formula>
    </cfRule>
    <cfRule type="cellIs" dxfId="131" priority="135" stopIfTrue="1" operator="lessThan">
      <formula>39.999</formula>
    </cfRule>
    <cfRule type="cellIs" dxfId="130" priority="136" stopIfTrue="1" operator="lessThan">
      <formula>59.999</formula>
    </cfRule>
    <cfRule type="cellIs" dxfId="129" priority="137" stopIfTrue="1" operator="lessThan">
      <formula>79.999</formula>
    </cfRule>
    <cfRule type="cellIs" dxfId="128" priority="138" stopIfTrue="1" operator="lessThan">
      <formula>89.999</formula>
    </cfRule>
    <cfRule type="cellIs" dxfId="127" priority="139" stopIfTrue="1" operator="between">
      <formula>90</formula>
      <formula>100</formula>
    </cfRule>
    <cfRule type="containsBlanks" dxfId="126" priority="140">
      <formula>LEN(TRIM(I112))=0</formula>
    </cfRule>
  </conditionalFormatting>
  <conditionalFormatting sqref="I113">
    <cfRule type="cellIs" dxfId="125" priority="127" stopIfTrue="1" operator="lessThan">
      <formula>19.999</formula>
    </cfRule>
    <cfRule type="cellIs" dxfId="124" priority="128" stopIfTrue="1" operator="lessThan">
      <formula>39.999</formula>
    </cfRule>
    <cfRule type="cellIs" dxfId="123" priority="129" stopIfTrue="1" operator="lessThan">
      <formula>59.999</formula>
    </cfRule>
    <cfRule type="cellIs" dxfId="122" priority="130" stopIfTrue="1" operator="lessThan">
      <formula>79.999</formula>
    </cfRule>
    <cfRule type="cellIs" dxfId="121" priority="131" stopIfTrue="1" operator="lessThan">
      <formula>89.999</formula>
    </cfRule>
    <cfRule type="cellIs" dxfId="120" priority="132" stopIfTrue="1" operator="between">
      <formula>90</formula>
      <formula>100</formula>
    </cfRule>
    <cfRule type="containsBlanks" dxfId="119" priority="133">
      <formula>LEN(TRIM(I113))=0</formula>
    </cfRule>
  </conditionalFormatting>
  <conditionalFormatting sqref="I117">
    <cfRule type="cellIs" dxfId="118" priority="120" stopIfTrue="1" operator="lessThan">
      <formula>19.999</formula>
    </cfRule>
    <cfRule type="cellIs" dxfId="117" priority="121" stopIfTrue="1" operator="lessThan">
      <formula>39.999</formula>
    </cfRule>
    <cfRule type="cellIs" dxfId="116" priority="122" stopIfTrue="1" operator="lessThan">
      <formula>59.999</formula>
    </cfRule>
    <cfRule type="cellIs" dxfId="115" priority="123" stopIfTrue="1" operator="lessThan">
      <formula>79.999</formula>
    </cfRule>
    <cfRule type="cellIs" dxfId="114" priority="124" stopIfTrue="1" operator="lessThan">
      <formula>89.999</formula>
    </cfRule>
    <cfRule type="cellIs" dxfId="113" priority="125" stopIfTrue="1" operator="between">
      <formula>90</formula>
      <formula>100</formula>
    </cfRule>
    <cfRule type="containsBlanks" dxfId="112" priority="126">
      <formula>LEN(TRIM(I117))=0</formula>
    </cfRule>
  </conditionalFormatting>
  <conditionalFormatting sqref="I118">
    <cfRule type="cellIs" dxfId="111" priority="113" stopIfTrue="1" operator="lessThan">
      <formula>19.999</formula>
    </cfRule>
    <cfRule type="cellIs" dxfId="110" priority="114" stopIfTrue="1" operator="lessThan">
      <formula>39.999</formula>
    </cfRule>
    <cfRule type="cellIs" dxfId="109" priority="115" stopIfTrue="1" operator="lessThan">
      <formula>59.999</formula>
    </cfRule>
    <cfRule type="cellIs" dxfId="108" priority="116" stopIfTrue="1" operator="lessThan">
      <formula>79.999</formula>
    </cfRule>
    <cfRule type="cellIs" dxfId="107" priority="117" stopIfTrue="1" operator="lessThan">
      <formula>89.999</formula>
    </cfRule>
    <cfRule type="cellIs" dxfId="106" priority="118" stopIfTrue="1" operator="between">
      <formula>90</formula>
      <formula>100</formula>
    </cfRule>
    <cfRule type="containsBlanks" dxfId="105" priority="119">
      <formula>LEN(TRIM(I118))=0</formula>
    </cfRule>
  </conditionalFormatting>
  <conditionalFormatting sqref="I119">
    <cfRule type="cellIs" dxfId="104" priority="106" stopIfTrue="1" operator="lessThan">
      <formula>19.999</formula>
    </cfRule>
    <cfRule type="cellIs" dxfId="103" priority="107" stopIfTrue="1" operator="lessThan">
      <formula>39.999</formula>
    </cfRule>
    <cfRule type="cellIs" dxfId="102" priority="108" stopIfTrue="1" operator="lessThan">
      <formula>59.999</formula>
    </cfRule>
    <cfRule type="cellIs" dxfId="101" priority="109" stopIfTrue="1" operator="lessThan">
      <formula>79.999</formula>
    </cfRule>
    <cfRule type="cellIs" dxfId="100" priority="110" stopIfTrue="1" operator="lessThan">
      <formula>89.999</formula>
    </cfRule>
    <cfRule type="cellIs" dxfId="99" priority="111" stopIfTrue="1" operator="between">
      <formula>90</formula>
      <formula>100</formula>
    </cfRule>
    <cfRule type="containsBlanks" dxfId="98" priority="112">
      <formula>LEN(TRIM(I119))=0</formula>
    </cfRule>
  </conditionalFormatting>
  <conditionalFormatting sqref="I120">
    <cfRule type="cellIs" dxfId="97" priority="99" stopIfTrue="1" operator="lessThan">
      <formula>19.999</formula>
    </cfRule>
    <cfRule type="cellIs" dxfId="96" priority="100" stopIfTrue="1" operator="lessThan">
      <formula>39.999</formula>
    </cfRule>
    <cfRule type="cellIs" dxfId="95" priority="101" stopIfTrue="1" operator="lessThan">
      <formula>59.999</formula>
    </cfRule>
    <cfRule type="cellIs" dxfId="94" priority="102" stopIfTrue="1" operator="lessThan">
      <formula>79.999</formula>
    </cfRule>
    <cfRule type="cellIs" dxfId="93" priority="103" stopIfTrue="1" operator="lessThan">
      <formula>89.999</formula>
    </cfRule>
    <cfRule type="cellIs" dxfId="92" priority="104" stopIfTrue="1" operator="between">
      <formula>90</formula>
      <formula>100</formula>
    </cfRule>
    <cfRule type="containsBlanks" dxfId="91" priority="105">
      <formula>LEN(TRIM(I120))=0</formula>
    </cfRule>
  </conditionalFormatting>
  <conditionalFormatting sqref="I121">
    <cfRule type="cellIs" dxfId="90" priority="92" stopIfTrue="1" operator="lessThan">
      <formula>19.999</formula>
    </cfRule>
    <cfRule type="cellIs" dxfId="89" priority="93" stopIfTrue="1" operator="lessThan">
      <formula>39.999</formula>
    </cfRule>
    <cfRule type="cellIs" dxfId="88" priority="94" stopIfTrue="1" operator="lessThan">
      <formula>59.999</formula>
    </cfRule>
    <cfRule type="cellIs" dxfId="87" priority="95" stopIfTrue="1" operator="lessThan">
      <formula>79.999</formula>
    </cfRule>
    <cfRule type="cellIs" dxfId="86" priority="96" stopIfTrue="1" operator="lessThan">
      <formula>89.999</formula>
    </cfRule>
    <cfRule type="cellIs" dxfId="85" priority="97" stopIfTrue="1" operator="between">
      <formula>90</formula>
      <formula>100</formula>
    </cfRule>
    <cfRule type="containsBlanks" dxfId="84" priority="98">
      <formula>LEN(TRIM(I121))=0</formula>
    </cfRule>
  </conditionalFormatting>
  <conditionalFormatting sqref="I122">
    <cfRule type="cellIs" dxfId="83" priority="85" stopIfTrue="1" operator="lessThan">
      <formula>19.999</formula>
    </cfRule>
    <cfRule type="cellIs" dxfId="82" priority="86" stopIfTrue="1" operator="lessThan">
      <formula>39.999</formula>
    </cfRule>
    <cfRule type="cellIs" dxfId="81" priority="87" stopIfTrue="1" operator="lessThan">
      <formula>59.999</formula>
    </cfRule>
    <cfRule type="cellIs" dxfId="80" priority="88" stopIfTrue="1" operator="lessThan">
      <formula>79.999</formula>
    </cfRule>
    <cfRule type="cellIs" dxfId="79" priority="89" stopIfTrue="1" operator="lessThan">
      <formula>89.999</formula>
    </cfRule>
    <cfRule type="cellIs" dxfId="78" priority="90" stopIfTrue="1" operator="between">
      <formula>90</formula>
      <formula>100</formula>
    </cfRule>
    <cfRule type="containsBlanks" dxfId="77" priority="91">
      <formula>LEN(TRIM(I122))=0</formula>
    </cfRule>
  </conditionalFormatting>
  <conditionalFormatting sqref="I123">
    <cfRule type="cellIs" dxfId="76" priority="78" stopIfTrue="1" operator="lessThan">
      <formula>19.999</formula>
    </cfRule>
    <cfRule type="cellIs" dxfId="75" priority="79" stopIfTrue="1" operator="lessThan">
      <formula>39.999</formula>
    </cfRule>
    <cfRule type="cellIs" dxfId="74" priority="80" stopIfTrue="1" operator="lessThan">
      <formula>59.999</formula>
    </cfRule>
    <cfRule type="cellIs" dxfId="73" priority="81" stopIfTrue="1" operator="lessThan">
      <formula>79.999</formula>
    </cfRule>
    <cfRule type="cellIs" dxfId="72" priority="82" stopIfTrue="1" operator="lessThan">
      <formula>89.999</formula>
    </cfRule>
    <cfRule type="cellIs" dxfId="71" priority="83" stopIfTrue="1" operator="between">
      <formula>90</formula>
      <formula>100</formula>
    </cfRule>
    <cfRule type="containsBlanks" dxfId="70" priority="84">
      <formula>LEN(TRIM(I123))=0</formula>
    </cfRule>
  </conditionalFormatting>
  <conditionalFormatting sqref="I124">
    <cfRule type="cellIs" dxfId="69" priority="71" stopIfTrue="1" operator="lessThan">
      <formula>19.999</formula>
    </cfRule>
    <cfRule type="cellIs" dxfId="68" priority="72" stopIfTrue="1" operator="lessThan">
      <formula>39.999</formula>
    </cfRule>
    <cfRule type="cellIs" dxfId="67" priority="73" stopIfTrue="1" operator="lessThan">
      <formula>59.999</formula>
    </cfRule>
    <cfRule type="cellIs" dxfId="66" priority="74" stopIfTrue="1" operator="lessThan">
      <formula>79.999</formula>
    </cfRule>
    <cfRule type="cellIs" dxfId="65" priority="75" stopIfTrue="1" operator="lessThan">
      <formula>89.999</formula>
    </cfRule>
    <cfRule type="cellIs" dxfId="64" priority="76" stopIfTrue="1" operator="between">
      <formula>90</formula>
      <formula>100</formula>
    </cfRule>
    <cfRule type="containsBlanks" dxfId="63" priority="77">
      <formula>LEN(TRIM(I124))=0</formula>
    </cfRule>
  </conditionalFormatting>
  <conditionalFormatting sqref="I125">
    <cfRule type="cellIs" dxfId="62" priority="64" stopIfTrue="1" operator="lessThan">
      <formula>19.999</formula>
    </cfRule>
    <cfRule type="cellIs" dxfId="61" priority="65" stopIfTrue="1" operator="lessThan">
      <formula>39.999</formula>
    </cfRule>
    <cfRule type="cellIs" dxfId="60" priority="66" stopIfTrue="1" operator="lessThan">
      <formula>59.999</formula>
    </cfRule>
    <cfRule type="cellIs" dxfId="59" priority="67" stopIfTrue="1" operator="lessThan">
      <formula>79.999</formula>
    </cfRule>
    <cfRule type="cellIs" dxfId="58" priority="68" stopIfTrue="1" operator="lessThan">
      <formula>89.999</formula>
    </cfRule>
    <cfRule type="cellIs" dxfId="57" priority="69" stopIfTrue="1" operator="between">
      <formula>90</formula>
      <formula>100</formula>
    </cfRule>
    <cfRule type="containsBlanks" dxfId="56" priority="70">
      <formula>LEN(TRIM(I125))=0</formula>
    </cfRule>
  </conditionalFormatting>
  <conditionalFormatting sqref="I126">
    <cfRule type="cellIs" dxfId="55" priority="57" stopIfTrue="1" operator="lessThan">
      <formula>19.999</formula>
    </cfRule>
    <cfRule type="cellIs" dxfId="54" priority="58" stopIfTrue="1" operator="lessThan">
      <formula>39.999</formula>
    </cfRule>
    <cfRule type="cellIs" dxfId="53" priority="59" stopIfTrue="1" operator="lessThan">
      <formula>59.999</formula>
    </cfRule>
    <cfRule type="cellIs" dxfId="52" priority="60" stopIfTrue="1" operator="lessThan">
      <formula>79.999</formula>
    </cfRule>
    <cfRule type="cellIs" dxfId="51" priority="61" stopIfTrue="1" operator="lessThan">
      <formula>89.999</formula>
    </cfRule>
    <cfRule type="cellIs" dxfId="50" priority="62" stopIfTrue="1" operator="between">
      <formula>90</formula>
      <formula>100</formula>
    </cfRule>
    <cfRule type="containsBlanks" dxfId="49" priority="63">
      <formula>LEN(TRIM(I126))=0</formula>
    </cfRule>
  </conditionalFormatting>
  <conditionalFormatting sqref="I128">
    <cfRule type="cellIs" dxfId="48" priority="50" stopIfTrue="1" operator="lessThan">
      <formula>19.999</formula>
    </cfRule>
    <cfRule type="cellIs" dxfId="47" priority="51" stopIfTrue="1" operator="lessThan">
      <formula>39.999</formula>
    </cfRule>
    <cfRule type="cellIs" dxfId="46" priority="52" stopIfTrue="1" operator="lessThan">
      <formula>59.999</formula>
    </cfRule>
    <cfRule type="cellIs" dxfId="45" priority="53" stopIfTrue="1" operator="lessThan">
      <formula>79.999</formula>
    </cfRule>
    <cfRule type="cellIs" dxfId="44" priority="54" stopIfTrue="1" operator="lessThan">
      <formula>89.999</formula>
    </cfRule>
    <cfRule type="cellIs" dxfId="43" priority="55" stopIfTrue="1" operator="between">
      <formula>90</formula>
      <formula>100</formula>
    </cfRule>
    <cfRule type="containsBlanks" dxfId="42" priority="56">
      <formula>LEN(TRIM(I128))=0</formula>
    </cfRule>
  </conditionalFormatting>
  <conditionalFormatting sqref="I129">
    <cfRule type="cellIs" dxfId="41" priority="43" stopIfTrue="1" operator="lessThan">
      <formula>19.999</formula>
    </cfRule>
    <cfRule type="cellIs" dxfId="40" priority="44" stopIfTrue="1" operator="lessThan">
      <formula>39.999</formula>
    </cfRule>
    <cfRule type="cellIs" dxfId="39" priority="45" stopIfTrue="1" operator="lessThan">
      <formula>59.999</formula>
    </cfRule>
    <cfRule type="cellIs" dxfId="38" priority="46" stopIfTrue="1" operator="lessThan">
      <formula>79.999</formula>
    </cfRule>
    <cfRule type="cellIs" dxfId="37" priority="47" stopIfTrue="1" operator="lessThan">
      <formula>89.999</formula>
    </cfRule>
    <cfRule type="cellIs" dxfId="36" priority="48" stopIfTrue="1" operator="between">
      <formula>90</formula>
      <formula>100</formula>
    </cfRule>
    <cfRule type="containsBlanks" dxfId="35" priority="49">
      <formula>LEN(TRIM(I129))=0</formula>
    </cfRule>
  </conditionalFormatting>
  <conditionalFormatting sqref="I130">
    <cfRule type="cellIs" dxfId="34" priority="36" stopIfTrue="1" operator="lessThan">
      <formula>19.999</formula>
    </cfRule>
    <cfRule type="cellIs" dxfId="33" priority="37" stopIfTrue="1" operator="lessThan">
      <formula>39.999</formula>
    </cfRule>
    <cfRule type="cellIs" dxfId="32" priority="38" stopIfTrue="1" operator="lessThan">
      <formula>59.999</formula>
    </cfRule>
    <cfRule type="cellIs" dxfId="31" priority="39" stopIfTrue="1" operator="lessThan">
      <formula>79.999</formula>
    </cfRule>
    <cfRule type="cellIs" dxfId="30" priority="40" stopIfTrue="1" operator="lessThan">
      <formula>89.999</formula>
    </cfRule>
    <cfRule type="cellIs" dxfId="29" priority="41" stopIfTrue="1" operator="between">
      <formula>90</formula>
      <formula>100</formula>
    </cfRule>
    <cfRule type="containsBlanks" dxfId="28" priority="42">
      <formula>LEN(TRIM(I130))=0</formula>
    </cfRule>
  </conditionalFormatting>
  <conditionalFormatting sqref="I131">
    <cfRule type="cellIs" dxfId="27" priority="29" stopIfTrue="1" operator="lessThan">
      <formula>19.999</formula>
    </cfRule>
    <cfRule type="cellIs" dxfId="26" priority="30" stopIfTrue="1" operator="lessThan">
      <formula>39.999</formula>
    </cfRule>
    <cfRule type="cellIs" dxfId="25" priority="31" stopIfTrue="1" operator="lessThan">
      <formula>59.999</formula>
    </cfRule>
    <cfRule type="cellIs" dxfId="24" priority="32" stopIfTrue="1" operator="lessThan">
      <formula>79.999</formula>
    </cfRule>
    <cfRule type="cellIs" dxfId="23" priority="33" stopIfTrue="1" operator="lessThan">
      <formula>89.999</formula>
    </cfRule>
    <cfRule type="cellIs" dxfId="22" priority="34" stopIfTrue="1" operator="between">
      <formula>90</formula>
      <formula>100</formula>
    </cfRule>
    <cfRule type="containsBlanks" dxfId="21" priority="35">
      <formula>LEN(TRIM(I131))=0</formula>
    </cfRule>
  </conditionalFormatting>
  <conditionalFormatting sqref="I132">
    <cfRule type="cellIs" dxfId="20" priority="22" stopIfTrue="1" operator="lessThan">
      <formula>19.999</formula>
    </cfRule>
    <cfRule type="cellIs" dxfId="19" priority="23" stopIfTrue="1" operator="lessThan">
      <formula>39.999</formula>
    </cfRule>
    <cfRule type="cellIs" dxfId="18" priority="24" stopIfTrue="1" operator="lessThan">
      <formula>59.999</formula>
    </cfRule>
    <cfRule type="cellIs" dxfId="17" priority="25" stopIfTrue="1" operator="lessThan">
      <formula>79.999</formula>
    </cfRule>
    <cfRule type="cellIs" dxfId="16" priority="26" stopIfTrue="1" operator="lessThan">
      <formula>89.999</formula>
    </cfRule>
    <cfRule type="cellIs" dxfId="15" priority="27" stopIfTrue="1" operator="between">
      <formula>90</formula>
      <formula>100</formula>
    </cfRule>
    <cfRule type="containsBlanks" dxfId="14" priority="28">
      <formula>LEN(TRIM(I132))=0</formula>
    </cfRule>
  </conditionalFormatting>
  <conditionalFormatting sqref="I98">
    <cfRule type="cellIs" dxfId="13" priority="15" stopIfTrue="1" operator="lessThan">
      <formula>19.999</formula>
    </cfRule>
    <cfRule type="cellIs" dxfId="12" priority="16" stopIfTrue="1" operator="lessThan">
      <formula>39.999</formula>
    </cfRule>
    <cfRule type="cellIs" dxfId="11" priority="17" stopIfTrue="1" operator="lessThan">
      <formula>59.999</formula>
    </cfRule>
    <cfRule type="cellIs" dxfId="10" priority="18" stopIfTrue="1" operator="lessThan">
      <formula>79.999</formula>
    </cfRule>
    <cfRule type="cellIs" dxfId="9" priority="19" stopIfTrue="1" operator="lessThan">
      <formula>89.999</formula>
    </cfRule>
    <cfRule type="cellIs" dxfId="8" priority="20" stopIfTrue="1" operator="between">
      <formula>90</formula>
      <formula>100</formula>
    </cfRule>
    <cfRule type="containsBlanks" dxfId="7" priority="21">
      <formula>LEN(TRIM(I98))=0</formula>
    </cfRule>
  </conditionalFormatting>
  <conditionalFormatting sqref="I114">
    <cfRule type="cellIs" dxfId="6" priority="8" stopIfTrue="1" operator="lessThan">
      <formula>19.999</formula>
    </cfRule>
    <cfRule type="cellIs" dxfId="5" priority="9" stopIfTrue="1" operator="lessThan">
      <formula>39.999</formula>
    </cfRule>
    <cfRule type="cellIs" dxfId="4" priority="10" stopIfTrue="1" operator="lessThan">
      <formula>59.999</formula>
    </cfRule>
    <cfRule type="cellIs" dxfId="3" priority="11" stopIfTrue="1" operator="lessThan">
      <formula>79.999</formula>
    </cfRule>
    <cfRule type="cellIs" dxfId="2" priority="12" stopIfTrue="1" operator="lessThan">
      <formula>89.999</formula>
    </cfRule>
    <cfRule type="cellIs" dxfId="1" priority="13" stopIfTrue="1" operator="between">
      <formula>90</formula>
      <formula>100</formula>
    </cfRule>
    <cfRule type="containsBlanks" dxfId="0" priority="14">
      <formula>LEN(TRIM(I114))=0</formula>
    </cfRule>
  </conditionalFormatting>
  <pageMargins left="0.7" right="0.7" top="0.75" bottom="0.75" header="0.3" footer="0.3"/>
  <pageSetup paperSize="9" scale="43" orientation="portrait" r:id="rId1"/>
  <rowBreaks count="2" manualBreakCount="2">
    <brk id="58" max="9" man="1"/>
    <brk id="110" max="9" man="1"/>
  </rowBreaks>
  <ignoredErrors>
    <ignoredError sqref="E19:G19 E27:G27 E2:G2 G7:G8 G11:G12 G15:G16 C2 B27:C27 B19:C19"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88555558946501"/>
  </sheetPr>
  <dimension ref="B2:D140"/>
  <sheetViews>
    <sheetView showGridLines="0" showRowColHeaders="0" topLeftCell="A121" zoomScale="70" zoomScaleNormal="70" workbookViewId="0">
      <selection activeCell="B8" sqref="B8:B10"/>
    </sheetView>
  </sheetViews>
  <sheetFormatPr defaultRowHeight="15" x14ac:dyDescent="0.25"/>
  <cols>
    <col min="1" max="1" width="9.140625" style="180"/>
    <col min="2" max="2" width="79.42578125" style="180" customWidth="1"/>
    <col min="3" max="3" width="69.5703125" style="180" customWidth="1"/>
    <col min="4" max="4" width="9.140625" style="180" customWidth="1"/>
    <col min="5" max="16384" width="9.140625" style="180"/>
  </cols>
  <sheetData>
    <row r="2" spans="2:4" ht="23.25" x14ac:dyDescent="0.35">
      <c r="B2" s="425" t="s">
        <v>781</v>
      </c>
      <c r="C2" s="425"/>
      <c r="D2" s="425"/>
    </row>
    <row r="4" spans="2:4" x14ac:dyDescent="0.25">
      <c r="B4" s="427" t="s">
        <v>782</v>
      </c>
      <c r="C4" s="427"/>
      <c r="D4" s="427"/>
    </row>
    <row r="5" spans="2:4" x14ac:dyDescent="0.25">
      <c r="B5" s="309" t="s">
        <v>783</v>
      </c>
      <c r="C5" s="428" t="s">
        <v>784</v>
      </c>
      <c r="D5" s="428"/>
    </row>
    <row r="6" spans="2:4" ht="30" x14ac:dyDescent="0.25">
      <c r="B6" s="310" t="s">
        <v>785</v>
      </c>
      <c r="C6" s="429"/>
      <c r="D6" s="429"/>
    </row>
    <row r="7" spans="2:4" ht="30" x14ac:dyDescent="0.25">
      <c r="B7" s="310" t="s">
        <v>786</v>
      </c>
      <c r="C7" s="429"/>
      <c r="D7" s="429"/>
    </row>
    <row r="8" spans="2:4" ht="18" customHeight="1" x14ac:dyDescent="0.25">
      <c r="B8" s="426" t="s">
        <v>787</v>
      </c>
      <c r="C8" s="429" t="s">
        <v>788</v>
      </c>
      <c r="D8" s="429"/>
    </row>
    <row r="9" spans="2:4" x14ac:dyDescent="0.25">
      <c r="B9" s="426"/>
      <c r="C9" s="429" t="s">
        <v>789</v>
      </c>
      <c r="D9" s="429"/>
    </row>
    <row r="10" spans="2:4" ht="32.25" customHeight="1" x14ac:dyDescent="0.25">
      <c r="B10" s="426"/>
      <c r="C10" s="429" t="s">
        <v>790</v>
      </c>
      <c r="D10" s="429"/>
    </row>
    <row r="11" spans="2:4" ht="45" x14ac:dyDescent="0.25">
      <c r="B11" s="310" t="s">
        <v>791</v>
      </c>
      <c r="C11" s="429" t="s">
        <v>792</v>
      </c>
      <c r="D11" s="429"/>
    </row>
    <row r="12" spans="2:4" ht="19.5" customHeight="1" x14ac:dyDescent="0.25">
      <c r="B12" s="426" t="s">
        <v>793</v>
      </c>
      <c r="C12" s="429" t="s">
        <v>794</v>
      </c>
      <c r="D12" s="429"/>
    </row>
    <row r="13" spans="2:4" ht="30.75" customHeight="1" x14ac:dyDescent="0.25">
      <c r="B13" s="426"/>
      <c r="C13" s="429" t="s">
        <v>795</v>
      </c>
      <c r="D13" s="429"/>
    </row>
    <row r="14" spans="2:4" ht="30.75" customHeight="1" x14ac:dyDescent="0.25">
      <c r="B14" s="426"/>
      <c r="C14" s="429" t="s">
        <v>796</v>
      </c>
      <c r="D14" s="429"/>
    </row>
    <row r="15" spans="2:4" ht="30" x14ac:dyDescent="0.25">
      <c r="B15" s="310" t="s">
        <v>797</v>
      </c>
      <c r="C15" s="429" t="s">
        <v>798</v>
      </c>
      <c r="D15" s="429"/>
    </row>
    <row r="16" spans="2:4" ht="30" x14ac:dyDescent="0.25">
      <c r="B16" s="310" t="s">
        <v>799</v>
      </c>
      <c r="C16" s="429" t="s">
        <v>800</v>
      </c>
      <c r="D16" s="429"/>
    </row>
    <row r="17" spans="2:4" ht="28.5" customHeight="1" x14ac:dyDescent="0.25">
      <c r="B17" s="310"/>
      <c r="C17" s="429" t="s">
        <v>801</v>
      </c>
      <c r="D17" s="429"/>
    </row>
    <row r="18" spans="2:4" ht="29.25" customHeight="1" x14ac:dyDescent="0.25">
      <c r="B18" s="310"/>
      <c r="C18" s="429" t="s">
        <v>802</v>
      </c>
      <c r="D18" s="429"/>
    </row>
    <row r="19" spans="2:4" ht="46.5" customHeight="1" x14ac:dyDescent="0.25">
      <c r="B19" s="310"/>
      <c r="C19" s="429" t="s">
        <v>803</v>
      </c>
      <c r="D19" s="429"/>
    </row>
    <row r="20" spans="2:4" ht="28.5" customHeight="1" x14ac:dyDescent="0.25">
      <c r="B20" s="426" t="s">
        <v>804</v>
      </c>
      <c r="C20" s="429" t="s">
        <v>805</v>
      </c>
      <c r="D20" s="429"/>
    </row>
    <row r="21" spans="2:4" ht="32.25" customHeight="1" x14ac:dyDescent="0.25">
      <c r="B21" s="426"/>
      <c r="C21" s="429" t="s">
        <v>806</v>
      </c>
      <c r="D21" s="429"/>
    </row>
    <row r="22" spans="2:4" ht="45" customHeight="1" x14ac:dyDescent="0.25">
      <c r="B22" s="426" t="s">
        <v>807</v>
      </c>
      <c r="C22" s="429" t="s">
        <v>808</v>
      </c>
      <c r="D22" s="429"/>
    </row>
    <row r="23" spans="2:4" ht="30.75" customHeight="1" x14ac:dyDescent="0.25">
      <c r="B23" s="426"/>
      <c r="C23" s="429" t="s">
        <v>809</v>
      </c>
      <c r="D23" s="429"/>
    </row>
    <row r="24" spans="2:4" x14ac:dyDescent="0.25">
      <c r="B24" s="310" t="s">
        <v>810</v>
      </c>
      <c r="C24" s="429"/>
      <c r="D24" s="429"/>
    </row>
    <row r="25" spans="2:4" ht="30" x14ac:dyDescent="0.25">
      <c r="B25" s="310" t="s">
        <v>811</v>
      </c>
      <c r="C25" s="429"/>
      <c r="D25" s="429"/>
    </row>
    <row r="26" spans="2:4" ht="30" x14ac:dyDescent="0.25">
      <c r="B26" s="310" t="s">
        <v>812</v>
      </c>
      <c r="C26" s="429"/>
      <c r="D26" s="429"/>
    </row>
    <row r="27" spans="2:4" ht="30.75" customHeight="1" x14ac:dyDescent="0.25">
      <c r="B27" s="426" t="s">
        <v>813</v>
      </c>
      <c r="C27" s="429" t="s">
        <v>814</v>
      </c>
      <c r="D27" s="429"/>
    </row>
    <row r="28" spans="2:4" x14ac:dyDescent="0.25">
      <c r="B28" s="426"/>
      <c r="C28" s="429" t="s">
        <v>815</v>
      </c>
      <c r="D28" s="429"/>
    </row>
    <row r="29" spans="2:4" x14ac:dyDescent="0.25">
      <c r="B29" s="426"/>
      <c r="C29" s="429" t="s">
        <v>816</v>
      </c>
      <c r="D29" s="429"/>
    </row>
    <row r="30" spans="2:4" x14ac:dyDescent="0.25">
      <c r="B30" s="426"/>
      <c r="C30" s="429" t="s">
        <v>817</v>
      </c>
      <c r="D30" s="429"/>
    </row>
    <row r="31" spans="2:4" x14ac:dyDescent="0.25">
      <c r="B31" s="426"/>
      <c r="C31" s="429" t="s">
        <v>818</v>
      </c>
      <c r="D31" s="429"/>
    </row>
    <row r="32" spans="2:4" ht="30" customHeight="1" x14ac:dyDescent="0.25">
      <c r="B32" s="426"/>
      <c r="C32" s="429" t="s">
        <v>819</v>
      </c>
      <c r="D32" s="429"/>
    </row>
    <row r="33" spans="2:4" ht="30.75" customHeight="1" x14ac:dyDescent="0.25">
      <c r="B33" s="426"/>
      <c r="C33" s="429" t="s">
        <v>820</v>
      </c>
      <c r="D33" s="429"/>
    </row>
    <row r="34" spans="2:4" ht="29.25" customHeight="1" x14ac:dyDescent="0.25">
      <c r="B34" s="426"/>
      <c r="C34" s="429" t="s">
        <v>821</v>
      </c>
      <c r="D34" s="429"/>
    </row>
    <row r="35" spans="2:4" ht="32.25" customHeight="1" x14ac:dyDescent="0.25">
      <c r="B35" s="426"/>
      <c r="C35" s="429" t="s">
        <v>822</v>
      </c>
      <c r="D35" s="429"/>
    </row>
    <row r="36" spans="2:4" x14ac:dyDescent="0.25">
      <c r="B36" s="430" t="s">
        <v>823</v>
      </c>
      <c r="C36" s="430"/>
      <c r="D36" s="430"/>
    </row>
    <row r="37" spans="2:4" x14ac:dyDescent="0.25">
      <c r="B37" s="311" t="s">
        <v>824</v>
      </c>
      <c r="C37" s="428" t="s">
        <v>825</v>
      </c>
      <c r="D37" s="428"/>
    </row>
    <row r="38" spans="2:4" ht="45" x14ac:dyDescent="0.25">
      <c r="B38" s="310" t="s">
        <v>826</v>
      </c>
      <c r="C38" s="429"/>
      <c r="D38" s="429"/>
    </row>
    <row r="39" spans="2:4" ht="30" x14ac:dyDescent="0.25">
      <c r="B39" s="310" t="s">
        <v>827</v>
      </c>
      <c r="C39" s="429"/>
      <c r="D39" s="429"/>
    </row>
    <row r="40" spans="2:4" ht="30" x14ac:dyDescent="0.25">
      <c r="B40" s="310" t="s">
        <v>828</v>
      </c>
      <c r="C40" s="429"/>
      <c r="D40" s="429"/>
    </row>
    <row r="41" spans="2:4" ht="30" x14ac:dyDescent="0.25">
      <c r="B41" s="310" t="s">
        <v>829</v>
      </c>
      <c r="C41" s="429" t="s">
        <v>830</v>
      </c>
      <c r="D41" s="429"/>
    </row>
    <row r="42" spans="2:4" ht="33" customHeight="1" x14ac:dyDescent="0.25">
      <c r="B42" s="310" t="s">
        <v>831</v>
      </c>
      <c r="C42" s="429" t="s">
        <v>832</v>
      </c>
      <c r="D42" s="429"/>
    </row>
    <row r="43" spans="2:4" ht="30" customHeight="1" x14ac:dyDescent="0.25">
      <c r="B43" s="426" t="s">
        <v>833</v>
      </c>
      <c r="C43" s="429" t="s">
        <v>834</v>
      </c>
      <c r="D43" s="429"/>
    </row>
    <row r="44" spans="2:4" ht="30.75" customHeight="1" x14ac:dyDescent="0.25">
      <c r="B44" s="426"/>
      <c r="C44" s="429" t="s">
        <v>835</v>
      </c>
      <c r="D44" s="429"/>
    </row>
    <row r="45" spans="2:4" ht="18" customHeight="1" x14ac:dyDescent="0.25">
      <c r="B45" s="426"/>
      <c r="C45" s="429" t="s">
        <v>836</v>
      </c>
      <c r="D45" s="429"/>
    </row>
    <row r="46" spans="2:4" ht="30" x14ac:dyDescent="0.25">
      <c r="B46" s="310" t="s">
        <v>837</v>
      </c>
      <c r="C46" s="429"/>
      <c r="D46" s="429"/>
    </row>
    <row r="47" spans="2:4" ht="30" x14ac:dyDescent="0.25">
      <c r="B47" s="310" t="s">
        <v>838</v>
      </c>
      <c r="C47" s="429"/>
      <c r="D47" s="429"/>
    </row>
    <row r="48" spans="2:4" x14ac:dyDescent="0.25">
      <c r="B48" s="430" t="s">
        <v>839</v>
      </c>
      <c r="C48" s="430"/>
      <c r="D48" s="430"/>
    </row>
    <row r="49" spans="2:4" x14ac:dyDescent="0.25">
      <c r="B49" s="311" t="s">
        <v>840</v>
      </c>
      <c r="C49" s="428" t="s">
        <v>841</v>
      </c>
      <c r="D49" s="428"/>
    </row>
    <row r="50" spans="2:4" x14ac:dyDescent="0.25">
      <c r="B50" s="310" t="s">
        <v>842</v>
      </c>
      <c r="C50" s="429" t="s">
        <v>843</v>
      </c>
      <c r="D50" s="429"/>
    </row>
    <row r="51" spans="2:4" ht="16.5" customHeight="1" x14ac:dyDescent="0.25">
      <c r="B51" s="426" t="s">
        <v>844</v>
      </c>
      <c r="C51" s="429" t="s">
        <v>845</v>
      </c>
      <c r="D51" s="429"/>
    </row>
    <row r="52" spans="2:4" x14ac:dyDescent="0.25">
      <c r="B52" s="426"/>
      <c r="C52" s="429" t="s">
        <v>846</v>
      </c>
      <c r="D52" s="429"/>
    </row>
    <row r="53" spans="2:4" x14ac:dyDescent="0.25">
      <c r="B53" s="426"/>
      <c r="C53" s="429" t="s">
        <v>847</v>
      </c>
      <c r="D53" s="429"/>
    </row>
    <row r="54" spans="2:4" ht="29.25" customHeight="1" x14ac:dyDescent="0.25">
      <c r="B54" s="426"/>
      <c r="C54" s="429" t="s">
        <v>848</v>
      </c>
      <c r="D54" s="429"/>
    </row>
    <row r="55" spans="2:4" x14ac:dyDescent="0.25">
      <c r="B55" s="426"/>
      <c r="C55" s="429" t="s">
        <v>849</v>
      </c>
      <c r="D55" s="429"/>
    </row>
    <row r="56" spans="2:4" ht="29.25" customHeight="1" x14ac:dyDescent="0.25">
      <c r="B56" s="426"/>
      <c r="C56" s="429" t="s">
        <v>850</v>
      </c>
      <c r="D56" s="429"/>
    </row>
    <row r="57" spans="2:4" ht="33" customHeight="1" x14ac:dyDescent="0.25">
      <c r="B57" s="426"/>
      <c r="C57" s="429" t="s">
        <v>851</v>
      </c>
      <c r="D57" s="429"/>
    </row>
    <row r="58" spans="2:4" ht="30" customHeight="1" x14ac:dyDescent="0.25">
      <c r="B58" s="426"/>
      <c r="C58" s="429" t="s">
        <v>852</v>
      </c>
      <c r="D58" s="429"/>
    </row>
    <row r="59" spans="2:4" ht="32.25" customHeight="1" x14ac:dyDescent="0.25">
      <c r="B59" s="426"/>
      <c r="C59" s="429" t="s">
        <v>853</v>
      </c>
      <c r="D59" s="429"/>
    </row>
    <row r="60" spans="2:4" ht="30" x14ac:dyDescent="0.25">
      <c r="B60" s="310" t="s">
        <v>854</v>
      </c>
      <c r="C60" s="429"/>
      <c r="D60" s="429"/>
    </row>
    <row r="61" spans="2:4" x14ac:dyDescent="0.25">
      <c r="B61" s="310" t="s">
        <v>855</v>
      </c>
      <c r="C61" s="429"/>
      <c r="D61" s="429"/>
    </row>
    <row r="62" spans="2:4" ht="45" x14ac:dyDescent="0.25">
      <c r="B62" s="310" t="s">
        <v>856</v>
      </c>
      <c r="C62" s="429"/>
      <c r="D62" s="429"/>
    </row>
    <row r="63" spans="2:4" ht="32.25" customHeight="1" x14ac:dyDescent="0.25">
      <c r="B63" s="426" t="s">
        <v>857</v>
      </c>
      <c r="C63" s="429" t="s">
        <v>858</v>
      </c>
      <c r="D63" s="429"/>
    </row>
    <row r="64" spans="2:4" x14ac:dyDescent="0.25">
      <c r="B64" s="426"/>
      <c r="C64" s="429" t="s">
        <v>859</v>
      </c>
      <c r="D64" s="429"/>
    </row>
    <row r="65" spans="2:4" ht="31.5" customHeight="1" x14ac:dyDescent="0.25">
      <c r="B65" s="426"/>
      <c r="C65" s="429" t="s">
        <v>860</v>
      </c>
      <c r="D65" s="429"/>
    </row>
    <row r="66" spans="2:4" x14ac:dyDescent="0.25">
      <c r="B66" s="430" t="s">
        <v>861</v>
      </c>
      <c r="C66" s="430"/>
      <c r="D66" s="430"/>
    </row>
    <row r="67" spans="2:4" x14ac:dyDescent="0.25">
      <c r="B67" s="311" t="s">
        <v>862</v>
      </c>
      <c r="C67" s="428" t="s">
        <v>863</v>
      </c>
      <c r="D67" s="428"/>
    </row>
    <row r="68" spans="2:4" ht="30" x14ac:dyDescent="0.25">
      <c r="B68" s="310" t="s">
        <v>864</v>
      </c>
      <c r="C68" s="429"/>
      <c r="D68" s="429"/>
    </row>
    <row r="69" spans="2:4" ht="28.5" customHeight="1" x14ac:dyDescent="0.25">
      <c r="B69" s="426" t="s">
        <v>865</v>
      </c>
      <c r="C69" s="429" t="s">
        <v>866</v>
      </c>
      <c r="D69" s="429"/>
    </row>
    <row r="70" spans="2:4" ht="30.75" customHeight="1" x14ac:dyDescent="0.25">
      <c r="B70" s="426"/>
      <c r="C70" s="429" t="s">
        <v>867</v>
      </c>
      <c r="D70" s="429"/>
    </row>
    <row r="71" spans="2:4" ht="15.75" customHeight="1" x14ac:dyDescent="0.25">
      <c r="B71" s="426"/>
      <c r="C71" s="429" t="s">
        <v>868</v>
      </c>
      <c r="D71" s="429"/>
    </row>
    <row r="72" spans="2:4" ht="30.75" customHeight="1" x14ac:dyDescent="0.25">
      <c r="B72" s="426"/>
      <c r="C72" s="429" t="s">
        <v>869</v>
      </c>
      <c r="D72" s="429"/>
    </row>
    <row r="73" spans="2:4" ht="30" customHeight="1" x14ac:dyDescent="0.25">
      <c r="B73" s="426"/>
      <c r="C73" s="429" t="s">
        <v>870</v>
      </c>
      <c r="D73" s="429"/>
    </row>
    <row r="74" spans="2:4" ht="45.75" customHeight="1" x14ac:dyDescent="0.25">
      <c r="B74" s="426"/>
      <c r="C74" s="429" t="s">
        <v>871</v>
      </c>
      <c r="D74" s="429"/>
    </row>
    <row r="75" spans="2:4" ht="48" customHeight="1" x14ac:dyDescent="0.25">
      <c r="B75" s="426"/>
      <c r="C75" s="429" t="s">
        <v>872</v>
      </c>
      <c r="D75" s="429"/>
    </row>
    <row r="76" spans="2:4" ht="30" customHeight="1" x14ac:dyDescent="0.25">
      <c r="B76" s="426" t="s">
        <v>873</v>
      </c>
      <c r="C76" s="429" t="s">
        <v>874</v>
      </c>
      <c r="D76" s="429"/>
    </row>
    <row r="77" spans="2:4" x14ac:dyDescent="0.25">
      <c r="B77" s="426"/>
      <c r="C77" s="429" t="s">
        <v>875</v>
      </c>
      <c r="D77" s="429"/>
    </row>
    <row r="78" spans="2:4" x14ac:dyDescent="0.25">
      <c r="B78" s="426"/>
      <c r="C78" s="429" t="s">
        <v>876</v>
      </c>
      <c r="D78" s="429"/>
    </row>
    <row r="79" spans="2:4" x14ac:dyDescent="0.25">
      <c r="B79" s="426"/>
      <c r="C79" s="429" t="s">
        <v>877</v>
      </c>
      <c r="D79" s="429"/>
    </row>
    <row r="80" spans="2:4" x14ac:dyDescent="0.25">
      <c r="B80" s="426"/>
      <c r="C80" s="429" t="s">
        <v>878</v>
      </c>
      <c r="D80" s="429"/>
    </row>
    <row r="81" spans="2:4" ht="32.25" customHeight="1" x14ac:dyDescent="0.25">
      <c r="B81" s="426"/>
      <c r="C81" s="429" t="s">
        <v>879</v>
      </c>
      <c r="D81" s="429"/>
    </row>
    <row r="82" spans="2:4" x14ac:dyDescent="0.25">
      <c r="B82" s="426"/>
      <c r="C82" s="429" t="s">
        <v>880</v>
      </c>
      <c r="D82" s="429"/>
    </row>
    <row r="83" spans="2:4" x14ac:dyDescent="0.25">
      <c r="B83" s="430" t="s">
        <v>881</v>
      </c>
      <c r="C83" s="430"/>
      <c r="D83" s="430"/>
    </row>
    <row r="84" spans="2:4" x14ac:dyDescent="0.25">
      <c r="B84" s="311" t="s">
        <v>882</v>
      </c>
      <c r="C84" s="428" t="s">
        <v>883</v>
      </c>
      <c r="D84" s="428"/>
    </row>
    <row r="85" spans="2:4" ht="30" x14ac:dyDescent="0.25">
      <c r="B85" s="310" t="s">
        <v>884</v>
      </c>
      <c r="C85" s="429" t="s">
        <v>885</v>
      </c>
      <c r="D85" s="429"/>
    </row>
    <row r="86" spans="2:4" ht="30" x14ac:dyDescent="0.25">
      <c r="B86" s="310" t="s">
        <v>886</v>
      </c>
      <c r="C86" s="429" t="s">
        <v>887</v>
      </c>
      <c r="D86" s="429"/>
    </row>
    <row r="87" spans="2:4" ht="33.75" customHeight="1" x14ac:dyDescent="0.25">
      <c r="B87" s="310" t="s">
        <v>888</v>
      </c>
      <c r="C87" s="429" t="s">
        <v>889</v>
      </c>
      <c r="D87" s="429"/>
    </row>
    <row r="88" spans="2:4" ht="45" x14ac:dyDescent="0.25">
      <c r="B88" s="310" t="s">
        <v>890</v>
      </c>
      <c r="C88" s="429"/>
      <c r="D88" s="429"/>
    </row>
    <row r="89" spans="2:4" x14ac:dyDescent="0.25">
      <c r="B89" s="426" t="s">
        <v>891</v>
      </c>
      <c r="C89" s="429" t="s">
        <v>892</v>
      </c>
      <c r="D89" s="429"/>
    </row>
    <row r="90" spans="2:4" x14ac:dyDescent="0.25">
      <c r="B90" s="426"/>
      <c r="C90" s="429" t="s">
        <v>893</v>
      </c>
      <c r="D90" s="429"/>
    </row>
    <row r="91" spans="2:4" ht="30.75" customHeight="1" x14ac:dyDescent="0.25">
      <c r="B91" s="426"/>
      <c r="C91" s="429" t="s">
        <v>894</v>
      </c>
      <c r="D91" s="429"/>
    </row>
    <row r="92" spans="2:4" x14ac:dyDescent="0.25">
      <c r="B92" s="426"/>
      <c r="C92" s="429" t="s">
        <v>895</v>
      </c>
      <c r="D92" s="429"/>
    </row>
    <row r="93" spans="2:4" ht="29.25" customHeight="1" x14ac:dyDescent="0.25">
      <c r="B93" s="426"/>
      <c r="C93" s="429" t="s">
        <v>896</v>
      </c>
      <c r="D93" s="429"/>
    </row>
    <row r="94" spans="2:4" x14ac:dyDescent="0.25">
      <c r="B94" s="426"/>
      <c r="C94" s="429" t="s">
        <v>897</v>
      </c>
      <c r="D94" s="429"/>
    </row>
    <row r="95" spans="2:4" ht="32.25" customHeight="1" x14ac:dyDescent="0.25">
      <c r="B95" s="426"/>
      <c r="C95" s="429" t="s">
        <v>898</v>
      </c>
      <c r="D95" s="429"/>
    </row>
    <row r="96" spans="2:4" x14ac:dyDescent="0.25">
      <c r="B96" s="426" t="s">
        <v>899</v>
      </c>
      <c r="C96" s="429"/>
      <c r="D96" s="429"/>
    </row>
    <row r="97" spans="2:4" x14ac:dyDescent="0.25">
      <c r="B97" s="426"/>
      <c r="C97" s="429"/>
      <c r="D97" s="429"/>
    </row>
    <row r="98" spans="2:4" ht="29.25" customHeight="1" x14ac:dyDescent="0.25">
      <c r="B98" s="426" t="s">
        <v>900</v>
      </c>
      <c r="C98" s="429" t="s">
        <v>901</v>
      </c>
      <c r="D98" s="429"/>
    </row>
    <row r="99" spans="2:4" ht="29.25" customHeight="1" x14ac:dyDescent="0.25">
      <c r="B99" s="426"/>
      <c r="C99" s="429" t="s">
        <v>902</v>
      </c>
      <c r="D99" s="429"/>
    </row>
    <row r="100" spans="2:4" ht="29.25" customHeight="1" x14ac:dyDescent="0.25">
      <c r="B100" s="426"/>
      <c r="C100" s="429" t="s">
        <v>903</v>
      </c>
      <c r="D100" s="429"/>
    </row>
    <row r="101" spans="2:4" ht="28.5" customHeight="1" x14ac:dyDescent="0.25">
      <c r="B101" s="426"/>
      <c r="C101" s="429" t="s">
        <v>904</v>
      </c>
      <c r="D101" s="429"/>
    </row>
    <row r="102" spans="2:4" ht="30.75" customHeight="1" x14ac:dyDescent="0.25">
      <c r="B102" s="426"/>
      <c r="C102" s="429" t="s">
        <v>905</v>
      </c>
      <c r="D102" s="429"/>
    </row>
    <row r="103" spans="2:4" ht="30" customHeight="1" x14ac:dyDescent="0.25">
      <c r="B103" s="426"/>
      <c r="C103" s="429" t="s">
        <v>906</v>
      </c>
      <c r="D103" s="429"/>
    </row>
    <row r="104" spans="2:4" ht="31.5" customHeight="1" x14ac:dyDescent="0.25">
      <c r="B104" s="426"/>
      <c r="C104" s="429" t="s">
        <v>907</v>
      </c>
      <c r="D104" s="429"/>
    </row>
    <row r="105" spans="2:4" x14ac:dyDescent="0.25">
      <c r="B105" s="426" t="s">
        <v>908</v>
      </c>
      <c r="C105" s="429" t="s">
        <v>909</v>
      </c>
      <c r="D105" s="429"/>
    </row>
    <row r="106" spans="2:4" x14ac:dyDescent="0.25">
      <c r="B106" s="426"/>
      <c r="C106" s="429" t="s">
        <v>910</v>
      </c>
      <c r="D106" s="429"/>
    </row>
    <row r="107" spans="2:4" ht="29.25" customHeight="1" x14ac:dyDescent="0.25">
      <c r="B107" s="426"/>
      <c r="C107" s="429" t="s">
        <v>911</v>
      </c>
      <c r="D107" s="429"/>
    </row>
    <row r="108" spans="2:4" ht="30.75" customHeight="1" x14ac:dyDescent="0.25">
      <c r="B108" s="426"/>
      <c r="C108" s="429" t="s">
        <v>912</v>
      </c>
      <c r="D108" s="429"/>
    </row>
    <row r="109" spans="2:4" x14ac:dyDescent="0.25">
      <c r="B109" s="426"/>
      <c r="C109" s="429" t="s">
        <v>913</v>
      </c>
      <c r="D109" s="429"/>
    </row>
    <row r="110" spans="2:4" x14ac:dyDescent="0.25">
      <c r="B110" s="426"/>
      <c r="C110" s="429" t="s">
        <v>914</v>
      </c>
      <c r="D110" s="429"/>
    </row>
    <row r="111" spans="2:4" ht="33" customHeight="1" x14ac:dyDescent="0.25">
      <c r="B111" s="426" t="s">
        <v>915</v>
      </c>
      <c r="C111" s="429" t="s">
        <v>916</v>
      </c>
      <c r="D111" s="429"/>
    </row>
    <row r="112" spans="2:4" ht="28.5" customHeight="1" x14ac:dyDescent="0.25">
      <c r="B112" s="426"/>
      <c r="C112" s="429" t="s">
        <v>917</v>
      </c>
      <c r="D112" s="429"/>
    </row>
    <row r="113" spans="2:4" ht="29.25" customHeight="1" x14ac:dyDescent="0.25">
      <c r="B113" s="426"/>
      <c r="C113" s="429" t="s">
        <v>918</v>
      </c>
      <c r="D113" s="429"/>
    </row>
    <row r="114" spans="2:4" ht="31.5" customHeight="1" x14ac:dyDescent="0.25">
      <c r="B114" s="426"/>
      <c r="C114" s="429" t="s">
        <v>919</v>
      </c>
      <c r="D114" s="429"/>
    </row>
    <row r="115" spans="2:4" x14ac:dyDescent="0.25">
      <c r="B115" s="426"/>
      <c r="C115" s="429" t="s">
        <v>920</v>
      </c>
      <c r="D115" s="429"/>
    </row>
    <row r="116" spans="2:4" ht="33" customHeight="1" x14ac:dyDescent="0.25">
      <c r="B116" s="426"/>
      <c r="C116" s="429" t="s">
        <v>921</v>
      </c>
      <c r="D116" s="429"/>
    </row>
    <row r="117" spans="2:4" ht="30" customHeight="1" x14ac:dyDescent="0.25">
      <c r="B117" s="426" t="s">
        <v>922</v>
      </c>
      <c r="C117" s="429" t="s">
        <v>923</v>
      </c>
      <c r="D117" s="429"/>
    </row>
    <row r="118" spans="2:4" ht="33.75" customHeight="1" x14ac:dyDescent="0.25">
      <c r="B118" s="426"/>
      <c r="C118" s="429" t="s">
        <v>924</v>
      </c>
      <c r="D118" s="429"/>
    </row>
    <row r="119" spans="2:4" x14ac:dyDescent="0.25">
      <c r="B119" s="426" t="s">
        <v>925</v>
      </c>
      <c r="C119" s="429" t="s">
        <v>926</v>
      </c>
      <c r="D119" s="429"/>
    </row>
    <row r="120" spans="2:4" x14ac:dyDescent="0.25">
      <c r="B120" s="426"/>
      <c r="C120" s="429" t="s">
        <v>927</v>
      </c>
      <c r="D120" s="429"/>
    </row>
    <row r="121" spans="2:4" ht="30" customHeight="1" x14ac:dyDescent="0.25">
      <c r="B121" s="426" t="s">
        <v>928</v>
      </c>
      <c r="C121" s="429" t="s">
        <v>929</v>
      </c>
      <c r="D121" s="429"/>
    </row>
    <row r="122" spans="2:4" ht="17.25" customHeight="1" x14ac:dyDescent="0.25">
      <c r="B122" s="426"/>
      <c r="C122" s="429" t="s">
        <v>930</v>
      </c>
      <c r="D122" s="429"/>
    </row>
    <row r="123" spans="2:4" x14ac:dyDescent="0.25">
      <c r="B123" s="426"/>
      <c r="C123" s="429" t="s">
        <v>931</v>
      </c>
      <c r="D123" s="429"/>
    </row>
    <row r="124" spans="2:4" x14ac:dyDescent="0.25">
      <c r="B124" s="426"/>
      <c r="C124" s="429" t="s">
        <v>932</v>
      </c>
      <c r="D124" s="429"/>
    </row>
    <row r="125" spans="2:4" x14ac:dyDescent="0.25">
      <c r="B125" s="426"/>
      <c r="C125" s="429" t="s">
        <v>933</v>
      </c>
      <c r="D125" s="429"/>
    </row>
    <row r="126" spans="2:4" ht="32.25" customHeight="1" x14ac:dyDescent="0.25">
      <c r="B126" s="426"/>
      <c r="C126" s="429" t="s">
        <v>934</v>
      </c>
      <c r="D126" s="429"/>
    </row>
    <row r="127" spans="2:4" x14ac:dyDescent="0.25">
      <c r="B127" s="430" t="s">
        <v>935</v>
      </c>
      <c r="C127" s="430"/>
      <c r="D127" s="430"/>
    </row>
    <row r="128" spans="2:4" x14ac:dyDescent="0.25">
      <c r="B128" s="311" t="s">
        <v>936</v>
      </c>
      <c r="C128" s="428" t="s">
        <v>937</v>
      </c>
      <c r="D128" s="428"/>
    </row>
    <row r="129" spans="2:4" ht="30" x14ac:dyDescent="0.25">
      <c r="B129" s="310" t="s">
        <v>938</v>
      </c>
      <c r="C129" s="429" t="s">
        <v>939</v>
      </c>
      <c r="D129" s="429"/>
    </row>
    <row r="130" spans="2:4" x14ac:dyDescent="0.25">
      <c r="B130" s="426" t="s">
        <v>940</v>
      </c>
      <c r="C130" s="429" t="s">
        <v>941</v>
      </c>
      <c r="D130" s="429"/>
    </row>
    <row r="131" spans="2:4" x14ac:dyDescent="0.25">
      <c r="B131" s="426"/>
      <c r="C131" s="429" t="s">
        <v>942</v>
      </c>
      <c r="D131" s="429"/>
    </row>
    <row r="132" spans="2:4" ht="30.75" customHeight="1" x14ac:dyDescent="0.25">
      <c r="B132" s="426"/>
      <c r="C132" s="429" t="s">
        <v>943</v>
      </c>
      <c r="D132" s="429"/>
    </row>
    <row r="133" spans="2:4" ht="33.75" customHeight="1" x14ac:dyDescent="0.25">
      <c r="B133" s="426"/>
      <c r="C133" s="429" t="s">
        <v>944</v>
      </c>
      <c r="D133" s="429"/>
    </row>
    <row r="134" spans="2:4" ht="30" x14ac:dyDescent="0.25">
      <c r="B134" s="310" t="s">
        <v>945</v>
      </c>
      <c r="C134" s="429"/>
      <c r="D134" s="429"/>
    </row>
    <row r="135" spans="2:4" x14ac:dyDescent="0.25">
      <c r="B135" s="430" t="s">
        <v>946</v>
      </c>
      <c r="C135" s="430"/>
      <c r="D135" s="430"/>
    </row>
    <row r="136" spans="2:4" x14ac:dyDescent="0.25">
      <c r="B136" s="311" t="s">
        <v>947</v>
      </c>
      <c r="C136" s="428" t="s">
        <v>948</v>
      </c>
      <c r="D136" s="428"/>
    </row>
    <row r="137" spans="2:4" ht="30" x14ac:dyDescent="0.25">
      <c r="B137" s="310" t="s">
        <v>949</v>
      </c>
      <c r="C137" s="429"/>
      <c r="D137" s="429"/>
    </row>
    <row r="138" spans="2:4" ht="30" x14ac:dyDescent="0.25">
      <c r="B138" s="310" t="s">
        <v>950</v>
      </c>
      <c r="C138" s="429"/>
      <c r="D138" s="429"/>
    </row>
    <row r="139" spans="2:4" ht="31.5" customHeight="1" x14ac:dyDescent="0.25">
      <c r="B139" s="426" t="s">
        <v>951</v>
      </c>
      <c r="C139" s="429" t="s">
        <v>952</v>
      </c>
      <c r="D139" s="429"/>
    </row>
    <row r="140" spans="2:4" ht="30.75" customHeight="1" x14ac:dyDescent="0.25">
      <c r="B140" s="426"/>
      <c r="C140" s="429" t="s">
        <v>953</v>
      </c>
      <c r="D140" s="429"/>
    </row>
  </sheetData>
  <sheetProtection formatCells="0" formatColumns="0" formatRows="0" insertColumns="0" insertRows="0" insertHyperlinks="0" deleteColumns="0" deleteRows="0" sort="0" autoFilter="0" pivotTables="0"/>
  <mergeCells count="157">
    <mergeCell ref="C124:D124"/>
    <mergeCell ref="C125:D125"/>
    <mergeCell ref="C134:D134"/>
    <mergeCell ref="B135:D135"/>
    <mergeCell ref="C136:D136"/>
    <mergeCell ref="B127:D127"/>
    <mergeCell ref="C128:D128"/>
    <mergeCell ref="C129:D129"/>
    <mergeCell ref="C126:D126"/>
    <mergeCell ref="C137:D137"/>
    <mergeCell ref="C138:D138"/>
    <mergeCell ref="C133:D133"/>
    <mergeCell ref="B139:B140"/>
    <mergeCell ref="C139:D139"/>
    <mergeCell ref="C140:D140"/>
    <mergeCell ref="B130:B133"/>
    <mergeCell ref="C130:D130"/>
    <mergeCell ref="C131:D131"/>
    <mergeCell ref="C132:D132"/>
    <mergeCell ref="B105:B110"/>
    <mergeCell ref="C105:D105"/>
    <mergeCell ref="C106:D106"/>
    <mergeCell ref="C107:D107"/>
    <mergeCell ref="C108:D108"/>
    <mergeCell ref="C109:D109"/>
    <mergeCell ref="C110:D110"/>
    <mergeCell ref="B121:B126"/>
    <mergeCell ref="C121:D121"/>
    <mergeCell ref="C122:D122"/>
    <mergeCell ref="B111:B116"/>
    <mergeCell ref="C111:D111"/>
    <mergeCell ref="C112:D112"/>
    <mergeCell ref="C113:D113"/>
    <mergeCell ref="C114:D114"/>
    <mergeCell ref="C115:D115"/>
    <mergeCell ref="C116:D116"/>
    <mergeCell ref="B117:B118"/>
    <mergeCell ref="C117:D117"/>
    <mergeCell ref="C118:D118"/>
    <mergeCell ref="B119:B120"/>
    <mergeCell ref="C119:D119"/>
    <mergeCell ref="C120:D120"/>
    <mergeCell ref="C123:D123"/>
    <mergeCell ref="B96:B97"/>
    <mergeCell ref="C96:D97"/>
    <mergeCell ref="B98:B104"/>
    <mergeCell ref="C98:D98"/>
    <mergeCell ref="C99:D99"/>
    <mergeCell ref="C100:D100"/>
    <mergeCell ref="C101:D101"/>
    <mergeCell ref="C102:D102"/>
    <mergeCell ref="C103:D103"/>
    <mergeCell ref="C104:D104"/>
    <mergeCell ref="C84:D84"/>
    <mergeCell ref="C85:D85"/>
    <mergeCell ref="C86:D86"/>
    <mergeCell ref="C87:D87"/>
    <mergeCell ref="C88:D88"/>
    <mergeCell ref="B89:B95"/>
    <mergeCell ref="C89:D89"/>
    <mergeCell ref="C90:D90"/>
    <mergeCell ref="C91:D91"/>
    <mergeCell ref="C92:D92"/>
    <mergeCell ref="C93:D93"/>
    <mergeCell ref="C94:D94"/>
    <mergeCell ref="C95:D95"/>
    <mergeCell ref="B76:B82"/>
    <mergeCell ref="C76:D76"/>
    <mergeCell ref="C77:D77"/>
    <mergeCell ref="C78:D78"/>
    <mergeCell ref="C79:D79"/>
    <mergeCell ref="C80:D80"/>
    <mergeCell ref="C81:D81"/>
    <mergeCell ref="C82:D82"/>
    <mergeCell ref="B83:D83"/>
    <mergeCell ref="C68:D68"/>
    <mergeCell ref="B69:B75"/>
    <mergeCell ref="C69:D69"/>
    <mergeCell ref="C70:D70"/>
    <mergeCell ref="C71:D71"/>
    <mergeCell ref="C72:D72"/>
    <mergeCell ref="C73:D73"/>
    <mergeCell ref="C74:D74"/>
    <mergeCell ref="C75:D75"/>
    <mergeCell ref="C60:D60"/>
    <mergeCell ref="C61:D61"/>
    <mergeCell ref="C62:D62"/>
    <mergeCell ref="B63:B65"/>
    <mergeCell ref="C63:D63"/>
    <mergeCell ref="C64:D64"/>
    <mergeCell ref="C65:D65"/>
    <mergeCell ref="B66:D66"/>
    <mergeCell ref="C67:D67"/>
    <mergeCell ref="B48:D48"/>
    <mergeCell ref="C49:D49"/>
    <mergeCell ref="C50:D50"/>
    <mergeCell ref="B51:B59"/>
    <mergeCell ref="C51:D51"/>
    <mergeCell ref="C52:D52"/>
    <mergeCell ref="C53:D53"/>
    <mergeCell ref="C54:D54"/>
    <mergeCell ref="C55:D55"/>
    <mergeCell ref="C56:D56"/>
    <mergeCell ref="C57:D57"/>
    <mergeCell ref="C58:D58"/>
    <mergeCell ref="C59:D59"/>
    <mergeCell ref="C40:D40"/>
    <mergeCell ref="C41:D41"/>
    <mergeCell ref="C42:D42"/>
    <mergeCell ref="B43:B45"/>
    <mergeCell ref="C43:D43"/>
    <mergeCell ref="C44:D44"/>
    <mergeCell ref="C45:D45"/>
    <mergeCell ref="C46:D46"/>
    <mergeCell ref="C47:D47"/>
    <mergeCell ref="C31:D31"/>
    <mergeCell ref="C32:D32"/>
    <mergeCell ref="C33:D33"/>
    <mergeCell ref="C34:D34"/>
    <mergeCell ref="C35:D35"/>
    <mergeCell ref="B36:D36"/>
    <mergeCell ref="C37:D37"/>
    <mergeCell ref="C38:D38"/>
    <mergeCell ref="C39:D39"/>
    <mergeCell ref="C22:D22"/>
    <mergeCell ref="C23:D23"/>
    <mergeCell ref="C24:D24"/>
    <mergeCell ref="C25:D25"/>
    <mergeCell ref="C26:D26"/>
    <mergeCell ref="C27:D27"/>
    <mergeCell ref="C28:D28"/>
    <mergeCell ref="C29:D29"/>
    <mergeCell ref="C30:D30"/>
    <mergeCell ref="B2:D2"/>
    <mergeCell ref="B27:B35"/>
    <mergeCell ref="B8:B10"/>
    <mergeCell ref="B12:B14"/>
    <mergeCell ref="B20:B21"/>
    <mergeCell ref="B22:B23"/>
    <mergeCell ref="B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s>
  <pageMargins left="0.7" right="0.7" top="0.75" bottom="0.75" header="0.3" footer="0.3"/>
  <pageSetup paperSize="9" scale="46" orientation="landscape" r:id="rId1"/>
  <rowBreaks count="4" manualBreakCount="4">
    <brk id="35" max="4" man="1"/>
    <brk id="65" max="4" man="1"/>
    <brk id="104" max="4" man="1"/>
    <brk id="140"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70"/>
  <sheetViews>
    <sheetView workbookViewId="0">
      <selection activeCell="I17" sqref="I17"/>
    </sheetView>
  </sheetViews>
  <sheetFormatPr defaultRowHeight="15" x14ac:dyDescent="0.25"/>
  <cols>
    <col min="1" max="1" width="5.28515625" customWidth="1"/>
    <col min="2" max="2" width="10.28515625" customWidth="1"/>
    <col min="3" max="3" width="10.5703125" customWidth="1"/>
    <col min="4" max="4" width="110.7109375" customWidth="1"/>
    <col min="10" max="10" width="42.85546875" customWidth="1"/>
    <col min="11" max="11" width="3.28515625" customWidth="1"/>
    <col min="22" max="22" width="11.5703125" customWidth="1"/>
    <col min="23" max="23" width="5.28515625" customWidth="1"/>
    <col min="24" max="24" width="11.28515625" customWidth="1"/>
    <col min="25" max="25" width="4.42578125" customWidth="1"/>
    <col min="26" max="26" width="12.42578125" customWidth="1"/>
    <col min="27" max="27" width="4.42578125" customWidth="1"/>
    <col min="28" max="28" width="12.42578125" customWidth="1"/>
  </cols>
  <sheetData>
    <row r="1" spans="2:29" x14ac:dyDescent="0.25">
      <c r="U1" s="91"/>
      <c r="V1" s="91"/>
      <c r="W1" s="91"/>
      <c r="X1" s="91"/>
      <c r="Y1" s="91"/>
      <c r="Z1" s="91"/>
      <c r="AA1" s="91"/>
      <c r="AB1" s="91"/>
      <c r="AC1" s="91"/>
    </row>
    <row r="2" spans="2:29" x14ac:dyDescent="0.25">
      <c r="B2" s="90" t="s">
        <v>1500</v>
      </c>
      <c r="C2" s="91"/>
      <c r="D2" s="91"/>
      <c r="E2" s="91"/>
      <c r="F2" s="91"/>
      <c r="G2" s="91"/>
      <c r="H2" s="91"/>
      <c r="I2" s="91"/>
      <c r="J2" s="91"/>
      <c r="K2" s="91"/>
      <c r="L2" s="91"/>
      <c r="M2" s="91"/>
      <c r="N2" s="91"/>
      <c r="O2" s="91"/>
      <c r="P2" s="91"/>
      <c r="Q2" s="91"/>
      <c r="R2" s="91"/>
      <c r="S2" s="91"/>
      <c r="T2" s="91"/>
      <c r="U2" s="91"/>
      <c r="V2" s="104"/>
      <c r="W2" s="104"/>
      <c r="X2" s="104"/>
      <c r="Y2" s="104"/>
      <c r="Z2" s="104"/>
      <c r="AA2" s="104"/>
      <c r="AB2" s="104"/>
      <c r="AC2" s="91"/>
    </row>
    <row r="3" spans="2:29" ht="15.75" x14ac:dyDescent="0.25">
      <c r="B3" s="95" t="s">
        <v>1501</v>
      </c>
      <c r="C3" s="95" t="s">
        <v>1502</v>
      </c>
      <c r="D3" s="96" t="s">
        <v>1503</v>
      </c>
      <c r="E3" s="431" t="s">
        <v>1504</v>
      </c>
      <c r="F3" s="431"/>
      <c r="G3" s="431"/>
      <c r="H3" s="431"/>
      <c r="I3" s="431"/>
      <c r="J3" s="431"/>
      <c r="K3" s="431"/>
      <c r="L3" s="431"/>
      <c r="M3" s="431"/>
      <c r="N3" s="431"/>
      <c r="O3" s="431"/>
      <c r="P3" s="431"/>
      <c r="Q3" s="431"/>
      <c r="R3" s="431"/>
      <c r="S3" s="431"/>
      <c r="T3" s="431"/>
      <c r="U3" s="91"/>
      <c r="V3" s="102" t="s">
        <v>1505</v>
      </c>
      <c r="W3" s="105"/>
      <c r="X3" s="102" t="s">
        <v>1506</v>
      </c>
      <c r="Y3" s="106"/>
      <c r="Z3" s="103" t="s">
        <v>1507</v>
      </c>
      <c r="AA3" s="106"/>
      <c r="AB3" s="103" t="s">
        <v>1508</v>
      </c>
      <c r="AC3" s="91"/>
    </row>
    <row r="4" spans="2:29" x14ac:dyDescent="0.25">
      <c r="B4" s="97" t="s">
        <v>1509</v>
      </c>
      <c r="C4" s="92" t="s">
        <v>1510</v>
      </c>
      <c r="D4" s="93" t="s">
        <v>1511</v>
      </c>
      <c r="E4" s="84" t="s">
        <v>1512</v>
      </c>
      <c r="F4" s="85"/>
      <c r="G4" s="86"/>
      <c r="H4" s="86"/>
      <c r="I4" s="86"/>
      <c r="J4" s="86"/>
      <c r="K4" s="86"/>
      <c r="L4" s="86"/>
      <c r="M4" s="86"/>
      <c r="N4" s="86"/>
      <c r="O4" s="86"/>
      <c r="P4" s="86"/>
      <c r="Q4" s="87"/>
      <c r="R4" s="88"/>
      <c r="S4" s="89"/>
      <c r="T4" s="86"/>
      <c r="U4" s="91"/>
      <c r="V4" s="102" t="s">
        <v>1513</v>
      </c>
      <c r="W4" s="104"/>
      <c r="X4" s="104"/>
      <c r="Y4" s="104"/>
      <c r="Z4" s="104"/>
      <c r="AA4" s="104"/>
      <c r="AB4" s="104"/>
      <c r="AC4" s="91"/>
    </row>
    <row r="5" spans="2:29" x14ac:dyDescent="0.25">
      <c r="B5" s="101">
        <v>0.33</v>
      </c>
      <c r="C5" s="94" t="s">
        <v>1514</v>
      </c>
      <c r="D5" s="93" t="s">
        <v>1515</v>
      </c>
      <c r="E5" s="84" t="s">
        <v>1516</v>
      </c>
      <c r="F5" s="85"/>
      <c r="G5" s="86"/>
      <c r="H5" s="86"/>
      <c r="I5" s="86"/>
      <c r="J5" s="86"/>
      <c r="K5" s="86"/>
      <c r="L5" s="86"/>
      <c r="M5" s="86"/>
      <c r="N5" s="86"/>
      <c r="O5" s="86"/>
      <c r="P5" s="86"/>
      <c r="Q5" s="86"/>
      <c r="R5" s="86"/>
      <c r="S5" s="86"/>
      <c r="T5" s="86"/>
      <c r="U5" s="91"/>
      <c r="V5" s="104"/>
      <c r="W5" s="104"/>
      <c r="X5" s="104"/>
      <c r="Y5" s="104"/>
      <c r="Z5" s="104"/>
      <c r="AA5" s="104"/>
      <c r="AB5" s="104"/>
      <c r="AC5" s="91"/>
    </row>
    <row r="6" spans="2:29" x14ac:dyDescent="0.25">
      <c r="B6" s="98">
        <v>0.66</v>
      </c>
      <c r="C6" s="94" t="s">
        <v>1517</v>
      </c>
      <c r="D6" s="93" t="s">
        <v>1518</v>
      </c>
      <c r="E6" s="84" t="s">
        <v>1519</v>
      </c>
      <c r="F6" s="85"/>
      <c r="G6" s="86"/>
      <c r="H6" s="86"/>
      <c r="I6" s="86"/>
      <c r="J6" s="86"/>
      <c r="K6" s="86"/>
      <c r="L6" s="86"/>
      <c r="M6" s="86"/>
      <c r="N6" s="86"/>
      <c r="O6" s="86"/>
      <c r="P6" s="86"/>
      <c r="Q6" s="86"/>
      <c r="R6" s="86"/>
      <c r="S6" s="86"/>
      <c r="T6" s="86"/>
      <c r="U6" s="91"/>
      <c r="V6" s="91"/>
      <c r="W6" s="91"/>
      <c r="X6" s="91"/>
      <c r="Y6" s="91"/>
      <c r="Z6" s="91"/>
      <c r="AA6" s="91"/>
      <c r="AB6" s="91"/>
      <c r="AC6" s="91"/>
    </row>
    <row r="7" spans="2:29" x14ac:dyDescent="0.25">
      <c r="B7" s="99" t="s">
        <v>1520</v>
      </c>
      <c r="C7" s="92" t="s">
        <v>1521</v>
      </c>
      <c r="D7" s="93" t="s">
        <v>1522</v>
      </c>
      <c r="E7" s="84" t="s">
        <v>1523</v>
      </c>
      <c r="F7" s="85"/>
      <c r="G7" s="86"/>
      <c r="H7" s="86"/>
      <c r="I7" s="86"/>
      <c r="J7" s="86"/>
      <c r="K7" s="86"/>
      <c r="L7" s="86"/>
      <c r="M7" s="86"/>
      <c r="N7" s="86"/>
      <c r="O7" s="86"/>
      <c r="P7" s="86"/>
      <c r="Q7" s="86"/>
      <c r="R7" s="86"/>
      <c r="S7" s="86"/>
      <c r="T7" s="86"/>
    </row>
    <row r="10" spans="2:29" x14ac:dyDescent="0.25">
      <c r="J10" s="116" t="s">
        <v>1524</v>
      </c>
      <c r="K10">
        <v>1</v>
      </c>
    </row>
    <row r="11" spans="2:29" x14ac:dyDescent="0.25">
      <c r="J11" s="116" t="s">
        <v>1525</v>
      </c>
      <c r="K11">
        <v>1</v>
      </c>
    </row>
    <row r="12" spans="2:29" x14ac:dyDescent="0.25">
      <c r="J12" s="116" t="s">
        <v>1526</v>
      </c>
      <c r="K12">
        <v>1</v>
      </c>
    </row>
    <row r="54" spans="1:4" x14ac:dyDescent="0.25">
      <c r="A54" s="91"/>
      <c r="B54" s="91"/>
      <c r="C54" s="91"/>
      <c r="D54" s="91"/>
    </row>
    <row r="55" spans="1:4" x14ac:dyDescent="0.25">
      <c r="A55" s="91"/>
      <c r="B55" s="50" t="s">
        <v>1527</v>
      </c>
      <c r="C55" s="43"/>
      <c r="D55" s="91"/>
    </row>
    <row r="56" spans="1:4" x14ac:dyDescent="0.25">
      <c r="A56" s="91"/>
      <c r="B56" s="51" t="s">
        <v>1528</v>
      </c>
      <c r="C56" s="52" t="s">
        <v>1529</v>
      </c>
      <c r="D56" s="91"/>
    </row>
    <row r="57" spans="1:4" x14ac:dyDescent="0.25">
      <c r="A57" s="91"/>
      <c r="B57" s="53" t="s">
        <v>1530</v>
      </c>
      <c r="C57" s="52" t="s">
        <v>1531</v>
      </c>
      <c r="D57" s="91"/>
    </row>
    <row r="58" spans="1:4" x14ac:dyDescent="0.25">
      <c r="A58" s="91"/>
      <c r="B58" s="51" t="s">
        <v>1532</v>
      </c>
      <c r="C58" s="52" t="s">
        <v>1533</v>
      </c>
      <c r="D58" s="91"/>
    </row>
    <row r="59" spans="1:4" x14ac:dyDescent="0.25">
      <c r="A59" s="91"/>
      <c r="B59" s="51" t="s">
        <v>1534</v>
      </c>
      <c r="C59" s="52" t="s">
        <v>1535</v>
      </c>
      <c r="D59" s="91"/>
    </row>
    <row r="60" spans="1:4" ht="15.75" thickBot="1" x14ac:dyDescent="0.3">
      <c r="A60" s="91"/>
      <c r="B60" s="54" t="s">
        <v>1536</v>
      </c>
      <c r="C60" s="55"/>
      <c r="D60" s="91"/>
    </row>
    <row r="61" spans="1:4" ht="15.75" thickBot="1" x14ac:dyDescent="0.3">
      <c r="A61" s="91"/>
      <c r="B61" s="56" t="s">
        <v>1537</v>
      </c>
      <c r="C61" s="57" t="s">
        <v>1538</v>
      </c>
      <c r="D61" s="91"/>
    </row>
    <row r="62" spans="1:4" ht="15.75" thickBot="1" x14ac:dyDescent="0.3">
      <c r="A62" s="91"/>
      <c r="B62" s="58" t="s">
        <v>1539</v>
      </c>
      <c r="C62" s="57"/>
      <c r="D62" s="91"/>
    </row>
    <row r="63" spans="1:4" ht="15.75" thickBot="1" x14ac:dyDescent="0.3">
      <c r="A63" s="91"/>
      <c r="B63" s="59" t="s">
        <v>1540</v>
      </c>
      <c r="C63" s="52" t="s">
        <v>1541</v>
      </c>
      <c r="D63" s="91"/>
    </row>
    <row r="64" spans="1:4" ht="15.75" thickBot="1" x14ac:dyDescent="0.3">
      <c r="A64" s="91"/>
      <c r="B64" s="60" t="s">
        <v>1542</v>
      </c>
      <c r="C64" s="57" t="s">
        <v>1543</v>
      </c>
      <c r="D64" s="91"/>
    </row>
    <row r="65" spans="1:4" ht="15.75" thickBot="1" x14ac:dyDescent="0.3">
      <c r="A65" s="91"/>
      <c r="B65" s="61" t="s">
        <v>1544</v>
      </c>
      <c r="C65" s="57"/>
      <c r="D65" s="91"/>
    </row>
    <row r="66" spans="1:4" ht="15.75" thickBot="1" x14ac:dyDescent="0.3">
      <c r="A66" s="91"/>
      <c r="B66" s="62" t="s">
        <v>1545</v>
      </c>
      <c r="C66" s="52" t="s">
        <v>1546</v>
      </c>
      <c r="D66" s="91"/>
    </row>
    <row r="67" spans="1:4" x14ac:dyDescent="0.25">
      <c r="A67" s="91"/>
      <c r="B67" s="91"/>
      <c r="C67" s="91"/>
      <c r="D67" s="91"/>
    </row>
    <row r="68" spans="1:4" x14ac:dyDescent="0.25">
      <c r="A68" s="91"/>
      <c r="B68" s="91"/>
      <c r="C68" s="91"/>
      <c r="D68" s="91"/>
    </row>
    <row r="69" spans="1:4" x14ac:dyDescent="0.25">
      <c r="A69" s="91"/>
      <c r="B69" s="91"/>
      <c r="C69" s="91"/>
      <c r="D69" s="91"/>
    </row>
    <row r="70" spans="1:4" x14ac:dyDescent="0.25">
      <c r="A70" s="91"/>
      <c r="B70" s="91"/>
      <c r="C70" s="91"/>
      <c r="D70" s="91"/>
    </row>
  </sheetData>
  <mergeCells count="1">
    <mergeCell ref="E3:T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0234076967686"/>
  </sheetPr>
  <dimension ref="C2:K56"/>
  <sheetViews>
    <sheetView showGridLines="0" showRowColHeaders="0" zoomScale="70" zoomScaleNormal="70" workbookViewId="0">
      <selection activeCell="C7" sqref="C7:D10"/>
    </sheetView>
  </sheetViews>
  <sheetFormatPr defaultRowHeight="15" x14ac:dyDescent="0.25"/>
  <cols>
    <col min="1" max="1" width="9.140625" style="163"/>
    <col min="2" max="2" width="7.28515625" style="163" customWidth="1"/>
    <col min="3" max="3" width="10.85546875" style="163" customWidth="1"/>
    <col min="4" max="4" width="11" style="163" customWidth="1"/>
    <col min="5" max="5" width="3.42578125" style="163" customWidth="1"/>
    <col min="6" max="7" width="41.7109375" style="163" customWidth="1"/>
    <col min="8" max="8" width="63.7109375" style="163" customWidth="1"/>
    <col min="9" max="9" width="77" style="163" customWidth="1"/>
    <col min="10" max="16384" width="9.140625" style="163"/>
  </cols>
  <sheetData>
    <row r="2" spans="3:11" ht="33" customHeight="1" x14ac:dyDescent="0.3">
      <c r="C2" s="441" t="s">
        <v>954</v>
      </c>
      <c r="D2" s="441"/>
      <c r="E2" s="304"/>
      <c r="F2" s="445" t="s">
        <v>955</v>
      </c>
      <c r="G2" s="446"/>
      <c r="H2" s="446"/>
      <c r="I2" s="446"/>
    </row>
    <row r="3" spans="3:11" ht="28.5" customHeight="1" x14ac:dyDescent="0.25">
      <c r="C3" s="441"/>
      <c r="D3" s="441"/>
      <c r="E3" s="304"/>
      <c r="F3" s="443" t="s">
        <v>956</v>
      </c>
      <c r="G3" s="444"/>
      <c r="H3" s="444"/>
      <c r="I3" s="444"/>
    </row>
    <row r="4" spans="3:11" ht="15.75" thickBot="1" x14ac:dyDescent="0.3">
      <c r="F4" s="275"/>
      <c r="G4" s="275"/>
      <c r="H4" s="275"/>
    </row>
    <row r="5" spans="3:11" ht="25.5" customHeight="1" x14ac:dyDescent="0.25">
      <c r="C5" s="442" t="s">
        <v>957</v>
      </c>
      <c r="D5" s="442"/>
      <c r="E5" s="180"/>
      <c r="F5" s="274" t="s">
        <v>958</v>
      </c>
      <c r="G5" s="274" t="s">
        <v>959</v>
      </c>
      <c r="H5" s="274" t="s">
        <v>960</v>
      </c>
      <c r="I5" s="273" t="s">
        <v>961</v>
      </c>
    </row>
    <row r="6" spans="3:11" ht="23.25" customHeight="1" thickBot="1" x14ac:dyDescent="0.3">
      <c r="C6" s="272"/>
      <c r="D6" s="272"/>
      <c r="E6" s="180"/>
      <c r="F6" s="447" t="s">
        <v>962</v>
      </c>
      <c r="G6" s="447"/>
      <c r="H6" s="447"/>
      <c r="I6" s="447"/>
      <c r="J6" s="180"/>
    </row>
    <row r="7" spans="3:11" s="258" customFormat="1" ht="12" customHeight="1" x14ac:dyDescent="0.25">
      <c r="C7" s="435" t="s">
        <v>963</v>
      </c>
      <c r="D7" s="435"/>
      <c r="F7" s="271"/>
      <c r="G7" s="268"/>
      <c r="H7" s="268"/>
      <c r="I7" s="268"/>
      <c r="J7" s="259"/>
    </row>
    <row r="8" spans="3:11" ht="37.5" customHeight="1" x14ac:dyDescent="0.25">
      <c r="C8" s="435"/>
      <c r="D8" s="435"/>
      <c r="E8" s="180"/>
      <c r="F8" s="437" t="s">
        <v>964</v>
      </c>
      <c r="G8" s="256" t="s">
        <v>965</v>
      </c>
      <c r="H8" s="255" t="s">
        <v>966</v>
      </c>
      <c r="I8" s="255" t="s">
        <v>967</v>
      </c>
      <c r="J8" s="180"/>
    </row>
    <row r="9" spans="3:11" ht="50.25" customHeight="1" x14ac:dyDescent="0.25">
      <c r="C9" s="435"/>
      <c r="D9" s="435"/>
      <c r="E9" s="180"/>
      <c r="F9" s="437"/>
      <c r="G9" s="256" t="s">
        <v>968</v>
      </c>
      <c r="H9" s="255" t="s">
        <v>969</v>
      </c>
      <c r="I9" s="255" t="s">
        <v>970</v>
      </c>
    </row>
    <row r="10" spans="3:11" ht="38.25" customHeight="1" thickBot="1" x14ac:dyDescent="0.3">
      <c r="C10" s="435"/>
      <c r="D10" s="435"/>
      <c r="F10" s="438"/>
      <c r="G10" s="270"/>
      <c r="H10" s="257" t="s">
        <v>971</v>
      </c>
      <c r="I10" s="263"/>
      <c r="J10" s="180"/>
      <c r="K10" s="180"/>
    </row>
    <row r="11" spans="3:11" ht="12" customHeight="1" x14ac:dyDescent="0.25">
      <c r="C11" s="434" t="s">
        <v>972</v>
      </c>
      <c r="D11" s="434"/>
      <c r="E11" s="180"/>
      <c r="F11" s="266"/>
      <c r="G11" s="266"/>
      <c r="H11" s="261"/>
      <c r="I11" s="262"/>
      <c r="J11" s="180"/>
      <c r="K11" s="180"/>
    </row>
    <row r="12" spans="3:11" ht="64.5" customHeight="1" x14ac:dyDescent="0.25">
      <c r="C12" s="435"/>
      <c r="D12" s="435"/>
      <c r="E12" s="180"/>
      <c r="F12" s="437" t="s">
        <v>973</v>
      </c>
      <c r="G12" s="432" t="s">
        <v>974</v>
      </c>
      <c r="H12" s="253" t="s">
        <v>975</v>
      </c>
      <c r="I12" s="253" t="s">
        <v>976</v>
      </c>
      <c r="J12" s="180"/>
    </row>
    <row r="13" spans="3:11" ht="41.25" customHeight="1" x14ac:dyDescent="0.25">
      <c r="C13" s="435"/>
      <c r="D13" s="435"/>
      <c r="E13" s="180"/>
      <c r="F13" s="437"/>
      <c r="G13" s="432"/>
      <c r="H13" s="253" t="s">
        <v>977</v>
      </c>
      <c r="I13" s="253" t="s">
        <v>978</v>
      </c>
      <c r="J13" s="180"/>
    </row>
    <row r="14" spans="3:11" ht="39.75" customHeight="1" thickBot="1" x14ac:dyDescent="0.3">
      <c r="C14" s="436"/>
      <c r="D14" s="436"/>
      <c r="E14" s="180"/>
      <c r="F14" s="438"/>
      <c r="G14" s="267"/>
      <c r="H14" s="253" t="s">
        <v>979</v>
      </c>
      <c r="I14" s="253" t="s">
        <v>980</v>
      </c>
      <c r="J14" s="180"/>
    </row>
    <row r="15" spans="3:11" ht="9.75" customHeight="1" x14ac:dyDescent="0.25">
      <c r="C15" s="434" t="s">
        <v>981</v>
      </c>
      <c r="D15" s="434"/>
      <c r="E15" s="180"/>
      <c r="F15" s="256"/>
      <c r="G15" s="253"/>
      <c r="H15" s="265"/>
      <c r="I15" s="265"/>
      <c r="J15" s="180"/>
    </row>
    <row r="16" spans="3:11" ht="54" customHeight="1" x14ac:dyDescent="0.25">
      <c r="C16" s="435"/>
      <c r="D16" s="435"/>
      <c r="F16" s="437" t="s">
        <v>982</v>
      </c>
      <c r="G16" s="432" t="s">
        <v>983</v>
      </c>
      <c r="H16" s="255" t="s">
        <v>984</v>
      </c>
      <c r="I16" s="255" t="s">
        <v>985</v>
      </c>
      <c r="J16" s="180"/>
    </row>
    <row r="17" spans="3:10" ht="71.25" customHeight="1" x14ac:dyDescent="0.25">
      <c r="C17" s="435"/>
      <c r="D17" s="435"/>
      <c r="F17" s="437"/>
      <c r="G17" s="432"/>
      <c r="H17" s="255" t="s">
        <v>986</v>
      </c>
      <c r="I17" s="255"/>
      <c r="J17" s="180"/>
    </row>
    <row r="18" spans="3:10" ht="67.5" customHeight="1" thickBot="1" x14ac:dyDescent="0.3">
      <c r="C18" s="436"/>
      <c r="D18" s="436"/>
      <c r="F18" s="437"/>
      <c r="G18" s="255"/>
      <c r="H18" s="255" t="s">
        <v>987</v>
      </c>
      <c r="I18" s="255"/>
      <c r="J18" s="180"/>
    </row>
    <row r="19" spans="3:10" ht="27.75" customHeight="1" thickBot="1" x14ac:dyDescent="0.3">
      <c r="C19" s="440"/>
      <c r="D19" s="440"/>
      <c r="E19" s="180"/>
      <c r="F19" s="439" t="s">
        <v>988</v>
      </c>
      <c r="G19" s="439"/>
      <c r="H19" s="439"/>
      <c r="I19" s="439"/>
    </row>
    <row r="20" spans="3:10" s="258" customFormat="1" ht="9" customHeight="1" x14ac:dyDescent="0.25">
      <c r="C20" s="269"/>
      <c r="D20" s="269"/>
      <c r="E20" s="259"/>
      <c r="F20" s="260"/>
      <c r="G20" s="260"/>
      <c r="H20" s="268"/>
      <c r="I20" s="260"/>
    </row>
    <row r="21" spans="3:10" ht="37.5" customHeight="1" x14ac:dyDescent="0.25">
      <c r="C21" s="435" t="s">
        <v>989</v>
      </c>
      <c r="D21" s="435"/>
      <c r="E21" s="180"/>
      <c r="F21" s="437" t="s">
        <v>990</v>
      </c>
      <c r="G21" s="255" t="s">
        <v>991</v>
      </c>
      <c r="H21" s="255" t="s">
        <v>992</v>
      </c>
      <c r="I21" s="255" t="s">
        <v>993</v>
      </c>
      <c r="J21" s="180"/>
    </row>
    <row r="22" spans="3:10" ht="25.5" customHeight="1" x14ac:dyDescent="0.25">
      <c r="C22" s="435"/>
      <c r="D22" s="435"/>
      <c r="E22" s="180"/>
      <c r="F22" s="437"/>
      <c r="G22" s="432" t="s">
        <v>994</v>
      </c>
      <c r="H22" s="432" t="s">
        <v>995</v>
      </c>
      <c r="I22" s="255" t="s">
        <v>996</v>
      </c>
    </row>
    <row r="23" spans="3:10" ht="42" customHeight="1" thickBot="1" x14ac:dyDescent="0.3">
      <c r="C23" s="436"/>
      <c r="D23" s="436"/>
      <c r="F23" s="438"/>
      <c r="G23" s="433"/>
      <c r="H23" s="433"/>
      <c r="I23" s="257" t="s">
        <v>997</v>
      </c>
      <c r="J23" s="180"/>
    </row>
    <row r="24" spans="3:10" s="259" customFormat="1" ht="8.25" customHeight="1" x14ac:dyDescent="0.25">
      <c r="C24" s="264"/>
      <c r="D24" s="264"/>
      <c r="F24" s="256"/>
      <c r="G24" s="255"/>
      <c r="H24" s="255"/>
      <c r="I24" s="255"/>
    </row>
    <row r="25" spans="3:10" ht="65.25" customHeight="1" x14ac:dyDescent="0.25">
      <c r="C25" s="435" t="s">
        <v>998</v>
      </c>
      <c r="D25" s="435"/>
      <c r="E25" s="180"/>
      <c r="F25" s="437" t="s">
        <v>999</v>
      </c>
      <c r="G25" s="253" t="s">
        <v>1000</v>
      </c>
      <c r="H25" s="253" t="s">
        <v>1001</v>
      </c>
      <c r="I25" s="253" t="s">
        <v>1002</v>
      </c>
      <c r="J25" s="180"/>
    </row>
    <row r="26" spans="3:10" ht="45" customHeight="1" x14ac:dyDescent="0.25">
      <c r="C26" s="435"/>
      <c r="D26" s="435"/>
      <c r="F26" s="437"/>
      <c r="G26" s="253" t="s">
        <v>1003</v>
      </c>
      <c r="H26" s="253" t="s">
        <v>1004</v>
      </c>
      <c r="I26" s="253" t="s">
        <v>1005</v>
      </c>
      <c r="J26" s="180"/>
    </row>
    <row r="27" spans="3:10" ht="52.5" customHeight="1" thickBot="1" x14ac:dyDescent="0.3">
      <c r="C27" s="436"/>
      <c r="D27" s="436"/>
      <c r="F27" s="437"/>
      <c r="G27" s="253" t="s">
        <v>1006</v>
      </c>
      <c r="H27" s="253"/>
      <c r="I27" s="267" t="s">
        <v>1007</v>
      </c>
      <c r="J27" s="180"/>
    </row>
    <row r="28" spans="3:10" s="258" customFormat="1" ht="12.75" customHeight="1" x14ac:dyDescent="0.25">
      <c r="C28" s="264"/>
      <c r="D28" s="264"/>
      <c r="F28" s="266"/>
      <c r="G28" s="265"/>
      <c r="H28" s="265"/>
      <c r="I28" s="253"/>
      <c r="J28" s="259"/>
    </row>
    <row r="29" spans="3:10" ht="39.75" customHeight="1" x14ac:dyDescent="0.25">
      <c r="C29" s="435" t="s">
        <v>1008</v>
      </c>
      <c r="D29" s="435"/>
      <c r="F29" s="437" t="s">
        <v>1009</v>
      </c>
      <c r="G29" s="432" t="s">
        <v>1010</v>
      </c>
      <c r="H29" s="255" t="s">
        <v>1011</v>
      </c>
      <c r="I29" s="255" t="s">
        <v>1012</v>
      </c>
    </row>
    <row r="30" spans="3:10" ht="64.5" customHeight="1" x14ac:dyDescent="0.25">
      <c r="C30" s="435"/>
      <c r="D30" s="435"/>
      <c r="F30" s="437"/>
      <c r="G30" s="432"/>
      <c r="H30" s="432" t="s">
        <v>1013</v>
      </c>
      <c r="I30" s="255" t="s">
        <v>1014</v>
      </c>
    </row>
    <row r="31" spans="3:10" ht="23.25" customHeight="1" thickBot="1" x14ac:dyDescent="0.3">
      <c r="C31" s="436"/>
      <c r="D31" s="436"/>
      <c r="F31" s="438"/>
      <c r="G31" s="433"/>
      <c r="H31" s="433"/>
      <c r="I31" s="255" t="s">
        <v>1015</v>
      </c>
      <c r="J31" s="180"/>
    </row>
    <row r="32" spans="3:10" ht="8.25" customHeight="1" x14ac:dyDescent="0.25">
      <c r="C32" s="264"/>
      <c r="D32" s="264"/>
      <c r="F32" s="256"/>
      <c r="G32" s="255"/>
      <c r="H32" s="255"/>
      <c r="I32" s="261"/>
      <c r="J32" s="180"/>
    </row>
    <row r="33" spans="3:10" ht="52.5" customHeight="1" x14ac:dyDescent="0.25">
      <c r="C33" s="435" t="s">
        <v>1016</v>
      </c>
      <c r="D33" s="435"/>
      <c r="F33" s="437" t="s">
        <v>1017</v>
      </c>
      <c r="G33" s="255" t="s">
        <v>1018</v>
      </c>
      <c r="H33" s="255" t="s">
        <v>1019</v>
      </c>
      <c r="I33" s="255" t="s">
        <v>1020</v>
      </c>
    </row>
    <row r="34" spans="3:10" ht="50.25" customHeight="1" x14ac:dyDescent="0.25">
      <c r="C34" s="435"/>
      <c r="D34" s="435"/>
      <c r="F34" s="437"/>
      <c r="G34" s="255" t="s">
        <v>1021</v>
      </c>
      <c r="H34" s="255" t="s">
        <v>1022</v>
      </c>
      <c r="I34" s="432" t="s">
        <v>1023</v>
      </c>
      <c r="J34" s="180"/>
    </row>
    <row r="35" spans="3:10" ht="33.75" customHeight="1" x14ac:dyDescent="0.25">
      <c r="C35" s="435"/>
      <c r="D35" s="435"/>
      <c r="F35" s="437"/>
      <c r="G35" s="432" t="s">
        <v>1024</v>
      </c>
      <c r="H35" s="255" t="s">
        <v>1025</v>
      </c>
      <c r="I35" s="432"/>
      <c r="J35" s="180"/>
    </row>
    <row r="36" spans="3:10" ht="25.5" customHeight="1" thickBot="1" x14ac:dyDescent="0.3">
      <c r="C36" s="436"/>
      <c r="D36" s="436"/>
      <c r="F36" s="438"/>
      <c r="G36" s="433"/>
      <c r="H36" s="257" t="s">
        <v>1026</v>
      </c>
      <c r="I36" s="433"/>
      <c r="J36" s="180"/>
    </row>
    <row r="37" spans="3:10" s="258" customFormat="1" ht="10.5" customHeight="1" x14ac:dyDescent="0.25">
      <c r="C37" s="434" t="s">
        <v>1027</v>
      </c>
      <c r="D37" s="434"/>
      <c r="F37" s="256"/>
      <c r="G37" s="255"/>
      <c r="H37" s="255"/>
      <c r="I37" s="255"/>
      <c r="J37" s="259"/>
    </row>
    <row r="38" spans="3:10" ht="37.5" customHeight="1" x14ac:dyDescent="0.25">
      <c r="C38" s="435"/>
      <c r="D38" s="435"/>
      <c r="F38" s="437" t="s">
        <v>1028</v>
      </c>
      <c r="G38" s="255" t="s">
        <v>1029</v>
      </c>
      <c r="H38" s="255" t="s">
        <v>1030</v>
      </c>
      <c r="I38" s="255" t="s">
        <v>1031</v>
      </c>
      <c r="J38" s="180"/>
    </row>
    <row r="39" spans="3:10" ht="37.5" customHeight="1" x14ac:dyDescent="0.25">
      <c r="C39" s="435"/>
      <c r="D39" s="435"/>
      <c r="F39" s="437"/>
      <c r="G39" s="255" t="s">
        <v>1032</v>
      </c>
      <c r="H39" s="255" t="s">
        <v>1033</v>
      </c>
      <c r="I39" s="255" t="s">
        <v>1034</v>
      </c>
      <c r="J39" s="180"/>
    </row>
    <row r="40" spans="3:10" ht="43.5" customHeight="1" thickBot="1" x14ac:dyDescent="0.3">
      <c r="C40" s="436"/>
      <c r="D40" s="436"/>
      <c r="F40" s="438"/>
      <c r="G40" s="257" t="s">
        <v>1035</v>
      </c>
      <c r="H40" s="263"/>
      <c r="I40" s="255"/>
      <c r="J40" s="180"/>
    </row>
    <row r="41" spans="3:10" s="258" customFormat="1" ht="12" customHeight="1" x14ac:dyDescent="0.25">
      <c r="C41" s="434" t="s">
        <v>1036</v>
      </c>
      <c r="D41" s="434"/>
      <c r="F41" s="448" t="s">
        <v>1037</v>
      </c>
      <c r="G41" s="255"/>
      <c r="H41" s="262"/>
      <c r="I41" s="261"/>
      <c r="J41" s="259"/>
    </row>
    <row r="42" spans="3:10" ht="52.5" customHeight="1" x14ac:dyDescent="0.25">
      <c r="C42" s="435"/>
      <c r="D42" s="435"/>
      <c r="F42" s="449"/>
      <c r="G42" s="255" t="s">
        <v>1038</v>
      </c>
      <c r="H42" s="255" t="s">
        <v>1039</v>
      </c>
      <c r="I42" s="255" t="s">
        <v>1040</v>
      </c>
      <c r="J42" s="180"/>
    </row>
    <row r="43" spans="3:10" ht="36" customHeight="1" x14ac:dyDescent="0.25">
      <c r="C43" s="435"/>
      <c r="D43" s="435"/>
      <c r="F43" s="449"/>
      <c r="G43" s="255" t="s">
        <v>1041</v>
      </c>
      <c r="H43" s="255" t="s">
        <v>1042</v>
      </c>
      <c r="I43" s="255" t="s">
        <v>1043</v>
      </c>
      <c r="J43" s="180"/>
    </row>
    <row r="44" spans="3:10" ht="39.75" customHeight="1" thickBot="1" x14ac:dyDescent="0.3">
      <c r="C44" s="436"/>
      <c r="D44" s="436"/>
      <c r="F44" s="450"/>
      <c r="G44" s="257"/>
      <c r="H44" s="257" t="s">
        <v>1044</v>
      </c>
      <c r="I44" s="257" t="s">
        <v>1045</v>
      </c>
      <c r="J44" s="180"/>
    </row>
    <row r="45" spans="3:10" ht="24" customHeight="1" thickBot="1" x14ac:dyDescent="0.3">
      <c r="C45" s="451"/>
      <c r="D45" s="451"/>
      <c r="F45" s="439" t="s">
        <v>1046</v>
      </c>
      <c r="G45" s="439"/>
      <c r="H45" s="439"/>
      <c r="I45" s="439"/>
      <c r="J45" s="180"/>
    </row>
    <row r="46" spans="3:10" s="258" customFormat="1" ht="7.5" customHeight="1" x14ac:dyDescent="0.25">
      <c r="C46" s="434" t="s">
        <v>1047</v>
      </c>
      <c r="D46" s="434"/>
      <c r="F46" s="260"/>
      <c r="G46" s="260"/>
      <c r="H46" s="260"/>
      <c r="I46" s="260"/>
      <c r="J46" s="259"/>
    </row>
    <row r="47" spans="3:10" ht="54.75" customHeight="1" x14ac:dyDescent="0.25">
      <c r="C47" s="435"/>
      <c r="D47" s="435"/>
      <c r="F47" s="437" t="s">
        <v>1048</v>
      </c>
      <c r="G47" s="255" t="s">
        <v>1049</v>
      </c>
      <c r="H47" s="255" t="s">
        <v>1050</v>
      </c>
      <c r="I47" s="255" t="s">
        <v>1051</v>
      </c>
      <c r="J47" s="180"/>
    </row>
    <row r="48" spans="3:10" ht="39.75" customHeight="1" thickBot="1" x14ac:dyDescent="0.3">
      <c r="C48" s="436"/>
      <c r="D48" s="436"/>
      <c r="F48" s="438"/>
      <c r="G48" s="257" t="s">
        <v>1052</v>
      </c>
      <c r="H48" s="257" t="s">
        <v>1053</v>
      </c>
      <c r="I48" s="257" t="s">
        <v>1054</v>
      </c>
      <c r="J48" s="180"/>
    </row>
    <row r="49" spans="3:10" ht="9.75" customHeight="1" x14ac:dyDescent="0.25">
      <c r="C49" s="434" t="s">
        <v>1055</v>
      </c>
      <c r="D49" s="434"/>
      <c r="F49" s="256"/>
      <c r="G49" s="255"/>
      <c r="H49" s="255"/>
      <c r="I49" s="255"/>
      <c r="J49" s="180"/>
    </row>
    <row r="50" spans="3:10" ht="36" customHeight="1" x14ac:dyDescent="0.25">
      <c r="C50" s="435"/>
      <c r="D50" s="435"/>
      <c r="F50" s="437" t="s">
        <v>1056</v>
      </c>
      <c r="G50" s="255" t="s">
        <v>1057</v>
      </c>
      <c r="H50" s="255" t="s">
        <v>1058</v>
      </c>
      <c r="I50" s="255" t="s">
        <v>1059</v>
      </c>
    </row>
    <row r="51" spans="3:10" ht="51" customHeight="1" x14ac:dyDescent="0.25">
      <c r="C51" s="435"/>
      <c r="D51" s="435"/>
      <c r="F51" s="437"/>
      <c r="G51" s="255" t="s">
        <v>1060</v>
      </c>
      <c r="H51" s="255" t="s">
        <v>1061</v>
      </c>
      <c r="I51" s="255" t="s">
        <v>1062</v>
      </c>
      <c r="J51" s="180"/>
    </row>
    <row r="52" spans="3:10" ht="54.75" customHeight="1" thickBot="1" x14ac:dyDescent="0.3">
      <c r="C52" s="436"/>
      <c r="D52" s="436"/>
      <c r="F52" s="438"/>
      <c r="G52" s="257"/>
      <c r="H52" s="257" t="s">
        <v>1063</v>
      </c>
      <c r="I52" s="257" t="s">
        <v>1064</v>
      </c>
    </row>
    <row r="53" spans="3:10" ht="9.75" customHeight="1" x14ac:dyDescent="0.25">
      <c r="C53" s="434" t="s">
        <v>1065</v>
      </c>
      <c r="D53" s="434"/>
      <c r="F53" s="256"/>
      <c r="G53" s="255"/>
      <c r="H53" s="255"/>
      <c r="I53" s="255"/>
    </row>
    <row r="54" spans="3:10" ht="48.75" customHeight="1" x14ac:dyDescent="0.25">
      <c r="C54" s="435"/>
      <c r="D54" s="435"/>
      <c r="E54" s="180"/>
      <c r="F54" s="437" t="s">
        <v>1066</v>
      </c>
      <c r="G54" s="255" t="s">
        <v>1067</v>
      </c>
      <c r="H54" s="255" t="s">
        <v>1068</v>
      </c>
      <c r="I54" s="255" t="s">
        <v>1069</v>
      </c>
    </row>
    <row r="55" spans="3:10" ht="39" customHeight="1" thickBot="1" x14ac:dyDescent="0.3">
      <c r="C55" s="436"/>
      <c r="D55" s="436"/>
      <c r="F55" s="437"/>
      <c r="G55" s="255"/>
      <c r="H55" s="254" t="s">
        <v>1070</v>
      </c>
      <c r="I55" s="253" t="s">
        <v>1071</v>
      </c>
      <c r="J55" s="180"/>
    </row>
    <row r="56" spans="3:10" x14ac:dyDescent="0.25">
      <c r="F56" s="252"/>
      <c r="G56" s="252"/>
      <c r="H56" s="252"/>
      <c r="I56" s="252"/>
    </row>
  </sheetData>
  <sheetProtection formatCells="0" formatColumns="0" formatRows="0" insertColumns="0" insertRows="0" insertHyperlinks="0" deleteColumns="0" deleteRows="0" sort="0" autoFilter="0" pivotTables="0"/>
  <mergeCells count="41">
    <mergeCell ref="F54:F55"/>
    <mergeCell ref="F33:F36"/>
    <mergeCell ref="C53:D55"/>
    <mergeCell ref="C41:D44"/>
    <mergeCell ref="F41:F44"/>
    <mergeCell ref="F45:I45"/>
    <mergeCell ref="C33:D36"/>
    <mergeCell ref="I34:I36"/>
    <mergeCell ref="F47:F48"/>
    <mergeCell ref="C45:D45"/>
    <mergeCell ref="G35:G36"/>
    <mergeCell ref="C2:D3"/>
    <mergeCell ref="C5:D5"/>
    <mergeCell ref="F3:I3"/>
    <mergeCell ref="F2:I2"/>
    <mergeCell ref="F6:I6"/>
    <mergeCell ref="F8:F10"/>
    <mergeCell ref="C11:D14"/>
    <mergeCell ref="F16:F18"/>
    <mergeCell ref="F38:F40"/>
    <mergeCell ref="C29:D31"/>
    <mergeCell ref="C37:D40"/>
    <mergeCell ref="C25:D27"/>
    <mergeCell ref="F21:F23"/>
    <mergeCell ref="C21:D23"/>
    <mergeCell ref="C15:D18"/>
    <mergeCell ref="C7:D10"/>
    <mergeCell ref="G12:G13"/>
    <mergeCell ref="F25:F27"/>
    <mergeCell ref="C19:D19"/>
    <mergeCell ref="G22:G23"/>
    <mergeCell ref="F29:F31"/>
    <mergeCell ref="F12:F14"/>
    <mergeCell ref="H30:H31"/>
    <mergeCell ref="C46:D48"/>
    <mergeCell ref="C49:D52"/>
    <mergeCell ref="G16:G17"/>
    <mergeCell ref="G29:G31"/>
    <mergeCell ref="F50:F52"/>
    <mergeCell ref="F19:I19"/>
    <mergeCell ref="H22:H23"/>
  </mergeCells>
  <pageMargins left="0.7" right="0.7" top="0.75" bottom="0.75" header="0.3" footer="0.3"/>
  <pageSetup paperSize="9" scale="46" orientation="landscape" r:id="rId1"/>
  <rowBreaks count="1" manualBreakCount="1">
    <brk id="31"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ECDC_Subject_whatTaxHTField0 xmlns="5853e249-3efc-412b-93d1-e2f4d7003703">
      <Terms xmlns="http://schemas.microsoft.com/office/infopath/2007/PartnerControls">
        <TermInfo xmlns="http://schemas.microsoft.com/office/infopath/2007/PartnerControls">
          <TermName xmlns="http://schemas.microsoft.com/office/infopath/2007/PartnerControls">public health emergency</TermName>
          <TermId xmlns="http://schemas.microsoft.com/office/infopath/2007/PartnerControls">aae23c87-e71a-46da-a106-0f177a6dede2</TermId>
        </TermInfo>
      </Terms>
    </ECDC_Subject_whatTaxHTField0>
    <ECDC_Description xmlns="http://schemas.microsoft.com/sharepoint/v3" xsi:nil="true"/>
    <TaxKeywordTaxHTField xmlns="d23a570b-d7a9-49ca-a34c-8afb8206b4bf">
      <Terms xmlns="http://schemas.microsoft.com/office/infopath/2007/PartnerControls">
        <TermInfo xmlns="http://schemas.microsoft.com/office/infopath/2007/PartnerControls">
          <TermName xmlns="http://schemas.microsoft.com/office/infopath/2007/PartnerControls">Editors's choice</TermName>
          <TermId xmlns="http://schemas.microsoft.com/office/infopath/2007/PartnerControls">2541fd23-0382-42c3-9135-86b5721c4179</TermId>
        </TermInfo>
      </Terms>
    </TaxKeywordTaxHTField>
    <ECDC_DMS_Previous_Location xmlns="5853e249-3efc-412b-93d1-e2f4d7003703" xsi:nil="true"/>
    <TaxCatchAll xmlns="d23a570b-d7a9-49ca-a34c-8afb8206b4bf">
      <Value>1241</Value>
      <Value>1164</Value>
      <Value>345</Value>
      <Value>669</Value>
    </TaxCatchAll>
    <ECDC_DMS_Group xmlns="5853e249-3efc-412b-93d1-e2f4d7003703">Publications</ECDC_DMS_Group>
    <ff0459edc9514eb0baaeb2ab50aaa8de xmlns="d23a570b-d7a9-49ca-a34c-8afb8206b4bf">
      <Terms xmlns="http://schemas.microsoft.com/office/infopath/2007/PartnerControls"/>
    </ff0459edc9514eb0baaeb2ab50aaa8de>
    <ECDC_DMS_Previous_Creation_Date xmlns="5853e249-3efc-412b-93d1-e2f4d7003703">2018-05-16T14:27:00+00:00</ECDC_DMS_Previous_Creation_Date>
    <ECDC_Target_audienceTaxHTField0 xmlns="5853e249-3efc-412b-93d1-e2f4d7003703">
      <Terms xmlns="http://schemas.microsoft.com/office/infopath/2007/PartnerControls"/>
    </ECDC_Target_audienceTaxHTField0>
    <ECDC_DMS_Communication_Document_Type0 xmlns="5853e249-3efc-412b-93d1-e2f4d7003703">
      <Terms xmlns="http://schemas.microsoft.com/office/infopath/2007/PartnerControls">
        <TermInfo xmlns="http://schemas.microsoft.com/office/infopath/2007/PartnerControls">
          <TermName xmlns="http://schemas.microsoft.com/office/infopath/2007/PartnerControls">first edit</TermName>
          <TermId xmlns="http://schemas.microsoft.com/office/infopath/2007/PartnerControls">80850886-251b-4f02-9aa9-b2af2dccb954</TermId>
        </TermInfo>
      </Terms>
    </ECDC_DMS_Communication_Document_Type0>
    <m4f2abd528a9430bb1514981700fe204 xmlns="d23a570b-d7a9-49ca-a34c-8afb8206b4bf">
      <Terms xmlns="http://schemas.microsoft.com/office/infopath/2007/PartnerControls">
        <TermInfo xmlns="http://schemas.microsoft.com/office/infopath/2007/PartnerControls">
          <TermName xmlns="http://schemas.microsoft.com/office/infopath/2007/PartnerControls">Publications</TermName>
          <TermId xmlns="http://schemas.microsoft.com/office/infopath/2007/PartnerControls">5ba51513-6ee6-4aab-abac-3d87b7b8a9c3</TermId>
        </TermInfo>
      </Terms>
    </m4f2abd528a9430bb1514981700fe204>
    <ECDC_DMS_Section xmlns="5853e249-3efc-412b-93d1-e2f4d7003703">Communication Support</ECDC_DMS_Section>
    <ECDC_DMS_Project0 xmlns="5853e249-3efc-412b-93d1-e2f4d7003703">
      <Terms xmlns="http://schemas.microsoft.com/office/infopath/2007/PartnerControls"/>
    </ECDC_DMS_Project0>
    <ECDC_DMS_Country0 xmlns="5853e249-3efc-412b-93d1-e2f4d7003703">
      <Terms xmlns="http://schemas.microsoft.com/office/infopath/2007/PartnerControls"/>
    </ECDC_DMS_Country0>
    <ECDC_DMS_Meeting_Date xmlns="d23a570b-d7a9-49ca-a34c-8afb8206b4bf" xsi:nil="true"/>
    <ECDC_DMS_Author xmlns="5853e249-3efc-412b-93d1-e2f4d7003703">
      <UserInfo>
        <DisplayName/>
        <AccountId>197</AccountId>
        <AccountType/>
      </UserInfo>
    </ECDC_DMS_Author>
    <ECDC_Subject_doesTaxHTField0 xmlns="5853e249-3efc-412b-93d1-e2f4d7003703">
      <Terms xmlns="http://schemas.microsoft.com/office/infopath/2007/PartnerControls"/>
    </ECDC_Subject_doesTaxHTField0>
    <ECDC_DMS_MIS_Activity_code0 xmlns="5853e249-3efc-412b-93d1-e2f4d7003703">
      <Terms xmlns="http://schemas.microsoft.com/office/infopath/2007/PartnerControls"/>
    </ECDC_DMS_MIS_Activity_code0>
    <ECDC_Subject_whoTaxHTField0 xmlns="5853e249-3efc-412b-93d1-e2f4d7003703">
      <Terms xmlns="http://schemas.microsoft.com/office/infopath/2007/PartnerControls"/>
    </ECDC_Subject_whoTaxHTField0>
    <ECDC_DMS_Is_Public xmlns="5853e249-3efc-412b-93d1-e2f4d7003703">false</ECDC_DMS_Is_Public>
    <bf6f88d3567d49708e6ddfea625f3427 xmlns="d23a570b-d7a9-49ca-a34c-8afb8206b4bf">
      <Terms xmlns="http://schemas.microsoft.com/office/infopath/2007/PartnerControls"/>
    </bf6f88d3567d49708e6ddfea625f3427>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ommunication" ma:contentTypeID="0x010100F92FB91056B24E40ACCE93A804002EFF001822ADB6403249B6AC60D10F8970E85E0002324C79913E41DFAC45BE82D1D0F324002665D754CEA35D49A205CF49138C8367" ma:contentTypeVersion="212" ma:contentTypeDescription="The main level of classification for the document" ma:contentTypeScope="" ma:versionID="4e69245bf4bcf58a20ac5b314828aae6">
  <xsd:schema xmlns:xsd="http://www.w3.org/2001/XMLSchema" xmlns:xs="http://www.w3.org/2001/XMLSchema" xmlns:p="http://schemas.microsoft.com/office/2006/metadata/properties" xmlns:ns1="http://schemas.microsoft.com/sharepoint/v3" xmlns:ns2="5853e249-3efc-412b-93d1-e2f4d7003703" xmlns:ns3="d23a570b-d7a9-49ca-a34c-8afb8206b4bf" targetNamespace="http://schemas.microsoft.com/office/2006/metadata/properties" ma:root="true" ma:fieldsID="8486fb627453461f73c3b84e3edf2656" ns1:_="" ns2:_="" ns3:_="">
    <xsd:import namespace="http://schemas.microsoft.com/sharepoint/v3"/>
    <xsd:import namespace="5853e249-3efc-412b-93d1-e2f4d7003703"/>
    <xsd:import namespace="d23a570b-d7a9-49ca-a34c-8afb8206b4bf"/>
    <xsd:element name="properties">
      <xsd:complexType>
        <xsd:sequence>
          <xsd:element name="documentManagement">
            <xsd:complexType>
              <xsd:all>
                <xsd:element ref="ns1:ECDC_Description" minOccurs="0"/>
                <xsd:element ref="ns2:ECDC_DMS_Author" minOccurs="0"/>
                <xsd:element ref="ns3:m4f2abd528a9430bb1514981700fe204" minOccurs="0"/>
                <xsd:element ref="ns3:TaxCatchAll" minOccurs="0"/>
                <xsd:element ref="ns3:TaxCatchAllLabel" minOccurs="0"/>
                <xsd:element ref="ns2:ECDC_DMS_Communication_Document_Type0" minOccurs="0"/>
                <xsd:element ref="ns2:ECDC_Subject_whatTaxHTField0" minOccurs="0"/>
                <xsd:element ref="ns2:ECDC_Subject_doesTaxHTField0" minOccurs="0"/>
                <xsd:element ref="ns2:ECDC_Subject_whoTaxHTField0" minOccurs="0"/>
                <xsd:element ref="ns3:ff0459edc9514eb0baaeb2ab50aaa8de" minOccurs="0"/>
                <xsd:element ref="ns3:ECDC_DMS_Meeting_Date" minOccurs="0"/>
                <xsd:element ref="ns3:TaxKeywordTaxHTField" minOccurs="0"/>
                <xsd:element ref="ns2:ECDC_DMS_Project0" minOccurs="0"/>
                <xsd:element ref="ns3:bf6f88d3567d49708e6ddfea625f3427" minOccurs="0"/>
                <xsd:element ref="ns2:ECDC_DMS_MIS_Activity_code0" minOccurs="0"/>
                <xsd:element ref="ns2:ECDC_DMS_Country0" minOccurs="0"/>
                <xsd:element ref="ns2:ECDC_DMS_Section" minOccurs="0"/>
                <xsd:element ref="ns2:ECDC_DMS_Group" minOccurs="0"/>
                <xsd:element ref="ns2:ECDC_DMS_Is_Public" minOccurs="0"/>
                <xsd:element ref="ns2:ECDC_DMS_Previous_Location" minOccurs="0"/>
                <xsd:element ref="ns2:ECDC_DMS_Previous_Creation_Date" minOccurs="0"/>
                <xsd:element ref="ns2:ECDC_Target_audience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CDC_Description" ma:index="2" nillable="true" ma:displayName="Description" ma:internalName="ECDC_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53e249-3efc-412b-93d1-e2f4d7003703" elementFormDefault="qualified">
    <xsd:import namespace="http://schemas.microsoft.com/office/2006/documentManagement/types"/>
    <xsd:import namespace="http://schemas.microsoft.com/office/infopath/2007/PartnerControls"/>
    <xsd:element name="ECDC_DMS_Author" ma:index="3" nillable="true" ma:displayName="Owner" ma:description="An ECDC user or group(s) of users that are responsible for the document" ma:format="Hyperlink" ma:internalName="ECDC_DMS_Auth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CDC_DMS_Communication_Document_Type0" ma:index="8" ma:taxonomy="true" ma:internalName="ECDC_DMS_Communication_Document_Type0" ma:taxonomyFieldName="ECDC_DMS_Communication_Document_Type" ma:displayName="Document Type" ma:readOnly="false" ma:default="" ma:fieldId="{8ddf4bec-7711-41e1-8e54-79ea39be2c7b}" ma:taxonomyMulti="true" ma:sspId="de887f88-4a24-49db-a549-4c3cbb517053" ma:termSetId="05694767-788d-4e99-ad07-3dd6ddb61ccc" ma:anchorId="adf095c3-d0d5-4cca-afca-cf1c4c9d62a9" ma:open="false" ma:isKeyword="false">
      <xsd:complexType>
        <xsd:sequence>
          <xsd:element ref="pc:Terms" minOccurs="0" maxOccurs="1"/>
        </xsd:sequence>
      </xsd:complexType>
    </xsd:element>
    <xsd:element name="ECDC_Subject_whatTaxHTField0" ma:index="10" ma:taxonomy="true" ma:internalName="ECDC_Subject_whatTaxHTField0" ma:taxonomyFieldName="ECDC_Subject_what" ma:displayName="Topic" ma:default="" ma:fieldId="{7525aafd-95ab-48e0-925f-ead7584e2866}" ma:taxonomyMulti="true" ma:sspId="de887f88-4a24-49db-a549-4c3cbb517053" ma:termSetId="b09c8666-4e2c-4f19-91e4-8f1fe34bcccd" ma:anchorId="00000000-0000-0000-0000-000000000000" ma:open="false" ma:isKeyword="false">
      <xsd:complexType>
        <xsd:sequence>
          <xsd:element ref="pc:Terms" minOccurs="0" maxOccurs="1"/>
        </xsd:sequence>
      </xsd:complexType>
    </xsd:element>
    <xsd:element name="ECDC_Subject_doesTaxHTField0" ma:index="12" nillable="true" ma:taxonomy="true" ma:internalName="ECDC_Subject_doesTaxHTField0" ma:taxonomyFieldName="ECDC_Subject_does" ma:displayName="Activity" ma:default="" ma:fieldId="{f4f89794-25e3-44dd-a94e-7e4212ed52cb}" ma:taxonomyMulti="true" ma:sspId="de887f88-4a24-49db-a549-4c3cbb517053" ma:termSetId="380f87da-0f7e-4cf1-ad09-525006c4d164" ma:anchorId="00000000-0000-0000-0000-000000000000" ma:open="false" ma:isKeyword="false">
      <xsd:complexType>
        <xsd:sequence>
          <xsd:element ref="pc:Terms" minOccurs="0" maxOccurs="1"/>
        </xsd:sequence>
      </xsd:complexType>
    </xsd:element>
    <xsd:element name="ECDC_Subject_whoTaxHTField0" ma:index="14" nillable="true" ma:taxonomy="true" ma:internalName="ECDC_Subject_whoTaxHTField0" ma:taxonomyFieldName="ECDC_Subject_who" ma:displayName="Actor" ma:default="" ma:fieldId="{abe70a07-b4c4-4a08-b47f-19f4275c5dd3}" ma:taxonomyMulti="true" ma:sspId="de887f88-4a24-49db-a549-4c3cbb517053" ma:termSetId="725f5f6f-0471-44ec-8ccb-6de6d3e4909b" ma:anchorId="00000000-0000-0000-0000-000000000000" ma:open="false" ma:isKeyword="false">
      <xsd:complexType>
        <xsd:sequence>
          <xsd:element ref="pc:Terms" minOccurs="0" maxOccurs="1"/>
        </xsd:sequence>
      </xsd:complexType>
    </xsd:element>
    <xsd:element name="ECDC_DMS_Project0" ma:index="24" nillable="true" ma:taxonomy="true" ma:internalName="ECDC_DMS_Project0" ma:taxonomyFieldName="ECDC_DMS_Project" ma:displayName="Project" ma:readOnly="false" ma:default="" ma:fieldId="{951a5c61-3e7d-4f5e-ad41-b76025ccfaa6}" ma:taxonomyMulti="true" ma:sspId="de887f88-4a24-49db-a549-4c3cbb517053" ma:termSetId="83bc1c21-e08b-4faa-97f2-3f7a70f36fcc" ma:anchorId="00000000-0000-0000-0000-000000000000" ma:open="false" ma:isKeyword="false">
      <xsd:complexType>
        <xsd:sequence>
          <xsd:element ref="pc:Terms" minOccurs="0" maxOccurs="1"/>
        </xsd:sequence>
      </xsd:complexType>
    </xsd:element>
    <xsd:element name="ECDC_DMS_MIS_Activity_code0" ma:index="28" nillable="true" ma:taxonomy="true" ma:internalName="ECDC_DMS_MIS_Activity_code0" ma:taxonomyFieldName="ECDC_DMS_MIS_Activity_code" ma:displayName="MIS Activity code" ma:readOnly="false" ma:default="" ma:fieldId="{8cb6b235-d851-4acc-9843-ae912a313215}" ma:taxonomyMulti="true" ma:sspId="de887f88-4a24-49db-a549-4c3cbb517053" ma:termSetId="141081f5-dfc8-474c-9d5b-c9b39840f641" ma:anchorId="00000000-0000-0000-0000-000000000000" ma:open="false" ma:isKeyword="false">
      <xsd:complexType>
        <xsd:sequence>
          <xsd:element ref="pc:Terms" minOccurs="0" maxOccurs="1"/>
        </xsd:sequence>
      </xsd:complexType>
    </xsd:element>
    <xsd:element name="ECDC_DMS_Country0" ma:index="30" nillable="true" ma:taxonomy="true" ma:internalName="ECDC_DMS_Country0" ma:taxonomyFieldName="ECDC_DMS_Country" ma:displayName="Country" ma:readOnly="false" ma:default="" ma:fieldId="{55706165-e828-40c8-8ef4-7f53aaba5845}" ma:taxonomyMulti="true" ma:sspId="de887f88-4a24-49db-a549-4c3cbb517053" ma:termSetId="1ff710a1-673a-41e0-bfbc-1a0da05ecc90" ma:anchorId="00000000-0000-0000-0000-000000000000" ma:open="true" ma:isKeyword="false">
      <xsd:complexType>
        <xsd:sequence>
          <xsd:element ref="pc:Terms" minOccurs="0" maxOccurs="1"/>
        </xsd:sequence>
      </xsd:complexType>
    </xsd:element>
    <xsd:element name="ECDC_DMS_Section" ma:index="32" nillable="true" ma:displayName="Section" ma:description="Indicates the creator users ECDC Unit" ma:hidden="true" ma:internalName="ECDC_DMS_Section" ma:readOnly="false">
      <xsd:simpleType>
        <xsd:restriction base="dms:Text"/>
      </xsd:simpleType>
    </xsd:element>
    <xsd:element name="ECDC_DMS_Group" ma:index="33" nillable="true" ma:displayName="Group" ma:description="Indicates the creator users ECDC Group" ma:hidden="true" ma:internalName="ECDC_DMS_Group" ma:readOnly="false">
      <xsd:simpleType>
        <xsd:restriction base="dms:Text"/>
      </xsd:simpleType>
    </xsd:element>
    <xsd:element name="ECDC_DMS_Is_Public" ma:index="34" nillable="true" ma:displayName="Is Public" ma:default="0" ma:description="The document could be made available in external systems (Eg: Portal)" ma:internalName="ECDC_DMS_Is_Public" ma:readOnly="false">
      <xsd:simpleType>
        <xsd:restriction base="dms:Boolean"/>
      </xsd:simpleType>
    </xsd:element>
    <xsd:element name="ECDC_DMS_Previous_Location" ma:index="35" nillable="true" ma:displayName="Previous Location" ma:description="Some useful information about where the document was stored before (Eg: Shared Drives, Unit Drives, etc.)" ma:hidden="true" ma:internalName="ECDC_DMS_Previous_Location" ma:readOnly="false">
      <xsd:simpleType>
        <xsd:restriction base="dms:Text"/>
      </xsd:simpleType>
    </xsd:element>
    <xsd:element name="ECDC_DMS_Previous_Creation_Date" ma:index="36" nillable="true" ma:displayName="Previous Creation Date" ma:default="[today]" ma:description="An earlier publication date or a previous relevant date of the document" ma:hidden="true" ma:internalName="ECDC_DMS_Previous_Creation_Date" ma:readOnly="false">
      <xsd:simpleType>
        <xsd:restriction base="dms:DateTime"/>
      </xsd:simpleType>
    </xsd:element>
    <xsd:element name="ECDC_Target_audienceTaxHTField0" ma:index="37" nillable="true" ma:taxonomy="true" ma:internalName="ECDC_Target_audienceTaxHTField0" ma:taxonomyFieldName="ECDC_Target_audience" ma:displayName="Target audience" ma:default="" ma:fieldId="{234ea4f9-252c-4d49-a519-4a376f3ed4d7}" ma:taxonomyMulti="true" ma:sspId="de887f88-4a24-49db-a549-4c3cbb517053" ma:termSetId="de5002ed-06b4-47ae-8592-fd6a24aa93a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23a570b-d7a9-49ca-a34c-8afb8206b4bf" elementFormDefault="qualified">
    <xsd:import namespace="http://schemas.microsoft.com/office/2006/documentManagement/types"/>
    <xsd:import namespace="http://schemas.microsoft.com/office/infopath/2007/PartnerControls"/>
    <xsd:element name="m4f2abd528a9430bb1514981700fe204" ma:index="4" ma:taxonomy="true" ma:internalName="m4f2abd528a9430bb1514981700fe204" ma:taxonomyFieldName="ECDC_DMS_Organigramme" ma:displayName="ECDC Organigramme" ma:readOnly="false" ma:fieldId="{64f2abd5-28a9-430b-b151-4981700fe204}" ma:taxonomyMulti="true" ma:sspId="de887f88-4a24-49db-a549-4c3cbb517053" ma:termSetId="0a8715e9-9613-4f3d-9487-c066723ad7a7" ma:anchorId="00000000-0000-0000-0000-000000000000" ma:open="false" ma:isKeyword="false">
      <xsd:complexType>
        <xsd:sequence>
          <xsd:element ref="pc:Terms" minOccurs="0" maxOccurs="1"/>
        </xsd:sequence>
      </xsd:complexType>
    </xsd:element>
    <xsd:element name="TaxCatchAll" ma:index="5" nillable="true" ma:displayName="Taxonomy Catch All Column" ma:description="" ma:hidden="true" ma:list="{3e5925a3-a52f-4d08-a0f0-da9b33f289cc}" ma:internalName="TaxCatchAll" ma:showField="CatchAllData" ma:web="5853e249-3efc-412b-93d1-e2f4d7003703">
      <xsd:complexType>
        <xsd:complexContent>
          <xsd:extension base="dms:MultiChoiceLookup">
            <xsd:sequence>
              <xsd:element name="Value" type="dms:Lookup" maxOccurs="unbounded" minOccurs="0" nillable="true"/>
            </xsd:sequence>
          </xsd:extension>
        </xsd:complexContent>
      </xsd:complexType>
    </xsd:element>
    <xsd:element name="TaxCatchAllLabel" ma:index="6" nillable="true" ma:displayName="Taxonomy Catch All Column1" ma:description="" ma:hidden="true" ma:list="{3e5925a3-a52f-4d08-a0f0-da9b33f289cc}" ma:internalName="TaxCatchAllLabel" ma:readOnly="true" ma:showField="CatchAllDataLabel" ma:web="5853e249-3efc-412b-93d1-e2f4d7003703">
      <xsd:complexType>
        <xsd:complexContent>
          <xsd:extension base="dms:MultiChoiceLookup">
            <xsd:sequence>
              <xsd:element name="Value" type="dms:Lookup" maxOccurs="unbounded" minOccurs="0" nillable="true"/>
            </xsd:sequence>
          </xsd:extension>
        </xsd:complexContent>
      </xsd:complexType>
    </xsd:element>
    <xsd:element name="ff0459edc9514eb0baaeb2ab50aaa8de" ma:index="16" nillable="true" ma:taxonomy="true" ma:internalName="ff0459edc9514eb0baaeb2ab50aaa8de" ma:taxonomyFieldName="Meeting_x0020_Code" ma:displayName="Meeting Code" ma:readOnly="false" ma:default="" ma:fieldId="{ff0459ed-c951-4eb0-baae-b2ab50aaa8de}" ma:sspId="de887f88-4a24-49db-a549-4c3cbb517053" ma:termSetId="edec69b4-0510-43be-8a98-012c8d4b4d60" ma:anchorId="00000000-0000-0000-0000-000000000000" ma:open="true" ma:isKeyword="false">
      <xsd:complexType>
        <xsd:sequence>
          <xsd:element ref="pc:Terms" minOccurs="0" maxOccurs="1"/>
        </xsd:sequence>
      </xsd:complexType>
    </xsd:element>
    <xsd:element name="ECDC_DMS_Meeting_Date" ma:index="18" nillable="true" ma:displayName="Meeting date" ma:description="The date of meeting (1) the document belongs to or (2) was discussed, reviewed or approved." ma:format="DateOnly" ma:internalName="ECDC_DMS_Meeting_Date" ma:readOnly="false">
      <xsd:simpleType>
        <xsd:restriction base="dms:DateTime"/>
      </xsd:simpleType>
    </xsd:element>
    <xsd:element name="TaxKeywordTaxHTField" ma:index="22" nillable="true" ma:taxonomy="true" ma:internalName="TaxKeywordTaxHTField" ma:taxonomyFieldName="TaxKeyword" ma:displayName="Additional Keywords" ma:fieldId="{23f27201-bee3-471e-b2e7-b64fd8b7ca38}" ma:taxonomyMulti="true" ma:sspId="de887f88-4a24-49db-a549-4c3cbb517053" ma:termSetId="00000000-0000-0000-0000-000000000000" ma:anchorId="00000000-0000-0000-0000-000000000000" ma:open="true" ma:isKeyword="true">
      <xsd:complexType>
        <xsd:sequence>
          <xsd:element ref="pc:Terms" minOccurs="0" maxOccurs="1"/>
        </xsd:sequence>
      </xsd:complexType>
    </xsd:element>
    <xsd:element name="bf6f88d3567d49708e6ddfea625f3427" ma:index="26" nillable="true" ma:taxonomy="true" ma:internalName="bf6f88d3567d49708e6ddfea625f3427" ma:taxonomyFieldName="DMS_x0020_Product" ma:displayName="Product" ma:readOnly="false" ma:default="" ma:fieldId="{bf6f88d3-567d-4970-8e6d-dfea625f3427}" ma:taxonomyMulti="true" ma:sspId="de887f88-4a24-49db-a549-4c3cbb517053" ma:termSetId="765c2105-95ad-4131-ade8-84f64ee0a1c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False</openByDefault>
  <xsnScope/>
</customXsn>
</file>

<file path=customXml/item5.xml><?xml version="1.0" encoding="utf-8"?>
<LongProperties xmlns="http://schemas.microsoft.com/office/2006/metadata/longProperties"/>
</file>

<file path=customXml/item6.xml><?xml version="1.0" encoding="utf-8"?>
<?mso-contentType ?>
<SharedContentType xmlns="Microsoft.SharePoint.Taxonomy.ContentTypeSync" SourceId="de887f88-4a24-49db-a549-4c3cbb517053" ContentTypeId="0x010100F92FB91056B24E40ACCE93A804002EFF001822ADB6403249B6AC60D10F8970E85E0002324C79913E41DFAC45BE82D1D0F324" PreviousValue="true"/>
</file>

<file path=customXml/item7.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2A65609-E9C0-4E35-983E-6BBE62BF7404}">
  <ds:schemaRefs>
    <ds:schemaRef ds:uri="http://schemas.microsoft.com/office/2006/metadata/properties"/>
    <ds:schemaRef ds:uri="http://schemas.microsoft.com/office/infopath/2007/PartnerControls"/>
    <ds:schemaRef ds:uri="5853e249-3efc-412b-93d1-e2f4d7003703"/>
    <ds:schemaRef ds:uri="http://schemas.microsoft.com/sharepoint/v3"/>
    <ds:schemaRef ds:uri="d23a570b-d7a9-49ca-a34c-8afb8206b4bf"/>
  </ds:schemaRefs>
</ds:datastoreItem>
</file>

<file path=customXml/itemProps2.xml><?xml version="1.0" encoding="utf-8"?>
<ds:datastoreItem xmlns:ds="http://schemas.openxmlformats.org/officeDocument/2006/customXml" ds:itemID="{E8E34141-7C96-4AB0-8947-A148B2E285BB}">
  <ds:schemaRefs>
    <ds:schemaRef ds:uri="http://schemas.microsoft.com/sharepoint/v3/contenttype/forms"/>
  </ds:schemaRefs>
</ds:datastoreItem>
</file>

<file path=customXml/itemProps3.xml><?xml version="1.0" encoding="utf-8"?>
<ds:datastoreItem xmlns:ds="http://schemas.openxmlformats.org/officeDocument/2006/customXml" ds:itemID="{7E3ED75E-4C21-4290-9CB2-28613CCD4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53e249-3efc-412b-93d1-e2f4d7003703"/>
    <ds:schemaRef ds:uri="d23a570b-d7a9-49ca-a34c-8afb8206b4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0E29A65-A5F9-41DF-B9DE-B3C4ACEF71C4}">
  <ds:schemaRefs>
    <ds:schemaRef ds:uri="http://schemas.microsoft.com/office/2006/metadata/customXsn"/>
  </ds:schemaRefs>
</ds:datastoreItem>
</file>

<file path=customXml/itemProps5.xml><?xml version="1.0" encoding="utf-8"?>
<ds:datastoreItem xmlns:ds="http://schemas.openxmlformats.org/officeDocument/2006/customXml" ds:itemID="{B0098D88-FCAD-4526-B5B0-9BE2F409519E}">
  <ds:schemaRefs>
    <ds:schemaRef ds:uri="http://schemas.microsoft.com/office/2006/metadata/longProperties"/>
  </ds:schemaRefs>
</ds:datastoreItem>
</file>

<file path=customXml/itemProps6.xml><?xml version="1.0" encoding="utf-8"?>
<ds:datastoreItem xmlns:ds="http://schemas.openxmlformats.org/officeDocument/2006/customXml" ds:itemID="{C0110592-E120-4924-AAD1-19818280EACE}">
  <ds:schemaRefs>
    <ds:schemaRef ds:uri="Microsoft.SharePoint.Taxonomy.ContentTypeSync"/>
  </ds:schemaRefs>
</ds:datastoreItem>
</file>

<file path=customXml/itemProps7.xml><?xml version="1.0" encoding="utf-8"?>
<ds:datastoreItem xmlns:ds="http://schemas.openxmlformats.org/officeDocument/2006/customXml" ds:itemID="{C9053258-AB1D-4C95-ADB6-2E3B627DEA39}">
  <ds:schemaRefs>
    <ds:schemaRef ds:uri="http://schemas.microsoft.com/sharepoint/events"/>
  </ds:schemaRefs>
</ds:datastoreItem>
</file>

<file path=docProps/app.xml><?xml version="1.0" encoding="utf-8"?>
<ap:Properties xmlns:vt="http://schemas.openxmlformats.org/officeDocument/2006/docPropsVTypes" xmlns:ap="http://schemas.openxmlformats.org/officeDocument/2006/extended-properties">
  <ap:Template/>
  <ap:Application>Microsoft Excel</ap:Application>
  <ap:DocSecurity>0</ap:DocSecurity>
  <ap:ScaleCrop>false</ap:ScaleCrop>
  <ap:HeadingPairs>
    <vt:vector baseType="variant" size="4">
      <vt:variant>
        <vt:lpstr>Worksheets</vt:lpstr>
      </vt:variant>
      <vt:variant>
        <vt:i4>17</vt:i4>
      </vt:variant>
      <vt:variant>
        <vt:lpstr>Named Ranges</vt:lpstr>
      </vt:variant>
      <vt:variant>
        <vt:i4>11</vt:i4>
      </vt:variant>
    </vt:vector>
  </ap:HeadingPairs>
  <ap:TitlesOfParts>
    <vt:vector baseType="lpstr" size="28">
      <vt:lpstr>11</vt:lpstr>
      <vt:lpstr>1</vt:lpstr>
      <vt:lpstr>2</vt:lpstr>
      <vt:lpstr>3</vt:lpstr>
      <vt:lpstr>Inleiding</vt:lpstr>
      <vt:lpstr>Kader</vt:lpstr>
      <vt:lpstr>D1</vt:lpstr>
      <vt:lpstr>D2</vt:lpstr>
      <vt:lpstr>D3</vt:lpstr>
      <vt:lpstr>D4</vt:lpstr>
      <vt:lpstr>D5</vt:lpstr>
      <vt:lpstr>D6</vt:lpstr>
      <vt:lpstr>D7</vt:lpstr>
      <vt:lpstr>Samenvatting</vt:lpstr>
      <vt:lpstr>Overzicht BSI &amp; CSI</vt:lpstr>
      <vt:lpstr>Figures</vt:lpstr>
      <vt:lpstr>WHO-kader</vt:lpstr>
      <vt:lpstr>'D1'!Print_Area</vt:lpstr>
      <vt:lpstr>'D2'!Print_Area</vt:lpstr>
      <vt:lpstr>'D3'!Print_Area</vt:lpstr>
      <vt:lpstr>'D4'!Print_Area</vt:lpstr>
      <vt:lpstr>'D5'!Print_Area</vt:lpstr>
      <vt:lpstr>'D6'!Print_Area</vt:lpstr>
      <vt:lpstr>'D7'!Print_Area</vt:lpstr>
      <vt:lpstr>Inleiding!Print_Area</vt:lpstr>
      <vt:lpstr>Kader!Print_Area</vt:lpstr>
      <vt:lpstr>Samenvatting!Print_Area</vt:lpstr>
      <vt:lpstr>'WHO-kader'!Print_Area</vt:lpstr>
    </vt:vector>
  </ap:TitlesOfParts>
  <ap:Manager/>
  <ap:Company>CDT</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HEPSA tool</dc:title>
  <dc:subject/>
  <dc:creator>CDT</dc:creator>
  <keywords>Editors's choice</keywords>
  <dc:description/>
  <lastModifiedBy>CDT</lastModifiedBy>
  <lastPrinted>2018-02-07T14:25:59.0000000Z</lastPrinted>
  <dcterms:created xsi:type="dcterms:W3CDTF">2015-03-02T09:49:08.0000000Z</dcterms:created>
  <dcterms:modified xsi:type="dcterms:W3CDTF">2019-01-18T14:53:01.0000000Z</dcterms:modified>
  <category/>
</coreProperties>
</file>

<file path=docProps/custom.xml><?xml version="1.0" encoding="utf-8"?>
<Properties xmlns="http://schemas.openxmlformats.org/officeDocument/2006/custom-properties" xmlns:vt="http://schemas.openxmlformats.org/officeDocument/2006/docPropsVTypes">
  <property fmtid="{D5CDD505-2E9C-101B-9397-08002B2CF9AE}" pid="2" name="ECDC_DMS_Organigramme">
    <vt:lpwstr>345;#Publications|5ba51513-6ee6-4aab-abac-3d87b7b8a9c3</vt:lpwstr>
  </property>
  <property fmtid="{D5CDD505-2E9C-101B-9397-08002B2CF9AE}" pid="3" name="_dlc_DocId">
    <vt:lpwstr>DMSPHC-1414929164-474</vt:lpwstr>
  </property>
  <property fmtid="{D5CDD505-2E9C-101B-9397-08002B2CF9AE}" pid="4" name="_dlc_DocIdItemGuid">
    <vt:lpwstr>145a47b7-03a6-43d0-9efb-71de7fe430bc</vt:lpwstr>
  </property>
  <property fmtid="{D5CDD505-2E9C-101B-9397-08002B2CF9AE}" pid="5" name="_dlc_DocIdUrl">
    <vt:lpwstr>http://dms.ecdcnet.europa.eu/sites/phc/externalcomms/publications/_layouts/15/DocIdRedir.aspx?ID=DMSPHC-1414929164-474, DMSPHC-1414929164-474</vt:lpwstr>
  </property>
  <property fmtid="{D5CDD505-2E9C-101B-9397-08002B2CF9AE}" pid="6" name="display_urn:schemas-microsoft-com:office:office#ECDC_DMS_Author">
    <vt:lpwstr>Uwe Kreisel</vt:lpwstr>
  </property>
  <property fmtid="{D5CDD505-2E9C-101B-9397-08002B2CF9AE}" pid="7" name="TaxKeyword">
    <vt:lpwstr>1164;#Editors's choice|2541fd23-0382-42c3-9135-86b5721c4179</vt:lpwstr>
  </property>
  <property fmtid="{D5CDD505-2E9C-101B-9397-08002B2CF9AE}" pid="8" name="ECDC_Subject_does">
    <vt:lpwstr/>
  </property>
  <property fmtid="{D5CDD505-2E9C-101B-9397-08002B2CF9AE}" pid="9" name="Meeting Code">
    <vt:lpwstr/>
  </property>
  <property fmtid="{D5CDD505-2E9C-101B-9397-08002B2CF9AE}" pid="10" name="ECDC_Subject_who">
    <vt:lpwstr/>
  </property>
  <property fmtid="{D5CDD505-2E9C-101B-9397-08002B2CF9AE}" pid="11" name="ECDC_DMS_Project">
    <vt:lpwstr/>
  </property>
  <property fmtid="{D5CDD505-2E9C-101B-9397-08002B2CF9AE}" pid="12" name="DMS Product">
    <vt:lpwstr/>
  </property>
  <property fmtid="{D5CDD505-2E9C-101B-9397-08002B2CF9AE}" pid="13" name="ECDC_Subject_what">
    <vt:lpwstr>669;#public health emergency|aae23c87-e71a-46da-a106-0f177a6dede2</vt:lpwstr>
  </property>
  <property fmtid="{D5CDD505-2E9C-101B-9397-08002B2CF9AE}" pid="14" name="ECDC_DMS_Country">
    <vt:lpwstr/>
  </property>
  <property fmtid="{D5CDD505-2E9C-101B-9397-08002B2CF9AE}" pid="15" name="ECDC_DMS_Communication_Document_Type">
    <vt:lpwstr>1241;#first edit|80850886-251b-4f02-9aa9-b2af2dccb954</vt:lpwstr>
  </property>
  <property fmtid="{D5CDD505-2E9C-101B-9397-08002B2CF9AE}" pid="16" name="ECDC_DMS_MIS_Activity_code">
    <vt:lpwstr/>
  </property>
  <property fmtid="{D5CDD505-2E9C-101B-9397-08002B2CF9AE}" pid="17" name="ECDC_Target_audience">
    <vt:lpwstr/>
  </property>
</Properties>
</file>