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7.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8.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9.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10.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1.xml" ContentType="application/vnd.openxmlformats-officedocument.drawing+xml"/>
  <Override PartName="/xl/charts/chart3.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Projects\eCdT_jobs\post-processing\Cherazade\2019\ECDC 8664\"/>
    </mc:Choice>
  </mc:AlternateContent>
  <bookViews>
    <workbookView xWindow="2295" yWindow="135" windowWidth="10545" windowHeight="7725" tabRatio="781" firstSheet="4" activeTab="16"/>
  </bookViews>
  <sheets>
    <sheet name="11" sheetId="18" state="hidden" r:id="rId1"/>
    <sheet name="1" sheetId="14" state="hidden" r:id="rId2"/>
    <sheet name="2" sheetId="15" state="hidden" r:id="rId3"/>
    <sheet name="3" sheetId="17" state="hidden" r:id="rId4"/>
    <sheet name="Ievads" sheetId="79" r:id="rId5"/>
    <sheet name="Satvars" sheetId="81" r:id="rId6"/>
    <sheet name="D1" sheetId="73" r:id="rId7"/>
    <sheet name="D2" sheetId="74" r:id="rId8"/>
    <sheet name="D3" sheetId="75" r:id="rId9"/>
    <sheet name="D4" sheetId="70" r:id="rId10"/>
    <sheet name="D5" sheetId="76" r:id="rId11"/>
    <sheet name="D6" sheetId="78" r:id="rId12"/>
    <sheet name="D7" sheetId="77" r:id="rId13"/>
    <sheet name="Apkopojums" sheetId="27" r:id="rId14"/>
    <sheet name="PRK un VRK pārskats" sheetId="85" r:id="rId15"/>
    <sheet name="Figures" sheetId="56" state="hidden" r:id="rId16"/>
    <sheet name="PVO satvars" sheetId="84" r:id="rId17"/>
  </sheets>
  <definedNames>
    <definedName name="_xlnm.Print_Area" localSheetId="13">Apkopojums!$A$1:$J$135</definedName>
    <definedName name="_xlnm.Print_Area" localSheetId="6">'D1'!$A$1:$AF$52</definedName>
    <definedName name="_xlnm.Print_Area" localSheetId="7">'D2'!$A$1:$AG$27</definedName>
    <definedName name="_xlnm.Print_Area" localSheetId="8">'D3'!$A$1:$AE$33</definedName>
    <definedName name="_xlnm.Print_Area" localSheetId="9">'D4'!$A$1:$AG$31</definedName>
    <definedName name="_xlnm.Print_Area" localSheetId="10">'D5'!$A$1:$AG$65</definedName>
    <definedName name="_xlnm.Print_Area" localSheetId="11">'D6'!$A$1:$AF$22</definedName>
    <definedName name="_xlnm.Print_Area" localSheetId="12">'D7'!$A$1:$AF$19</definedName>
    <definedName name="_xlnm.Print_Area" localSheetId="4">Ievads!$A$1:$D$18</definedName>
    <definedName name="_xlnm.Print_Area" localSheetId="14">'PRK un VRK pārskats'!$A$1:$E$140</definedName>
    <definedName name="_xlnm.Print_Area" localSheetId="16">'PVO satvars'!$A$1:$J$56</definedName>
    <definedName name="_xlnm.Print_Area" localSheetId="5">Satvars!$A$1:$G$24</definedName>
    <definedName name="s">#REF!</definedName>
  </definedNames>
  <calcPr calcId="162913"/>
</workbook>
</file>

<file path=xl/calcChain.xml><?xml version="1.0" encoding="utf-8"?>
<calcChain xmlns="http://schemas.openxmlformats.org/spreadsheetml/2006/main">
  <c r="G19" i="81" l="1"/>
  <c r="I126" i="27"/>
  <c r="I125" i="27"/>
  <c r="I118" i="27"/>
  <c r="I117" i="27"/>
  <c r="I107" i="27"/>
  <c r="I106" i="27"/>
  <c r="I98" i="27"/>
  <c r="I82" i="27"/>
  <c r="I81" i="27"/>
  <c r="H33" i="27"/>
  <c r="H32" i="27"/>
  <c r="U19" i="77"/>
  <c r="S17" i="77" s="1"/>
  <c r="G30" i="27" s="1"/>
  <c r="G52" i="27" s="1"/>
  <c r="U18" i="77"/>
  <c r="I16" i="77"/>
  <c r="T10" i="77" s="1"/>
  <c r="V10" i="77" s="1"/>
  <c r="V16" i="77" s="1"/>
  <c r="S14" i="77"/>
  <c r="J14" i="77"/>
  <c r="S13" i="77"/>
  <c r="J13" i="77"/>
  <c r="J16" i="77" s="1"/>
  <c r="S12" i="77"/>
  <c r="J12" i="77"/>
  <c r="I12" i="77"/>
  <c r="S11" i="77"/>
  <c r="J11" i="77"/>
  <c r="I11" i="77"/>
  <c r="S10" i="77"/>
  <c r="J10" i="77"/>
  <c r="I10" i="77"/>
  <c r="V22" i="78"/>
  <c r="V21" i="78"/>
  <c r="S19" i="78" s="1"/>
  <c r="G25" i="27" s="1"/>
  <c r="G39" i="27" s="1"/>
  <c r="S17" i="78"/>
  <c r="J17" i="78"/>
  <c r="I17" i="78"/>
  <c r="S16" i="78"/>
  <c r="J16" i="78"/>
  <c r="S15" i="78"/>
  <c r="J15" i="78"/>
  <c r="S14" i="78"/>
  <c r="J14" i="78"/>
  <c r="S13" i="78"/>
  <c r="J13" i="78"/>
  <c r="S12" i="78"/>
  <c r="J12" i="78"/>
  <c r="I12" i="78"/>
  <c r="S11" i="78"/>
  <c r="J11" i="78"/>
  <c r="S10" i="78"/>
  <c r="J10" i="78"/>
  <c r="J19" i="78" s="1"/>
  <c r="I10" i="78"/>
  <c r="I19" i="78" s="1"/>
  <c r="W65" i="76"/>
  <c r="W64" i="76"/>
  <c r="T60" i="76"/>
  <c r="K60" i="76"/>
  <c r="T59" i="76"/>
  <c r="K59" i="76"/>
  <c r="T58" i="76"/>
  <c r="K58" i="76"/>
  <c r="T57" i="76"/>
  <c r="K57" i="76"/>
  <c r="T56" i="76"/>
  <c r="K56" i="76"/>
  <c r="T55" i="76"/>
  <c r="K55" i="76"/>
  <c r="T54" i="76"/>
  <c r="K54" i="76"/>
  <c r="J54" i="76"/>
  <c r="T53" i="76"/>
  <c r="I130" i="27" s="1"/>
  <c r="K53" i="76"/>
  <c r="T52" i="76"/>
  <c r="K52" i="76"/>
  <c r="T51" i="76"/>
  <c r="I131" i="27" s="1"/>
  <c r="K51" i="76"/>
  <c r="J51" i="76"/>
  <c r="T50" i="76"/>
  <c r="K50" i="76"/>
  <c r="T49" i="76"/>
  <c r="K49" i="76"/>
  <c r="U48" i="76"/>
  <c r="W48" i="76" s="1"/>
  <c r="T48" i="76"/>
  <c r="K48" i="76"/>
  <c r="J48" i="76"/>
  <c r="T47" i="76"/>
  <c r="K47" i="76"/>
  <c r="T46" i="76"/>
  <c r="K46" i="76"/>
  <c r="T45" i="76"/>
  <c r="K45" i="76"/>
  <c r="T44" i="76"/>
  <c r="K44" i="76"/>
  <c r="T43" i="76"/>
  <c r="K43" i="76"/>
  <c r="T42" i="76"/>
  <c r="I105" i="27" s="1"/>
  <c r="K42" i="76"/>
  <c r="T41" i="76"/>
  <c r="K41" i="76"/>
  <c r="J41" i="76"/>
  <c r="T40" i="76"/>
  <c r="K40" i="76"/>
  <c r="T39" i="76"/>
  <c r="K39" i="76"/>
  <c r="T38" i="76"/>
  <c r="K38" i="76"/>
  <c r="T37" i="76"/>
  <c r="K37" i="76"/>
  <c r="T36" i="76"/>
  <c r="K36" i="76"/>
  <c r="T35" i="76"/>
  <c r="K35" i="76"/>
  <c r="T34" i="76"/>
  <c r="K34" i="76"/>
  <c r="J34" i="76"/>
  <c r="T33" i="76"/>
  <c r="I120" i="27" s="1"/>
  <c r="K33" i="76"/>
  <c r="T32" i="76"/>
  <c r="K32" i="76"/>
  <c r="T31" i="76"/>
  <c r="K31" i="76"/>
  <c r="T30" i="76"/>
  <c r="K30" i="76"/>
  <c r="T29" i="76"/>
  <c r="I86" i="27" s="1"/>
  <c r="K29" i="76"/>
  <c r="T28" i="76"/>
  <c r="K28" i="76"/>
  <c r="T27" i="76"/>
  <c r="K27" i="76"/>
  <c r="T26" i="76"/>
  <c r="K26" i="76"/>
  <c r="J26" i="76"/>
  <c r="T25" i="76"/>
  <c r="K25" i="76"/>
  <c r="J25" i="76"/>
  <c r="T24" i="76"/>
  <c r="K24" i="76"/>
  <c r="T23" i="76"/>
  <c r="K23" i="76"/>
  <c r="T22" i="76"/>
  <c r="I124" i="27" s="1"/>
  <c r="K22" i="76"/>
  <c r="T21" i="76"/>
  <c r="K21" i="76"/>
  <c r="T20" i="76"/>
  <c r="I123" i="27" s="1"/>
  <c r="K20" i="76"/>
  <c r="T19" i="76"/>
  <c r="K19" i="76"/>
  <c r="T18" i="76"/>
  <c r="K18" i="76"/>
  <c r="T17" i="76"/>
  <c r="K17" i="76"/>
  <c r="J17" i="76"/>
  <c r="T16" i="76"/>
  <c r="I114" i="27" s="1"/>
  <c r="K16" i="76"/>
  <c r="J16" i="76"/>
  <c r="T15" i="76"/>
  <c r="K15" i="76"/>
  <c r="T14" i="76"/>
  <c r="K14" i="76"/>
  <c r="J14" i="76"/>
  <c r="T13" i="76"/>
  <c r="K13" i="76"/>
  <c r="T12" i="76"/>
  <c r="K12" i="76"/>
  <c r="J12" i="76"/>
  <c r="T11" i="76"/>
  <c r="K11" i="76"/>
  <c r="T10" i="76"/>
  <c r="K10" i="76"/>
  <c r="J10" i="76"/>
  <c r="J62" i="76" s="1"/>
  <c r="U12" i="76" s="1"/>
  <c r="W12" i="76" s="1"/>
  <c r="W32" i="70"/>
  <c r="T29" i="70" s="1"/>
  <c r="G18" i="27" s="1"/>
  <c r="G49" i="27" s="1"/>
  <c r="W31" i="70"/>
  <c r="T26" i="70"/>
  <c r="K26" i="70"/>
  <c r="T25" i="70"/>
  <c r="K25" i="70"/>
  <c r="T24" i="70"/>
  <c r="K24" i="70"/>
  <c r="T23" i="70"/>
  <c r="K23" i="70"/>
  <c r="T22" i="70"/>
  <c r="K22" i="70"/>
  <c r="T21" i="70"/>
  <c r="K21" i="70"/>
  <c r="T20" i="70"/>
  <c r="K20" i="70"/>
  <c r="T19" i="70"/>
  <c r="K19" i="70"/>
  <c r="J19" i="70"/>
  <c r="T18" i="70"/>
  <c r="K18" i="70"/>
  <c r="T17" i="70"/>
  <c r="K17" i="70"/>
  <c r="T16" i="70"/>
  <c r="K16" i="70"/>
  <c r="T15" i="70"/>
  <c r="K15" i="70"/>
  <c r="T14" i="70"/>
  <c r="K14" i="70"/>
  <c r="T13" i="70"/>
  <c r="K13" i="70"/>
  <c r="T12" i="70"/>
  <c r="K12" i="70"/>
  <c r="T11" i="70"/>
  <c r="K11" i="70"/>
  <c r="J11" i="70"/>
  <c r="T10" i="70"/>
  <c r="K10" i="70"/>
  <c r="K28" i="70" s="1"/>
  <c r="J10" i="70"/>
  <c r="J28" i="70" s="1"/>
  <c r="V33" i="75"/>
  <c r="V32" i="75"/>
  <c r="S28" i="75"/>
  <c r="I103" i="27" s="1"/>
  <c r="J28" i="75"/>
  <c r="S27" i="75"/>
  <c r="I100" i="27" s="1"/>
  <c r="J27" i="75"/>
  <c r="S26" i="75"/>
  <c r="I99" i="27" s="1"/>
  <c r="J26" i="75"/>
  <c r="S25" i="75"/>
  <c r="J25" i="75"/>
  <c r="I25" i="75"/>
  <c r="S24" i="75"/>
  <c r="I101" i="27" s="1"/>
  <c r="J24" i="75"/>
  <c r="I24" i="75"/>
  <c r="S23" i="75"/>
  <c r="I102" i="27" s="1"/>
  <c r="J23" i="75"/>
  <c r="I23" i="75"/>
  <c r="S22" i="75"/>
  <c r="J22" i="75"/>
  <c r="I22" i="75"/>
  <c r="S21" i="75"/>
  <c r="J21" i="75"/>
  <c r="S20" i="75"/>
  <c r="J20" i="75"/>
  <c r="S19" i="75"/>
  <c r="J19" i="75"/>
  <c r="S18" i="75"/>
  <c r="J18" i="75"/>
  <c r="S17" i="75"/>
  <c r="J17" i="75"/>
  <c r="S16" i="75"/>
  <c r="J16" i="75"/>
  <c r="S15" i="75"/>
  <c r="J15" i="75"/>
  <c r="S14" i="75"/>
  <c r="J14" i="75"/>
  <c r="S13" i="75"/>
  <c r="J13" i="75"/>
  <c r="S12" i="75"/>
  <c r="I97" i="27" s="1"/>
  <c r="J12" i="75"/>
  <c r="I12" i="75"/>
  <c r="S11" i="75"/>
  <c r="J11" i="75"/>
  <c r="S10" i="75"/>
  <c r="J10" i="75"/>
  <c r="I10" i="75"/>
  <c r="I29" i="75" s="1"/>
  <c r="W28" i="74"/>
  <c r="W27" i="74"/>
  <c r="T22" i="74"/>
  <c r="K22" i="74"/>
  <c r="J22" i="74"/>
  <c r="T21" i="74"/>
  <c r="K21" i="74"/>
  <c r="J21" i="74"/>
  <c r="T20" i="74"/>
  <c r="K20" i="74"/>
  <c r="T19" i="74"/>
  <c r="K19" i="74"/>
  <c r="T18" i="74"/>
  <c r="K18" i="74"/>
  <c r="T17" i="74"/>
  <c r="K17" i="74"/>
  <c r="J17" i="74"/>
  <c r="T16" i="74"/>
  <c r="K16" i="74"/>
  <c r="T15" i="74"/>
  <c r="K15" i="74"/>
  <c r="J15" i="74"/>
  <c r="T14" i="74"/>
  <c r="K14" i="74"/>
  <c r="T13" i="74"/>
  <c r="K13" i="74"/>
  <c r="I10" i="74" s="1"/>
  <c r="J13" i="74"/>
  <c r="T12" i="74"/>
  <c r="K12" i="74"/>
  <c r="J12" i="74"/>
  <c r="T11" i="74"/>
  <c r="I108" i="27" s="1"/>
  <c r="K11" i="74"/>
  <c r="J11" i="74"/>
  <c r="T10" i="74"/>
  <c r="I110" i="27" s="1"/>
  <c r="K10" i="74"/>
  <c r="J10" i="74"/>
  <c r="X52" i="73"/>
  <c r="X51" i="73"/>
  <c r="T47" i="73"/>
  <c r="K47" i="73"/>
  <c r="T46" i="73"/>
  <c r="K46" i="73"/>
  <c r="T45" i="73"/>
  <c r="K45" i="73"/>
  <c r="T44" i="73"/>
  <c r="K44" i="73"/>
  <c r="T43" i="73"/>
  <c r="K43" i="73"/>
  <c r="T42" i="73"/>
  <c r="K42" i="73"/>
  <c r="T41" i="73"/>
  <c r="K41" i="73"/>
  <c r="T40" i="73"/>
  <c r="K40" i="73"/>
  <c r="T39" i="73"/>
  <c r="K39" i="73"/>
  <c r="T38" i="73"/>
  <c r="K38" i="73"/>
  <c r="J38" i="73"/>
  <c r="T37" i="73"/>
  <c r="K37" i="73"/>
  <c r="J37" i="73"/>
  <c r="T36" i="73"/>
  <c r="K36" i="73"/>
  <c r="J36" i="73"/>
  <c r="T35" i="73"/>
  <c r="K35" i="73"/>
  <c r="J35" i="73"/>
  <c r="T34" i="73"/>
  <c r="K34" i="73"/>
  <c r="T33" i="73"/>
  <c r="I132" i="27" s="1"/>
  <c r="K33" i="73"/>
  <c r="T32" i="73"/>
  <c r="K32" i="73"/>
  <c r="J32" i="73"/>
  <c r="T31" i="73"/>
  <c r="K31" i="73"/>
  <c r="T30" i="73"/>
  <c r="K30" i="73"/>
  <c r="T29" i="73"/>
  <c r="I113" i="27" s="1"/>
  <c r="K29" i="73"/>
  <c r="J29" i="73"/>
  <c r="T28" i="73"/>
  <c r="K28" i="73"/>
  <c r="T27" i="73"/>
  <c r="K27" i="73"/>
  <c r="T26" i="73"/>
  <c r="K26" i="73"/>
  <c r="T25" i="73"/>
  <c r="I87" i="27" s="1"/>
  <c r="K25" i="73"/>
  <c r="T24" i="73"/>
  <c r="K24" i="73"/>
  <c r="J24" i="73"/>
  <c r="T23" i="73"/>
  <c r="K23" i="73"/>
  <c r="I10" i="73" s="1"/>
  <c r="T22" i="73"/>
  <c r="K22" i="73"/>
  <c r="J22" i="73"/>
  <c r="T21" i="73"/>
  <c r="K21" i="73"/>
  <c r="T20" i="73"/>
  <c r="K20" i="73"/>
  <c r="T19" i="73"/>
  <c r="K19" i="73"/>
  <c r="T18" i="73"/>
  <c r="K18" i="73"/>
  <c r="J18" i="73"/>
  <c r="T17" i="73"/>
  <c r="K17" i="73"/>
  <c r="T16" i="73"/>
  <c r="K16" i="73"/>
  <c r="J16" i="73"/>
  <c r="T15" i="73"/>
  <c r="K15" i="73"/>
  <c r="T14" i="73"/>
  <c r="K14" i="73"/>
  <c r="T13" i="73"/>
  <c r="K13" i="73"/>
  <c r="T12" i="73"/>
  <c r="K12" i="73"/>
  <c r="J12" i="73"/>
  <c r="T11" i="73"/>
  <c r="K11" i="73"/>
  <c r="J11" i="73"/>
  <c r="J48" i="73" s="1"/>
  <c r="T10" i="73"/>
  <c r="K10" i="73"/>
  <c r="J10" i="73"/>
  <c r="F19" i="81"/>
  <c r="X18" i="70" l="1"/>
  <c r="U24" i="73"/>
  <c r="W24" i="73" s="1"/>
  <c r="U29" i="73"/>
  <c r="W29" i="73" s="1"/>
  <c r="U16" i="73"/>
  <c r="W16" i="73" s="1"/>
  <c r="U38" i="73"/>
  <c r="U32" i="73"/>
  <c r="W32" i="73" s="1"/>
  <c r="U10" i="73"/>
  <c r="U35" i="73"/>
  <c r="W35" i="73" s="1"/>
  <c r="U22" i="73"/>
  <c r="W22" i="73" s="1"/>
  <c r="U11" i="73"/>
  <c r="W11" i="73" s="1"/>
  <c r="U36" i="73"/>
  <c r="U12" i="73"/>
  <c r="U37" i="73"/>
  <c r="U18" i="73"/>
  <c r="V26" i="70"/>
  <c r="X26" i="70" s="1"/>
  <c r="V24" i="70"/>
  <c r="X24" i="70" s="1"/>
  <c r="V22" i="70"/>
  <c r="X22" i="70" s="1"/>
  <c r="V20" i="70"/>
  <c r="X20" i="70" s="1"/>
  <c r="V11" i="70"/>
  <c r="X11" i="70" s="1"/>
  <c r="V18" i="70"/>
  <c r="V16" i="70"/>
  <c r="V14" i="70"/>
  <c r="V12" i="70"/>
  <c r="V25" i="70"/>
  <c r="V23" i="70"/>
  <c r="V21" i="70"/>
  <c r="X21" i="70" s="1"/>
  <c r="V19" i="70"/>
  <c r="X19" i="70" s="1"/>
  <c r="X12" i="70"/>
  <c r="V15" i="70"/>
  <c r="X15" i="70" s="1"/>
  <c r="K62" i="76"/>
  <c r="I85" i="27"/>
  <c r="U51" i="76"/>
  <c r="W51" i="76" s="1"/>
  <c r="U26" i="76"/>
  <c r="W26" i="76" s="1"/>
  <c r="U54" i="76"/>
  <c r="W54" i="76" s="1"/>
  <c r="U16" i="76"/>
  <c r="W16" i="76" s="1"/>
  <c r="U17" i="76"/>
  <c r="W17" i="76" s="1"/>
  <c r="U10" i="76"/>
  <c r="W10" i="76" s="1"/>
  <c r="W62" i="76" s="1"/>
  <c r="U14" i="76"/>
  <c r="U34" i="76"/>
  <c r="U41" i="76"/>
  <c r="W41" i="76" s="1"/>
  <c r="X25" i="70"/>
  <c r="V10" i="70"/>
  <c r="X10" i="70" s="1"/>
  <c r="X27" i="70" s="1"/>
  <c r="K48" i="73"/>
  <c r="J27" i="74"/>
  <c r="V13" i="70"/>
  <c r="X13" i="70" s="1"/>
  <c r="I10" i="76"/>
  <c r="T62" i="76"/>
  <c r="G21" i="27" s="1"/>
  <c r="G38" i="27" s="1"/>
  <c r="U10" i="77"/>
  <c r="W10" i="77" s="1"/>
  <c r="W16" i="77" s="1"/>
  <c r="U14" i="77"/>
  <c r="W14" i="77" s="1"/>
  <c r="U11" i="77"/>
  <c r="W11" i="77" s="1"/>
  <c r="U12" i="77"/>
  <c r="U13" i="77"/>
  <c r="I96" i="27"/>
  <c r="V10" i="75"/>
  <c r="V29" i="75" s="1"/>
  <c r="U10" i="70"/>
  <c r="W10" i="70" s="1"/>
  <c r="W27" i="70" s="1"/>
  <c r="U11" i="70"/>
  <c r="W11" i="70" s="1"/>
  <c r="U19" i="70"/>
  <c r="W19" i="70" s="1"/>
  <c r="T49" i="73"/>
  <c r="G5" i="27" s="1"/>
  <c r="W18" i="73"/>
  <c r="W12" i="73"/>
  <c r="W10" i="73"/>
  <c r="W48" i="73" s="1"/>
  <c r="K27" i="74"/>
  <c r="T22" i="75"/>
  <c r="V22" i="75" s="1"/>
  <c r="T23" i="75"/>
  <c r="V23" i="75" s="1"/>
  <c r="T24" i="75"/>
  <c r="V24" i="75" s="1"/>
  <c r="T10" i="75"/>
  <c r="T25" i="75"/>
  <c r="V25" i="75" s="1"/>
  <c r="T12" i="75"/>
  <c r="V12" i="75" s="1"/>
  <c r="S30" i="75"/>
  <c r="G13" i="27" s="1"/>
  <c r="G36" i="27" s="1"/>
  <c r="X23" i="70"/>
  <c r="U25" i="76"/>
  <c r="W25" i="76" s="1"/>
  <c r="I119" i="27"/>
  <c r="T63" i="76"/>
  <c r="G22" i="27" s="1"/>
  <c r="G50" i="27" s="1"/>
  <c r="W16" i="78"/>
  <c r="W13" i="77"/>
  <c r="U15" i="78"/>
  <c r="W15" i="78" s="1"/>
  <c r="U13" i="78"/>
  <c r="W13" i="78" s="1"/>
  <c r="U10" i="78"/>
  <c r="W10" i="78" s="1"/>
  <c r="W19" i="78" s="1"/>
  <c r="U12" i="78"/>
  <c r="W12" i="78" s="1"/>
  <c r="S20" i="78"/>
  <c r="G26" i="27" s="1"/>
  <c r="G51" i="27" s="1"/>
  <c r="U11" i="78"/>
  <c r="W11" i="78" s="1"/>
  <c r="U16" i="78"/>
  <c r="U14" i="78"/>
  <c r="W14" i="78" s="1"/>
  <c r="U17" i="78"/>
  <c r="W17" i="78" s="1"/>
  <c r="I122" i="27"/>
  <c r="I121" i="27"/>
  <c r="W38" i="73"/>
  <c r="T50" i="73"/>
  <c r="G6" i="27" s="1"/>
  <c r="X16" i="70"/>
  <c r="W12" i="77"/>
  <c r="I112" i="27"/>
  <c r="J29" i="75"/>
  <c r="X14" i="70"/>
  <c r="V17" i="70"/>
  <c r="X17" i="70" s="1"/>
  <c r="T28" i="70"/>
  <c r="G17" i="27" s="1"/>
  <c r="G37" i="27" s="1"/>
  <c r="T17" i="78"/>
  <c r="V17" i="78" s="1"/>
  <c r="T10" i="78"/>
  <c r="V10" i="78" s="1"/>
  <c r="V19" i="78" s="1"/>
  <c r="T12" i="78"/>
  <c r="V12" i="78" s="1"/>
  <c r="S16" i="77"/>
  <c r="G29" i="27" s="1"/>
  <c r="G40" i="27" s="1"/>
  <c r="I128" i="27"/>
  <c r="I129" i="27"/>
  <c r="W37" i="73"/>
  <c r="W34" i="76"/>
  <c r="T12" i="77"/>
  <c r="V12" i="77" s="1"/>
  <c r="I111" i="27"/>
  <c r="W36" i="73"/>
  <c r="W14" i="76"/>
  <c r="T11" i="77"/>
  <c r="V11" i="77" s="1"/>
  <c r="I92" i="27"/>
  <c r="I104" i="27"/>
  <c r="V47" i="73" l="1"/>
  <c r="X47" i="73" s="1"/>
  <c r="V45" i="73"/>
  <c r="X45" i="73" s="1"/>
  <c r="V43" i="73"/>
  <c r="X43" i="73" s="1"/>
  <c r="V41" i="73"/>
  <c r="X41" i="73" s="1"/>
  <c r="V39" i="73"/>
  <c r="X39" i="73" s="1"/>
  <c r="V34" i="73"/>
  <c r="X34" i="73" s="1"/>
  <c r="V29" i="73"/>
  <c r="X29" i="73" s="1"/>
  <c r="V21" i="73"/>
  <c r="X21" i="73" s="1"/>
  <c r="V19" i="73"/>
  <c r="X19" i="73" s="1"/>
  <c r="V16" i="73"/>
  <c r="X16" i="73" s="1"/>
  <c r="V28" i="73"/>
  <c r="X28" i="73" s="1"/>
  <c r="V15" i="73"/>
  <c r="X15" i="73" s="1"/>
  <c r="V32" i="73"/>
  <c r="X32" i="73" s="1"/>
  <c r="V10" i="73"/>
  <c r="X10" i="73" s="1"/>
  <c r="X48" i="73" s="1"/>
  <c r="V35" i="73"/>
  <c r="X35" i="73" s="1"/>
  <c r="V27" i="73"/>
  <c r="X27" i="73" s="1"/>
  <c r="V25" i="73"/>
  <c r="X25" i="73" s="1"/>
  <c r="V22" i="73"/>
  <c r="X22" i="73" s="1"/>
  <c r="V14" i="73"/>
  <c r="X14" i="73" s="1"/>
  <c r="V11" i="73"/>
  <c r="X11" i="73" s="1"/>
  <c r="V36" i="73"/>
  <c r="X36" i="73" s="1"/>
  <c r="V30" i="73"/>
  <c r="X30" i="73" s="1"/>
  <c r="V17" i="73"/>
  <c r="X17" i="73" s="1"/>
  <c r="V12" i="73"/>
  <c r="X12" i="73" s="1"/>
  <c r="V46" i="73"/>
  <c r="X46" i="73" s="1"/>
  <c r="V44" i="73"/>
  <c r="X44" i="73" s="1"/>
  <c r="V42" i="73"/>
  <c r="X42" i="73" s="1"/>
  <c r="V40" i="73"/>
  <c r="X40" i="73" s="1"/>
  <c r="V37" i="73"/>
  <c r="X37" i="73" s="1"/>
  <c r="V33" i="73"/>
  <c r="X33" i="73" s="1"/>
  <c r="V20" i="73"/>
  <c r="X20" i="73" s="1"/>
  <c r="V38" i="73"/>
  <c r="X38" i="73" s="1"/>
  <c r="V23" i="73"/>
  <c r="X23" i="73" s="1"/>
  <c r="V18" i="73"/>
  <c r="X18" i="73" s="1"/>
  <c r="V26" i="73"/>
  <c r="X26" i="73" s="1"/>
  <c r="V13" i="73"/>
  <c r="X13" i="73" s="1"/>
  <c r="V31" i="73"/>
  <c r="X31" i="73" s="1"/>
  <c r="V24" i="73"/>
  <c r="X24" i="73" s="1"/>
  <c r="U23" i="75"/>
  <c r="W23" i="75" s="1"/>
  <c r="U11" i="75"/>
  <c r="W11" i="75" s="1"/>
  <c r="U27" i="75"/>
  <c r="W27" i="75" s="1"/>
  <c r="U24" i="75"/>
  <c r="W24" i="75" s="1"/>
  <c r="U20" i="75"/>
  <c r="W20" i="75" s="1"/>
  <c r="U18" i="75"/>
  <c r="W18" i="75" s="1"/>
  <c r="U16" i="75"/>
  <c r="W16" i="75" s="1"/>
  <c r="U14" i="75"/>
  <c r="W14" i="75" s="1"/>
  <c r="U25" i="75"/>
  <c r="W25" i="75" s="1"/>
  <c r="U12" i="75"/>
  <c r="W12" i="75" s="1"/>
  <c r="S31" i="75"/>
  <c r="G14" i="27" s="1"/>
  <c r="G48" i="27" s="1"/>
  <c r="U28" i="75"/>
  <c r="W28" i="75" s="1"/>
  <c r="U26" i="75"/>
  <c r="W26" i="75" s="1"/>
  <c r="U21" i="75"/>
  <c r="W21" i="75" s="1"/>
  <c r="U19" i="75"/>
  <c r="W19" i="75" s="1"/>
  <c r="U17" i="75"/>
  <c r="W17" i="75" s="1"/>
  <c r="U15" i="75"/>
  <c r="W15" i="75" s="1"/>
  <c r="U13" i="75"/>
  <c r="W13" i="75" s="1"/>
  <c r="U10" i="75"/>
  <c r="W10" i="75" s="1"/>
  <c r="W29" i="75" s="1"/>
  <c r="U22" i="75"/>
  <c r="W22" i="75" s="1"/>
  <c r="G34" i="27"/>
  <c r="G46" i="27"/>
  <c r="V54" i="76"/>
  <c r="X54" i="76" s="1"/>
  <c r="V46" i="76"/>
  <c r="X46" i="76" s="1"/>
  <c r="V44" i="76"/>
  <c r="X44" i="76" s="1"/>
  <c r="V42" i="76"/>
  <c r="X42" i="76" s="1"/>
  <c r="V23" i="76"/>
  <c r="X23" i="76" s="1"/>
  <c r="V21" i="76"/>
  <c r="X21" i="76" s="1"/>
  <c r="V19" i="76"/>
  <c r="X19" i="76" s="1"/>
  <c r="V16" i="76"/>
  <c r="X16" i="76" s="1"/>
  <c r="V28" i="76"/>
  <c r="X28" i="76" s="1"/>
  <c r="V60" i="76"/>
  <c r="X60" i="76" s="1"/>
  <c r="V49" i="76"/>
  <c r="X49" i="76" s="1"/>
  <c r="V17" i="76"/>
  <c r="X17" i="76" s="1"/>
  <c r="V13" i="76"/>
  <c r="X13" i="76" s="1"/>
  <c r="V10" i="76"/>
  <c r="X10" i="76" s="1"/>
  <c r="X62" i="76" s="1"/>
  <c r="V25" i="76"/>
  <c r="X25" i="76" s="1"/>
  <c r="V58" i="76"/>
  <c r="X58" i="76" s="1"/>
  <c r="V52" i="76"/>
  <c r="X52" i="76" s="1"/>
  <c r="V33" i="76"/>
  <c r="X33" i="76" s="1"/>
  <c r="V31" i="76"/>
  <c r="X31" i="76" s="1"/>
  <c r="V29" i="76"/>
  <c r="X29" i="76" s="1"/>
  <c r="V27" i="76"/>
  <c r="X27" i="76" s="1"/>
  <c r="V56" i="76"/>
  <c r="X56" i="76" s="1"/>
  <c r="V59" i="76"/>
  <c r="X59" i="76" s="1"/>
  <c r="V57" i="76"/>
  <c r="X57" i="76" s="1"/>
  <c r="V55" i="76"/>
  <c r="X55" i="76" s="1"/>
  <c r="V40" i="76"/>
  <c r="X40" i="76" s="1"/>
  <c r="V38" i="76"/>
  <c r="X38" i="76" s="1"/>
  <c r="V36" i="76"/>
  <c r="X36" i="76" s="1"/>
  <c r="V14" i="76"/>
  <c r="X14" i="76" s="1"/>
  <c r="V32" i="76"/>
  <c r="X32" i="76" s="1"/>
  <c r="V15" i="76"/>
  <c r="X15" i="76" s="1"/>
  <c r="V12" i="76"/>
  <c r="X12" i="76" s="1"/>
  <c r="V47" i="76"/>
  <c r="X47" i="76" s="1"/>
  <c r="V45" i="76"/>
  <c r="X45" i="76" s="1"/>
  <c r="V43" i="76"/>
  <c r="X43" i="76" s="1"/>
  <c r="V34" i="76"/>
  <c r="X34" i="76" s="1"/>
  <c r="V24" i="76"/>
  <c r="X24" i="76" s="1"/>
  <c r="V22" i="76"/>
  <c r="X22" i="76" s="1"/>
  <c r="V20" i="76"/>
  <c r="X20" i="76" s="1"/>
  <c r="V18" i="76"/>
  <c r="X18" i="76" s="1"/>
  <c r="V11" i="76"/>
  <c r="X11" i="76" s="1"/>
  <c r="V50" i="76"/>
  <c r="X50" i="76" s="1"/>
  <c r="V41" i="76"/>
  <c r="X41" i="76" s="1"/>
  <c r="V53" i="76"/>
  <c r="X53" i="76" s="1"/>
  <c r="V48" i="76"/>
  <c r="X48" i="76" s="1"/>
  <c r="V30" i="76"/>
  <c r="X30" i="76" s="1"/>
  <c r="V51" i="76"/>
  <c r="X51" i="76" s="1"/>
  <c r="V35" i="76"/>
  <c r="X35" i="76" s="1"/>
  <c r="V39" i="76"/>
  <c r="X39" i="76" s="1"/>
  <c r="V37" i="76"/>
  <c r="X37" i="76" s="1"/>
  <c r="V26" i="76"/>
  <c r="X26" i="76" s="1"/>
  <c r="V20" i="74"/>
  <c r="X20" i="74" s="1"/>
  <c r="V18" i="74"/>
  <c r="X18" i="74" s="1"/>
  <c r="V15" i="74"/>
  <c r="X15" i="74" s="1"/>
  <c r="V10" i="74"/>
  <c r="X10" i="74" s="1"/>
  <c r="X24" i="74" s="1"/>
  <c r="V17" i="74"/>
  <c r="X17" i="74" s="1"/>
  <c r="V11" i="74"/>
  <c r="X11" i="74" s="1"/>
  <c r="V21" i="74"/>
  <c r="X21" i="74" s="1"/>
  <c r="V12" i="74"/>
  <c r="X12" i="74" s="1"/>
  <c r="V22" i="74"/>
  <c r="X22" i="74" s="1"/>
  <c r="V16" i="74"/>
  <c r="X16" i="74" s="1"/>
  <c r="V13" i="74"/>
  <c r="X13" i="74" s="1"/>
  <c r="V19" i="74"/>
  <c r="X19" i="74" s="1"/>
  <c r="T25" i="74"/>
  <c r="G10" i="27" s="1"/>
  <c r="G47" i="27" s="1"/>
  <c r="V14" i="74"/>
  <c r="X14" i="74" s="1"/>
  <c r="T24" i="74"/>
  <c r="G9" i="27" s="1"/>
  <c r="G35" i="27" s="1"/>
  <c r="U15" i="74"/>
  <c r="W15" i="74" s="1"/>
  <c r="U10" i="74"/>
  <c r="W10" i="74" s="1"/>
  <c r="W24" i="74" s="1"/>
  <c r="U11" i="74"/>
  <c r="W11" i="74" s="1"/>
  <c r="U21" i="74"/>
  <c r="W21" i="74" s="1"/>
  <c r="U12" i="74"/>
  <c r="W12" i="74" s="1"/>
  <c r="U22" i="74"/>
  <c r="W22" i="74" s="1"/>
  <c r="U13" i="74"/>
  <c r="W13" i="74" s="1"/>
  <c r="U17" i="74"/>
  <c r="W17" i="74" s="1"/>
  <c r="E44" i="27" l="1"/>
  <c r="E32" i="27"/>
</calcChain>
</file>

<file path=xl/sharedStrings.xml><?xml version="1.0" encoding="utf-8"?>
<sst xmlns="http://schemas.openxmlformats.org/spreadsheetml/2006/main" count="1701" uniqueCount="1695">
  <si>
    <r>
      <rPr>
        <b/>
        <i/>
        <sz val="20"/>
        <color rgb="FFFFFFFF"/>
        <rFont val="Tahoma"/>
        <family val="2"/>
      </rPr>
      <t>HEPSA</t>
    </r>
    <r>
      <rPr>
        <b/>
        <sz val="20"/>
        <color rgb="FFFFFFFF"/>
        <rFont val="Tahoma"/>
        <family val="2"/>
      </rPr>
      <t> — sagatavotības veselības ārkārtas situācijai pašnovērtējuma rīks</t>
    </r>
  </si>
  <si>
    <r>
      <rPr>
        <b/>
        <sz val="14"/>
        <color rgb="FF65B32E"/>
        <rFont val="Tahoma"/>
        <family val="2"/>
      </rPr>
      <t>Ievads</t>
    </r>
  </si>
  <si>
    <r>
      <rPr>
        <sz val="11"/>
        <color rgb="FF000000"/>
        <rFont val="Calibri"/>
        <family val="2"/>
      </rPr>
      <t xml:space="preserve">Valstis var izmantot </t>
    </r>
    <r>
      <rPr>
        <i/>
        <sz val="11"/>
        <color rgb="FF000000"/>
        <rFont val="Calibri"/>
        <family val="2"/>
      </rPr>
      <t>HEPSA</t>
    </r>
    <r>
      <rPr>
        <sz val="11"/>
        <color rgb="FF000000"/>
        <rFont val="Calibri"/>
        <family val="2"/>
      </rPr>
      <t xml:space="preserve"> rīku, lai novērtētu, cik labi tās ir sagatavotas sabiedrības veselības ārkārtas situācijām. Šo pašnovērtējuma rīku veido darblapas, un tas ir paredzēts uzlabojamo jomu noteikšanai. Rīks sastāv no septiņām jomām (</t>
    </r>
    <r>
      <rPr>
        <sz val="11"/>
        <color rgb="FF000000"/>
        <rFont val="Calibri"/>
        <family val="2"/>
      </rPr>
      <t xml:space="preserve">D1–D7), </t>
    </r>
    <r>
      <rPr>
        <sz val="11"/>
        <color rgb="FF000000"/>
        <rFont val="Calibri"/>
        <family val="2"/>
      </rPr>
      <t>kuras kopā aptver visus aspektus, kas attiecas uz sagatavotību sabiedrības veselības ārkārtas situācijai un reaģēšanu uz to. Papildu informāciju par jomām skatiet darblapā “Satvars”.</t>
    </r>
  </si>
  <si>
    <r>
      <rPr>
        <sz val="11"/>
        <color rgb="FF000000"/>
        <rFont val="Calibri"/>
        <family val="2"/>
      </rPr>
      <t xml:space="preserve">Katrā jomā ir noteiktu rādītāju kopums, kas ļauj izmērīt un pārraudzīt sagatavotības līmeni. Rīka rezultātu var izmantot, lai pārraudzītu sagatavotības līmeni, ja tas tiek aizpildīts katru gadu (lai dokumentētu progresu). To var izmantot arī, lai sekmētu strukturētu diskusiju, pamatojoties uz pašnovērtēšanas rezultātu. </t>
    </r>
  </si>
  <si>
    <r>
      <rPr>
        <i/>
        <sz val="11"/>
        <color rgb="FF000000"/>
        <rFont val="Calibri"/>
        <family val="2"/>
      </rPr>
      <t>HEPSA</t>
    </r>
    <r>
      <rPr>
        <sz val="11"/>
        <color rgb="FF000000"/>
        <rFont val="Calibri"/>
        <family val="2"/>
      </rPr>
      <t xml:space="preserve"> rīks var palīdzēt stratēģiski plānot sagatavotību sabiedrības veselības ārkārtas situācijām — ar to nosaka trūkumus </t>
    </r>
    <r>
      <rPr>
        <sz val="11"/>
        <color rgb="FF000000"/>
        <rFont val="Calibri"/>
        <family val="2"/>
      </rPr>
      <t>un atklāj, kas vēl ir uzlabojams.</t>
    </r>
  </si>
  <si>
    <r>
      <rPr>
        <b/>
        <sz val="14"/>
        <color rgb="FF65B32E"/>
        <rFont val="Tahoma"/>
        <family val="2"/>
      </rPr>
      <t>Norādījumi</t>
    </r>
  </si>
  <si>
    <r>
      <rPr>
        <sz val="11"/>
        <color rgb="FF000000"/>
        <rFont val="Calibri"/>
        <family val="2"/>
      </rPr>
      <t xml:space="preserve">Sīkākus norādījumus skatiet </t>
    </r>
    <r>
      <rPr>
        <i/>
        <sz val="11"/>
        <color rgb="FF000000"/>
        <rFont val="Calibri"/>
        <family val="2"/>
      </rPr>
      <t>ECDC</t>
    </r>
    <r>
      <rPr>
        <sz val="11"/>
        <color rgb="FF000000"/>
        <rFont val="Calibri"/>
        <family val="2"/>
      </rPr>
      <t xml:space="preserve"> publikācijā </t>
    </r>
    <r>
      <rPr>
        <sz val="11"/>
        <color rgb="FF000000"/>
        <rFont val="Calibri"/>
        <family val="2"/>
      </rPr>
      <t xml:space="preserve"> “</t>
    </r>
    <r>
      <rPr>
        <i/>
        <sz val="11"/>
        <color rgb="FF000000"/>
        <rFont val="Calibri"/>
        <family val="2"/>
      </rPr>
      <t>HEPSA</t>
    </r>
    <r>
      <rPr>
        <sz val="11"/>
        <color rgb="FF000000"/>
        <rFont val="Calibri"/>
        <family val="2"/>
      </rPr>
      <t xml:space="preserve"> — sagatavotības veselības ārkārtas situācijai pašnovērtējuma rīks, lietotāja rokasgrāmata”, Stokholma, </t>
    </r>
    <r>
      <rPr>
        <i/>
        <sz val="11"/>
        <color rgb="FF000000"/>
        <rFont val="Calibri"/>
        <family val="2"/>
      </rPr>
      <t>ECDC</t>
    </r>
    <r>
      <rPr>
        <sz val="11"/>
        <color rgb="FF000000"/>
        <rFont val="Calibri"/>
        <family val="2"/>
      </rPr>
      <t>, 2018.</t>
    </r>
  </si>
  <si>
    <r>
      <rPr>
        <sz val="11"/>
        <color rgb="FF000000"/>
        <rFont val="Calibri"/>
        <family val="2"/>
      </rPr>
      <t xml:space="preserve">Ja jums ir kādi jautājumi par </t>
    </r>
    <r>
      <rPr>
        <i/>
        <sz val="11"/>
        <color rgb="FF000000"/>
        <rFont val="Calibri"/>
        <family val="2"/>
      </rPr>
      <t>HEPSA</t>
    </r>
    <r>
      <rPr>
        <sz val="11"/>
        <color rgb="FF000000"/>
        <rFont val="Calibri"/>
        <family val="2"/>
      </rPr>
      <t xml:space="preserve"> rīku, rakstiet uz adresi </t>
    </r>
    <r>
      <rPr>
        <b/>
        <sz val="11"/>
        <color rgb="FF000000"/>
        <rFont val="Calibri"/>
        <family val="2"/>
      </rPr>
      <t>preparedness@ecdc.europe.eu</t>
    </r>
    <r>
      <rPr>
        <sz val="11"/>
        <color rgb="FF000000"/>
        <rFont val="Calibri"/>
        <family val="2"/>
      </rPr>
      <t>.</t>
    </r>
  </si>
  <si>
    <r>
      <rPr>
        <sz val="11"/>
        <color rgb="FF000000"/>
        <rFont val="Calibri"/>
        <family val="2"/>
      </rPr>
      <t xml:space="preserve">Novērtējuma veidlapu var lejupielādēt atsevišķi. Mēs ar prieku saņemsim jūsu atsauksmes, lai vēl vairāk varētu uzlabot </t>
    </r>
    <r>
      <rPr>
        <i/>
        <sz val="11"/>
        <color rgb="FF000000"/>
        <rFont val="Calibri"/>
        <family val="2"/>
      </rPr>
      <t>HEPSA</t>
    </r>
    <r>
      <rPr>
        <sz val="11"/>
        <color rgb="FF000000"/>
        <rFont val="Calibri"/>
        <family val="2"/>
      </rPr>
      <t xml:space="preserve"> rīku. </t>
    </r>
  </si>
  <si>
    <r>
      <rPr>
        <b/>
        <sz val="14"/>
        <color rgb="FFFFFFFF"/>
        <rFont val="Calibri"/>
        <family val="2"/>
      </rPr>
      <t xml:space="preserve">SAGATAVOTĪBAS SABIEDRĪBAS VESELĪBAS ĀRKĀRTAS SITUĀCIJAI PROCESS </t>
    </r>
  </si>
  <si>
    <r>
      <rPr>
        <sz val="11"/>
        <color rgb="FF000000"/>
        <rFont val="Calibri"/>
        <family val="2"/>
      </rPr>
      <t>Sagatavotības sabiedrības veselības ārkārtas situācijai (</t>
    </r>
    <r>
      <rPr>
        <i/>
        <sz val="11"/>
        <color rgb="FF000000"/>
        <rFont val="Calibri"/>
        <family val="2"/>
      </rPr>
      <t>PHEP</t>
    </r>
    <r>
      <rPr>
        <sz val="11"/>
        <color rgb="FF000000"/>
        <rFont val="Calibri"/>
        <family val="2"/>
      </rPr>
      <t xml:space="preserve"> jeb </t>
    </r>
    <r>
      <rPr>
        <i/>
        <sz val="11"/>
        <color rgb="FF000000"/>
        <rFont val="Calibri"/>
        <family val="2"/>
      </rPr>
      <t>public health emergency preparedness</t>
    </r>
    <r>
      <rPr>
        <sz val="11"/>
        <color rgb="FF000000"/>
        <rFont val="Calibri"/>
        <family val="2"/>
      </rPr>
      <t xml:space="preserve">) process ietver septiņas vispārējas jomas: 1) sagatavošanās pasākumi un pārvaldība pirms notikuma, 2) resursi: apmācīts darbaspēks, 3) atbalsta spējas: uzraudzība, 4) atbalsta spējas: riska novērtēšana, 5) reaģēšanas uz notikumu pārvaldība, 6) izvērtēšana pēc notikuma un 7) gūto atziņu īstenošana. </t>
    </r>
    <r>
      <rPr>
        <i/>
        <sz val="11"/>
        <color rgb="FF000000"/>
        <rFont val="Calibri"/>
        <family val="2"/>
      </rPr>
      <t>PHEP</t>
    </r>
    <r>
      <rPr>
        <sz val="11"/>
        <color rgb="FF000000"/>
        <rFont val="Calibri"/>
        <family val="2"/>
      </rPr>
      <t xml:space="preserve"> procesā tiek uzsvērtas trīs galvenās fāzes, kurās ir sadalīta sagatavotības sabiedrības veselības ārkārtas situācijai un reaģēšanas šādā situācijā sistēma (laiks pirms notikuma, notikums un laiks pēc notikuma).</t>
    </r>
  </si>
  <si>
    <r>
      <rPr>
        <sz val="11"/>
        <color rgb="FF000000"/>
        <rFont val="Calibri"/>
        <family val="2"/>
      </rPr>
      <t xml:space="preserve">Fāze pirms notikuma ietver jomas un darbības, kas saistītas ar </t>
    </r>
    <r>
      <rPr>
        <i/>
        <sz val="11"/>
        <color rgb="FF000000"/>
        <rFont val="Calibri"/>
        <family val="2"/>
      </rPr>
      <t>PHEP</t>
    </r>
    <r>
      <rPr>
        <sz val="11"/>
        <color rgb="FF000000"/>
        <rFont val="Calibri"/>
        <family val="2"/>
      </rPr>
      <t xml:space="preserve"> plānošanu un paredzēšanu, savukārt notikuma fāzē tiek izpildīti esošie sagatavotības plāni un izmantotas esošās struktūras, reaģējot uz (iespējamu) sabiedrības veselības apdraudējumu. Fāzē pēc notikuma notiek atgūšanās no sabiedrības veselības apdraudējuma, un tajā tiek uzsvērta pastāvīga visu </t>
    </r>
    <r>
      <rPr>
        <i/>
        <sz val="11"/>
        <color rgb="FF000000"/>
        <rFont val="Calibri"/>
        <family val="2"/>
      </rPr>
      <t>PHEP</t>
    </r>
    <r>
      <rPr>
        <sz val="11"/>
        <color rgb="FF000000"/>
        <rFont val="Calibri"/>
        <family val="2"/>
      </rPr>
      <t xml:space="preserve"> cikla jomu un elementu uzlabošana.</t>
    </r>
  </si>
  <si>
    <r>
      <rPr>
        <b/>
        <sz val="14"/>
        <color rgb="FFFFFFFF"/>
        <rFont val="Calibri"/>
        <family val="2"/>
      </rPr>
      <t>Joma</t>
    </r>
  </si>
  <si>
    <r>
      <rPr>
        <b/>
        <sz val="14"/>
        <color rgb="FFFFFFFF"/>
        <rFont val="Calibri"/>
        <family val="2"/>
      </rPr>
      <t>Paskaidrojums</t>
    </r>
  </si>
  <si>
    <r>
      <rPr>
        <b/>
        <sz val="14"/>
        <color rgb="FFFFFFFF"/>
        <rFont val="Calibri"/>
        <family val="2"/>
      </rPr>
      <t xml:space="preserve">Rādītāju skaits               </t>
    </r>
    <r>
      <rPr>
        <sz val="9"/>
        <color rgb="FFFFFFFF"/>
        <rFont val="Calibri"/>
        <family val="2"/>
      </rPr>
      <t>PRK                                    VRK</t>
    </r>
  </si>
  <si>
    <r>
      <rPr>
        <b/>
        <sz val="12"/>
        <rFont val="Calibri"/>
        <family val="2"/>
      </rPr>
      <t>Pirms notikuma</t>
    </r>
  </si>
  <si>
    <r>
      <rPr>
        <b/>
        <sz val="12"/>
        <rFont val="Calibri"/>
        <family val="2"/>
      </rPr>
      <t>Sagatavošanās pasākumi un pārvaldība pirms notikuma</t>
    </r>
  </si>
  <si>
    <r>
      <rPr>
        <sz val="12"/>
        <rFont val="Calibri"/>
        <family val="2"/>
      </rPr>
      <t xml:space="preserve">Atbilst struktūrām un procesiem, kur ieinteresētās personas mijiedarbojas un piedalās ar </t>
    </r>
    <r>
      <rPr>
        <i/>
        <sz val="12"/>
        <rFont val="Calibri"/>
        <family val="2"/>
      </rPr>
      <t>PHEP</t>
    </r>
    <r>
      <rPr>
        <sz val="12"/>
        <rFont val="Calibri"/>
        <family val="2"/>
      </rPr>
      <t xml:space="preserve"> saistītu lēmumu pieņemšanā. Piemēram, tas ietver tādas valsts politikas un tiesību aktu izveidi, kuros iekļauta sagatavotība ārkārtas situācijām, kā arī sagatavotības ārkārtas situācijām, reaģēšanas uz tām un atgūšanās no šādām situācijām plānus, koordinācijas mehānismus un to īstenošanu un pārraudzību.</t>
    </r>
  </si>
  <si>
    <r>
      <rPr>
        <b/>
        <sz val="12"/>
        <rFont val="Calibri"/>
        <family val="2"/>
      </rPr>
      <t>Resursi: apmācīts darbaspēks</t>
    </r>
  </si>
  <si>
    <r>
      <rPr>
        <sz val="12"/>
        <rFont val="Calibri"/>
        <family val="2"/>
      </rPr>
      <t xml:space="preserve">Darbaspēkam, kas ir apmācīts cilvēkresursu un organizācijas jomā, ir nozīmīga loma </t>
    </r>
    <r>
      <rPr>
        <i/>
        <sz val="12"/>
        <rFont val="Calibri"/>
        <family val="2"/>
      </rPr>
      <t>PHEP</t>
    </r>
    <r>
      <rPr>
        <sz val="12"/>
        <rFont val="Calibri"/>
        <family val="2"/>
      </rPr>
      <t xml:space="preserve"> plānošanā. Organizācijas sagatavotība ārkārtas situācijām ir atkarīga no apmācīta un prasmīga personāla, kā arī no efektīvām procedūrām, lai šī organizācija varētu iedarbīgi reaģēt uz sabiedrības veselības ārkārtas situācijām. Izglītība, apmācība un mācības palīdz attīstīt, novērtēt un uzlabot funkcionālās spējas un procedūras, kas ļauj organizācijai efektīvi reaģēt uz uzliesmojumu vai sabiedrības veselības ārkārtas situāciju.</t>
    </r>
  </si>
  <si>
    <r>
      <rPr>
        <b/>
        <sz val="12"/>
        <rFont val="Calibri"/>
        <family val="2"/>
      </rPr>
      <t>Atbalsta spējas: uzraudzība</t>
    </r>
  </si>
  <si>
    <r>
      <rPr>
        <sz val="12"/>
        <rFont val="Calibri"/>
        <family val="2"/>
      </rPr>
      <t>Uzraudzība, tostarp agrīnā brīdināšana un epidemioloģiskā informācija, ir ļoti svarīga, lai ātri atklātu risku sabiedrības veselībai un sāktu šā riska novērtēšanu un pārvaldību. Tā ir arī viena no pamatspējām, kura izklāstīta Starptautisko veselības aizsardzības noteikumu (SVAN) pamatspēju pārraudzības satvarā. Slimību uzraudzība ietver sistemātisku un pastāvīgu datu apkopošanu, salīdzināšanu un analīzi sabiedrības veselības nolūkos, kā arī savlaicīgu informācijas par sabiedrības veselību izplatīšanu.</t>
    </r>
  </si>
  <si>
    <r>
      <rPr>
        <b/>
        <sz val="12"/>
        <rFont val="Calibri"/>
        <family val="2"/>
      </rPr>
      <t>Notikuma laikā</t>
    </r>
  </si>
  <si>
    <r>
      <rPr>
        <b/>
        <sz val="12"/>
        <rFont val="Calibri"/>
        <family val="2"/>
      </rPr>
      <t>Atbalsta spējas: riska novērtēšana</t>
    </r>
  </si>
  <si>
    <r>
      <rPr>
        <sz val="12"/>
        <rFont val="Calibri"/>
        <family val="2"/>
      </rPr>
      <t>Riska novērtēšana tiek definēta kā sistemātisks process, kurā tiek noteikts tāda (iespējama) sabiedrības veselības apdraudējuma riska līmenis, par ko ziņots valsts uzraudzības sistēmas brīdinājumos un agrīnajos brīdinājumos. Tāpēc riska novērtēšana ietver attiecīgās informācijas vākšanu, novērtēšanu un dokumentēšanu, lai sniegtu atbalstu tādu lēmumu pieņemšanā, ar kuriem reaģē uz apdraudējumu.</t>
    </r>
  </si>
  <si>
    <r>
      <rPr>
        <b/>
        <sz val="12"/>
        <rFont val="Calibri"/>
        <family val="2"/>
      </rPr>
      <t>Reaģēšanas uz notikumu pārvaldība</t>
    </r>
  </si>
  <si>
    <r>
      <rPr>
        <sz val="12"/>
        <rFont val="Calibri"/>
        <family val="2"/>
      </rPr>
      <t>Reaģēšanas uz notikumu pārvaldība ietver visas stratēģijas un darbības, kuras paredzētas, lai palīdzētu valstīm risināt pēkšņas un ievērojamas sabiedrības veselības ārkārtas situācijas. Sabiedrības veselības notikumi parāda, vai organizācija spēj pieņemt savlaicīgus, pienācīgus un rūpīgi izsvērtus lēmumus, kas pamatojas uz atbilstīgu situācijas novērtējumu un labākajām pieejamajām zināšanām. Reaģēšanas uz notikumu pārvaldības mērķis ir ierobežot sabiedrības veselības notikumu negatīvo ietekmi un atjaunot normālu situāciju. Sabiedrības veselības plānotāji ir atbildīgi par funkcionālas sadarbības sistēmas izveidi reģionālā, valsts un starptautiskā mērogā. Savstarpējai saziņai, informācijas apmaiņai un pārredzamai lēmumu pieņemšanai tiek izvirzītas augstas prasības. Juridiskās atsauces šādām darbībām ir atrodamas valsts tiesību aktos, ES Lēmumā Nr. 1082/2013/ES par nopietniem pārrobežu veselības apdraudējumiem un SVAN.</t>
    </r>
  </si>
  <si>
    <r>
      <rPr>
        <b/>
        <sz val="12"/>
        <color rgb="FFFFFFFF"/>
        <rFont val="Calibri"/>
        <family val="2"/>
      </rPr>
      <t>Pēc notikuma</t>
    </r>
  </si>
  <si>
    <r>
      <rPr>
        <b/>
        <sz val="12"/>
        <color rgb="FFFFFFFF"/>
        <rFont val="Calibri"/>
        <family val="2"/>
      </rPr>
      <t>Izvērtēšana pēc notikuma</t>
    </r>
  </si>
  <si>
    <r>
      <rPr>
        <sz val="12"/>
        <color rgb="FFFFFFFF"/>
        <rFont val="Calibri"/>
        <family val="2"/>
      </rPr>
      <t>Pēc sabiedrības veselības ārkārtas notikuma ir svarīgi veikt izvērtējumu. Notikuma izvērtēšana dod iespēju novērtēt valsts vai reģiona sagatavotības līmeni, kā arī palīdz noteikt iespējamos trūkumus un uzlabojamās jomas.</t>
    </r>
  </si>
  <si>
    <r>
      <rPr>
        <b/>
        <sz val="12"/>
        <color rgb="FFFFFFFF"/>
        <rFont val="Calibri"/>
        <family val="2"/>
      </rPr>
      <t>Gūto atziņu īstenošana</t>
    </r>
  </si>
  <si>
    <r>
      <rPr>
        <sz val="12"/>
        <color rgb="FFFFFFFF"/>
        <rFont val="Calibri"/>
        <family val="2"/>
      </rPr>
      <t xml:space="preserve">Konstatējumi, kas gūti, izvērtēšanā pēc notikuma nosakot </t>
    </r>
    <r>
      <rPr>
        <i/>
        <sz val="12"/>
        <color rgb="FFFFFFFF"/>
        <rFont val="Calibri"/>
        <family val="2"/>
      </rPr>
      <t>PHEP</t>
    </r>
    <r>
      <rPr>
        <sz val="12"/>
        <color rgb="FFFFFFFF"/>
        <rFont val="Calibri"/>
        <family val="2"/>
      </rPr>
      <t xml:space="preserve"> sistēmas stiprās un vājās puses, ir jāpārvērš darbībās, proti, ir jāīsteno gūtās atziņas.</t>
    </r>
  </si>
  <si>
    <r>
      <rPr>
        <b/>
        <sz val="18"/>
        <rFont val="Calibri"/>
        <family val="2"/>
      </rPr>
      <t>Sagatavošanās pasākumi un pārvaldība pirms notikuma</t>
    </r>
  </si>
  <si>
    <r>
      <rPr>
        <b/>
        <sz val="16"/>
        <color rgb="FFFFFFFF"/>
        <rFont val="Calibri"/>
        <family val="2"/>
      </rPr>
      <t>Veiktspējas rādītājs</t>
    </r>
  </si>
  <si>
    <r>
      <rPr>
        <b/>
        <sz val="11"/>
        <color rgb="FFFFFFFF"/>
        <rFont val="Calibri"/>
        <family val="2"/>
      </rPr>
      <t>PVO</t>
    </r>
  </si>
  <si>
    <r>
      <rPr>
        <b/>
        <sz val="11"/>
        <color rgb="FFFFFFFF"/>
        <rFont val="Calibri"/>
        <family val="2"/>
      </rPr>
      <t xml:space="preserve">KĀN </t>
    </r>
  </si>
  <si>
    <r>
      <rPr>
        <b/>
        <sz val="14"/>
        <rFont val="Calibri"/>
        <family val="2"/>
      </rPr>
      <t>Vērtējums</t>
    </r>
  </si>
  <si>
    <r>
      <rPr>
        <b/>
        <sz val="16"/>
        <color rgb="FFFFFFFF"/>
        <rFont val="Calibri"/>
        <family val="2"/>
      </rPr>
      <t>Atsauces</t>
    </r>
  </si>
  <si>
    <r>
      <rPr>
        <b/>
        <sz val="12"/>
        <rFont val="Calibri"/>
        <family val="2"/>
      </rPr>
      <t>NP/NZ</t>
    </r>
  </si>
  <si>
    <r>
      <rPr>
        <b/>
        <sz val="11"/>
        <color rgb="FF000000"/>
        <rFont val="Calibri"/>
        <family val="2"/>
      </rPr>
      <t>Piezīmes</t>
    </r>
  </si>
  <si>
    <r>
      <rPr>
        <sz val="11"/>
        <color rgb="FF000000"/>
        <rFont val="Calibri"/>
        <family val="2"/>
      </rPr>
      <t>Sagatavotība ārkārtas situācijām ir iekļauta valsts veselības aizsardzības stratēģijās, plānos un finansējumā.</t>
    </r>
  </si>
  <si>
    <r>
      <rPr>
        <sz val="11"/>
        <color theme="1" tint="0.34998626667073579"/>
        <rFont val="Calibri"/>
        <family val="2"/>
      </rPr>
      <t>G.1
R.1</t>
    </r>
  </si>
  <si>
    <r>
      <rPr>
        <sz val="11"/>
        <color rgb="FF000000"/>
        <rFont val="Calibri"/>
        <family val="2"/>
      </rPr>
      <t>Daudznozaru ārkārtas riska pārvaldības politika un tiesību akti ietver sabiedrības veselības apdraudējumus.</t>
    </r>
  </si>
  <si>
    <r>
      <rPr>
        <sz val="11"/>
        <color theme="1" tint="0.34998626667073579"/>
        <rFont val="Calibri"/>
        <family val="2"/>
      </rPr>
      <t>G.1</t>
    </r>
  </si>
  <si>
    <r>
      <rPr>
        <sz val="11"/>
        <color rgb="FF000000"/>
        <rFont val="Calibri"/>
        <family val="2"/>
      </rPr>
      <t>Ir izstrādāts un tiek atjaunināts valsts sagatavotības plāns sabiedrības veselības ārkārtas situācijām, vai to ir apstiprinājusi, piemēram, valsts kompetentā iestāde.</t>
    </r>
  </si>
  <si>
    <r>
      <rPr>
        <sz val="11"/>
        <color theme="1" tint="0.34998626667073579"/>
        <rFont val="Calibri"/>
        <family val="2"/>
      </rPr>
      <t>G.2</t>
    </r>
  </si>
  <si>
    <r>
      <rPr>
        <sz val="11"/>
        <color theme="1" tint="0.34998626667073579"/>
        <rFont val="Calibri"/>
        <family val="2"/>
      </rPr>
      <t>R.1.1</t>
    </r>
  </si>
  <si>
    <r>
      <rPr>
        <sz val="11"/>
        <color rgb="FF000000"/>
        <rFont val="Calibri"/>
        <family val="2"/>
      </rPr>
      <t>3.1</t>
    </r>
  </si>
  <si>
    <r>
      <rPr>
        <sz val="11"/>
        <color rgb="FF000000"/>
        <rFont val="Calibri"/>
        <family val="2"/>
      </rPr>
      <t>Ir īstenots valsts sagatavotības plāns sabiedrības veselības ārkārtas situācijām.</t>
    </r>
  </si>
  <si>
    <r>
      <rPr>
        <sz val="11"/>
        <color theme="1" tint="0.34998626667073579"/>
        <rFont val="Calibri"/>
        <family val="2"/>
      </rPr>
      <t>G.2</t>
    </r>
  </si>
  <si>
    <r>
      <rPr>
        <sz val="11"/>
        <color theme="1" tint="0.34998626667073579"/>
        <rFont val="Calibri"/>
        <family val="2"/>
      </rPr>
      <t>R.1.1</t>
    </r>
  </si>
  <si>
    <r>
      <rPr>
        <sz val="11"/>
        <color rgb="FF000000"/>
        <rFont val="Calibri"/>
        <family val="2"/>
      </rPr>
      <t>3.2</t>
    </r>
  </si>
  <si>
    <r>
      <rPr>
        <sz val="11"/>
        <color rgb="FF000000"/>
        <rFont val="Calibri"/>
        <family val="2"/>
      </rPr>
      <t>Sagatavotības plāni ir elastīgi un viegli pielāgojami.</t>
    </r>
  </si>
  <si>
    <r>
      <rPr>
        <sz val="11"/>
        <color theme="1" tint="0.34998626667073579"/>
        <rFont val="Calibri"/>
        <family val="2"/>
      </rPr>
      <t>G.2</t>
    </r>
  </si>
  <si>
    <r>
      <rPr>
        <sz val="11"/>
        <color rgb="FF000000"/>
        <rFont val="Calibri"/>
        <family val="2"/>
      </rPr>
      <t>3.3</t>
    </r>
  </si>
  <si>
    <r>
      <rPr>
        <sz val="11"/>
        <color rgb="FF000000"/>
        <rFont val="Calibri"/>
        <family val="2"/>
      </rPr>
      <t>Sagatavotības plānošana ietver sabiedrības gatavību sagatavoties sabiedrības veselības incidentiem, pretoties tiem un atgūties no šādiem incidentiem.</t>
    </r>
  </si>
  <si>
    <r>
      <rPr>
        <sz val="11"/>
        <color theme="1" tint="0.34998626667073579"/>
        <rFont val="Calibri"/>
        <family val="2"/>
      </rPr>
      <t>G.2</t>
    </r>
  </si>
  <si>
    <r>
      <rPr>
        <sz val="11"/>
        <color rgb="FF000000"/>
        <rFont val="Calibri"/>
        <family val="2"/>
      </rPr>
      <t>Sagatavotības plānošana ietver pašnovērtēšanu, tostarp trūkumu un iespējamo risinājumu, cilvēkresursu spēju un attiecīgo valsts ieinteresēto personu noteikšanu.</t>
    </r>
  </si>
  <si>
    <r>
      <rPr>
        <sz val="11"/>
        <color theme="1" tint="0.34998626667073579"/>
        <rFont val="Calibri"/>
        <family val="2"/>
      </rPr>
      <t>C.1</t>
    </r>
  </si>
  <si>
    <r>
      <rPr>
        <sz val="11"/>
        <color rgb="FF000000"/>
        <rFont val="Calibri"/>
        <family val="2"/>
      </rPr>
      <t>4.1</t>
    </r>
  </si>
  <si>
    <r>
      <rPr>
        <sz val="11"/>
        <color rgb="FF000000"/>
        <rFont val="Calibri"/>
        <family val="2"/>
      </rPr>
      <t xml:space="preserve">Šī pašnovērtēšana ir iekļauta esošajā stratēģiskajā, plānošanas un finanšu mehānismā. </t>
    </r>
  </si>
  <si>
    <r>
      <rPr>
        <sz val="11"/>
        <color theme="1" tint="0.34998626667073579"/>
        <rFont val="Calibri"/>
        <family val="2"/>
      </rPr>
      <t>C.1</t>
    </r>
  </si>
  <si>
    <r>
      <rPr>
        <sz val="11"/>
        <color rgb="FF000000"/>
        <rFont val="Calibri"/>
        <family val="2"/>
      </rPr>
      <t>Sagatavotības plānošana ietver esošo spēju (struktūru/pakalpojumu, personāla aprīkojuma, sagatavotības rakstveida plānu, standarta operāciju procedūru) novērtēšanu un uzlabošanu.</t>
    </r>
  </si>
  <si>
    <r>
      <rPr>
        <sz val="11"/>
        <color theme="1" tint="0.34998626667073579"/>
        <rFont val="Calibri"/>
        <family val="2"/>
      </rPr>
      <t>C.1–C.6</t>
    </r>
  </si>
  <si>
    <r>
      <rPr>
        <sz val="11"/>
        <color rgb="FF000000"/>
        <rFont val="Calibri"/>
        <family val="2"/>
      </rPr>
      <t>5.1</t>
    </r>
  </si>
  <si>
    <r>
      <rPr>
        <sz val="11"/>
        <color rgb="FF000000"/>
        <rFont val="Calibri"/>
        <family val="2"/>
      </rPr>
      <t>Sagatavotības plāni ietver spēju uzlabošanas stratēģiju.</t>
    </r>
  </si>
  <si>
    <r>
      <rPr>
        <sz val="11"/>
        <color theme="1" tint="0.34998626667073579"/>
        <rFont val="Calibri"/>
        <family val="2"/>
      </rPr>
      <t>C.1–C.6</t>
    </r>
  </si>
  <si>
    <r>
      <rPr>
        <sz val="11"/>
        <color rgb="FF000000"/>
        <rFont val="Calibri"/>
        <family val="2"/>
      </rPr>
      <t>5.2</t>
    </r>
  </si>
  <si>
    <r>
      <rPr>
        <sz val="11"/>
        <color rgb="FF000000"/>
        <rFont val="Calibri"/>
        <family val="2"/>
      </rPr>
      <t>Sabiedrības veselības ārkārtas situāciju (tostarp attiecībā uz pārnēsājamām slimībām) sagatavotības un reaģēšanas sistēma atbilst ES paraugpraksei.</t>
    </r>
  </si>
  <si>
    <r>
      <rPr>
        <sz val="11"/>
        <color theme="1" tint="0.34998626667073579"/>
        <rFont val="Calibri"/>
        <family val="2"/>
      </rPr>
      <t>C.6</t>
    </r>
  </si>
  <si>
    <r>
      <rPr>
        <sz val="11"/>
        <color rgb="FF000000"/>
        <rFont val="Calibri"/>
        <family val="2"/>
      </rPr>
      <t>5.3</t>
    </r>
  </si>
  <si>
    <r>
      <rPr>
        <sz val="11"/>
        <color rgb="FF000000"/>
        <rFont val="Calibri"/>
        <family val="2"/>
      </rPr>
      <t>Pandēmiju plāni atbilst pieejamajiem starptautiskajiem (piemēram, PVO un ES) norādījumiem.</t>
    </r>
  </si>
  <si>
    <r>
      <rPr>
        <sz val="11"/>
        <color theme="1" tint="0.34998626667073579"/>
        <rFont val="Calibri"/>
        <family val="2"/>
      </rPr>
      <t>G.2</t>
    </r>
  </si>
  <si>
    <r>
      <rPr>
        <sz val="11"/>
        <color rgb="FF000000"/>
        <rFont val="Calibri"/>
        <family val="2"/>
      </rPr>
      <t>Sagatavotības plānošana ietver atbilstošus medicīniskus pretpasākumus, lai aizsargātu dalībvalstu iedzīvotāju veselību.</t>
    </r>
  </si>
  <si>
    <r>
      <rPr>
        <sz val="11"/>
        <color theme="1" tint="0.34998626667073579"/>
        <rFont val="Calibri"/>
        <family val="2"/>
      </rPr>
      <t>G.5</t>
    </r>
  </si>
  <si>
    <r>
      <rPr>
        <sz val="11"/>
        <color rgb="FF000000"/>
        <rFont val="Calibri"/>
        <family val="2"/>
      </rPr>
      <t>6.1</t>
    </r>
  </si>
  <si>
    <r>
      <rPr>
        <sz val="11"/>
        <color rgb="FF000000"/>
        <rFont val="Calibri"/>
        <family val="2"/>
      </rPr>
      <t>Sagatavotības plānošana ietver medicīnisko pretpasākumu veicēju, tostarp to izpildes spēju un laika, noteikšanu.</t>
    </r>
  </si>
  <si>
    <r>
      <rPr>
        <sz val="11"/>
        <color theme="1" tint="0.34998626667073579"/>
        <rFont val="Calibri"/>
        <family val="2"/>
      </rPr>
      <t>G.5</t>
    </r>
  </si>
  <si>
    <r>
      <rPr>
        <sz val="11"/>
        <color rgb="FF000000"/>
        <rFont val="Calibri"/>
        <family val="2"/>
      </rPr>
      <t>Sagatavotības plānošana nodrošina starpnozaru sadarbību un skaidri nosaka visu ieinteresēto personu lomas un atbildības jomas.</t>
    </r>
  </si>
  <si>
    <r>
      <rPr>
        <sz val="11"/>
        <color theme="1" tint="0.34998626667073579"/>
        <rFont val="Calibri"/>
        <family val="2"/>
      </rPr>
      <t xml:space="preserve">R.3 </t>
    </r>
  </si>
  <si>
    <r>
      <rPr>
        <sz val="11"/>
        <color theme="1" tint="0.34998626667073579"/>
        <rFont val="Calibri"/>
        <family val="2"/>
      </rPr>
      <t>R.3.1</t>
    </r>
  </si>
  <si>
    <r>
      <rPr>
        <sz val="11"/>
        <color rgb="FF000000"/>
        <rFont val="Calibri"/>
        <family val="2"/>
      </rPr>
      <t>7.1</t>
    </r>
  </si>
  <si>
    <r>
      <rPr>
        <sz val="11"/>
        <color rgb="FF000000"/>
        <rFont val="Calibri"/>
        <family val="2"/>
      </rPr>
      <t>Attiecībā uz cilvēkiem un dzīvniekiem paredzētām iestādēm, kā arī lauksaimniecības iestādēm ir ieviesta visu valdību (proti, oficiālos un neoficiālos tīklus) ietveroša biodrošības un biodrošuma sistēma.</t>
    </r>
  </si>
  <si>
    <r>
      <rPr>
        <sz val="11"/>
        <color theme="1" tint="0.34998626667073579"/>
        <rFont val="Calibri"/>
        <family val="2"/>
      </rPr>
      <t xml:space="preserve">G.3 </t>
    </r>
  </si>
  <si>
    <r>
      <rPr>
        <sz val="11"/>
        <color theme="1" tint="0.34998626667073579"/>
        <rFont val="Calibri"/>
        <family val="2"/>
      </rPr>
      <t>P.6.1</t>
    </r>
  </si>
  <si>
    <r>
      <rPr>
        <sz val="11"/>
        <color rgb="FF000000"/>
        <rFont val="Calibri"/>
        <family val="2"/>
      </rPr>
      <t>7.2</t>
    </r>
  </si>
  <si>
    <r>
      <rPr>
        <sz val="11"/>
        <color rgb="FF000000"/>
        <rFont val="Calibri"/>
        <family val="2"/>
      </rPr>
      <t>Daudznozaru un vairāku ieinteresēto personu koordinēšana, vadība un kontrole pamatojas uz izveidotu infrastruktūru.</t>
    </r>
  </si>
  <si>
    <r>
      <rPr>
        <sz val="11"/>
        <color theme="1" tint="0.34998626667073579"/>
        <rFont val="Calibri"/>
        <family val="2"/>
      </rPr>
      <t xml:space="preserve">G.3 </t>
    </r>
  </si>
  <si>
    <r>
      <rPr>
        <sz val="11"/>
        <color rgb="FF000000"/>
        <rFont val="Calibri"/>
        <family val="2"/>
      </rPr>
      <t>7.3</t>
    </r>
  </si>
  <si>
    <r>
      <rPr>
        <sz val="11"/>
        <color rgb="FF000000"/>
        <rFont val="Calibri"/>
        <family val="2"/>
      </rPr>
      <t xml:space="preserve">Daudznozaru un vairāku ieinteresēto personu koordinēšana, vadība un kontrole plānošanas procesā tiek pastāvīgi uzlabota.
</t>
    </r>
  </si>
  <si>
    <r>
      <rPr>
        <sz val="11"/>
        <color theme="1" tint="0.34998626667073579"/>
        <rFont val="Calibri"/>
        <family val="2"/>
      </rPr>
      <t xml:space="preserve">G.3 </t>
    </r>
  </si>
  <si>
    <r>
      <rPr>
        <sz val="11"/>
        <color rgb="FF000000"/>
        <rFont val="Calibri"/>
        <family val="2"/>
      </rPr>
      <t>7.4</t>
    </r>
  </si>
  <si>
    <r>
      <rPr>
        <sz val="11"/>
        <color rgb="FF000000"/>
        <rFont val="Calibri"/>
        <family val="2"/>
      </rPr>
      <t>Sagatavotības plānošana ietver spēju sniegt atbalstu darbībām vidējā un kopienas/primārās reaģēšanas līmenī sabiedrības veselības ārkārtas situācijā.</t>
    </r>
  </si>
  <si>
    <r>
      <rPr>
        <sz val="11"/>
        <color theme="1" tint="0.34998626667073579"/>
        <rFont val="Calibri"/>
        <family val="2"/>
      </rPr>
      <t xml:space="preserve">G.3 </t>
    </r>
  </si>
  <si>
    <r>
      <rPr>
        <sz val="11"/>
        <color rgb="FF000000"/>
        <rFont val="Calibri"/>
        <family val="2"/>
      </rPr>
      <t>Sabiedrības veselības jomā ir apzināti prioritārie riski un ir apzināti un tiek izmantoti prioritārie resursi.</t>
    </r>
  </si>
  <si>
    <r>
      <rPr>
        <sz val="11"/>
        <color theme="1" tint="0.34998626667073579"/>
        <rFont val="Calibri"/>
        <family val="2"/>
      </rPr>
      <t xml:space="preserve">C.1 </t>
    </r>
  </si>
  <si>
    <r>
      <rPr>
        <sz val="11"/>
        <color theme="1" tint="0.34998626667073579"/>
        <rFont val="Calibri"/>
        <family val="2"/>
      </rPr>
      <t>R.1.2</t>
    </r>
  </si>
  <si>
    <r>
      <rPr>
        <sz val="11"/>
        <color rgb="FF000000"/>
        <rFont val="Calibri"/>
        <family val="2"/>
      </rPr>
      <t>8.1</t>
    </r>
  </si>
  <si>
    <r>
      <rPr>
        <sz val="11"/>
        <color rgb="FF000000"/>
        <rFont val="Calibri"/>
        <family val="2"/>
      </rPr>
      <t>Ir īstenota antimikrobiālo līdzekļu pārvaldība (koordinētu tādu stratēģiju kopums, kuru mērķis ir uzlabot antimikrobiālo zāļu lietošanu).</t>
    </r>
  </si>
  <si>
    <r>
      <rPr>
        <sz val="11"/>
        <color theme="1" tint="0.34998626667073579"/>
        <rFont val="Calibri"/>
        <family val="2"/>
      </rPr>
      <t>C.4</t>
    </r>
  </si>
  <si>
    <r>
      <rPr>
        <sz val="11"/>
        <color theme="1" tint="0.34998626667073579"/>
        <rFont val="Calibri"/>
        <family val="2"/>
      </rPr>
      <t>P.3.4</t>
    </r>
  </si>
  <si>
    <r>
      <rPr>
        <sz val="11"/>
        <color rgb="FF000000"/>
        <rFont val="Calibri"/>
        <family val="2"/>
      </rPr>
      <t>8.2</t>
    </r>
  </si>
  <si>
    <r>
      <rPr>
        <sz val="11"/>
        <color rgb="FF000000"/>
        <rFont val="Calibri"/>
        <family val="2"/>
      </rPr>
      <t xml:space="preserve">Sagatavotība ietver spēju novērst, atklāt un pārvaldīt uzliesmojumus pēkšņa daudzu migrantu pieplūduma laikā. </t>
    </r>
  </si>
  <si>
    <r>
      <rPr>
        <sz val="11"/>
        <color theme="1" tint="0.34998626667073579"/>
        <rFont val="Calibri"/>
        <family val="2"/>
      </rPr>
      <t>G.2</t>
    </r>
  </si>
  <si>
    <r>
      <rPr>
        <sz val="11"/>
        <color rgb="FF000000"/>
        <rFont val="Calibri"/>
        <family val="2"/>
      </rPr>
      <t>Prioritārajiem apdraudējumiem (piemēram, pandēmiskā gripa) visās nozarēs ir izveidots noteikts valsts satvars.</t>
    </r>
  </si>
  <si>
    <r>
      <rPr>
        <sz val="11"/>
        <color theme="1" tint="0.34998626667073579"/>
        <rFont val="Calibri"/>
        <family val="2"/>
      </rPr>
      <t>G.2</t>
    </r>
  </si>
  <si>
    <r>
      <rPr>
        <sz val="11"/>
        <color rgb="FF000000"/>
        <rFont val="Calibri"/>
        <family val="2"/>
      </rPr>
      <t>9.1</t>
    </r>
  </si>
  <si>
    <r>
      <rPr>
        <sz val="11"/>
        <color rgb="FF000000"/>
        <rFont val="Calibri"/>
        <family val="2"/>
      </rPr>
      <t>Attiecībā uz bioloģisko apdraudējumu notikumiem ir ieviesti sagatavotības plāni, ko kopā izstrādājuši sabiedrības veselības un citu nozaru, piemēram, civilās aizsardzības, robežkontroles un muitas, pārstāvji.</t>
    </r>
  </si>
  <si>
    <r>
      <rPr>
        <sz val="11"/>
        <color theme="1" tint="0.34998626667073579"/>
        <rFont val="Calibri"/>
        <family val="2"/>
      </rPr>
      <t>G.2</t>
    </r>
  </si>
  <si>
    <r>
      <rPr>
        <sz val="11"/>
        <color theme="1" tint="0.34998626667073579"/>
        <rFont val="Calibri"/>
        <family val="2"/>
      </rPr>
      <t>CE.1</t>
    </r>
  </si>
  <si>
    <r>
      <rPr>
        <sz val="11"/>
        <color rgb="FF000000"/>
        <rFont val="Calibri"/>
        <family val="2"/>
      </rPr>
      <t>9.2</t>
    </r>
  </si>
  <si>
    <r>
      <rPr>
        <sz val="11"/>
        <color rgb="FF000000"/>
        <rFont val="Calibri"/>
        <family val="2"/>
      </rPr>
      <t>Attiecībā uz sagatavotību pandēmiskiem notikumiem joprojām ļoti svarīga ir laba starpvaldību plānošana un koordinācija, ko vada veselības departaments.</t>
    </r>
  </si>
  <si>
    <r>
      <rPr>
        <sz val="11"/>
        <color theme="1" tint="0.34998626667073579"/>
        <rFont val="Calibri"/>
        <family val="2"/>
      </rPr>
      <t>G.2</t>
    </r>
  </si>
  <si>
    <r>
      <rPr>
        <sz val="11"/>
        <color rgb="FF000000"/>
        <rFont val="Calibri"/>
        <family val="2"/>
      </rPr>
      <t xml:space="preserve">Sagatavotība ir noteikta valsts un reģionālos tīklos. </t>
    </r>
  </si>
  <si>
    <r>
      <rPr>
        <sz val="11"/>
        <color theme="1" tint="0.34998626667073579"/>
        <rFont val="Calibri"/>
        <family val="2"/>
      </rPr>
      <t xml:space="preserve">G.3 </t>
    </r>
  </si>
  <si>
    <r>
      <rPr>
        <sz val="11"/>
        <color rgb="FF000000"/>
        <rFont val="Calibri"/>
        <family val="2"/>
      </rPr>
      <t>Valstis sadarbojas, lai uzturētu augstu sagatavotības līmeni.</t>
    </r>
  </si>
  <si>
    <r>
      <rPr>
        <sz val="11"/>
        <color rgb="FF000000"/>
        <rFont val="Calibri"/>
        <family val="2"/>
      </rPr>
      <t>Ir izveidotas valstu SVAN kontaktpunktu funkcijas un darbības, kā noteikts SVAN (2005. g.).</t>
    </r>
  </si>
  <si>
    <r>
      <rPr>
        <sz val="11"/>
        <color theme="1" tint="0.34998626667073579"/>
        <rFont val="Calibri"/>
        <family val="2"/>
      </rPr>
      <t>D.3.2</t>
    </r>
  </si>
  <si>
    <r>
      <rPr>
        <sz val="11"/>
        <color rgb="FF000000"/>
        <rFont val="Calibri"/>
        <family val="2"/>
      </rPr>
      <t>Ir izveidota saziņas politika un procedūras, lai sagatavotu, koordinētu un izplatītu informāciju, kas saistīta ar sabiedrības veselībai problemātisku notikumu.</t>
    </r>
  </si>
  <si>
    <r>
      <rPr>
        <sz val="11"/>
        <color theme="1" tint="0.34998626667073579"/>
        <rFont val="Calibri"/>
        <family val="2"/>
      </rPr>
      <t>C.5</t>
    </r>
  </si>
  <si>
    <r>
      <rPr>
        <sz val="11"/>
        <color theme="1" tint="0.34998626667073579"/>
        <rFont val="Calibri"/>
        <family val="2"/>
      </rPr>
      <t>R.5.1 R.5.2</t>
    </r>
  </si>
  <si>
    <r>
      <rPr>
        <sz val="11"/>
        <color rgb="FF000000"/>
        <rFont val="Calibri"/>
        <family val="2"/>
      </rPr>
      <t>13.1</t>
    </r>
  </si>
  <si>
    <r>
      <rPr>
        <sz val="11"/>
        <color rgb="FF000000"/>
        <rFont val="Calibri"/>
        <family val="2"/>
      </rPr>
      <t>Saziņas stratēģija nodrošina savlaicīgu un efektīvu saziņu pirms notikuma un tā laikā.</t>
    </r>
  </si>
  <si>
    <r>
      <rPr>
        <sz val="11"/>
        <color theme="1" tint="0.34998626667073579"/>
        <rFont val="Calibri"/>
        <family val="2"/>
      </rPr>
      <t>C.5</t>
    </r>
  </si>
  <si>
    <r>
      <rPr>
        <sz val="11"/>
        <color rgb="FF000000"/>
        <rFont val="Calibri"/>
        <family val="2"/>
      </rPr>
      <t>13.2</t>
    </r>
  </si>
  <si>
    <r>
      <rPr>
        <sz val="11"/>
        <color rgb="FF000000"/>
        <rFont val="Calibri"/>
        <family val="2"/>
      </rPr>
      <t>Saziņas stratēģija ietver mēroga palielināšanas pieeju.</t>
    </r>
  </si>
  <si>
    <r>
      <rPr>
        <sz val="11"/>
        <color theme="1" tint="0.34998626667073579"/>
        <rFont val="Calibri"/>
        <family val="2"/>
      </rPr>
      <t>C.5</t>
    </r>
  </si>
  <si>
    <r>
      <rPr>
        <sz val="11"/>
        <color rgb="FF000000"/>
        <rFont val="Calibri"/>
        <family val="2"/>
      </rPr>
      <t>13.3</t>
    </r>
  </si>
  <si>
    <r>
      <rPr>
        <sz val="11"/>
        <color rgb="FF000000"/>
        <rFont val="Calibri"/>
        <family val="2"/>
      </rPr>
      <t>Ārkārtas situāciju saziņas plāni ir elastīgi un tiek pēc vajadzības atjaunināti.</t>
    </r>
  </si>
  <si>
    <r>
      <rPr>
        <sz val="11"/>
        <color theme="1" tint="0.34998626667073579"/>
        <rFont val="Calibri"/>
        <family val="2"/>
      </rPr>
      <t>C.5</t>
    </r>
  </si>
  <si>
    <r>
      <rPr>
        <sz val="11"/>
        <color rgb="FF000000"/>
        <rFont val="Calibri"/>
        <family val="2"/>
      </rPr>
      <t>13.4</t>
    </r>
  </si>
  <si>
    <r>
      <rPr>
        <sz val="11"/>
        <color rgb="FF000000"/>
        <rFont val="Calibri"/>
        <family val="2"/>
      </rPr>
      <t>Ārkārtas situāciju saziņas plāni ir pragmatiski un vienkārši īstenojami.</t>
    </r>
  </si>
  <si>
    <r>
      <rPr>
        <sz val="11"/>
        <color theme="1" tint="0.34998626667073579"/>
        <rFont val="Calibri"/>
        <family val="2"/>
      </rPr>
      <t>C.5</t>
    </r>
  </si>
  <si>
    <r>
      <rPr>
        <sz val="11"/>
        <color rgb="FF000000"/>
        <rFont val="Calibri"/>
        <family val="2"/>
      </rPr>
      <t>13.5</t>
    </r>
  </si>
  <si>
    <r>
      <rPr>
        <sz val="11"/>
        <color rgb="FF000000"/>
        <rFont val="Calibri"/>
        <family val="2"/>
      </rPr>
      <t>Ārkārtas situāciju saziņas plāni ir pārbaudīti.</t>
    </r>
  </si>
  <si>
    <r>
      <rPr>
        <sz val="11"/>
        <color theme="1" tint="0.34998626667073579"/>
        <rFont val="Calibri"/>
        <family val="2"/>
      </rPr>
      <t>C.5</t>
    </r>
  </si>
  <si>
    <r>
      <rPr>
        <sz val="11"/>
        <color rgb="FF000000"/>
        <rFont val="Calibri"/>
        <family val="2"/>
      </rPr>
      <t>13.6</t>
    </r>
  </si>
  <si>
    <r>
      <rPr>
        <sz val="11"/>
        <color rgb="FF000000"/>
        <rFont val="Calibri"/>
        <family val="2"/>
      </rPr>
      <t>Ārkārtas situāciju saziņas plāni paredz iespēju, ka noteiktiem notikumiem tiek pievērsta lielāka plašsaziņas līdzekļu uzmanība.</t>
    </r>
  </si>
  <si>
    <r>
      <rPr>
        <sz val="11"/>
        <color theme="1" tint="0.34998626667073579"/>
        <rFont val="Calibri"/>
        <family val="2"/>
      </rPr>
      <t>C.5</t>
    </r>
  </si>
  <si>
    <r>
      <rPr>
        <sz val="11"/>
        <color rgb="FF000000"/>
        <rFont val="Calibri"/>
        <family val="2"/>
      </rPr>
      <t>13.7</t>
    </r>
  </si>
  <si>
    <r>
      <rPr>
        <sz val="11"/>
        <color rgb="FF000000"/>
        <rFont val="Calibri"/>
        <family val="2"/>
      </rPr>
      <t>Ārkārtas situāciju saziņas plāni paredz iespēju, ka noteiktu notikumu rezultātā sabiedrība pieprasa vairāk informācijas.</t>
    </r>
  </si>
  <si>
    <r>
      <rPr>
        <sz val="11"/>
        <color theme="1" tint="0.34998626667073579"/>
        <rFont val="Calibri"/>
        <family val="2"/>
      </rPr>
      <t>C.5</t>
    </r>
  </si>
  <si>
    <r>
      <rPr>
        <sz val="11"/>
        <color rgb="FF000000"/>
        <rFont val="Calibri"/>
        <family val="2"/>
      </rPr>
      <t>13.8</t>
    </r>
  </si>
  <si>
    <r>
      <rPr>
        <sz val="11"/>
        <color rgb="FF000000"/>
        <rFont val="Calibri"/>
        <family val="2"/>
      </rPr>
      <t>Ir izveidoti vairāki kanāli riska paziņošanai (piemēram, tīmekļa vietnē, pa e-pastu, noteiktiem jautājumiem paredzētas tālruņa līnijas).</t>
    </r>
  </si>
  <si>
    <r>
      <rPr>
        <sz val="11"/>
        <color theme="1" tint="0.34998626667073579"/>
        <rFont val="Calibri"/>
        <family val="2"/>
      </rPr>
      <t>C.5</t>
    </r>
  </si>
  <si>
    <r>
      <rPr>
        <sz val="11"/>
        <color rgb="FF000000"/>
        <rFont val="Calibri"/>
        <family val="2"/>
      </rPr>
      <t>13.9</t>
    </r>
  </si>
  <si>
    <r>
      <rPr>
        <sz val="11"/>
        <color rgb="FF000000"/>
        <rFont val="Calibri"/>
        <family val="2"/>
      </rPr>
      <t>Veselības aprūpes un citiem speciālistiem tiek savlaicīgi sniegta informācija un norādījumi par notikumu, lai viņi varētu pienācīgi atbildēt iedzīvotājiem.</t>
    </r>
  </si>
  <si>
    <r>
      <rPr>
        <sz val="11"/>
        <color theme="1" tint="0.34998626667073579"/>
        <rFont val="Calibri"/>
        <family val="2"/>
      </rPr>
      <t>C.5</t>
    </r>
  </si>
  <si>
    <r>
      <rPr>
        <b/>
        <sz val="11"/>
        <color rgb="FF000000"/>
        <rFont val="Calibri"/>
        <family val="2"/>
      </rPr>
      <t>PRK</t>
    </r>
  </si>
  <si>
    <r>
      <rPr>
        <b/>
        <sz val="11"/>
        <color rgb="FF000000"/>
        <rFont val="Calibri"/>
        <family val="2"/>
      </rPr>
      <t>VRK</t>
    </r>
  </si>
  <si>
    <t>CHECK BSI</t>
  </si>
  <si>
    <t>CHECK CSI</t>
  </si>
  <si>
    <t>Weighted BSI</t>
  </si>
  <si>
    <t>Weighted ratio CSI</t>
  </si>
  <si>
    <t>score BSI</t>
  </si>
  <si>
    <t>score CSI</t>
  </si>
  <si>
    <t>BSI NA</t>
  </si>
  <si>
    <t>CSI NA</t>
  </si>
  <si>
    <r>
      <rPr>
        <b/>
        <sz val="18"/>
        <rFont val="Calibri"/>
        <family val="2"/>
      </rPr>
      <t>Resursi: apmācīts darbaspēks</t>
    </r>
  </si>
  <si>
    <r>
      <rPr>
        <b/>
        <sz val="16"/>
        <color rgb="FFFFFFFF"/>
        <rFont val="Calibri"/>
        <family val="2"/>
      </rPr>
      <t>Veiktspējas rādītājs</t>
    </r>
  </si>
  <si>
    <r>
      <rPr>
        <b/>
        <sz val="11"/>
        <color rgb="FFFFFFFF"/>
        <rFont val="Calibri"/>
        <family val="2"/>
      </rPr>
      <t>PVO</t>
    </r>
  </si>
  <si>
    <r>
      <rPr>
        <b/>
        <sz val="11"/>
        <color rgb="FFFFFFFF"/>
        <rFont val="Calibri"/>
        <family val="2"/>
      </rPr>
      <t xml:space="preserve">KĀN </t>
    </r>
  </si>
  <si>
    <r>
      <rPr>
        <b/>
        <sz val="14"/>
        <rFont val="Calibri"/>
        <family val="2"/>
      </rPr>
      <t>Vērtējums</t>
    </r>
  </si>
  <si>
    <r>
      <rPr>
        <b/>
        <sz val="16"/>
        <color rgb="FFFFFFFF"/>
        <rFont val="Calibri"/>
        <family val="2"/>
      </rPr>
      <t>Atsauces</t>
    </r>
  </si>
  <si>
    <r>
      <rPr>
        <b/>
        <sz val="12"/>
        <rFont val="Calibri"/>
        <family val="2"/>
      </rPr>
      <t>NP/NZ</t>
    </r>
  </si>
  <si>
    <r>
      <rPr>
        <b/>
        <sz val="11"/>
        <color rgb="FF000000"/>
        <rFont val="Calibri"/>
        <family val="2"/>
      </rPr>
      <t>Piezīmes</t>
    </r>
  </si>
  <si>
    <r>
      <rPr>
        <sz val="11"/>
        <color rgb="FF000000"/>
        <rFont val="Calibri"/>
        <family val="2"/>
      </rPr>
      <t>Sabiedrības veselības personāla prasmes un kompetence ir pietiekama, lai pastāvīgi uzraudzītu sabiedrības veselību un reaģētu visos veselības sistēmas līmeņos.</t>
    </r>
  </si>
  <si>
    <r>
      <rPr>
        <sz val="11"/>
        <color theme="1" tint="0.34998626667073579"/>
        <rFont val="Calibri"/>
        <family val="2"/>
      </rPr>
      <t>R.2</t>
    </r>
  </si>
  <si>
    <r>
      <rPr>
        <sz val="11"/>
        <color theme="1" tint="0.34998626667073579"/>
        <rFont val="Calibri"/>
        <family val="2"/>
      </rPr>
      <t>D.4.3</t>
    </r>
  </si>
  <si>
    <r>
      <rPr>
        <sz val="11"/>
        <color rgb="FF000000"/>
        <rFont val="Calibri"/>
        <family val="2"/>
      </rPr>
      <t xml:space="preserve">Ir pieejami cilvēkresursi, lai īstenotu SVAN pamatspēju prasības.
</t>
    </r>
  </si>
  <si>
    <r>
      <rPr>
        <sz val="11"/>
        <color theme="1" tint="0.34998626667073579"/>
        <rFont val="Calibri"/>
        <family val="2"/>
      </rPr>
      <t>R.2</t>
    </r>
  </si>
  <si>
    <r>
      <rPr>
        <sz val="11"/>
        <color theme="1" tint="0.34998626667073579"/>
        <rFont val="Calibri"/>
        <family val="2"/>
      </rPr>
      <t>D.4.1</t>
    </r>
  </si>
  <si>
    <r>
      <rPr>
        <sz val="11"/>
        <color rgb="FF000000"/>
        <rFont val="Calibri"/>
        <family val="2"/>
      </rPr>
      <t>Ir nodrošināts kompetents sabiedrības veselības aizsardzības darbaspēks, lai nepārtraukti sniegtu veselības aprūpes pakalpojumus.</t>
    </r>
  </si>
  <si>
    <r>
      <rPr>
        <sz val="11"/>
        <color theme="1" tint="0.34998626667073579"/>
        <rFont val="Calibri"/>
        <family val="2"/>
      </rPr>
      <t>R.2</t>
    </r>
  </si>
  <si>
    <r>
      <rPr>
        <sz val="11"/>
        <color rgb="FF000000"/>
        <rFont val="Calibri"/>
        <family val="2"/>
      </rPr>
      <t>Izglītība, apmācība un mācības tiek atbalstītas organizācijas stratēģiskajā un darbības līmenī.</t>
    </r>
  </si>
  <si>
    <r>
      <rPr>
        <sz val="11"/>
        <color theme="1" tint="0.34998626667073579"/>
        <rFont val="Calibri"/>
        <family val="2"/>
      </rPr>
      <t>R.2</t>
    </r>
  </si>
  <si>
    <r>
      <rPr>
        <sz val="11"/>
        <color rgb="FF000000"/>
        <rFont val="Calibri"/>
        <family val="2"/>
      </rPr>
      <t>4.1</t>
    </r>
  </si>
  <si>
    <r>
      <rPr>
        <sz val="11"/>
        <color rgb="FF000000"/>
        <rFont val="Calibri"/>
        <family val="2"/>
      </rPr>
      <t>Izglītība, apmācība un mācības ir daļa no organizācijas sagatavotības plānošanas darbībām.</t>
    </r>
  </si>
  <si>
    <r>
      <rPr>
        <sz val="11"/>
        <color theme="1" tint="0.34998626667073579"/>
        <rFont val="Calibri"/>
        <family val="2"/>
      </rPr>
      <t>R.2</t>
    </r>
  </si>
  <si>
    <r>
      <rPr>
        <sz val="11"/>
        <color rgb="FF000000"/>
        <rFont val="Calibri"/>
        <family val="2"/>
      </rPr>
      <t>Sagatavotības līmeni novērtē, izmantojot simulācijas mācības.</t>
    </r>
  </si>
  <si>
    <r>
      <rPr>
        <sz val="11"/>
        <color rgb="FF000000"/>
        <rFont val="Calibri"/>
        <family val="2"/>
      </rPr>
      <t>5.1</t>
    </r>
  </si>
  <si>
    <r>
      <rPr>
        <sz val="11"/>
        <color rgb="FF000000"/>
        <rFont val="Calibri"/>
        <family val="2"/>
      </rPr>
      <t>Mācībās ir iesaistītas attiecīgas partnerorganizācijas, lai uzlabotu izpratni cita par citas reaģēšanas plāniem.</t>
    </r>
  </si>
  <si>
    <r>
      <rPr>
        <sz val="11"/>
        <color theme="1" tint="0.34998626667073579"/>
        <rFont val="Calibri"/>
        <family val="2"/>
      </rPr>
      <t>R.2</t>
    </r>
  </si>
  <si>
    <r>
      <rPr>
        <sz val="11"/>
        <color rgb="FF000000"/>
        <rFont val="Calibri"/>
        <family val="2"/>
      </rPr>
      <t>Apmācība, mācības un incidentu pārskatīšana tiek izmantota, lai izprastu un uzlabotu riska pārvaldības procedūras un palielinātu spējas.</t>
    </r>
  </si>
  <si>
    <r>
      <rPr>
        <sz val="11"/>
        <color theme="1" tint="0.34998626667073579"/>
        <rFont val="Calibri"/>
        <family val="2"/>
      </rPr>
      <t>R.2</t>
    </r>
  </si>
  <si>
    <r>
      <rPr>
        <sz val="11"/>
        <color rgb="FF000000"/>
        <rFont val="Calibri"/>
        <family val="2"/>
      </rPr>
      <t>6.1</t>
    </r>
  </si>
  <si>
    <r>
      <rPr>
        <sz val="11"/>
        <color rgb="FF000000"/>
        <rFont val="Calibri"/>
        <family val="2"/>
      </rPr>
      <t>Mācības pamatojas uz scenāriju un ir pielāgotas esošajiem apstākļiem (piemēram, vietējiem, reģionāliem, valsts un starptautiskiem).</t>
    </r>
  </si>
  <si>
    <r>
      <rPr>
        <sz val="11"/>
        <color theme="1" tint="0.34998626667073579"/>
        <rFont val="Calibri"/>
        <family val="2"/>
      </rPr>
      <t>R.2</t>
    </r>
  </si>
  <si>
    <r>
      <rPr>
        <sz val="11"/>
        <color rgb="FF000000"/>
        <rFont val="Calibri"/>
        <family val="2"/>
      </rPr>
      <t>6.2</t>
    </r>
  </si>
  <si>
    <r>
      <rPr>
        <sz val="11"/>
        <color rgb="FF000000"/>
        <rFont val="Calibri"/>
        <family val="2"/>
      </rPr>
      <t>Lai veiktu sekmīgas simulācijas mācības, plānošanas grupai ir dots skaidrs pilnvarojums un mandāts plānot, veikt un novērtēt mācības.</t>
    </r>
  </si>
  <si>
    <r>
      <rPr>
        <sz val="11"/>
        <color theme="1" tint="0.34998626667073579"/>
        <rFont val="Calibri"/>
        <family val="2"/>
      </rPr>
      <t>R.2</t>
    </r>
  </si>
  <si>
    <r>
      <rPr>
        <sz val="11"/>
        <color rgb="FF000000"/>
        <rFont val="Calibri"/>
        <family val="2"/>
      </rPr>
      <t>6.3</t>
    </r>
  </si>
  <si>
    <r>
      <rPr>
        <sz val="11"/>
        <color rgb="FF000000"/>
        <rFont val="Calibri"/>
        <family val="2"/>
      </rPr>
      <t>Simulācijas mācību uzdevums ir noteikt uzlabojamās jomas.</t>
    </r>
  </si>
  <si>
    <r>
      <rPr>
        <sz val="11"/>
        <color theme="1" tint="0.34998626667073579"/>
        <rFont val="Calibri"/>
        <family val="2"/>
      </rPr>
      <t>R.2</t>
    </r>
  </si>
  <si>
    <r>
      <rPr>
        <sz val="11"/>
        <color rgb="FF000000"/>
        <rFont val="Calibri"/>
        <family val="2"/>
      </rPr>
      <t>Mācības tiek veiktas, lai pārbaudītu SVAN pamatspēju faktisko funkcionalitāti.</t>
    </r>
  </si>
  <si>
    <r>
      <rPr>
        <sz val="11"/>
        <color theme="1" tint="0.34998626667073579"/>
        <rFont val="Calibri"/>
        <family val="2"/>
      </rPr>
      <t>R.2</t>
    </r>
  </si>
  <si>
    <r>
      <rPr>
        <sz val="11"/>
        <color rgb="FF000000"/>
        <rFont val="Calibri"/>
        <family val="2"/>
      </rPr>
      <t xml:space="preserve">Izglītības, apmācības un simulācijas mācību sākotnējie mērķi un uzdevumi tiek novērtēti, un gūtās atziņas tiek dokumentētas ziņojumā.
</t>
    </r>
  </si>
  <si>
    <r>
      <rPr>
        <sz val="11"/>
        <color theme="1" tint="0.34998626667073579"/>
        <rFont val="Calibri"/>
        <family val="2"/>
      </rPr>
      <t>R.2</t>
    </r>
  </si>
  <si>
    <r>
      <rPr>
        <b/>
        <sz val="11"/>
        <color rgb="FF000000"/>
        <rFont val="Calibri"/>
        <family val="2"/>
      </rPr>
      <t>PRK</t>
    </r>
  </si>
  <si>
    <r>
      <rPr>
        <b/>
        <sz val="11"/>
        <color rgb="FF000000"/>
        <rFont val="Calibri"/>
        <family val="2"/>
      </rPr>
      <t>VRK</t>
    </r>
  </si>
  <si>
    <t>Complete the yellow section by putting a '1' in the relevant percentage box, or N/A if the measure isn't applicable to your country</t>
  </si>
  <si>
    <t>CHECK BSI</t>
  </si>
  <si>
    <t>CHECK CSI</t>
  </si>
  <si>
    <t>Weighted BSI</t>
  </si>
  <si>
    <t>Weighted ratio CSI</t>
  </si>
  <si>
    <t>score BSI</t>
  </si>
  <si>
    <t>score CSI</t>
  </si>
  <si>
    <t>BSI NA</t>
  </si>
  <si>
    <t>CSI NA</t>
  </si>
  <si>
    <r>
      <rPr>
        <b/>
        <sz val="18"/>
        <rFont val="Calibri"/>
        <family val="2"/>
      </rPr>
      <t>Atbalsta spējas: uzraudzība</t>
    </r>
  </si>
  <si>
    <r>
      <rPr>
        <b/>
        <sz val="16"/>
        <color rgb="FFFFFFFF"/>
        <rFont val="Calibri"/>
        <family val="2"/>
      </rPr>
      <t>Veiktspējas rādītājs</t>
    </r>
  </si>
  <si>
    <r>
      <rPr>
        <b/>
        <sz val="11"/>
        <color rgb="FFFFFFFF"/>
        <rFont val="Calibri"/>
        <family val="2"/>
      </rPr>
      <t>PVO</t>
    </r>
  </si>
  <si>
    <r>
      <rPr>
        <b/>
        <sz val="11"/>
        <color rgb="FFFFFFFF"/>
        <rFont val="Calibri"/>
        <family val="2"/>
      </rPr>
      <t xml:space="preserve">KĀN </t>
    </r>
  </si>
  <si>
    <r>
      <rPr>
        <b/>
        <sz val="14"/>
        <rFont val="Calibri"/>
        <family val="2"/>
      </rPr>
      <t>Vērtējums</t>
    </r>
  </si>
  <si>
    <r>
      <rPr>
        <b/>
        <sz val="16"/>
        <color rgb="FFFFFFFF"/>
        <rFont val="Calibri"/>
        <family val="2"/>
      </rPr>
      <t>Atsauces</t>
    </r>
  </si>
  <si>
    <r>
      <rPr>
        <b/>
        <sz val="12"/>
        <rFont val="Calibri"/>
        <family val="2"/>
      </rPr>
      <t>NP/NZ</t>
    </r>
  </si>
  <si>
    <r>
      <rPr>
        <b/>
        <sz val="11"/>
        <color rgb="FF000000"/>
        <rFont val="Calibri"/>
        <family val="2"/>
      </rPr>
      <t>Piezīmes</t>
    </r>
  </si>
  <si>
    <r>
      <rPr>
        <sz val="11"/>
        <color rgb="FF000000"/>
        <rFont val="Calibri"/>
        <family val="2"/>
      </rPr>
      <t xml:space="preserve"> </t>
    </r>
  </si>
  <si>
    <r>
      <rPr>
        <sz val="11"/>
        <color rgb="FF000000"/>
        <rFont val="Calibri"/>
        <family val="2"/>
      </rPr>
      <t>Ir izveidota uzraudzības sistēma, kura pamatojas uz rādītājiem.</t>
    </r>
  </si>
  <si>
    <r>
      <rPr>
        <sz val="11"/>
        <color theme="1" tint="0.34998626667073579"/>
        <rFont val="Calibri"/>
        <family val="2"/>
      </rPr>
      <t>C.2</t>
    </r>
  </si>
  <si>
    <r>
      <rPr>
        <sz val="11"/>
        <color rgb="FF9BBB59" tint="-0.49989318521683401"/>
        <rFont val="Calibri"/>
        <family val="2"/>
      </rPr>
      <t>D.2.1</t>
    </r>
  </si>
  <si>
    <r>
      <rPr>
        <sz val="11"/>
        <color rgb="FF000000"/>
        <rFont val="Calibri"/>
        <family val="2"/>
      </rPr>
      <t>1.1</t>
    </r>
  </si>
  <si>
    <r>
      <rPr>
        <sz val="11"/>
        <color rgb="FF000000"/>
        <rFont val="Calibri"/>
        <family val="2"/>
      </rPr>
      <t>Šie rādītāji ir noteikti protokolos, lai varētu savlaicīgi veikt pēcpasākumus.</t>
    </r>
  </si>
  <si>
    <r>
      <rPr>
        <sz val="11"/>
        <color theme="1" tint="0.34998626667073579"/>
        <rFont val="Calibri"/>
        <family val="2"/>
      </rPr>
      <t>C.2</t>
    </r>
  </si>
  <si>
    <r>
      <rPr>
        <sz val="11"/>
        <color rgb="FF000000"/>
        <rFont val="Calibri"/>
        <family val="2"/>
      </rPr>
      <t>Ir izveidota epidemioloģiskās informācijas ieguves sistēma.</t>
    </r>
  </si>
  <si>
    <r>
      <rPr>
        <sz val="11"/>
        <color theme="1" tint="0.34998626667073579"/>
        <rFont val="Calibri"/>
        <family val="2"/>
      </rPr>
      <t>C.2</t>
    </r>
  </si>
  <si>
    <r>
      <rPr>
        <sz val="11"/>
        <color rgb="FF9BBB59" tint="-0.49989318521683401"/>
        <rFont val="Calibri"/>
        <family val="2"/>
      </rPr>
      <t>D.2.1 D.2.4</t>
    </r>
  </si>
  <si>
    <r>
      <rPr>
        <sz val="11"/>
        <color rgb="FF000000"/>
        <rFont val="Calibri"/>
        <family val="2"/>
      </rPr>
      <t>2.1</t>
    </r>
  </si>
  <si>
    <r>
      <rPr>
        <sz val="11"/>
        <color rgb="FF000000"/>
        <rFont val="Calibri"/>
        <family val="2"/>
      </rPr>
      <t>Sabiedrības veselībai problemātiski notikumi ir noteikti protokolos, lai varētu savlaicīgi veikt pēcpasākumus.</t>
    </r>
  </si>
  <si>
    <r>
      <rPr>
        <sz val="11"/>
        <color theme="1" tint="0.34998626667073579"/>
        <rFont val="Calibri"/>
        <family val="2"/>
      </rPr>
      <t>C.2</t>
    </r>
  </si>
  <si>
    <r>
      <rPr>
        <sz val="11"/>
        <color rgb="FF000000"/>
        <rFont val="Calibri"/>
        <family val="2"/>
      </rPr>
      <t>2.3</t>
    </r>
  </si>
  <si>
    <r>
      <rPr>
        <sz val="11"/>
        <color rgb="FF000000"/>
        <rFont val="Calibri"/>
        <family val="2"/>
      </rPr>
      <t>Uzraudzības sistēma nodrošina uzraudzības datu ziņošanu reāllaikā.</t>
    </r>
  </si>
  <si>
    <r>
      <rPr>
        <sz val="11"/>
        <color theme="1" tint="0.34998626667073579"/>
        <rFont val="Calibri"/>
        <family val="2"/>
      </rPr>
      <t>C.2</t>
    </r>
  </si>
  <si>
    <r>
      <rPr>
        <sz val="11"/>
        <color rgb="FF9BBB59" tint="-0.49989318521683401"/>
        <rFont val="Calibri"/>
        <family val="2"/>
      </rPr>
      <t>D.2.2</t>
    </r>
  </si>
  <si>
    <r>
      <rPr>
        <sz val="11"/>
        <color rgb="FF000000"/>
        <rFont val="Calibri"/>
        <family val="2"/>
      </rPr>
      <t>2.4</t>
    </r>
  </si>
  <si>
    <r>
      <rPr>
        <sz val="11"/>
        <color rgb="FF000000"/>
        <rFont val="Calibri"/>
        <family val="2"/>
      </rPr>
      <t>Uzraudzības sistēma ir jutīga un elastīga, lai atklātu sākotnējos gadījumus vai notikumus.</t>
    </r>
  </si>
  <si>
    <r>
      <rPr>
        <sz val="11"/>
        <color theme="1" tint="0.34998626667073579"/>
        <rFont val="Calibri"/>
        <family val="2"/>
      </rPr>
      <t>C.2</t>
    </r>
  </si>
  <si>
    <r>
      <rPr>
        <sz val="11"/>
        <color rgb="FF000000"/>
        <rFont val="Calibri"/>
        <family val="2"/>
      </rPr>
      <t>2.5</t>
    </r>
  </si>
  <si>
    <r>
      <rPr>
        <sz val="11"/>
        <color rgb="FF000000"/>
        <rFont val="Calibri"/>
        <family val="2"/>
      </rPr>
      <t xml:space="preserve">Uzraudzības sistēmā tiek saņemta informācija no plaša dažādu uzticamu resursu loka. </t>
    </r>
  </si>
  <si>
    <r>
      <rPr>
        <sz val="11"/>
        <color theme="1" tint="0.34998626667073579"/>
        <rFont val="Calibri"/>
        <family val="2"/>
      </rPr>
      <t>C.2</t>
    </r>
  </si>
  <si>
    <r>
      <rPr>
        <sz val="11"/>
        <color rgb="FF000000"/>
        <rFont val="Calibri"/>
        <family val="2"/>
      </rPr>
      <t>2.6</t>
    </r>
  </si>
  <si>
    <r>
      <rPr>
        <sz val="11"/>
        <color rgb="FF000000"/>
        <rFont val="Calibri"/>
        <family val="2"/>
      </rPr>
      <t>Uzraudzības tīklā ir iekļauta informācija no veterinārās uzraudzības sistēmām.</t>
    </r>
  </si>
  <si>
    <r>
      <rPr>
        <sz val="11"/>
        <color theme="1" tint="0.34998626667073579"/>
        <rFont val="Calibri"/>
        <family val="2"/>
      </rPr>
      <t>C.2</t>
    </r>
  </si>
  <si>
    <r>
      <rPr>
        <sz val="11"/>
        <color rgb="FF000000"/>
        <rFont val="Calibri"/>
        <family val="2"/>
      </rPr>
      <t>2.7</t>
    </r>
  </si>
  <si>
    <r>
      <rPr>
        <sz val="11"/>
        <color rgb="FF000000"/>
        <rFont val="Calibri"/>
        <family val="2"/>
      </rPr>
      <t>Uzraudzības tīklā ir iekļauta informācija no entomoloģiskās uzraudzības sistēmām.</t>
    </r>
  </si>
  <si>
    <r>
      <rPr>
        <sz val="11"/>
        <color theme="1" tint="0.34998626667073579"/>
        <rFont val="Calibri"/>
        <family val="2"/>
      </rPr>
      <t>C.2</t>
    </r>
  </si>
  <si>
    <r>
      <rPr>
        <sz val="11"/>
        <color rgb="FF000000"/>
        <rFont val="Calibri"/>
        <family val="2"/>
      </rPr>
      <t>2.8</t>
    </r>
  </si>
  <si>
    <r>
      <rPr>
        <sz val="11"/>
        <color rgb="FF000000"/>
        <rFont val="Calibri"/>
        <family val="2"/>
      </rPr>
      <t>Uzraudzības tīklā ir iekļauta informācija no vides uzraudzības sistēmām.</t>
    </r>
  </si>
  <si>
    <r>
      <rPr>
        <sz val="11"/>
        <color theme="1" tint="0.34998626667073579"/>
        <rFont val="Calibri"/>
        <family val="2"/>
      </rPr>
      <t>C.2</t>
    </r>
  </si>
  <si>
    <r>
      <rPr>
        <sz val="11"/>
        <color rgb="FF000000"/>
        <rFont val="Calibri"/>
        <family val="2"/>
      </rPr>
      <t>2.9</t>
    </r>
  </si>
  <si>
    <r>
      <rPr>
        <sz val="11"/>
        <color rgb="FF000000"/>
        <rFont val="Calibri"/>
        <family val="2"/>
      </rPr>
      <t>Uzraudzības tīklā ir iekļauta informācija no meteoroloģiskās uzraudzības sistēmām.</t>
    </r>
  </si>
  <si>
    <r>
      <rPr>
        <sz val="11"/>
        <color theme="1" tint="0.34998626667073579"/>
        <rFont val="Calibri"/>
        <family val="2"/>
      </rPr>
      <t>C.2</t>
    </r>
  </si>
  <si>
    <r>
      <rPr>
        <sz val="11"/>
        <color rgb="FF000000"/>
        <rFont val="Calibri"/>
        <family val="2"/>
      </rPr>
      <t>2.10</t>
    </r>
  </si>
  <si>
    <r>
      <rPr>
        <sz val="11"/>
        <color rgb="FF000000"/>
        <rFont val="Calibri"/>
        <family val="2"/>
      </rPr>
      <t>Uzraudzības tīklā ir iekļauta informācija no mikrobioloģiskās uzraudzības sistēmām.</t>
    </r>
  </si>
  <si>
    <r>
      <rPr>
        <sz val="11"/>
        <color theme="1" tint="0.34998626667073579"/>
        <rFont val="Calibri"/>
        <family val="2"/>
      </rPr>
      <t>C.2</t>
    </r>
  </si>
  <si>
    <r>
      <rPr>
        <sz val="11"/>
        <color rgb="FF000000"/>
        <rFont val="Calibri"/>
        <family val="2"/>
      </rPr>
      <t>Uzraudzības sistēma ģenerē agrīnās brīdināšanas signālu par sabiedrības veselībai problemātisku iespējamu notikumu.</t>
    </r>
  </si>
  <si>
    <r>
      <rPr>
        <sz val="11"/>
        <color theme="1" tint="0.34998626667073579"/>
        <rFont val="Calibri"/>
        <family val="2"/>
      </rPr>
      <t>C.2</t>
    </r>
  </si>
  <si>
    <r>
      <rPr>
        <sz val="11"/>
        <color rgb="FF000000"/>
        <rFont val="Calibri"/>
        <family val="2"/>
      </rPr>
      <t>Notiek dalība ES uzraudzības tīklos.</t>
    </r>
  </si>
  <si>
    <r>
      <rPr>
        <sz val="11"/>
        <color theme="1" tint="0.34998626667073579"/>
        <rFont val="Calibri"/>
        <family val="2"/>
      </rPr>
      <t>C.2</t>
    </r>
  </si>
  <si>
    <r>
      <rPr>
        <sz val="11"/>
        <color rgb="FF9BBB59" tint="-0.49989318521683401"/>
        <rFont val="Calibri"/>
        <family val="2"/>
      </rPr>
      <t>D.2.2</t>
    </r>
  </si>
  <si>
    <r>
      <rPr>
        <sz val="11"/>
        <color rgb="FF000000"/>
        <rFont val="Calibri"/>
        <family val="2"/>
      </rPr>
      <t>Uzraudzības sistēma atbilst ES un PVO standartiem attiecībā uz epidemioloģiskajiem datiem par visām slimībām, ko uzrauga ES, to gadījumu definīcijām un ziņošanas protokoliem.</t>
    </r>
  </si>
  <si>
    <r>
      <rPr>
        <sz val="11"/>
        <color theme="1" tint="0.34998626667073579"/>
        <rFont val="Calibri"/>
        <family val="2"/>
      </rPr>
      <t>C.2</t>
    </r>
  </si>
  <si>
    <r>
      <rPr>
        <sz val="11"/>
        <color rgb="FF9BBB59" tint="-0.49989318521683401"/>
        <rFont val="Calibri"/>
        <family val="2"/>
      </rPr>
      <t>D.2.2</t>
    </r>
  </si>
  <si>
    <r>
      <rPr>
        <sz val="11"/>
        <color rgb="FF000000"/>
        <rFont val="Calibri"/>
        <family val="2"/>
      </rPr>
      <t>Par uzraudzības datiem sistemātiski un regulāri ziņo attiecīgo nozaru pārstāvjiem un ieinteresētajām personām.</t>
    </r>
  </si>
  <si>
    <r>
      <rPr>
        <sz val="11"/>
        <color theme="1" tint="0.34998626667073579"/>
        <rFont val="Calibri"/>
        <family val="2"/>
      </rPr>
      <t>C.2</t>
    </r>
  </si>
  <si>
    <r>
      <rPr>
        <sz val="11"/>
        <color rgb="FF000000"/>
        <rFont val="Calibri"/>
        <family val="2"/>
      </rPr>
      <t>6.1</t>
    </r>
  </si>
  <si>
    <r>
      <rPr>
        <sz val="11"/>
        <color rgb="FF000000"/>
        <rFont val="Calibri"/>
        <family val="2"/>
      </rPr>
      <t>Visas attiecīgās uzraudzības sistēmas ir iekļautas tīklā, kur notiek pastāvīga informācijas apmaiņa.</t>
    </r>
  </si>
  <si>
    <r>
      <rPr>
        <sz val="11"/>
        <color theme="1" tint="0.34998626667073579"/>
        <rFont val="Calibri"/>
        <family val="2"/>
      </rPr>
      <t>C.2</t>
    </r>
  </si>
  <si>
    <r>
      <rPr>
        <sz val="11"/>
        <color rgb="FF9BBB59" tint="-0.49989318521683401"/>
        <rFont val="Calibri"/>
        <family val="2"/>
      </rPr>
      <t>D.2.2</t>
    </r>
  </si>
  <si>
    <r>
      <rPr>
        <sz val="11"/>
        <color rgb="FF000000"/>
        <rFont val="Calibri"/>
        <family val="2"/>
      </rPr>
      <t>6.2</t>
    </r>
  </si>
  <si>
    <r>
      <rPr>
        <sz val="11"/>
        <color rgb="FF000000"/>
        <rFont val="Calibri"/>
        <family val="2"/>
      </rPr>
      <t>Ir izveidoti ziņošanas tīkli un protokoli.</t>
    </r>
  </si>
  <si>
    <r>
      <rPr>
        <sz val="11"/>
        <color theme="1" tint="0.34998626667073579"/>
        <rFont val="Calibri"/>
        <family val="2"/>
      </rPr>
      <t>C.2</t>
    </r>
  </si>
  <si>
    <r>
      <rPr>
        <sz val="11"/>
        <color rgb="FF9BBB59" tint="-0.49989318521683401"/>
        <rFont val="Calibri"/>
        <family val="2"/>
      </rPr>
      <t>D.2.2 D.3.2</t>
    </r>
  </si>
  <si>
    <r>
      <rPr>
        <sz val="11"/>
        <color rgb="FF000000"/>
        <rFont val="Calibri"/>
        <family val="2"/>
      </rPr>
      <t>6.3</t>
    </r>
  </si>
  <si>
    <r>
      <rPr>
        <sz val="11"/>
        <color rgb="FF000000"/>
        <rFont val="Calibri"/>
        <family val="2"/>
      </rPr>
      <t xml:space="preserve">Uzraudzības sistēma spēj sniegt informatīvas un konsultatīvas ziņas, kas vajadzīgas reaģēšanai.
</t>
    </r>
  </si>
  <si>
    <r>
      <rPr>
        <sz val="11"/>
        <color theme="1" tint="0.34998626667073579"/>
        <rFont val="Calibri"/>
        <family val="2"/>
      </rPr>
      <t>C.2</t>
    </r>
  </si>
  <si>
    <r>
      <rPr>
        <sz val="11"/>
        <color rgb="FF9BBB59" tint="-0.49989318521683401"/>
        <rFont val="Calibri"/>
        <family val="2"/>
      </rPr>
      <t>D.2.3</t>
    </r>
  </si>
  <si>
    <r>
      <rPr>
        <b/>
        <sz val="11"/>
        <color rgb="FF000000"/>
        <rFont val="Calibri"/>
        <family val="2"/>
      </rPr>
      <t>PRK</t>
    </r>
  </si>
  <si>
    <r>
      <rPr>
        <b/>
        <sz val="11"/>
        <color rgb="FF000000"/>
        <rFont val="Calibri"/>
        <family val="2"/>
      </rPr>
      <t>VRK</t>
    </r>
  </si>
  <si>
    <t>CHECK BSI</t>
  </si>
  <si>
    <t>CHECK CSI</t>
  </si>
  <si>
    <t>Weighted BSI</t>
  </si>
  <si>
    <t>Weighted ratio CSI</t>
  </si>
  <si>
    <t>score BSI</t>
  </si>
  <si>
    <t>score CSI</t>
  </si>
  <si>
    <t>BSI NA</t>
  </si>
  <si>
    <t>CSI NA</t>
  </si>
  <si>
    <r>
      <rPr>
        <b/>
        <sz val="18"/>
        <rFont val="Calibri"/>
        <family val="2"/>
      </rPr>
      <t>Atbalsta spējas: riska novērtēšana</t>
    </r>
  </si>
  <si>
    <r>
      <rPr>
        <b/>
        <sz val="16"/>
        <color rgb="FFFFFFFF"/>
        <rFont val="Calibri"/>
        <family val="2"/>
      </rPr>
      <t>Veiktspējas rādītājs</t>
    </r>
  </si>
  <si>
    <r>
      <rPr>
        <b/>
        <sz val="11"/>
        <color rgb="FFFFFFFF"/>
        <rFont val="Calibri"/>
        <family val="2"/>
      </rPr>
      <t>PVO</t>
    </r>
  </si>
  <si>
    <r>
      <rPr>
        <b/>
        <sz val="11"/>
        <color rgb="FFFFFFFF"/>
        <rFont val="Calibri"/>
        <family val="2"/>
      </rPr>
      <t xml:space="preserve">KĀN </t>
    </r>
  </si>
  <si>
    <r>
      <rPr>
        <b/>
        <sz val="14"/>
        <rFont val="Calibri"/>
        <family val="2"/>
      </rPr>
      <t>Vērtējums</t>
    </r>
  </si>
  <si>
    <r>
      <rPr>
        <b/>
        <sz val="16"/>
        <color rgb="FFFFFFFF"/>
        <rFont val="Calibri"/>
        <family val="2"/>
      </rPr>
      <t>Atsauces</t>
    </r>
  </si>
  <si>
    <r>
      <rPr>
        <b/>
        <sz val="12"/>
        <rFont val="Calibri"/>
        <family val="2"/>
      </rPr>
      <t>NP/NZ</t>
    </r>
  </si>
  <si>
    <r>
      <rPr>
        <b/>
        <sz val="11"/>
        <color rgb="FF000000"/>
        <rFont val="Calibri"/>
        <family val="2"/>
      </rPr>
      <t>Piezīmes</t>
    </r>
  </si>
  <si>
    <r>
      <rPr>
        <sz val="11"/>
        <color rgb="FF000000"/>
        <rFont val="Calibri"/>
        <family val="2"/>
      </rPr>
      <t>Brīdinājumi un agrīnie brīdinājumi tiek novērtēti, pamatojoties uz kopīgu uzraudzības un citu pieejamo datu analīzi.</t>
    </r>
  </si>
  <si>
    <r>
      <rPr>
        <sz val="11"/>
        <color theme="1" tint="0.34998626667073579"/>
        <rFont val="Calibri"/>
        <family val="2"/>
      </rPr>
      <t>C.1</t>
    </r>
  </si>
  <si>
    <r>
      <rPr>
        <sz val="11"/>
        <color rgb="FF000000"/>
        <rFont val="Calibri"/>
        <family val="2"/>
      </rPr>
      <t>Tiek sapulcināta riska novērtējuma grupa, lai novērtētu (iespējama) sabiedrības veselībai problemātiska notikuma risku.</t>
    </r>
  </si>
  <si>
    <r>
      <rPr>
        <sz val="11"/>
        <color theme="1" tint="0.34998626667073579"/>
        <rFont val="Calibri"/>
        <family val="2"/>
      </rPr>
      <t>C.1</t>
    </r>
  </si>
  <si>
    <r>
      <rPr>
        <sz val="11"/>
        <color rgb="FF000000"/>
        <rFont val="Calibri"/>
        <family val="2"/>
      </rPr>
      <t>2.2</t>
    </r>
  </si>
  <si>
    <r>
      <rPr>
        <sz val="11"/>
        <color rgb="FF000000"/>
        <rFont val="Calibri"/>
        <family val="2"/>
      </rPr>
      <t>Riska novērtējuma grupā ir dalībnieki ar papildu zināšanām (piemēram, toksikoloģijas, dzīvnieku veselības, pārtikas nekaitīguma un citos jautājumos).</t>
    </r>
  </si>
  <si>
    <r>
      <rPr>
        <sz val="11"/>
        <color theme="1" tint="0.34998626667073579"/>
        <rFont val="Calibri"/>
        <family val="2"/>
      </rPr>
      <t>C.1</t>
    </r>
  </si>
  <si>
    <r>
      <rPr>
        <sz val="11"/>
        <color rgb="FF000000"/>
        <rFont val="Calibri"/>
        <family val="2"/>
      </rPr>
      <t>2.3</t>
    </r>
  </si>
  <si>
    <r>
      <rPr>
        <sz val="11"/>
        <color rgb="FF000000"/>
        <rFont val="Calibri"/>
        <family val="2"/>
      </rPr>
      <t>Pamatojoties uz slimības iezīmēm, riska novērtējuma grupa izlemj, cik bieži jāatjaunina riska novērtējums.</t>
    </r>
  </si>
  <si>
    <r>
      <rPr>
        <sz val="11"/>
        <color theme="1" tint="0.34998626667073579"/>
        <rFont val="Calibri"/>
        <family val="2"/>
      </rPr>
      <t>C.1</t>
    </r>
  </si>
  <si>
    <r>
      <rPr>
        <sz val="11"/>
        <color rgb="FF000000"/>
        <rFont val="Calibri"/>
        <family val="2"/>
      </rPr>
      <t>2.4</t>
    </r>
  </si>
  <si>
    <r>
      <rPr>
        <sz val="11"/>
        <color rgb="FF000000"/>
        <rFont val="Calibri"/>
        <family val="2"/>
      </rPr>
      <t>Notikumam piešķirtais riska līmenis pamatojas uz varbūtējo (vai zināmo) apdraudējumu.</t>
    </r>
  </si>
  <si>
    <r>
      <rPr>
        <sz val="11"/>
        <color theme="1" tint="0.34998626667073579"/>
        <rFont val="Calibri"/>
        <family val="2"/>
      </rPr>
      <t>C.1</t>
    </r>
  </si>
  <si>
    <r>
      <rPr>
        <sz val="11"/>
        <color rgb="FF000000"/>
        <rFont val="Calibri"/>
        <family val="2"/>
      </rPr>
      <t>2.5</t>
    </r>
  </si>
  <si>
    <r>
      <rPr>
        <sz val="11"/>
        <color rgb="FF000000"/>
        <rFont val="Calibri"/>
        <family val="2"/>
      </rPr>
      <t>Notikumam piešķirtais riska līmenis pamatojas uz iespējamo saskari ar apdraudējumu.</t>
    </r>
  </si>
  <si>
    <r>
      <rPr>
        <sz val="11"/>
        <color theme="1" tint="0.34998626667073579"/>
        <rFont val="Calibri"/>
        <family val="2"/>
      </rPr>
      <t>C.1</t>
    </r>
  </si>
  <si>
    <r>
      <rPr>
        <sz val="11"/>
        <color rgb="FF000000"/>
        <rFont val="Calibri"/>
        <family val="2"/>
      </rPr>
      <t>2.6</t>
    </r>
  </si>
  <si>
    <r>
      <rPr>
        <sz val="11"/>
        <color rgb="FF000000"/>
        <rFont val="Calibri"/>
        <family val="2"/>
      </rPr>
      <t>Notikumam piešķirtais riska līmenis pamatojas uz notikuma kontekstu.</t>
    </r>
  </si>
  <si>
    <r>
      <rPr>
        <sz val="11"/>
        <color theme="1" tint="0.34998626667073579"/>
        <rFont val="Calibri"/>
        <family val="2"/>
      </rPr>
      <t>C.1</t>
    </r>
  </si>
  <si>
    <r>
      <rPr>
        <sz val="11"/>
        <color rgb="FF000000"/>
        <rFont val="Calibri"/>
        <family val="2"/>
      </rPr>
      <t>2.7</t>
    </r>
  </si>
  <si>
    <r>
      <rPr>
        <sz val="11"/>
        <color rgb="FF000000"/>
        <rFont val="Calibri"/>
        <family val="2"/>
      </rPr>
      <t>Riska līmeni nosaka, pamatojoties uz slimības iezīmēm (piemēram, gadījumu / nāves gadījumu skaits, smagas slimības proporcionālā izplatība sabiedrībā, visvairāk skartās klīniskās grupas utt.).</t>
    </r>
  </si>
  <si>
    <r>
      <rPr>
        <sz val="11"/>
        <color theme="1" tint="0.34998626667073579"/>
        <rFont val="Calibri"/>
        <family val="2"/>
      </rPr>
      <t>C.1</t>
    </r>
  </si>
  <si>
    <r>
      <rPr>
        <sz val="11"/>
        <color rgb="FF000000"/>
        <rFont val="Calibri"/>
        <family val="2"/>
      </rPr>
      <t>2.8</t>
    </r>
  </si>
  <si>
    <r>
      <rPr>
        <sz val="11"/>
        <color rgb="FF000000"/>
        <rFont val="Calibri"/>
        <family val="2"/>
      </rPr>
      <t>Riska līmeni nosaka, pamatojoties uz pakalpojumu sniegšanas spēju (piemēram, pacientu skaits primārās aprūpes iestādēs / slimnīcās un intensīvās aprūpes nodaļās uzņemto to pacientu skaits, kam tiek nodrošināta speciālā ārstēšana).</t>
    </r>
  </si>
  <si>
    <r>
      <rPr>
        <sz val="11"/>
        <color theme="1" tint="0.34998626667073579"/>
        <rFont val="Calibri"/>
        <family val="2"/>
      </rPr>
      <t>C.1</t>
    </r>
  </si>
  <si>
    <r>
      <rPr>
        <sz val="11"/>
        <color rgb="FF000000"/>
        <rFont val="Calibri"/>
        <family val="2"/>
      </rPr>
      <t>Riska novērtējumus izmanto, lai palīdzētu veikt sagatavotības plānošanu un reaģēšanas darbības.</t>
    </r>
  </si>
  <si>
    <r>
      <rPr>
        <sz val="11"/>
        <color theme="1" tint="0.34998626667073579"/>
        <rFont val="Calibri"/>
        <family val="2"/>
      </rPr>
      <t>C.1</t>
    </r>
  </si>
  <si>
    <r>
      <rPr>
        <sz val="11"/>
        <color rgb="FF000000"/>
        <rFont val="Calibri"/>
        <family val="2"/>
      </rPr>
      <t>3.1</t>
    </r>
  </si>
  <si>
    <r>
      <rPr>
        <sz val="11"/>
        <color rgb="FF000000"/>
        <rFont val="Calibri"/>
        <family val="2"/>
      </rPr>
      <t>Riska novērtējumā tiek izmantoti skaidri definēti jautājumi, lai palīdzētu noteikt prioritārās darbības.</t>
    </r>
  </si>
  <si>
    <r>
      <rPr>
        <sz val="11"/>
        <color theme="1" tint="0.34998626667073579"/>
        <rFont val="Calibri"/>
        <family val="2"/>
      </rPr>
      <t>C.1</t>
    </r>
  </si>
  <si>
    <r>
      <rPr>
        <sz val="11"/>
        <color rgb="FF000000"/>
        <rFont val="Calibri"/>
        <family val="2"/>
      </rPr>
      <t>3.2</t>
    </r>
  </si>
  <si>
    <r>
      <rPr>
        <sz val="11"/>
        <color rgb="FF000000"/>
        <rFont val="Calibri"/>
        <family val="2"/>
      </rPr>
      <t>Riska novērtējumu izmanto, lai noteiktu riskam pakļautās jomas.</t>
    </r>
  </si>
  <si>
    <r>
      <rPr>
        <sz val="11"/>
        <color theme="1" tint="0.34998626667073579"/>
        <rFont val="Calibri"/>
        <family val="2"/>
      </rPr>
      <t>C.1</t>
    </r>
  </si>
  <si>
    <r>
      <rPr>
        <sz val="11"/>
        <color rgb="FF000000"/>
        <rFont val="Calibri"/>
        <family val="2"/>
      </rPr>
      <t>3.3</t>
    </r>
  </si>
  <si>
    <r>
      <rPr>
        <sz val="11"/>
        <color rgb="FF000000"/>
        <rFont val="Calibri"/>
        <family val="2"/>
      </rPr>
      <t>Riska novērtējumus izmanto, lai noteiktu riskam pakļautās iedzīvotāju grupas.</t>
    </r>
  </si>
  <si>
    <r>
      <rPr>
        <sz val="11"/>
        <color theme="1" tint="0.34998626667073579"/>
        <rFont val="Calibri"/>
        <family val="2"/>
      </rPr>
      <t>C.1</t>
    </r>
  </si>
  <si>
    <r>
      <rPr>
        <sz val="11"/>
        <color rgb="FF000000"/>
        <rFont val="Calibri"/>
        <family val="2"/>
      </rPr>
      <t>3.4</t>
    </r>
  </si>
  <si>
    <r>
      <rPr>
        <sz val="11"/>
        <color rgb="FF000000"/>
        <rFont val="Calibri"/>
        <family val="2"/>
      </rPr>
      <t>Riska novērtējumus izmanto, lai noteiktu un iesaistītu operatīvos partnerus.</t>
    </r>
  </si>
  <si>
    <r>
      <rPr>
        <sz val="11"/>
        <color theme="1" tint="0.34998626667073579"/>
        <rFont val="Calibri"/>
        <family val="2"/>
      </rPr>
      <t>C.1</t>
    </r>
  </si>
  <si>
    <r>
      <rPr>
        <sz val="11"/>
        <color rgb="FF000000"/>
        <rFont val="Calibri"/>
        <family val="2"/>
      </rPr>
      <t>3.5</t>
    </r>
  </si>
  <si>
    <r>
      <rPr>
        <sz val="11"/>
        <color rgb="FF000000"/>
        <rFont val="Calibri"/>
        <family val="2"/>
      </rPr>
      <t>Riska novērtējumus izmanto, lai noteiktu un iesaistītu galvenos politikas partnerus.</t>
    </r>
  </si>
  <si>
    <r>
      <rPr>
        <sz val="11"/>
        <color theme="1" tint="0.34998626667073579"/>
        <rFont val="Calibri"/>
        <family val="2"/>
      </rPr>
      <t>C.1</t>
    </r>
  </si>
  <si>
    <r>
      <rPr>
        <sz val="11"/>
        <color rgb="FF000000"/>
        <rFont val="Calibri"/>
        <family val="2"/>
      </rPr>
      <t>3.6</t>
    </r>
  </si>
  <si>
    <r>
      <rPr>
        <sz val="11"/>
        <color rgb="FF000000"/>
        <rFont val="Calibri"/>
        <family val="2"/>
      </rPr>
      <t>Riska raksturojums ietver informāciju no kvantitatīviem modeļiem, ja tādi ir pieejami un piekļūstami.</t>
    </r>
  </si>
  <si>
    <r>
      <rPr>
        <sz val="11"/>
        <color theme="1" tint="0.34998626667073579"/>
        <rFont val="Calibri"/>
        <family val="2"/>
      </rPr>
      <t>C.1</t>
    </r>
  </si>
  <si>
    <r>
      <rPr>
        <sz val="11"/>
        <color rgb="FF000000"/>
        <rFont val="Calibri"/>
        <family val="2"/>
      </rPr>
      <t>3.7</t>
    </r>
  </si>
  <si>
    <r>
      <rPr>
        <sz val="11"/>
        <color rgb="FF000000"/>
        <rFont val="Calibri"/>
        <family val="2"/>
      </rPr>
      <t>Riska raksturojums ietver ekspertu atzinumus.</t>
    </r>
  </si>
  <si>
    <r>
      <rPr>
        <sz val="11"/>
        <color theme="1" tint="0.34998626667073579"/>
        <rFont val="Calibri"/>
        <family val="2"/>
      </rPr>
      <t>C.1</t>
    </r>
  </si>
  <si>
    <r>
      <rPr>
        <b/>
        <sz val="11"/>
        <color rgb="FF000000"/>
        <rFont val="Calibri"/>
        <family val="2"/>
      </rPr>
      <t>PRK</t>
    </r>
  </si>
  <si>
    <r>
      <rPr>
        <b/>
        <sz val="11"/>
        <color rgb="FF000000"/>
        <rFont val="Calibri"/>
        <family val="2"/>
      </rPr>
      <t>VRK</t>
    </r>
  </si>
  <si>
    <t>CHECK BSI</t>
  </si>
  <si>
    <t>CHECK CSI</t>
  </si>
  <si>
    <t>Weighted BSI</t>
  </si>
  <si>
    <t>Weighted ratio CSI</t>
  </si>
  <si>
    <t>score BSI</t>
  </si>
  <si>
    <t>score CSI</t>
  </si>
  <si>
    <t>BSI NA</t>
  </si>
  <si>
    <t>CSI NA</t>
  </si>
  <si>
    <r>
      <rPr>
        <b/>
        <sz val="18"/>
        <rFont val="Calibri"/>
        <family val="2"/>
      </rPr>
      <t>Reaģēšanas uz notikumu pārvaldība</t>
    </r>
  </si>
  <si>
    <r>
      <rPr>
        <b/>
        <sz val="16"/>
        <color rgb="FFFFFFFF"/>
        <rFont val="Calibri"/>
        <family val="2"/>
      </rPr>
      <t>Veiktspējas rādītājs</t>
    </r>
  </si>
  <si>
    <r>
      <rPr>
        <b/>
        <sz val="11"/>
        <color rgb="FFFFFFFF"/>
        <rFont val="Calibri"/>
        <family val="2"/>
      </rPr>
      <t>PVO</t>
    </r>
  </si>
  <si>
    <r>
      <rPr>
        <b/>
        <sz val="11"/>
        <color rgb="FFFFFFFF"/>
        <rFont val="Calibri"/>
        <family val="2"/>
      </rPr>
      <t>KĀN</t>
    </r>
  </si>
  <si>
    <r>
      <rPr>
        <b/>
        <sz val="14"/>
        <rFont val="Calibri"/>
        <family val="2"/>
      </rPr>
      <t>Vērtējums</t>
    </r>
  </si>
  <si>
    <r>
      <rPr>
        <b/>
        <sz val="16"/>
        <color rgb="FFFFFFFF"/>
        <rFont val="Calibri"/>
        <family val="2"/>
      </rPr>
      <t>Atsauces</t>
    </r>
  </si>
  <si>
    <r>
      <rPr>
        <b/>
        <sz val="12"/>
        <rFont val="Calibri"/>
        <family val="2"/>
      </rPr>
      <t>NP/NZ</t>
    </r>
  </si>
  <si>
    <r>
      <rPr>
        <b/>
        <sz val="11"/>
        <color rgb="FF000000"/>
        <rFont val="Calibri"/>
        <family val="2"/>
      </rPr>
      <t>Piezīmes</t>
    </r>
  </si>
  <si>
    <r>
      <rPr>
        <sz val="11"/>
        <color rgb="FF000000"/>
        <rFont val="Calibri"/>
        <family val="2"/>
      </rPr>
      <t>Ir izveidotas konkrētas procedūras reaģēšanas pasākumu uz veselības ārkārtas situācijām aktivizēšanai un pārtraukšanai.</t>
    </r>
  </si>
  <si>
    <r>
      <rPr>
        <sz val="11"/>
        <color theme="1" tint="0.34998626667073579"/>
        <rFont val="Calibri"/>
        <family val="2"/>
      </rPr>
      <t>G.3</t>
    </r>
  </si>
  <si>
    <r>
      <rPr>
        <sz val="11"/>
        <color rgb="FF000000"/>
        <rFont val="Calibri"/>
        <family val="2"/>
      </rPr>
      <t>1.1</t>
    </r>
  </si>
  <si>
    <r>
      <rPr>
        <sz val="11"/>
        <color rgb="FF000000"/>
        <rFont val="Calibri"/>
        <family val="2"/>
      </rPr>
      <t>Pieņemot lēmumus par reaģēšanu, tiek ņemti vērā šādi principi: piesardzība, proporcionalitāte un elastība.</t>
    </r>
  </si>
  <si>
    <r>
      <rPr>
        <sz val="11"/>
        <color theme="1" tint="0.34998626667073579"/>
        <rFont val="Calibri"/>
        <family val="2"/>
      </rPr>
      <t>G.3</t>
    </r>
  </si>
  <si>
    <r>
      <rPr>
        <sz val="11"/>
        <color rgb="FF000000"/>
        <rFont val="Calibri"/>
        <family val="2"/>
      </rPr>
      <t>Valsts un slimnīcas līmenī ir izveidoti un funkcionē infekcijas profilakses un kontroles standarti.</t>
    </r>
  </si>
  <si>
    <r>
      <rPr>
        <sz val="11"/>
        <color theme="1" tint="0.34998626667073579"/>
        <rFont val="Calibri"/>
        <family val="2"/>
      </rPr>
      <t>C.4</t>
    </r>
  </si>
  <si>
    <r>
      <rPr>
        <sz val="11"/>
        <color theme="1" tint="0.34998626667073579"/>
        <rFont val="Calibri"/>
        <family val="2"/>
      </rPr>
      <t>P.3.3</t>
    </r>
  </si>
  <si>
    <r>
      <rPr>
        <sz val="11"/>
        <color rgb="FF000000"/>
        <rFont val="Calibri"/>
        <family val="2"/>
      </rPr>
      <t>2.1</t>
    </r>
  </si>
  <si>
    <r>
      <rPr>
        <sz val="11"/>
        <color rgb="FF000000"/>
        <rFont val="Calibri"/>
        <family val="2"/>
      </rPr>
      <t>Ir izveidoti drošības pasākumi rīcībai ar patogēnām vielām, un šie pasākumi ir zināmi veselības aprūpes speciālistiem.</t>
    </r>
  </si>
  <si>
    <r>
      <rPr>
        <sz val="11"/>
        <color theme="1" tint="0.34998626667073579"/>
        <rFont val="Calibri"/>
        <family val="2"/>
      </rPr>
      <t>C.4</t>
    </r>
  </si>
  <si>
    <r>
      <rPr>
        <sz val="11"/>
        <color rgb="FF000000"/>
        <rFont val="Calibri"/>
        <family val="2"/>
      </rPr>
      <t>Prioritāro veselības apdraudējumu pārbaudei ir pieejami laboratoriju pakalpojumi.</t>
    </r>
  </si>
  <si>
    <r>
      <rPr>
        <sz val="11"/>
        <color theme="1" tint="0.34998626667073579"/>
        <rFont val="Calibri"/>
        <family val="2"/>
      </rPr>
      <t>C.3</t>
    </r>
  </si>
  <si>
    <r>
      <rPr>
        <sz val="11"/>
        <color theme="1" tint="0.34998626667073579"/>
        <rFont val="Calibri"/>
        <family val="2"/>
      </rPr>
      <t>D.1.1</t>
    </r>
  </si>
  <si>
    <r>
      <rPr>
        <sz val="11"/>
        <color rgb="FF000000"/>
        <rFont val="Calibri"/>
        <family val="2"/>
      </rPr>
      <t>3.1</t>
    </r>
  </si>
  <si>
    <r>
      <rPr>
        <sz val="11"/>
        <color rgb="FF000000"/>
        <rFont val="Calibri"/>
        <family val="2"/>
      </rPr>
      <t>Ir izveidota un īstenota laboratoriju biodrošības un biodrošuma (bioriska pārvaldības) prakse.</t>
    </r>
  </si>
  <si>
    <r>
      <rPr>
        <sz val="11"/>
        <color theme="1" tint="0.34998626667073579"/>
        <rFont val="Calibri"/>
        <family val="2"/>
      </rPr>
      <t>C.4</t>
    </r>
  </si>
  <si>
    <r>
      <rPr>
        <sz val="11"/>
        <color rgb="FF000000"/>
        <rFont val="Calibri"/>
        <family val="2"/>
      </rPr>
      <t>Ir izveidota ārkārtas situāciju operatīvā programma, kurā iekļauts ārkārtas situāciju darbības centrs, darbības procedūras un plāni, kā arī spēja aktivizēt ārkārtas darbības.</t>
    </r>
  </si>
  <si>
    <r>
      <rPr>
        <sz val="11"/>
        <color theme="1" tint="0.34998626667073579"/>
        <rFont val="Calibri"/>
        <family val="2"/>
      </rPr>
      <t>G.3</t>
    </r>
  </si>
  <si>
    <r>
      <rPr>
        <sz val="11"/>
        <color theme="1" tint="0.34998626667073579"/>
        <rFont val="Calibri"/>
        <family val="2"/>
      </rPr>
      <t>R.2.1 R.2.2 R.2.3</t>
    </r>
  </si>
  <si>
    <r>
      <rPr>
        <sz val="11"/>
        <color rgb="FF000000"/>
        <rFont val="Calibri"/>
        <family val="2"/>
      </rPr>
      <t>Ir izveidota pārbaudīta vadības un kontroles struktūra, kurā ir skaidras lomas un atbildības jomas.</t>
    </r>
  </si>
  <si>
    <r>
      <rPr>
        <sz val="11"/>
        <color theme="1" tint="0.34998626667073579"/>
        <rFont val="Calibri"/>
        <family val="2"/>
      </rPr>
      <t>G.3</t>
    </r>
  </si>
  <si>
    <r>
      <rPr>
        <sz val="11"/>
        <color rgb="FF000000"/>
        <rFont val="Calibri"/>
        <family val="2"/>
      </rPr>
      <t>5.1</t>
    </r>
  </si>
  <si>
    <r>
      <rPr>
        <sz val="11"/>
        <color rgb="FF000000"/>
        <rFont val="Calibri"/>
        <family val="2"/>
      </rPr>
      <t>Koordinācija, vadība un kontrole pamatojas uz izveidoto infrastruktūru.</t>
    </r>
  </si>
  <si>
    <r>
      <rPr>
        <sz val="11"/>
        <color theme="1" tint="0.34998626667073579"/>
        <rFont val="Calibri"/>
        <family val="2"/>
      </rPr>
      <t>G.3</t>
    </r>
  </si>
  <si>
    <r>
      <rPr>
        <sz val="11"/>
        <color rgb="FF000000"/>
        <rFont val="Calibri"/>
        <family val="2"/>
      </rPr>
      <t>5.2</t>
    </r>
  </si>
  <si>
    <r>
      <rPr>
        <sz val="11"/>
        <color rgb="FF000000"/>
        <rFont val="Calibri"/>
        <family val="2"/>
      </rPr>
      <t>Koordinācija, vadība un kontrole tiek pastāvīgi uzlabota.</t>
    </r>
  </si>
  <si>
    <r>
      <rPr>
        <sz val="11"/>
        <color theme="1" tint="0.34998626667073579"/>
        <rFont val="Calibri"/>
        <family val="2"/>
      </rPr>
      <t>G.3</t>
    </r>
  </si>
  <si>
    <r>
      <rPr>
        <sz val="11"/>
        <color rgb="FF000000"/>
        <rFont val="Calibri"/>
        <family val="2"/>
      </rPr>
      <t>5.3</t>
    </r>
  </si>
  <si>
    <r>
      <rPr>
        <sz val="11"/>
        <color rgb="FF000000"/>
        <rFont val="Calibri"/>
        <family val="2"/>
      </rPr>
      <t>Ir izveidotas procedūras visu attiecīgo veselības sistēmas partneru, piemēram, sabiedrības veselības, medicīnas un garīgās/psihiskās veselības aprūpes dienestu, koordinēšanai.</t>
    </r>
  </si>
  <si>
    <r>
      <rPr>
        <sz val="11"/>
        <color theme="1" tint="0.34998626667073579"/>
        <rFont val="Calibri"/>
        <family val="2"/>
      </rPr>
      <t>G.3</t>
    </r>
  </si>
  <si>
    <r>
      <rPr>
        <sz val="11"/>
        <color theme="1" tint="0.34998626667073579"/>
        <rFont val="Calibri"/>
        <family val="2"/>
      </rPr>
      <t>R.5.2</t>
    </r>
  </si>
  <si>
    <r>
      <rPr>
        <sz val="11"/>
        <color rgb="FF000000"/>
        <rFont val="Calibri"/>
        <family val="2"/>
      </rPr>
      <t>5.4</t>
    </r>
  </si>
  <si>
    <r>
      <rPr>
        <sz val="11"/>
        <color rgb="FF000000"/>
        <rFont val="Calibri"/>
        <family val="2"/>
      </rPr>
      <t>Koordinēšana ietver uz sabiedrību balstītu aprūpi un resursu mobilizāciju.</t>
    </r>
  </si>
  <si>
    <r>
      <rPr>
        <sz val="11"/>
        <color theme="1" tint="0.34998626667073579"/>
        <rFont val="Calibri"/>
        <family val="2"/>
      </rPr>
      <t>G.3</t>
    </r>
  </si>
  <si>
    <r>
      <rPr>
        <sz val="11"/>
        <color rgb="FF000000"/>
        <rFont val="Calibri"/>
        <family val="2"/>
      </rPr>
      <t>5.5</t>
    </r>
  </si>
  <si>
    <r>
      <rPr>
        <sz val="11"/>
        <color rgb="FF000000"/>
        <rFont val="Calibri"/>
        <family val="2"/>
      </rPr>
      <t>Koordinēšana ietver atbalsta tīklu, konsultatīvo grupu, partneru tīklu un saziņas aktivizēšanu.</t>
    </r>
  </si>
  <si>
    <r>
      <rPr>
        <sz val="11"/>
        <color theme="1" tint="0.34998626667073579"/>
        <rFont val="Calibri"/>
        <family val="2"/>
      </rPr>
      <t>G.3</t>
    </r>
  </si>
  <si>
    <r>
      <rPr>
        <sz val="11"/>
        <color theme="1" tint="0.34998626667073579"/>
        <rFont val="Calibri"/>
        <family val="2"/>
      </rPr>
      <t>R.5.2</t>
    </r>
  </si>
  <si>
    <r>
      <rPr>
        <sz val="11"/>
        <color rgb="FF000000"/>
        <rFont val="Calibri"/>
        <family val="2"/>
      </rPr>
      <t>5.6</t>
    </r>
  </si>
  <si>
    <r>
      <rPr>
        <sz val="11"/>
        <color rgb="FF000000"/>
        <rFont val="Calibri"/>
        <family val="2"/>
      </rPr>
      <t>Sabiedrības veselības sistēmu visos līmeņos atbalsta krīzes vadības grupas.</t>
    </r>
  </si>
  <si>
    <r>
      <rPr>
        <sz val="11"/>
        <color theme="1" tint="0.34998626667073579"/>
        <rFont val="Calibri"/>
        <family val="2"/>
      </rPr>
      <t>G.3</t>
    </r>
  </si>
  <si>
    <r>
      <rPr>
        <sz val="11"/>
        <color rgb="FF000000"/>
        <rFont val="Calibri"/>
        <family val="2"/>
      </rPr>
      <t>5.7</t>
    </r>
  </si>
  <si>
    <r>
      <rPr>
        <sz val="11"/>
        <color rgb="FF000000"/>
        <rFont val="Calibri"/>
        <family val="2"/>
      </rPr>
      <t>Lēmumu pieņemšanas procesā tiek ņemta vērā paredzamā atbildes reakcija (piemēram, sabiedrības bažu līmenis).</t>
    </r>
  </si>
  <si>
    <r>
      <rPr>
        <sz val="11"/>
        <color theme="1" tint="0.34998626667073579"/>
        <rFont val="Calibri"/>
        <family val="2"/>
      </rPr>
      <t>G.3</t>
    </r>
  </si>
  <si>
    <r>
      <rPr>
        <sz val="11"/>
        <color theme="1" tint="0.34998626667073579"/>
        <rFont val="Calibri"/>
        <family val="2"/>
      </rPr>
      <t>R.5.5</t>
    </r>
  </si>
  <si>
    <r>
      <rPr>
        <sz val="11"/>
        <color rgb="FF000000"/>
        <rFont val="Calibri"/>
        <family val="2"/>
      </rPr>
      <t>Ir izveidotas procedūras daudznozaru darbību koordinēšanai starp ministrijām un nozarēm.</t>
    </r>
  </si>
  <si>
    <r>
      <rPr>
        <sz val="11"/>
        <color theme="1" tint="0.34998626667073579"/>
        <rFont val="Calibri"/>
        <family val="2"/>
      </rPr>
      <t>G.3</t>
    </r>
  </si>
  <si>
    <r>
      <rPr>
        <sz val="11"/>
        <color rgb="FF000000"/>
        <rFont val="Calibri"/>
        <family val="2"/>
      </rPr>
      <t xml:space="preserve">Ir izveidotas vairākdisciplīnu un daudznozaru ātrās reaģēšanas iespējas, kas ir pieejamas katru dienu 24 stundas dienā. </t>
    </r>
  </si>
  <si>
    <r>
      <rPr>
        <sz val="11"/>
        <color theme="1" tint="0.34998626667073579"/>
        <rFont val="Calibri"/>
        <family val="2"/>
      </rPr>
      <t>G.3</t>
    </r>
  </si>
  <si>
    <r>
      <rPr>
        <sz val="11"/>
        <color rgb="FF000000"/>
        <rFont val="Calibri"/>
        <family val="2"/>
      </rPr>
      <t>7.1</t>
    </r>
  </si>
  <si>
    <r>
      <rPr>
        <sz val="11"/>
        <color rgb="FF000000"/>
        <rFont val="Calibri"/>
        <family val="2"/>
      </rPr>
      <t>Ir izveidotas medicīnisko pretpasākumu procedūras, tostarp īstenošanas un izsniegšanas procedūras.</t>
    </r>
  </si>
  <si>
    <r>
      <rPr>
        <sz val="11"/>
        <color theme="1" tint="0.34998626667073579"/>
        <rFont val="Calibri"/>
        <family val="2"/>
      </rPr>
      <t>R.3</t>
    </r>
  </si>
  <si>
    <r>
      <rPr>
        <sz val="11"/>
        <color rgb="FF000000"/>
        <rFont val="Calibri"/>
        <family val="2"/>
      </rPr>
      <t>7.2</t>
    </r>
  </si>
  <si>
    <r>
      <rPr>
        <sz val="11"/>
        <color rgb="FF000000"/>
        <rFont val="Calibri"/>
        <family val="2"/>
      </rPr>
      <t>Ir izveidotas procedūras medicīnisko pretpasākumu nosūtīšanai un saņemšanai sabiedrības veselības ārkārtas situācijā.</t>
    </r>
  </si>
  <si>
    <r>
      <rPr>
        <sz val="11"/>
        <color theme="1" tint="0.34998626667073579"/>
        <rFont val="Calibri"/>
        <family val="2"/>
      </rPr>
      <t>R.3</t>
    </r>
  </si>
  <si>
    <r>
      <rPr>
        <sz val="11"/>
        <color theme="1" tint="0.34998626667073579"/>
        <rFont val="Calibri"/>
        <family val="2"/>
      </rPr>
      <t>R.4.1</t>
    </r>
  </si>
  <si>
    <r>
      <rPr>
        <sz val="11"/>
        <color rgb="FF000000"/>
        <rFont val="Calibri"/>
        <family val="2"/>
      </rPr>
      <t>7.3</t>
    </r>
  </si>
  <si>
    <r>
      <rPr>
        <sz val="11"/>
        <color rgb="FF000000"/>
        <rFont val="Calibri"/>
        <family val="2"/>
      </rPr>
      <t>Ir izveidotas un darbojas procedūras reaģēšanai uz pārtikas izraisītu slimību un pārtikas piesārņojumu.</t>
    </r>
  </si>
  <si>
    <r>
      <rPr>
        <sz val="10"/>
        <color theme="1" tint="0.34998626667073579"/>
        <rFont val="Verdana"/>
        <family val="2"/>
      </rPr>
      <t>G.2</t>
    </r>
  </si>
  <si>
    <r>
      <rPr>
        <sz val="11"/>
        <color theme="1" tint="0.34998626667073579"/>
        <rFont val="Calibri"/>
        <family val="2"/>
      </rPr>
      <t>P.5.1</t>
    </r>
  </si>
  <si>
    <r>
      <rPr>
        <sz val="11"/>
        <color rgb="FF000000"/>
        <rFont val="Calibri"/>
        <family val="2"/>
      </rPr>
      <t>7.4</t>
    </r>
  </si>
  <si>
    <r>
      <rPr>
        <sz val="11"/>
        <color rgb="FF000000"/>
        <rFont val="Calibri"/>
        <family val="2"/>
      </rPr>
      <t>Ir izveidotas un darbojas procedūras reaģēšanai uz zoonozi un iespējamu zoonozi.</t>
    </r>
  </si>
  <si>
    <r>
      <rPr>
        <sz val="10"/>
        <color theme="1" tint="0.34998626667073579"/>
        <rFont val="Verdana"/>
        <family val="2"/>
      </rPr>
      <t>G.2</t>
    </r>
  </si>
  <si>
    <r>
      <rPr>
        <sz val="11"/>
        <color theme="1" tint="0.34998626667073579"/>
        <rFont val="Calibri"/>
        <family val="2"/>
      </rPr>
      <t>P.4.3</t>
    </r>
  </si>
  <si>
    <r>
      <rPr>
        <sz val="11"/>
        <color rgb="FF000000"/>
        <rFont val="Calibri"/>
        <family val="2"/>
      </rPr>
      <t>7.5</t>
    </r>
  </si>
  <si>
    <r>
      <rPr>
        <sz val="11"/>
        <color rgb="FF000000"/>
        <rFont val="Calibri"/>
        <family val="2"/>
      </rPr>
      <t>Zonās, kur iespējama arbovīrusa pārnese, ir izstrādātas standarta operāciju procedūras lauka izmeklējumiem un pasākumi ātrai vektoru kontrolei.</t>
    </r>
  </si>
  <si>
    <r>
      <rPr>
        <sz val="10"/>
        <color theme="1" tint="0.34998626667073579"/>
        <rFont val="Verdana"/>
        <family val="2"/>
      </rPr>
      <t>G.2</t>
    </r>
  </si>
  <si>
    <r>
      <rPr>
        <sz val="11"/>
        <color rgb="FF000000"/>
        <rFont val="Calibri"/>
        <family val="2"/>
      </rPr>
      <t>7.6</t>
    </r>
  </si>
  <si>
    <r>
      <rPr>
        <sz val="11"/>
        <color rgb="FF000000"/>
        <rFont val="Calibri"/>
        <family val="2"/>
      </rPr>
      <t>Ir izveidotas sabiedrības veselības, medicīniskās un garīgās/psihiskās veselības sistēmas, kas atbalsta atlabšanu.</t>
    </r>
  </si>
  <si>
    <r>
      <rPr>
        <sz val="10"/>
        <color theme="1" tint="0.34998626667073579"/>
        <rFont val="Verdana"/>
        <family val="2"/>
      </rPr>
      <t>G.2</t>
    </r>
  </si>
  <si>
    <r>
      <rPr>
        <sz val="11"/>
        <color rgb="FF000000"/>
        <rFont val="Calibri"/>
        <family val="2"/>
      </rPr>
      <t>7.7</t>
    </r>
  </si>
  <si>
    <r>
      <rPr>
        <sz val="11"/>
        <color rgb="FF000000"/>
        <rFont val="Calibri"/>
        <family val="2"/>
      </rPr>
      <t>Ja respondenti sniedz palīdzību sabiedrības veselības ārkārtas situācijā ārzemēs, ir izveidots protokols medicīniskajai evakuācijai.</t>
    </r>
  </si>
  <si>
    <r>
      <rPr>
        <sz val="10"/>
        <color theme="1" tint="0.34998626667073579"/>
        <rFont val="Verdana"/>
        <family val="2"/>
      </rPr>
      <t>G.2</t>
    </r>
  </si>
  <si>
    <r>
      <rPr>
        <sz val="11"/>
        <color theme="1" tint="0.34998626667073579"/>
        <rFont val="Calibri"/>
        <family val="2"/>
      </rPr>
      <t>R.4.2</t>
    </r>
  </si>
  <si>
    <r>
      <rPr>
        <sz val="11"/>
        <color rgb="FF000000"/>
        <rFont val="Calibri"/>
        <family val="2"/>
      </rPr>
      <t>Tiek bieži novērtēta reaģēšanas darbību efektivitāte, pamatojoties uz apkopotajiem pārraudzības datiem.</t>
    </r>
  </si>
  <si>
    <r>
      <rPr>
        <sz val="11"/>
        <color rgb="FF000000"/>
        <rFont val="Calibri"/>
        <family val="2"/>
      </rPr>
      <t>8.1</t>
    </r>
  </si>
  <si>
    <r>
      <rPr>
        <sz val="11"/>
        <color rgb="FF000000"/>
        <rFont val="Calibri"/>
        <family val="2"/>
      </rPr>
      <t>Reaģēšanas darbības tiek pastāvīgi pielāgotas jaunajai situācijai.</t>
    </r>
  </si>
  <si>
    <r>
      <rPr>
        <sz val="11"/>
        <color rgb="FF000000"/>
        <rFont val="Calibri"/>
        <family val="2"/>
      </rPr>
      <t>8.2</t>
    </r>
  </si>
  <si>
    <r>
      <rPr>
        <sz val="11"/>
        <color rgb="FF000000"/>
        <rFont val="Calibri"/>
        <family val="2"/>
      </rPr>
      <t xml:space="preserve">Notikuma laikā veselības pārraudzības sistēmas tiek pastiprinātas. </t>
    </r>
  </si>
  <si>
    <r>
      <rPr>
        <sz val="11"/>
        <color rgb="FF000000"/>
        <rFont val="Calibri"/>
        <family val="2"/>
      </rPr>
      <t>8.3</t>
    </r>
  </si>
  <si>
    <r>
      <rPr>
        <sz val="11"/>
        <color rgb="FF000000"/>
        <rFont val="Calibri"/>
        <family val="2"/>
      </rPr>
      <t>Notikuma laikā ar to saistītie veselības pārraudzības dati tiek bieži novērtēti.</t>
    </r>
  </si>
  <si>
    <r>
      <rPr>
        <sz val="11"/>
        <color rgb="FF000000"/>
        <rFont val="Calibri"/>
        <family val="2"/>
      </rPr>
      <t>8.4</t>
    </r>
  </si>
  <si>
    <r>
      <rPr>
        <sz val="11"/>
        <color rgb="FF000000"/>
        <rFont val="Calibri"/>
        <family val="2"/>
      </rPr>
      <t>Ar veselības pārraudzības sistēmām tiek uzraudzīta notikuma attīstība (piemēram, ģeogrāfiskā izplatība un/vai izplatība laikā).</t>
    </r>
  </si>
  <si>
    <r>
      <rPr>
        <sz val="11"/>
        <color rgb="FF000000"/>
        <rFont val="Calibri"/>
        <family val="2"/>
      </rPr>
      <t>8.5</t>
    </r>
  </si>
  <si>
    <r>
      <rPr>
        <sz val="11"/>
        <color rgb="FF000000"/>
        <rFont val="Calibri"/>
        <family val="2"/>
      </rPr>
      <t>Ar veselības pārraudzības sistēmām uzrauga nozīmīgāko dienestu funkcionēšanu.</t>
    </r>
  </si>
  <si>
    <r>
      <rPr>
        <sz val="11"/>
        <color rgb="FF000000"/>
        <rFont val="Calibri"/>
        <family val="2"/>
      </rPr>
      <t>8.6</t>
    </r>
  </si>
  <si>
    <r>
      <rPr>
        <sz val="11"/>
        <color rgb="FF000000"/>
        <rFont val="Calibri"/>
        <family val="2"/>
      </rPr>
      <t>Veselības pārraudzības sistēmas ir sasaistītas ar laboratorijām un veselības aprūpes iestādēm.</t>
    </r>
  </si>
  <si>
    <r>
      <rPr>
        <sz val="11"/>
        <color rgb="FF000000"/>
        <rFont val="Calibri"/>
        <family val="2"/>
      </rPr>
      <t>Ir izstrādāta visaptveroša saziņas stratēģija, lai iesaistītu visas attiecīgās ieinteresētās personas, piemēram, sabiedrības veselības speciālistus, plašsaziņas līdzekļus un sabiedrību, ar veselību nesaistītu nozaru pārstāvjus utt.</t>
    </r>
  </si>
  <si>
    <r>
      <rPr>
        <sz val="10"/>
        <color theme="1" tint="0.34998626667073579"/>
        <rFont val="Verdana"/>
        <family val="2"/>
      </rPr>
      <t>C.5</t>
    </r>
  </si>
  <si>
    <r>
      <rPr>
        <sz val="11"/>
        <color rgb="FF000000"/>
        <rFont val="Calibri"/>
        <family val="2"/>
      </rPr>
      <t>9.1</t>
    </r>
  </si>
  <si>
    <r>
      <rPr>
        <sz val="11"/>
        <color rgb="FF000000"/>
        <rFont val="Calibri"/>
        <family val="2"/>
      </rPr>
      <t>Ir skaidri noteiktas pienākumu ķēdes, lai nodrošinātu efektīvu saziņu valsts un starptautiskā līmenī.</t>
    </r>
  </si>
  <si>
    <r>
      <rPr>
        <sz val="10"/>
        <color theme="1" tint="0.34998626667073579"/>
        <rFont val="Verdana"/>
        <family val="2"/>
      </rPr>
      <t>C.5</t>
    </r>
  </si>
  <si>
    <r>
      <rPr>
        <sz val="11"/>
        <color theme="1" tint="0.34998626667073579"/>
        <rFont val="Calibri"/>
        <family val="2"/>
      </rPr>
      <t>D.3.1</t>
    </r>
  </si>
  <si>
    <r>
      <rPr>
        <sz val="11"/>
        <color rgb="FF000000"/>
        <rFont val="Calibri"/>
        <family val="2"/>
      </rPr>
      <t>9.2</t>
    </r>
  </si>
  <si>
    <r>
      <rPr>
        <sz val="11"/>
        <color rgb="FF000000"/>
        <rFont val="Calibri"/>
        <family val="2"/>
      </rPr>
      <t>Visas attiecīgās ieinteresētās personas ir iesaistītas un pienācīgi informētas pirms un pēc notikuma, kā arī tā laikā.</t>
    </r>
  </si>
  <si>
    <r>
      <rPr>
        <sz val="10"/>
        <color theme="1" tint="0.34998626667073579"/>
        <rFont val="Verdana"/>
        <family val="2"/>
      </rPr>
      <t>C.5</t>
    </r>
  </si>
  <si>
    <r>
      <rPr>
        <sz val="11"/>
        <color rgb="FF000000"/>
        <rFont val="Calibri"/>
        <family val="2"/>
      </rPr>
      <t>9.3</t>
    </r>
  </si>
  <si>
    <r>
      <rPr>
        <sz val="11"/>
        <color rgb="FF000000"/>
        <rFont val="Calibri"/>
        <family val="2"/>
      </rPr>
      <t>Notikuma laikā sniegtie dažādu iestāžu galvenie vēstījumi ir koordinēti un standartizēti.</t>
    </r>
  </si>
  <si>
    <r>
      <rPr>
        <sz val="10"/>
        <color theme="1" tint="0.34998626667073579"/>
        <rFont val="Verdana"/>
        <family val="2"/>
      </rPr>
      <t>C.5</t>
    </r>
  </si>
  <si>
    <r>
      <rPr>
        <sz val="11"/>
        <color rgb="FF000000"/>
        <rFont val="Calibri"/>
        <family val="2"/>
      </rPr>
      <t>9.4</t>
    </r>
  </si>
  <si>
    <r>
      <rPr>
        <sz val="11"/>
        <color rgb="FF000000"/>
        <rFont val="Calibri"/>
        <family val="2"/>
      </rPr>
      <t>Informācija par notikuma attīstību tiek paziņota attiecīgajām ieinteresētajām personām un sabiedrībai.</t>
    </r>
  </si>
  <si>
    <r>
      <rPr>
        <sz val="10"/>
        <color theme="1" tint="0.34998626667073579"/>
        <rFont val="Verdana"/>
        <family val="2"/>
      </rPr>
      <t>C.5</t>
    </r>
  </si>
  <si>
    <r>
      <rPr>
        <sz val="11"/>
        <color rgb="FF000000"/>
        <rFont val="Calibri"/>
        <family val="2"/>
      </rPr>
      <t>9.5</t>
    </r>
  </si>
  <si>
    <r>
      <rPr>
        <sz val="11"/>
        <color rgb="FF000000"/>
        <rFont val="Calibri"/>
        <family val="2"/>
      </rPr>
      <t>Ir noteikti un apzināti, kā arī tiek pārraudzīti īpaši svarīgi saziņas tīkli.</t>
    </r>
  </si>
  <si>
    <r>
      <rPr>
        <sz val="10"/>
        <color theme="1" tint="0.34998626667073579"/>
        <rFont val="Verdana"/>
        <family val="2"/>
      </rPr>
      <t>C.5</t>
    </r>
  </si>
  <si>
    <r>
      <rPr>
        <sz val="11"/>
        <color rgb="FF000000"/>
        <rFont val="Calibri"/>
        <family val="2"/>
      </rPr>
      <t>9.6</t>
    </r>
  </si>
  <si>
    <r>
      <rPr>
        <sz val="11"/>
        <color rgb="FF000000"/>
        <rFont val="Calibri"/>
        <family val="2"/>
      </rPr>
      <t xml:space="preserve">Tiek sagatavoti </t>
    </r>
    <r>
      <rPr>
        <i/>
        <sz val="11"/>
        <color rgb="FF000000"/>
        <rFont val="Calibri"/>
        <family val="2"/>
      </rPr>
      <t>ad hoc</t>
    </r>
    <r>
      <rPr>
        <sz val="11"/>
        <color rgb="FF000000"/>
        <rFont val="Calibri"/>
        <family val="2"/>
      </rPr>
      <t xml:space="preserve"> informācijas materiāli dažādām ieinteresētajām personām (piemēram, vienkāršotas gadījumu definīcijas izmantošanai kopienā).</t>
    </r>
  </si>
  <si>
    <r>
      <rPr>
        <sz val="11"/>
        <color theme="1" tint="0.34998626667073579"/>
        <rFont val="Calibri"/>
        <family val="2"/>
      </rPr>
      <t>C.5</t>
    </r>
  </si>
  <si>
    <r>
      <rPr>
        <sz val="11"/>
        <color rgb="FF000000"/>
        <rFont val="Calibri"/>
        <family val="2"/>
      </rPr>
      <t>Uzticama iestāde notikuma laikā izplata saskanīgus vēstījumus.</t>
    </r>
  </si>
  <si>
    <r>
      <rPr>
        <sz val="10"/>
        <color theme="1" tint="0.34998626667073579"/>
        <rFont val="Verdana"/>
        <family val="2"/>
      </rPr>
      <t>C.5</t>
    </r>
  </si>
  <si>
    <r>
      <rPr>
        <sz val="11"/>
        <color rgb="FF000000"/>
        <rFont val="Calibri"/>
        <family val="2"/>
      </rPr>
      <t>10.1</t>
    </r>
  </si>
  <si>
    <r>
      <rPr>
        <sz val="11"/>
        <color rgb="FF000000"/>
        <rFont val="Calibri"/>
        <family val="2"/>
      </rPr>
      <t>Ar notikumu saistītā informācija tiek izplatīta visām attiecīgajām ieinteresētajām personām veselības aprūpes nozarē.</t>
    </r>
  </si>
  <si>
    <r>
      <rPr>
        <sz val="10"/>
        <color theme="1" tint="0.34998626667073579"/>
        <rFont val="Verdana"/>
        <family val="2"/>
      </rPr>
      <t>C.5</t>
    </r>
  </si>
  <si>
    <r>
      <rPr>
        <sz val="11"/>
        <color rgb="FF000000"/>
        <rFont val="Calibri"/>
        <family val="2"/>
      </rPr>
      <t>10.2</t>
    </r>
  </si>
  <si>
    <r>
      <rPr>
        <sz val="11"/>
        <color rgb="FF000000"/>
        <rFont val="Calibri"/>
        <family val="2"/>
      </rPr>
      <t xml:space="preserve">Ar notikumu saistītā informācija tiek izplatīta visām attiecīgajām ieinteresētajām personām ar veselības aprūpi nesaistītās nozarēs.
</t>
    </r>
  </si>
  <si>
    <r>
      <rPr>
        <sz val="10"/>
        <color theme="1" tint="0.34998626667073579"/>
        <rFont val="Verdana"/>
        <family val="2"/>
      </rPr>
      <t>C.5</t>
    </r>
  </si>
  <si>
    <r>
      <rPr>
        <sz val="11"/>
        <color rgb="FF000000"/>
        <rFont val="Calibri"/>
        <family val="2"/>
      </rPr>
      <t>Saskaņā ar SVAN ir izveidoti efektīvi sabiedrības veselības reaģēšanas pasākumi ievešanas vietās.</t>
    </r>
  </si>
  <si>
    <r>
      <rPr>
        <sz val="11"/>
        <color theme="1" tint="0.34998626667073579"/>
        <rFont val="Calibri"/>
        <family val="2"/>
      </rPr>
      <t>PoE.2</t>
    </r>
  </si>
  <si>
    <r>
      <rPr>
        <sz val="11"/>
        <color rgb="FF000000"/>
        <rFont val="Calibri"/>
        <family val="2"/>
      </rPr>
      <t>11.1</t>
    </r>
  </si>
  <si>
    <r>
      <rPr>
        <sz val="11"/>
        <color rgb="FF000000"/>
        <rFont val="Calibri"/>
        <family val="2"/>
      </rPr>
      <t>Attiecībā uz apdraudējumiem, uz kuriem attiecas SVAN, ir īstenotas gadījumu vadības procedūras.</t>
    </r>
  </si>
  <si>
    <r>
      <rPr>
        <sz val="11"/>
        <color theme="1" tint="0.34998626667073579"/>
        <rFont val="Calibri"/>
        <family val="2"/>
      </rPr>
      <t>R.2.4</t>
    </r>
  </si>
  <si>
    <r>
      <rPr>
        <sz val="11"/>
        <color rgb="FF000000"/>
        <rFont val="Calibri"/>
        <family val="2"/>
      </rPr>
      <t>11.2</t>
    </r>
  </si>
  <si>
    <r>
      <rPr>
        <sz val="11"/>
        <color rgb="FF000000"/>
        <rFont val="Calibri"/>
        <family val="2"/>
      </rPr>
      <t>Ir izpildīti SVAN pienākumi attiecībā uz ievešanas vietām.</t>
    </r>
  </si>
  <si>
    <r>
      <rPr>
        <sz val="11"/>
        <color theme="1" tint="0.34998626667073579"/>
        <rFont val="Calibri"/>
        <family val="2"/>
      </rPr>
      <t>PoE.1</t>
    </r>
  </si>
  <si>
    <r>
      <rPr>
        <sz val="11"/>
        <color rgb="FF000000"/>
        <rFont val="Calibri"/>
        <family val="2"/>
      </rPr>
      <t>Informācija par notikumu tiek izplatīta sabiedrībā, lai skaidrotu uzliesmojumu, radītu uzticību un līdz minimumam samazinātu infekcijas risku.</t>
    </r>
  </si>
  <si>
    <r>
      <rPr>
        <sz val="11"/>
        <color theme="1" tint="0.34998626667073579"/>
        <rFont val="Calibri"/>
        <family val="2"/>
      </rPr>
      <t>C.5</t>
    </r>
  </si>
  <si>
    <r>
      <rPr>
        <sz val="11"/>
        <color theme="1" tint="0.34998626667073579"/>
        <rFont val="Calibri"/>
        <family val="2"/>
      </rPr>
      <t>R.5.3</t>
    </r>
  </si>
  <si>
    <r>
      <rPr>
        <sz val="11"/>
        <color rgb="FF000000"/>
        <rFont val="Calibri"/>
        <family val="2"/>
      </rPr>
      <t>12.1</t>
    </r>
  </si>
  <si>
    <r>
      <rPr>
        <sz val="11"/>
        <color rgb="FF000000"/>
        <rFont val="Calibri"/>
        <family val="2"/>
      </rPr>
      <t>Saziņa ar sabiedrību ir saskaņota ar citām valsts un starptautiskām organizācijām.</t>
    </r>
  </si>
  <si>
    <r>
      <rPr>
        <sz val="11"/>
        <color theme="1" tint="0.34998626667073579"/>
        <rFont val="Calibri"/>
        <family val="2"/>
      </rPr>
      <t>C.5</t>
    </r>
  </si>
  <si>
    <r>
      <rPr>
        <sz val="11"/>
        <color rgb="FF000000"/>
        <rFont val="Calibri"/>
        <family val="2"/>
      </rPr>
      <t>12.2</t>
    </r>
  </si>
  <si>
    <r>
      <rPr>
        <sz val="11"/>
        <color rgb="FF000000"/>
        <rFont val="Calibri"/>
        <family val="2"/>
      </rPr>
      <t>Ir izveidoti galvenie vēstījumi saziņai ar sabiedrību.</t>
    </r>
  </si>
  <si>
    <r>
      <rPr>
        <sz val="11"/>
        <color theme="1" tint="0.34998626667073579"/>
        <rFont val="Calibri"/>
        <family val="2"/>
      </rPr>
      <t>C.5</t>
    </r>
  </si>
  <si>
    <r>
      <rPr>
        <sz val="11"/>
        <color theme="1" tint="0.34998626667073579"/>
        <rFont val="Calibri"/>
        <family val="2"/>
      </rPr>
      <t>R.5.3</t>
    </r>
  </si>
  <si>
    <r>
      <rPr>
        <sz val="11"/>
        <color rgb="FF000000"/>
        <rFont val="Calibri"/>
        <family val="2"/>
      </rPr>
      <t>12.3</t>
    </r>
  </si>
  <si>
    <r>
      <rPr>
        <sz val="11"/>
        <color rgb="FF000000"/>
        <rFont val="Calibri"/>
        <family val="2"/>
      </rPr>
      <t>Informācija sabiedrībai ir jēgpilna, būtiska un savlaicīga.</t>
    </r>
  </si>
  <si>
    <r>
      <rPr>
        <sz val="11"/>
        <color theme="1" tint="0.34998626667073579"/>
        <rFont val="Calibri"/>
        <family val="2"/>
      </rPr>
      <t>C.5</t>
    </r>
  </si>
  <si>
    <r>
      <rPr>
        <sz val="11"/>
        <color rgb="FF000000"/>
        <rFont val="Calibri"/>
        <family val="2"/>
      </rPr>
      <t>12.4</t>
    </r>
  </si>
  <si>
    <r>
      <rPr>
        <sz val="11"/>
        <color rgb="FF000000"/>
        <rFont val="Calibri"/>
        <family val="2"/>
      </rPr>
      <t xml:space="preserve">Informācija sabiedrībai ir atklāta un pārredzama. </t>
    </r>
  </si>
  <si>
    <r>
      <rPr>
        <sz val="11"/>
        <color theme="1" tint="0.34998626667073579"/>
        <rFont val="Calibri"/>
        <family val="2"/>
      </rPr>
      <t>C.5</t>
    </r>
  </si>
  <si>
    <r>
      <rPr>
        <sz val="11"/>
        <color rgb="FF000000"/>
        <rFont val="Calibri"/>
        <family val="2"/>
      </rPr>
      <t>12.5</t>
    </r>
  </si>
  <si>
    <r>
      <rPr>
        <sz val="11"/>
        <color rgb="FF000000"/>
        <rFont val="Calibri"/>
        <family val="2"/>
      </rPr>
      <t>Sabiedrībai paredzētajā informācijā tiek ņemts vērā, kā sabiedrība uztver risku.</t>
    </r>
  </si>
  <si>
    <r>
      <rPr>
        <sz val="11"/>
        <color theme="1" tint="0.34998626667073579"/>
        <rFont val="Calibri"/>
        <family val="2"/>
      </rPr>
      <t>C.5</t>
    </r>
  </si>
  <si>
    <r>
      <rPr>
        <sz val="11"/>
        <color theme="1" tint="0.34998626667073579"/>
        <rFont val="Calibri"/>
        <family val="2"/>
      </rPr>
      <t>R.5.5</t>
    </r>
  </si>
  <si>
    <r>
      <rPr>
        <sz val="11"/>
        <color rgb="FF000000"/>
        <rFont val="Calibri"/>
        <family val="2"/>
      </rPr>
      <t>12.6</t>
    </r>
  </si>
  <si>
    <r>
      <rPr>
        <sz val="11"/>
        <color rgb="FF000000"/>
        <rFont val="Calibri"/>
        <family val="2"/>
      </rPr>
      <t>Saziņā ar sabiedrību tiek ņemtas vērā sabiedrības iezīmes, piemēram, valoda, sociāli, reliģiski, kultūras, politiski un/vai ekonomiski aspekti.</t>
    </r>
  </si>
  <si>
    <r>
      <rPr>
        <sz val="11"/>
        <color theme="1" tint="0.34998626667073579"/>
        <rFont val="Calibri"/>
        <family val="2"/>
      </rPr>
      <t>C.5</t>
    </r>
  </si>
  <si>
    <r>
      <rPr>
        <b/>
        <sz val="11"/>
        <color rgb="FF000000"/>
        <rFont val="Calibri"/>
        <family val="2"/>
      </rPr>
      <t>PRK</t>
    </r>
  </si>
  <si>
    <r>
      <rPr>
        <b/>
        <sz val="11"/>
        <color rgb="FF000000"/>
        <rFont val="Calibri"/>
        <family val="2"/>
      </rPr>
      <t>VRK</t>
    </r>
  </si>
  <si>
    <t>CHECK BSI</t>
  </si>
  <si>
    <t>CHECK CSI</t>
  </si>
  <si>
    <t>Weighted BSI</t>
  </si>
  <si>
    <t>Weighted ratio CSI</t>
  </si>
  <si>
    <t>score BSI</t>
  </si>
  <si>
    <t>score CSI</t>
  </si>
  <si>
    <t>BSI NA</t>
  </si>
  <si>
    <t>CSI NA</t>
  </si>
  <si>
    <r>
      <rPr>
        <b/>
        <sz val="18"/>
        <rFont val="Calibri"/>
        <family val="2"/>
      </rPr>
      <t>Izvērtēšana pēc notikuma</t>
    </r>
  </si>
  <si>
    <r>
      <rPr>
        <b/>
        <sz val="16"/>
        <color rgb="FFFFFFFF"/>
        <rFont val="Calibri"/>
        <family val="2"/>
      </rPr>
      <t>Veiktspējas rādītājs</t>
    </r>
  </si>
  <si>
    <r>
      <rPr>
        <b/>
        <sz val="11"/>
        <color rgb="FFFFFFFF"/>
        <rFont val="Calibri"/>
        <family val="2"/>
      </rPr>
      <t>PVO</t>
    </r>
  </si>
  <si>
    <r>
      <rPr>
        <b/>
        <sz val="11"/>
        <color rgb="FFFFFFFF"/>
        <rFont val="Calibri"/>
        <family val="2"/>
      </rPr>
      <t xml:space="preserve">KĀN </t>
    </r>
  </si>
  <si>
    <r>
      <rPr>
        <b/>
        <sz val="14"/>
        <rFont val="Calibri"/>
        <family val="2"/>
      </rPr>
      <t>Vērtējums</t>
    </r>
  </si>
  <si>
    <r>
      <rPr>
        <b/>
        <sz val="16"/>
        <color rgb="FFFFFFFF"/>
        <rFont val="Calibri"/>
        <family val="2"/>
      </rPr>
      <t>Atsauces</t>
    </r>
  </si>
  <si>
    <r>
      <rPr>
        <b/>
        <sz val="12"/>
        <rFont val="Calibri"/>
        <family val="2"/>
      </rPr>
      <t>NP/NZ</t>
    </r>
  </si>
  <si>
    <r>
      <rPr>
        <b/>
        <sz val="11"/>
        <color rgb="FF000000"/>
        <rFont val="Calibri"/>
        <family val="2"/>
      </rPr>
      <t>Piezīmes</t>
    </r>
  </si>
  <si>
    <r>
      <rPr>
        <sz val="11"/>
        <color rgb="FF000000"/>
        <rFont val="Calibri"/>
        <family val="2"/>
      </rPr>
      <t>Sagatavotības līmeni nosaka, izvērtējot sabiedrības veselībai problemātiskus notikumus.</t>
    </r>
  </si>
  <si>
    <r>
      <rPr>
        <sz val="11"/>
        <color theme="1" tint="0.34998626667073579"/>
        <rFont val="Calibri"/>
        <family val="2"/>
      </rPr>
      <t>C.6</t>
    </r>
  </si>
  <si>
    <r>
      <rPr>
        <sz val="11"/>
        <color rgb="FF000000"/>
        <rFont val="Calibri"/>
        <family val="2"/>
      </rPr>
      <t>1.1</t>
    </r>
  </si>
  <si>
    <r>
      <rPr>
        <sz val="11"/>
        <color rgb="FF000000"/>
        <rFont val="Calibri"/>
        <family val="2"/>
      </rPr>
      <t>Sagatavotību novērtē neatkarīgi.</t>
    </r>
  </si>
  <si>
    <r>
      <rPr>
        <sz val="11"/>
        <color theme="1" tint="0.34998626667073579"/>
        <rFont val="Calibri"/>
        <family val="2"/>
      </rPr>
      <t>C.4</t>
    </r>
  </si>
  <si>
    <r>
      <rPr>
        <sz val="11"/>
        <color rgb="FF000000"/>
        <rFont val="Calibri"/>
        <family val="2"/>
      </rPr>
      <t>Izvērtēšana pēc notikuma ir daļa no organizācijas sagatavotības plānošanas darbībām.</t>
    </r>
  </si>
  <si>
    <r>
      <rPr>
        <sz val="11"/>
        <color theme="1" tint="0.34998626667073579"/>
        <rFont val="Calibri"/>
        <family val="2"/>
      </rPr>
      <t>C.6</t>
    </r>
  </si>
  <si>
    <r>
      <rPr>
        <sz val="11"/>
        <color rgb="FF000000"/>
        <rFont val="Calibri"/>
        <family val="2"/>
      </rPr>
      <t>2.1</t>
    </r>
  </si>
  <si>
    <r>
      <rPr>
        <sz val="11"/>
        <color rgb="FF000000"/>
        <rFont val="Calibri"/>
        <family val="2"/>
      </rPr>
      <t>Izvērtēšanu pēc notikuma veic tik ātri pēc notikuma, cik tas ir iespējams.</t>
    </r>
  </si>
  <si>
    <r>
      <rPr>
        <sz val="11"/>
        <color theme="1" tint="0.34998626667073579"/>
        <rFont val="Calibri"/>
        <family val="2"/>
      </rPr>
      <t>C.6</t>
    </r>
  </si>
  <si>
    <r>
      <rPr>
        <sz val="11"/>
        <color rgb="FF000000"/>
        <rFont val="Calibri"/>
        <family val="2"/>
      </rPr>
      <t>2.2</t>
    </r>
  </si>
  <si>
    <r>
      <rPr>
        <sz val="11"/>
        <color rgb="FF000000"/>
        <rFont val="Calibri"/>
        <family val="2"/>
      </rPr>
      <t>Izvērtēšanu pēc notikuma veic kvalitatīvi.</t>
    </r>
  </si>
  <si>
    <r>
      <rPr>
        <sz val="11"/>
        <color theme="1" tint="0.34998626667073579"/>
        <rFont val="Calibri"/>
        <family val="2"/>
      </rPr>
      <t>C.6</t>
    </r>
  </si>
  <si>
    <r>
      <rPr>
        <sz val="11"/>
        <color rgb="FF000000"/>
        <rFont val="Calibri"/>
        <family val="2"/>
      </rPr>
      <t>2.3</t>
    </r>
  </si>
  <si>
    <r>
      <rPr>
        <sz val="11"/>
        <color rgb="FF000000"/>
        <rFont val="Calibri"/>
        <family val="2"/>
      </rPr>
      <t>Izvērtēšana pēc notikuma ietver iekšējo auditu, kurā ir iesaistītas visas valsts ieinteresētās personas, kas ir atbildīgas par būtiskām sabiedrības veselības funkcijām.</t>
    </r>
  </si>
  <si>
    <r>
      <rPr>
        <sz val="11"/>
        <color theme="1" tint="0.34998626667073579"/>
        <rFont val="Calibri"/>
        <family val="2"/>
      </rPr>
      <t>C.6</t>
    </r>
  </si>
  <si>
    <r>
      <rPr>
        <sz val="11"/>
        <color rgb="FF000000"/>
        <rFont val="Calibri"/>
        <family val="2"/>
      </rPr>
      <t>2.4</t>
    </r>
  </si>
  <si>
    <r>
      <rPr>
        <sz val="11"/>
        <color rgb="FF000000"/>
        <rFont val="Calibri"/>
        <family val="2"/>
      </rPr>
      <t>Izvērtēšana pēc notikuma ietver ārēju speciālistu veiktu profesionālapskati, kur tiek aicinātas piedalīties citas SVAN valstis, PVO sekretariāts un attiecīgās ES aģentūras.</t>
    </r>
  </si>
  <si>
    <r>
      <rPr>
        <sz val="11"/>
        <color theme="1" tint="0.34998626667073579"/>
        <rFont val="Calibri"/>
        <family val="2"/>
      </rPr>
      <t>C.6</t>
    </r>
  </si>
  <si>
    <r>
      <rPr>
        <sz val="11"/>
        <color rgb="FF000000"/>
        <rFont val="Calibri"/>
        <family val="2"/>
      </rPr>
      <t>Visās attiecīgajās nozarēs gūtās atziņas tiek sistemātiski dokumentētas ziņojumos pēc notikuma.</t>
    </r>
  </si>
  <si>
    <r>
      <rPr>
        <sz val="11"/>
        <color theme="1" tint="0.34998626667073579"/>
        <rFont val="Calibri"/>
        <family val="2"/>
      </rPr>
      <t>C.6</t>
    </r>
  </si>
  <si>
    <r>
      <rPr>
        <b/>
        <sz val="11"/>
        <color rgb="FF000000"/>
        <rFont val="Calibri"/>
        <family val="2"/>
      </rPr>
      <t>PRK</t>
    </r>
  </si>
  <si>
    <r>
      <rPr>
        <b/>
        <sz val="11"/>
        <color rgb="FF000000"/>
        <rFont val="Calibri"/>
        <family val="2"/>
      </rPr>
      <t>VRK</t>
    </r>
  </si>
  <si>
    <t>CHECK BSI</t>
  </si>
  <si>
    <t>CHECK CSI</t>
  </si>
  <si>
    <t>Weighted BSI</t>
  </si>
  <si>
    <t>Weighted ratio CSI</t>
  </si>
  <si>
    <t>score BSI</t>
  </si>
  <si>
    <t>score CSI</t>
  </si>
  <si>
    <t>BSI NA</t>
  </si>
  <si>
    <t>CSI NA</t>
  </si>
  <si>
    <r>
      <rPr>
        <b/>
        <sz val="18"/>
        <rFont val="Calibri"/>
        <family val="2"/>
      </rPr>
      <t>Gūto atziņu īstenošana</t>
    </r>
  </si>
  <si>
    <r>
      <rPr>
        <b/>
        <sz val="16"/>
        <color rgb="FFFFFFFF"/>
        <rFont val="Calibri"/>
        <family val="2"/>
      </rPr>
      <t>Veiktspējas rādītājs</t>
    </r>
  </si>
  <si>
    <r>
      <rPr>
        <b/>
        <sz val="11"/>
        <color rgb="FFFFFFFF"/>
        <rFont val="Calibri"/>
        <family val="2"/>
      </rPr>
      <t>PVO</t>
    </r>
  </si>
  <si>
    <r>
      <rPr>
        <b/>
        <sz val="11"/>
        <color rgb="FFFFFFFF"/>
        <rFont val="Calibri"/>
        <family val="2"/>
      </rPr>
      <t xml:space="preserve">KĀN </t>
    </r>
  </si>
  <si>
    <r>
      <rPr>
        <b/>
        <sz val="14"/>
        <rFont val="Calibri"/>
        <family val="2"/>
      </rPr>
      <t>Vērtējums</t>
    </r>
  </si>
  <si>
    <r>
      <rPr>
        <b/>
        <sz val="16"/>
        <color rgb="FFFFFFFF"/>
        <rFont val="Calibri"/>
        <family val="2"/>
      </rPr>
      <t>Atsauces</t>
    </r>
  </si>
  <si>
    <r>
      <rPr>
        <b/>
        <sz val="12"/>
        <rFont val="Calibri"/>
        <family val="2"/>
      </rPr>
      <t>NP/NZ</t>
    </r>
  </si>
  <si>
    <r>
      <rPr>
        <b/>
        <sz val="11"/>
        <color rgb="FF000000"/>
        <rFont val="Calibri"/>
        <family val="2"/>
      </rPr>
      <t>Piezīmes</t>
    </r>
  </si>
  <si>
    <r>
      <rPr>
        <sz val="11"/>
        <color rgb="FF000000"/>
        <rFont val="Calibri"/>
        <family val="2"/>
      </rPr>
      <t>Izvērtēšanas pēc notikuma vai mācību laikā gūtā pieredze un atziņas tiek izmantotas, lai uzlabotu sagatavotību un reaģēšanas darbības.</t>
    </r>
  </si>
  <si>
    <r>
      <rPr>
        <sz val="11"/>
        <color rgb="FF000000"/>
        <rFont val="Calibri"/>
        <family val="2"/>
      </rPr>
      <t>C.6</t>
    </r>
  </si>
  <si>
    <r>
      <rPr>
        <sz val="11"/>
        <color rgb="FF000000"/>
        <rFont val="Calibri"/>
        <family val="2"/>
      </rPr>
      <t>Izvērtēšanas pēc notikuma vai mācību laikā gūtā pieredze un atziņas tiek izmantotas visās attiecīgajās nozarēs.</t>
    </r>
  </si>
  <si>
    <r>
      <rPr>
        <sz val="11"/>
        <color rgb="FF000000"/>
        <rFont val="Calibri"/>
        <family val="2"/>
      </rPr>
      <t>C.6</t>
    </r>
  </si>
  <si>
    <r>
      <rPr>
        <sz val="11"/>
        <color rgb="FF000000"/>
        <rFont val="Calibri"/>
        <family val="2"/>
      </rPr>
      <t>Izvērtēšanas pēc notikuma vai mācību laikā gūtā pieredze un atziņas tiek izmantotas, lai uzlabotu politiku un praksi.</t>
    </r>
  </si>
  <si>
    <r>
      <rPr>
        <sz val="11"/>
        <color rgb="FF000000"/>
        <rFont val="Calibri"/>
        <family val="2"/>
      </rPr>
      <t>C.6</t>
    </r>
  </si>
  <si>
    <r>
      <rPr>
        <sz val="11"/>
        <color rgb="FF000000"/>
        <rFont val="Calibri"/>
        <family val="2"/>
      </rPr>
      <t>3.1</t>
    </r>
  </si>
  <si>
    <r>
      <rPr>
        <sz val="11"/>
        <color rgb="FF000000"/>
        <rFont val="Calibri"/>
        <family val="2"/>
      </rPr>
      <t>Par izvērtēšanas pēc notikuma vai mācību laikā gūto pieredzi un atziņām tiek informēta starptautiskā kopiena.</t>
    </r>
  </si>
  <si>
    <r>
      <rPr>
        <sz val="11"/>
        <color rgb="FF000000"/>
        <rFont val="Calibri"/>
        <family val="2"/>
      </rPr>
      <t>C.6</t>
    </r>
  </si>
  <si>
    <r>
      <rPr>
        <sz val="11"/>
        <color rgb="FF000000"/>
        <rFont val="Calibri"/>
        <family val="2"/>
      </rPr>
      <t>3.2</t>
    </r>
  </si>
  <si>
    <r>
      <rPr>
        <sz val="11"/>
        <color rgb="FF000000"/>
        <rFont val="Calibri"/>
        <family val="2"/>
      </rPr>
      <t>Personāls tiek mudināts sagatavot novērtēšanas ziņojuma kopsavilkumu angļu valodā, lai to būtu iespējams plašāk izplatīt starptautiskajā kopienā.</t>
    </r>
  </si>
  <si>
    <r>
      <rPr>
        <sz val="11"/>
        <color rgb="FF000000"/>
        <rFont val="Calibri"/>
        <family val="2"/>
      </rPr>
      <t>C.6</t>
    </r>
  </si>
  <si>
    <r>
      <rPr>
        <b/>
        <sz val="11"/>
        <color rgb="FF000000"/>
        <rFont val="Calibri"/>
        <family val="2"/>
      </rPr>
      <t>PRK</t>
    </r>
  </si>
  <si>
    <r>
      <rPr>
        <b/>
        <sz val="11"/>
        <color rgb="FF000000"/>
        <rFont val="Calibri"/>
        <family val="2"/>
      </rPr>
      <t>VRK</t>
    </r>
  </si>
  <si>
    <t>CHECK BSI</t>
  </si>
  <si>
    <t>CHECK CSI</t>
  </si>
  <si>
    <t>Weighted BSI</t>
  </si>
  <si>
    <t>Weighted ratio CSI</t>
  </si>
  <si>
    <t>score BSI</t>
  </si>
  <si>
    <t>score CSI</t>
  </si>
  <si>
    <t>BSI NA</t>
  </si>
  <si>
    <t>CSI NA</t>
  </si>
  <si>
    <r>
      <rPr>
        <b/>
        <sz val="18"/>
        <color rgb="FFFFFFFF"/>
        <rFont val="Calibri"/>
        <family val="2"/>
      </rPr>
      <t>REZULTĀTU APKOPOJUMS</t>
    </r>
  </si>
  <si>
    <r>
      <rPr>
        <b/>
        <sz val="14"/>
        <color rgb="FFFFFFFF"/>
        <rFont val="Calibri"/>
        <family val="2"/>
      </rPr>
      <t>Sagatavošanās pasākumi un pārvaldība pirms notikuma</t>
    </r>
  </si>
  <si>
    <r>
      <rPr>
        <b/>
        <sz val="10"/>
        <color rgb="FFFFFFFF"/>
        <rFont val="Calibri"/>
        <family val="2"/>
      </rPr>
      <t>Svērtais vērtējums</t>
    </r>
  </si>
  <si>
    <r>
      <rPr>
        <b/>
        <sz val="11"/>
        <rFont val="Calibri"/>
        <family val="2"/>
      </rPr>
      <t>PRK</t>
    </r>
  </si>
  <si>
    <r>
      <rPr>
        <sz val="11"/>
        <rFont val="Calibri"/>
        <family val="2"/>
      </rPr>
      <t>sabiedrības veselības sistēmas sagatavotības līmenis, ko eksperti uzskata par minimālo līmeni</t>
    </r>
  </si>
  <si>
    <r>
      <rPr>
        <b/>
        <sz val="11"/>
        <rFont val="Calibri"/>
        <family val="2"/>
      </rPr>
      <t>VRK</t>
    </r>
  </si>
  <si>
    <r>
      <rPr>
        <sz val="11"/>
        <rFont val="Calibri"/>
        <family val="2"/>
      </rPr>
      <t>sabiedrības veselības sistēmas sagatavotības līmenis, ko eksperti uzskata par augstu līmeni</t>
    </r>
  </si>
  <si>
    <r>
      <rPr>
        <b/>
        <sz val="14"/>
        <color rgb="FFFFFFFF"/>
        <rFont val="Calibri"/>
        <family val="2"/>
      </rPr>
      <t>Resursi: apmācīts darbaspēks</t>
    </r>
  </si>
  <si>
    <r>
      <rPr>
        <b/>
        <sz val="10"/>
        <color rgb="FFFFFFFF"/>
        <rFont val="Calibri"/>
        <family val="2"/>
      </rPr>
      <t>Svērtais vērtējums</t>
    </r>
  </si>
  <si>
    <r>
      <rPr>
        <b/>
        <sz val="11"/>
        <rFont val="Calibri"/>
        <family val="2"/>
      </rPr>
      <t>PRK</t>
    </r>
  </si>
  <si>
    <r>
      <rPr>
        <sz val="11"/>
        <rFont val="Calibri"/>
        <family val="2"/>
      </rPr>
      <t>sabiedrības veselības sistēmas sagatavotības līmenis, ko eksperti uzskata par minimālo līmeni</t>
    </r>
  </si>
  <si>
    <r>
      <rPr>
        <b/>
        <sz val="11"/>
        <rFont val="Calibri"/>
        <family val="2"/>
      </rPr>
      <t>VRK</t>
    </r>
  </si>
  <si>
    <r>
      <rPr>
        <sz val="11"/>
        <rFont val="Calibri"/>
        <family val="2"/>
      </rPr>
      <t>sabiedrības veselības sistēmas sagatavotības līmenis, ko eksperti uzskata par augstu līmeni</t>
    </r>
  </si>
  <si>
    <r>
      <rPr>
        <b/>
        <sz val="14"/>
        <color rgb="FFFFFFFF"/>
        <rFont val="Calibri"/>
        <family val="2"/>
      </rPr>
      <t>Atbalsta spējas: uzraudzība</t>
    </r>
  </si>
  <si>
    <r>
      <rPr>
        <b/>
        <sz val="10"/>
        <color rgb="FFFFFFFF"/>
        <rFont val="Calibri"/>
        <family val="2"/>
      </rPr>
      <t>Svērtais vērtējums</t>
    </r>
  </si>
  <si>
    <r>
      <rPr>
        <b/>
        <sz val="11"/>
        <rFont val="Calibri"/>
        <family val="2"/>
      </rPr>
      <t>PRK</t>
    </r>
  </si>
  <si>
    <r>
      <rPr>
        <sz val="11"/>
        <rFont val="Calibri"/>
        <family val="2"/>
      </rPr>
      <t>sabiedrības veselības sistēmas sagatavotības līmenis, ko eksperti uzskata par minimālo līmeni</t>
    </r>
  </si>
  <si>
    <r>
      <rPr>
        <b/>
        <sz val="11"/>
        <rFont val="Calibri"/>
        <family val="2"/>
      </rPr>
      <t>VRK</t>
    </r>
  </si>
  <si>
    <r>
      <rPr>
        <sz val="11"/>
        <rFont val="Calibri"/>
        <family val="2"/>
      </rPr>
      <t>sabiedrības veselības sistēmas sagatavotības līmenis, ko eksperti uzskata par augstāko līmeni</t>
    </r>
  </si>
  <si>
    <r>
      <rPr>
        <b/>
        <sz val="14"/>
        <color rgb="FFFFFFFF"/>
        <rFont val="Calibri"/>
        <family val="2"/>
      </rPr>
      <t>Atbalsta spējas: riska novērtēšana</t>
    </r>
  </si>
  <si>
    <r>
      <rPr>
        <b/>
        <sz val="10"/>
        <color rgb="FFFFFFFF"/>
        <rFont val="Calibri"/>
        <family val="2"/>
      </rPr>
      <t>Svērtais vērtējums</t>
    </r>
  </si>
  <si>
    <r>
      <rPr>
        <b/>
        <sz val="11"/>
        <rFont val="Calibri"/>
        <family val="2"/>
      </rPr>
      <t>PRK</t>
    </r>
  </si>
  <si>
    <r>
      <rPr>
        <sz val="11"/>
        <rFont val="Calibri"/>
        <family val="2"/>
      </rPr>
      <t>sabiedrības veselības sistēmas sagatavotības līmenis, ko eksperti uzskata par minimālo līmeni</t>
    </r>
  </si>
  <si>
    <r>
      <rPr>
        <b/>
        <sz val="11"/>
        <rFont val="Calibri"/>
        <family val="2"/>
      </rPr>
      <t>VRK</t>
    </r>
  </si>
  <si>
    <r>
      <rPr>
        <sz val="11"/>
        <rFont val="Calibri"/>
        <family val="2"/>
      </rPr>
      <t>sabiedrības veselības sistēmas sagatavotības līmenis, ko eksperti uzskata par augstu līmeni</t>
    </r>
  </si>
  <si>
    <r>
      <rPr>
        <b/>
        <sz val="14"/>
        <color rgb="FFFFFFFF"/>
        <rFont val="Calibri"/>
        <family val="2"/>
      </rPr>
      <t>Reaģēšanas uz notikumu pārvaldība</t>
    </r>
  </si>
  <si>
    <r>
      <rPr>
        <b/>
        <sz val="10"/>
        <color rgb="FFFFFFFF"/>
        <rFont val="Calibri"/>
        <family val="2"/>
      </rPr>
      <t>Svērtais vērtējums</t>
    </r>
  </si>
  <si>
    <r>
      <rPr>
        <b/>
        <sz val="11"/>
        <rFont val="Calibri"/>
        <family val="2"/>
      </rPr>
      <t>PRK</t>
    </r>
  </si>
  <si>
    <r>
      <rPr>
        <sz val="11"/>
        <rFont val="Calibri"/>
        <family val="2"/>
      </rPr>
      <t>sabiedrības veselības sistēmas sagatavotības līmenis, ko eksperti uzskata par minimālo līmeni</t>
    </r>
  </si>
  <si>
    <r>
      <rPr>
        <b/>
        <sz val="11"/>
        <rFont val="Calibri"/>
        <family val="2"/>
      </rPr>
      <t>VRK</t>
    </r>
  </si>
  <si>
    <r>
      <rPr>
        <sz val="11"/>
        <rFont val="Calibri"/>
        <family val="2"/>
      </rPr>
      <t>sabiedrības veselības sistēmas sagatavotības līmenis, ko eksperti uzskata par augstu līmeni</t>
    </r>
  </si>
  <si>
    <r>
      <rPr>
        <b/>
        <sz val="14"/>
        <color rgb="FFFFFFFF"/>
        <rFont val="Calibri"/>
        <family val="2"/>
      </rPr>
      <t>Izvērtēšana pēc notikuma</t>
    </r>
  </si>
  <si>
    <r>
      <rPr>
        <b/>
        <sz val="10"/>
        <color rgb="FFFFFFFF"/>
        <rFont val="Calibri"/>
        <family val="2"/>
      </rPr>
      <t>Svērtais vērtējums</t>
    </r>
  </si>
  <si>
    <r>
      <rPr>
        <b/>
        <sz val="11"/>
        <rFont val="Calibri"/>
        <family val="2"/>
      </rPr>
      <t>PRK</t>
    </r>
  </si>
  <si>
    <r>
      <rPr>
        <sz val="11"/>
        <rFont val="Calibri"/>
        <family val="2"/>
      </rPr>
      <t>sabiedrības veselības sistēmas sagatavotības līmenis, ko eksperti uzskata par minimālo līmeni</t>
    </r>
  </si>
  <si>
    <r>
      <rPr>
        <b/>
        <sz val="11"/>
        <rFont val="Calibri"/>
        <family val="2"/>
      </rPr>
      <t>VRK</t>
    </r>
  </si>
  <si>
    <r>
      <rPr>
        <sz val="11"/>
        <rFont val="Calibri"/>
        <family val="2"/>
      </rPr>
      <t>sabiedrības veselības sistēmas sagatavotības līmenis, ko eksperti uzskata par augstu līmeni</t>
    </r>
  </si>
  <si>
    <r>
      <rPr>
        <b/>
        <sz val="14"/>
        <color rgb="FFFFFFFF"/>
        <rFont val="Calibri"/>
        <family val="2"/>
      </rPr>
      <t>Gūto atziņu īstenošana</t>
    </r>
  </si>
  <si>
    <r>
      <rPr>
        <b/>
        <sz val="10"/>
        <color rgb="FFFFFFFF"/>
        <rFont val="Calibri"/>
        <family val="2"/>
      </rPr>
      <t>Svērtais vērtējums</t>
    </r>
  </si>
  <si>
    <r>
      <rPr>
        <b/>
        <sz val="11"/>
        <rFont val="Calibri"/>
        <family val="2"/>
      </rPr>
      <t>PRK</t>
    </r>
  </si>
  <si>
    <r>
      <rPr>
        <sz val="11"/>
        <rFont val="Calibri"/>
        <family val="2"/>
      </rPr>
      <t>sabiedrības veselības sistēmas sagatavotības līmenis, ko eksperti uzskata par minimālo līmeni</t>
    </r>
  </si>
  <si>
    <r>
      <rPr>
        <b/>
        <sz val="11"/>
        <rFont val="Calibri"/>
        <family val="2"/>
      </rPr>
      <t>VRK</t>
    </r>
  </si>
  <si>
    <r>
      <rPr>
        <sz val="11"/>
        <rFont val="Calibri"/>
        <family val="2"/>
      </rPr>
      <t>sabiedrības veselības sistēmas sagatavotības līmenis, ko eksperti uzskata par augstu līmeni</t>
    </r>
  </si>
  <si>
    <r>
      <rPr>
        <b/>
        <sz val="14"/>
        <color rgb="FFFFFFFF"/>
        <rFont val="Calibri"/>
        <family val="2"/>
      </rPr>
      <t>VISPĀRĒJAIS PRK VĒRTĒJUMS</t>
    </r>
  </si>
  <si>
    <r>
      <rPr>
        <sz val="11"/>
        <color rgb="FF000000"/>
        <rFont val="Calibri"/>
        <family val="2"/>
      </rPr>
      <t>Sagatavošanās pasākumi un pārvaldība pirms notikuma</t>
    </r>
  </si>
  <si>
    <r>
      <rPr>
        <sz val="11"/>
        <color rgb="FF000000"/>
        <rFont val="Calibri"/>
        <family val="2"/>
      </rPr>
      <t>Resursi: apmācīts darbaspēks</t>
    </r>
  </si>
  <si>
    <r>
      <rPr>
        <sz val="11"/>
        <color rgb="FF000000"/>
        <rFont val="Calibri"/>
        <family val="2"/>
      </rPr>
      <t>Atbalsta spējas: uzraudzība</t>
    </r>
  </si>
  <si>
    <r>
      <rPr>
        <sz val="11"/>
        <rFont val="Calibri"/>
        <family val="2"/>
      </rPr>
      <t>Atbalsta spējas: riska novērtēšana</t>
    </r>
  </si>
  <si>
    <r>
      <rPr>
        <sz val="11"/>
        <color rgb="FF000000"/>
        <rFont val="Calibri"/>
        <family val="2"/>
      </rPr>
      <t>Reaģēšanas uz notikumu pārvaldība</t>
    </r>
  </si>
  <si>
    <r>
      <rPr>
        <sz val="11"/>
        <color rgb="FF000000"/>
        <rFont val="Calibri"/>
        <family val="2"/>
      </rPr>
      <t>Izvērtēšana pēc notikuma</t>
    </r>
  </si>
  <si>
    <r>
      <rPr>
        <sz val="11"/>
        <color rgb="FF000000"/>
        <rFont val="Calibri"/>
        <family val="2"/>
      </rPr>
      <t>Gūto atziņu īstenošana</t>
    </r>
  </si>
  <si>
    <r>
      <rPr>
        <b/>
        <sz val="14"/>
        <color rgb="FFFFFFFF"/>
        <rFont val="Calibri"/>
        <family val="2"/>
      </rPr>
      <t>VISPĀRĒJAIS VRK VĒRTĒJUMS</t>
    </r>
  </si>
  <si>
    <r>
      <rPr>
        <sz val="11"/>
        <color rgb="FF000000"/>
        <rFont val="Calibri"/>
        <family val="2"/>
      </rPr>
      <t>Sagatavošanās pasākumi un pārvaldība pirms notikuma</t>
    </r>
  </si>
  <si>
    <r>
      <rPr>
        <sz val="11"/>
        <color rgb="FF000000"/>
        <rFont val="Calibri"/>
        <family val="2"/>
      </rPr>
      <t>Resursi: apmācīts darbaspēks</t>
    </r>
  </si>
  <si>
    <r>
      <rPr>
        <sz val="11"/>
        <color rgb="FF000000"/>
        <rFont val="Calibri"/>
        <family val="2"/>
      </rPr>
      <t>Atbalsta spējas: uzraudzība</t>
    </r>
  </si>
  <si>
    <r>
      <rPr>
        <sz val="11"/>
        <rFont val="Calibri"/>
        <family val="2"/>
      </rPr>
      <t>Atbalsta spējas: riska novērtēšana</t>
    </r>
  </si>
  <si>
    <r>
      <rPr>
        <sz val="11"/>
        <color rgb="FF000000"/>
        <rFont val="Calibri"/>
        <family val="2"/>
      </rPr>
      <t>Reaģēšanas uz notikumu pārvaldība</t>
    </r>
  </si>
  <si>
    <r>
      <rPr>
        <sz val="11"/>
        <color rgb="FF000000"/>
        <rFont val="Calibri"/>
        <family val="2"/>
      </rPr>
      <t>Izvērtēšana pēc notikuma</t>
    </r>
  </si>
  <si>
    <r>
      <rPr>
        <sz val="11"/>
        <color rgb="FF000000"/>
        <rFont val="Calibri"/>
        <family val="2"/>
      </rPr>
      <t>Gūto atziņu īstenošana</t>
    </r>
  </si>
  <si>
    <r>
      <rPr>
        <b/>
        <i/>
        <sz val="18"/>
        <color rgb="FFFFFFFF"/>
        <rFont val="Calibri"/>
        <family val="2"/>
      </rPr>
      <t>HEPSA</t>
    </r>
    <r>
      <rPr>
        <b/>
        <sz val="18"/>
        <color rgb="FFFFFFFF"/>
        <rFont val="Calibri"/>
        <family val="2"/>
      </rPr>
      <t xml:space="preserve"> rādītājiem atbilstoši KĀN rādītāji</t>
    </r>
  </si>
  <si>
    <r>
      <rPr>
        <sz val="12"/>
        <color rgb="FF000000"/>
        <rFont val="Calibri"/>
        <family val="2"/>
      </rPr>
      <t xml:space="preserve">Turpmāk tekstā ir norādīti KĀN rādītāji, kā arī tiem atbilstošie </t>
    </r>
    <r>
      <rPr>
        <i/>
        <sz val="12"/>
        <color rgb="FF000000"/>
        <rFont val="Calibri"/>
        <family val="2"/>
      </rPr>
      <t>HEPSA</t>
    </r>
    <r>
      <rPr>
        <sz val="12"/>
        <color rgb="FF000000"/>
        <rFont val="Calibri"/>
        <family val="2"/>
      </rPr>
      <t xml:space="preserve"> rādītāji. KĀN rādītāji, kuri nav ietverti </t>
    </r>
    <r>
      <rPr>
        <i/>
        <sz val="12"/>
        <color rgb="FF000000"/>
        <rFont val="Calibri"/>
        <family val="2"/>
      </rPr>
      <t>HEPSA</t>
    </r>
    <r>
      <rPr>
        <sz val="12"/>
        <color rgb="FF000000"/>
        <rFont val="Calibri"/>
        <family val="2"/>
      </rPr>
      <t xml:space="preserve"> rīkā, ir norādīti pelēkā krāsā. Lai palīdzētu interpretēt vērtējumu, tālāk ir parādīta arī vērtēšanas sistēma.</t>
    </r>
  </si>
  <si>
    <r>
      <rPr>
        <b/>
        <sz val="16"/>
        <color rgb="FFFFFFFF"/>
        <rFont val="Calibri"/>
        <family val="2"/>
      </rPr>
      <t>KĀN rādītājs</t>
    </r>
  </si>
  <si>
    <r>
      <rPr>
        <b/>
        <i/>
        <sz val="16"/>
        <color rgb="FFFFFFFF"/>
        <rFont val="Calibri"/>
        <family val="2"/>
      </rPr>
      <t>HEPSA</t>
    </r>
    <r>
      <rPr>
        <b/>
        <sz val="16"/>
        <color rgb="FFFFFFFF"/>
        <rFont val="Calibri"/>
        <family val="2"/>
      </rPr>
      <t xml:space="preserve"> rādītājs</t>
    </r>
  </si>
  <si>
    <r>
      <rPr>
        <b/>
        <sz val="16"/>
        <color rgb="FFFFFFFF"/>
        <rFont val="Calibri"/>
        <family val="2"/>
      </rPr>
      <t>Vērtējums</t>
    </r>
  </si>
  <si>
    <r>
      <rPr>
        <b/>
        <sz val="16"/>
        <color rgb="FF000000"/>
        <rFont val="Calibri"/>
        <family val="2"/>
      </rPr>
      <t>Novēršana</t>
    </r>
  </si>
  <si>
    <r>
      <rPr>
        <sz val="11"/>
        <color theme="1" tint="0.49989318521683401"/>
        <rFont val="Calibri"/>
        <family val="2"/>
      </rPr>
      <t>P.1.1. Esošā likumdošana, tiesību akti, noteikumi, administratīvās prasības,
politika vai citi valdības instrumenti ir pietiekami SVAN īstenošanai</t>
    </r>
  </si>
  <si>
    <r>
      <rPr>
        <sz val="11"/>
        <color theme="1" tint="0.49989318521683401"/>
        <rFont val="Calibri"/>
        <family val="2"/>
      </rPr>
      <t>P.1.2. Valsts var pierādīt, ka tā ir saskaņojusi un pielāgojusi savus
tiesību aktus, politiku un administratīvo kārtību, lai varētu nodrošināt
atbilstību SVAN (2005. g.)</t>
    </r>
  </si>
  <si>
    <r>
      <rPr>
        <sz val="11"/>
        <color theme="1" tint="0.49989318521683401"/>
        <rFont val="Calibri"/>
        <family val="2"/>
      </rPr>
      <t>P.2.1. Ir izveidots funkcionāls mehānisms attiecīgo nozaru koordinēšanai un iekļaušanai SVAN īstenošanā</t>
    </r>
  </si>
  <si>
    <r>
      <rPr>
        <sz val="11"/>
        <color theme="1" tint="0.49989318521683401"/>
        <rFont val="Calibri"/>
        <family val="2"/>
      </rPr>
      <t>P.3.1. Rezistences pret antimikrobiāliem līdzekļiem noteikšana</t>
    </r>
  </si>
  <si>
    <r>
      <rPr>
        <sz val="11"/>
        <color theme="1" tint="0.49989318521683401"/>
        <rFont val="Calibri"/>
        <family val="2"/>
      </rPr>
      <t>P.3.2. Tādu infekciju uzraudzība, kuras izraisa pret antimikrobiāliem līdzekļiem rezistenti patogēni</t>
    </r>
  </si>
  <si>
    <r>
      <rPr>
        <sz val="11"/>
        <color rgb="FF000000"/>
        <rFont val="Calibri"/>
        <family val="2"/>
      </rPr>
      <t>P.3.3. Veselības aprūpē iegūtu infekciju (</t>
    </r>
    <r>
      <rPr>
        <i/>
        <sz val="11"/>
        <color rgb="FF000000"/>
        <rFont val="Calibri"/>
        <family val="2"/>
      </rPr>
      <t>HCAI</t>
    </r>
    <r>
      <rPr>
        <sz val="11"/>
        <color rgb="FF000000"/>
        <rFont val="Calibri"/>
        <family val="2"/>
      </rPr>
      <t>) profilakses un kontroles programmas</t>
    </r>
  </si>
  <si>
    <r>
      <rPr>
        <sz val="11"/>
        <color rgb="FF000000"/>
        <rFont val="Calibri"/>
        <family val="2"/>
      </rPr>
      <t>Valsts un slimnīcas līmenī ir izveidoti un funkcionē infekcijas profilakses un kontroles standarti.</t>
    </r>
  </si>
  <si>
    <r>
      <rPr>
        <sz val="11"/>
        <color rgb="FF000000"/>
        <rFont val="Calibri"/>
        <family val="2"/>
      </rPr>
      <t>P.3.4. Antimikrobiālo līdzekļu pārvaldības
darbības</t>
    </r>
  </si>
  <si>
    <r>
      <rPr>
        <sz val="11"/>
        <color rgb="FF000000"/>
        <rFont val="Calibri"/>
        <family val="2"/>
      </rPr>
      <t>Ir īstenota antimikrobiālo līdzekļu pārvaldība (koordinētu tādu stratēģiju kopums, kuru mērķis uzlabot antimikrobiālo zāļu lietošanu).</t>
    </r>
  </si>
  <si>
    <r>
      <rPr>
        <sz val="11"/>
        <color theme="1" tint="0.49989318521683401"/>
        <rFont val="Calibri"/>
        <family val="2"/>
      </rPr>
      <t>P.4.1. Ir izveidotas uzraudzības sistēmas prioritārajām zoonozēm/patogēniem</t>
    </r>
  </si>
  <si>
    <r>
      <rPr>
        <sz val="11"/>
        <color theme="1" tint="0.49989318521683401"/>
        <rFont val="Calibri"/>
        <family val="2"/>
      </rPr>
      <t>P.4.2. Veterinārais vai dzīvnieku veselības darbaspēks</t>
    </r>
  </si>
  <si>
    <r>
      <rPr>
        <sz val="11"/>
        <color rgb="FF000000"/>
        <rFont val="Calibri"/>
        <family val="2"/>
      </rPr>
      <t>P.4.3. Ir izveidoti un darbojas mehānismi reaģēšanai uz infekciozām zoonozēm un iespējamām zoonozēm.</t>
    </r>
  </si>
  <si>
    <r>
      <rPr>
        <sz val="11"/>
        <color rgb="FF000000"/>
        <rFont val="Calibri"/>
        <family val="2"/>
      </rPr>
      <t>Ir izveidotas un darbojas procedūras reaģēšanai uz zoonozi un iespējamu zoonozi.</t>
    </r>
  </si>
  <si>
    <r>
      <rPr>
        <sz val="11"/>
        <color rgb="FF000000"/>
        <rFont val="Calibri"/>
        <family val="2"/>
      </rPr>
      <t>P.5.1. Ir izveidoti un darbojas mehānismi pārtikas izraisītu slimību un pārtikas piesārņojuma noteikšanai un attiecīgai reaģēšanai</t>
    </r>
  </si>
  <si>
    <r>
      <rPr>
        <sz val="11"/>
        <color rgb="FF000000"/>
        <rFont val="Calibri"/>
        <family val="2"/>
      </rPr>
      <t>Ir izveidotas un darbojas procedūras reaģēšanai uz pārtikas izraisītu slimību un pārtikas piesārņojumu.</t>
    </r>
  </si>
  <si>
    <r>
      <rPr>
        <sz val="11"/>
        <color rgb="FF000000"/>
        <rFont val="Calibri"/>
        <family val="2"/>
      </rPr>
      <t>P.6.1. Attiecībā uz cilvēkiem un dzīvniekiem paredzētām iestādēm, kā arī lauksaimniecības iestādēm ir ieviesta visu valdību ietveroša biodrošības un biodrošuma sistēma</t>
    </r>
  </si>
  <si>
    <r>
      <rPr>
        <sz val="11"/>
        <color rgb="FF000000"/>
        <rFont val="Calibri"/>
        <family val="2"/>
      </rPr>
      <t>Attiecībā uz cilvēkiem un dzīvniekiem paredzētām iestādēm, kā arī lauksaimniecības iestādēm ir ieviesta visu valdību (proti, oficiālos un neoficiālos tīklus) ietveroša biodrošības un biodrošuma sistēma.</t>
    </r>
  </si>
  <si>
    <r>
      <rPr>
        <sz val="11"/>
        <color theme="1" tint="0.49989318521683401"/>
        <rFont val="Calibri"/>
        <family val="2"/>
      </rPr>
      <t>P.6.2. Biodrošības un biodrošuma apmācība un prakse</t>
    </r>
  </si>
  <si>
    <r>
      <rPr>
        <sz val="11"/>
        <color theme="1" tint="0.49989318521683401"/>
        <rFont val="Calibri"/>
        <family val="2"/>
      </rPr>
      <t>P.7.1. Imunizācijas līmenis (masalas) kā daļa no valsts
programmas</t>
    </r>
  </si>
  <si>
    <r>
      <rPr>
        <sz val="11"/>
        <color theme="1" tint="0.49989318521683401"/>
        <rFont val="Calibri"/>
        <family val="2"/>
      </rPr>
      <t>P.7.2. Piekļuve vakcīnām valstī un ievadīšana</t>
    </r>
  </si>
  <si>
    <r>
      <rPr>
        <b/>
        <sz val="16"/>
        <color rgb="FF000000"/>
        <rFont val="Calibri"/>
        <family val="2"/>
      </rPr>
      <t>Atklāšana</t>
    </r>
  </si>
  <si>
    <r>
      <rPr>
        <sz val="11"/>
        <color rgb="FF000000"/>
        <rFont val="Calibri"/>
        <family val="2"/>
      </rPr>
      <t>D.1.1. Laboratoriskās pārbaudes ar mērķi atklāt prioritārās slimības</t>
    </r>
  </si>
  <si>
    <r>
      <rPr>
        <sz val="11"/>
        <color rgb="FF000000"/>
        <rFont val="Calibri"/>
        <family val="2"/>
      </rPr>
      <t>Prioritāro veselības apdraudējumu pārbaudei ir pieejami laboratoriju pakalpojumi.</t>
    </r>
  </si>
  <si>
    <r>
      <rPr>
        <sz val="11"/>
        <color theme="1" tint="0.49989318521683401"/>
        <rFont val="Calibri"/>
        <family val="2"/>
      </rPr>
      <t>D.1.2. Paraugu nosūtīšanas un transporta sistēma</t>
    </r>
  </si>
  <si>
    <r>
      <rPr>
        <sz val="11"/>
        <color theme="1" tint="0.49989318521683401"/>
        <rFont val="Calibri"/>
        <family val="2"/>
      </rPr>
      <t>D.1.3. Efektīva, moderna diagnostika aprūpes punktā un laboratoriskā diagnostika</t>
    </r>
  </si>
  <si>
    <r>
      <rPr>
        <sz val="11"/>
        <color theme="1" tint="0.49989318521683401"/>
        <rFont val="Calibri"/>
        <family val="2"/>
      </rPr>
      <t>D.1.4. Laboratoriju kvalitātes sistēma</t>
    </r>
  </si>
  <si>
    <r>
      <rPr>
        <sz val="11"/>
        <color rgb="FF000000"/>
        <rFont val="Calibri"/>
        <family val="2"/>
      </rPr>
      <t>D.2.1. Uzraudzības sistēmas, kuras pamatojas uz rādītājiem un notikumiem</t>
    </r>
  </si>
  <si>
    <r>
      <rPr>
        <sz val="11"/>
        <color rgb="FF000000"/>
        <rFont val="Calibri"/>
        <family val="2"/>
      </rPr>
      <t>Ir izveidota uzraudzības sistēma, kura pamatojas uz rādītājiem.</t>
    </r>
  </si>
  <si>
    <r>
      <rPr>
        <sz val="11"/>
        <color rgb="FF000000"/>
        <rFont val="Calibri"/>
        <family val="2"/>
      </rPr>
      <t>Ir izveidota epidemioloģiskās informācijas ieguves sistēma.</t>
    </r>
  </si>
  <si>
    <r>
      <rPr>
        <sz val="11"/>
        <color rgb="FF000000"/>
        <rFont val="Calibri"/>
        <family val="2"/>
      </rPr>
      <t>D.2.2. Sadarbspējīga, starpsavienota, elektroniska reāllaika ziņošanas sistēma</t>
    </r>
  </si>
  <si>
    <r>
      <rPr>
        <sz val="11"/>
        <color rgb="FF000000"/>
        <rFont val="Calibri"/>
        <family val="2"/>
      </rPr>
      <t>Uzraudzības sistēma nodrošina uzraudzības datu ziņošanu reāllaikā.</t>
    </r>
  </si>
  <si>
    <r>
      <rPr>
        <sz val="11"/>
        <color rgb="FF000000"/>
        <rFont val="Calibri"/>
        <family val="2"/>
      </rPr>
      <t>Visas attiecīgās uzraudzības sistēmas ir iekļautas tīklā, kur notiek pastāvīga informācijas apmaiņa.</t>
    </r>
  </si>
  <si>
    <r>
      <rPr>
        <sz val="11"/>
        <color rgb="FF000000"/>
        <rFont val="Calibri"/>
        <family val="2"/>
      </rPr>
      <t>Ir izveidoti ziņošanas tīkli un protokoli.</t>
    </r>
  </si>
  <si>
    <r>
      <rPr>
        <sz val="11"/>
        <color rgb="FF000000"/>
        <rFont val="Calibri"/>
        <family val="2"/>
      </rPr>
      <t>Uzraudzības sistēma atbilst ES un PVO standartiem attiecībā uz epidemioloģiskajiem datiem par visām slimībām, ko uzrauga ES, to gadījumu definīcijām un ziņošanas protokoliem.</t>
    </r>
  </si>
  <si>
    <r>
      <rPr>
        <sz val="11"/>
        <color rgb="FF000000"/>
        <rFont val="Calibri"/>
        <family val="2"/>
      </rPr>
      <t>Notiek dalība ES uzraudzības tīklos.</t>
    </r>
  </si>
  <si>
    <r>
      <rPr>
        <sz val="11"/>
        <color rgb="FF000000"/>
        <rFont val="Calibri"/>
        <family val="2"/>
      </rPr>
      <t>D.2.3. Uzraudzības datu analīze</t>
    </r>
  </si>
  <si>
    <r>
      <rPr>
        <sz val="11"/>
        <color rgb="FF000000"/>
        <rFont val="Calibri"/>
        <family val="2"/>
      </rPr>
      <t>Uzraudzības sistēma spēj sniegt informatīvas un konsultatīvas ziņas, kas vajadzīgas reaģēšanai.</t>
    </r>
  </si>
  <si>
    <r>
      <rPr>
        <sz val="11"/>
        <color rgb="FF000000"/>
        <rFont val="Calibri"/>
        <family val="2"/>
      </rPr>
      <t>D.2.4. Sindromu uzraudzības sistēmas</t>
    </r>
  </si>
  <si>
    <r>
      <rPr>
        <sz val="11"/>
        <color rgb="FF000000"/>
        <rFont val="Calibri"/>
        <family val="2"/>
      </rPr>
      <t>Ir izveidota epidemioloģiskās informācijas ieguves sistēma.</t>
    </r>
  </si>
  <si>
    <r>
      <rPr>
        <sz val="11"/>
        <color rgb="FF000000"/>
        <rFont val="Calibri"/>
        <family val="2"/>
      </rPr>
      <t xml:space="preserve">D.3.1. Sistēma efektīvai ziņošanai Pasaules Veselības organizācijai, </t>
    </r>
    <r>
      <rPr>
        <i/>
        <sz val="11"/>
        <color rgb="FF000000"/>
        <rFont val="Calibri"/>
        <family val="2"/>
      </rPr>
      <t>FAO</t>
    </r>
    <r>
      <rPr>
        <sz val="11"/>
        <color rgb="FF000000"/>
        <rFont val="Calibri"/>
        <family val="2"/>
      </rPr>
      <t xml:space="preserve"> un </t>
    </r>
    <r>
      <rPr>
        <i/>
        <sz val="11"/>
        <color rgb="FF000000"/>
        <rFont val="Calibri"/>
        <family val="2"/>
      </rPr>
      <t>OIE</t>
    </r>
  </si>
  <si>
    <r>
      <rPr>
        <sz val="11"/>
        <color rgb="FF000000"/>
        <rFont val="Calibri"/>
        <family val="2"/>
      </rPr>
      <t>Ir skaidri noteiktas pienākumu ķēdes, lai nodrošinātu efektīvu saziņu valsts un starptautiskā līmenī.</t>
    </r>
  </si>
  <si>
    <r>
      <rPr>
        <sz val="11"/>
        <color rgb="FF000000"/>
        <rFont val="Calibri"/>
        <family val="2"/>
      </rPr>
      <t>D.3.2. Ziņošanas tīkls un protokoli valstī</t>
    </r>
  </si>
  <si>
    <r>
      <rPr>
        <sz val="11"/>
        <color rgb="FF000000"/>
        <rFont val="Calibri"/>
        <family val="2"/>
      </rPr>
      <t>Ir izveidotas valstu SVAN kontaktpunktu funkcijas un darbības, kā noteikts SVAN (2005. g.).</t>
    </r>
  </si>
  <si>
    <r>
      <rPr>
        <sz val="11"/>
        <color rgb="FF000000"/>
        <rFont val="Calibri"/>
        <family val="2"/>
      </rPr>
      <t>Ir izveidoti ziņošanas tīkli un protokoli.</t>
    </r>
  </si>
  <si>
    <r>
      <rPr>
        <sz val="11"/>
        <color rgb="FF000000"/>
        <rFont val="Calibri"/>
        <family val="2"/>
      </rPr>
      <t>D.4.1. Ir pieejami cilvēkresursi, lai īstenotu SVAN pamatspēju prasības</t>
    </r>
  </si>
  <si>
    <r>
      <rPr>
        <sz val="11"/>
        <color rgb="FF000000"/>
        <rFont val="Calibri"/>
        <family val="2"/>
      </rPr>
      <t>Ir pieejami cilvēkresursi, lai īstenotu SVAN pamatspēju prasības.</t>
    </r>
  </si>
  <si>
    <r>
      <rPr>
        <sz val="11"/>
        <color theme="1" tint="0.49989318521683401"/>
        <rFont val="Calibri"/>
        <family val="2"/>
      </rPr>
      <t xml:space="preserve">D.4.2. Ir izveidota lietišķās epidemioloģijas apmācības programma, piemēram, </t>
    </r>
    <r>
      <rPr>
        <i/>
        <sz val="11"/>
        <color theme="1" tint="0.49989318521683401"/>
        <rFont val="Calibri"/>
        <family val="2"/>
      </rPr>
      <t>FETP</t>
    </r>
  </si>
  <si>
    <r>
      <rPr>
        <sz val="11"/>
        <color rgb="FF000000"/>
        <rFont val="Calibri"/>
        <family val="2"/>
      </rPr>
      <t>D.4.3. Darbaspēka stratēģija</t>
    </r>
  </si>
  <si>
    <r>
      <rPr>
        <sz val="11"/>
        <color rgb="FF000000"/>
        <rFont val="Calibri"/>
        <family val="2"/>
      </rPr>
      <t>Sabiedrības veselības personāla prasmes un kompetence ir uzlabota, lai pastāvīgi uzraudzītu sabiedrības veselību un reaģētu visos veselības sistēmas līmeņos.</t>
    </r>
  </si>
  <si>
    <r>
      <rPr>
        <b/>
        <sz val="16"/>
        <color rgb="FF000000"/>
        <rFont val="Calibri"/>
        <family val="2"/>
      </rPr>
      <t>Reaģēšana</t>
    </r>
  </si>
  <si>
    <r>
      <rPr>
        <sz val="11"/>
        <color rgb="FF000000"/>
        <rFont val="Calibri"/>
        <family val="2"/>
      </rPr>
      <t>R.1.1. Ir izstrādāts un īstenots valsts sagatavotības un reaģēšanas plāns attiecībā uz vairāku apdraudējumu sabiedrības veselības ārkārtas situācijām</t>
    </r>
  </si>
  <si>
    <r>
      <rPr>
        <sz val="11"/>
        <color rgb="FF000000"/>
        <rFont val="Calibri"/>
        <family val="2"/>
      </rPr>
      <t>Ir izstrādāts un tiek atjaunināts valsts sagatavotības plāns sabiedrības veselības ārkārtas situācijām, vai to ir apstiprinājusi, piemēram, valsts kompetentā iestāde.</t>
    </r>
  </si>
  <si>
    <r>
      <rPr>
        <sz val="11"/>
        <color rgb="FF000000"/>
        <rFont val="Calibri"/>
        <family val="2"/>
      </rPr>
      <t>Ir īstenots valsts sagatavotības plāns sabiedrības veselības ārkārtas situācijām.</t>
    </r>
  </si>
  <si>
    <r>
      <rPr>
        <sz val="11"/>
        <color rgb="FF000000"/>
        <rFont val="Calibri"/>
        <family val="2"/>
      </rPr>
      <t>R.1.2. Sabiedrības veselības jomā ir apzināti prioritārie riski un ir apzināti un tiek izmantoti prioritārie resursi.</t>
    </r>
  </si>
  <si>
    <r>
      <rPr>
        <sz val="11"/>
        <color rgb="FF000000"/>
        <rFont val="Calibri"/>
        <family val="2"/>
      </rPr>
      <t>Sabiedrības veselības jomā ir apzināti prioritārie riski un ir apzināti un tiek izmantoti prioritārie resursi.</t>
    </r>
  </si>
  <si>
    <r>
      <rPr>
        <sz val="11"/>
        <color rgb="FF000000"/>
        <rFont val="Calibri"/>
        <family val="2"/>
      </rPr>
      <t>R.2.1. Spēja aktivizēt ārkārtas darbības</t>
    </r>
  </si>
  <si>
    <r>
      <rPr>
        <sz val="11"/>
        <color rgb="FF000000"/>
        <rFont val="Calibri"/>
        <family val="2"/>
      </rPr>
      <t>Ir izveidota ārkārtas situāciju operatīvā programma, kurā iekļauts ārkārtas situāciju darbības centrs, darbības procedūras un plāni, kā arī spēja aktivizēt ārkārtas darbības.</t>
    </r>
  </si>
  <si>
    <r>
      <rPr>
        <sz val="11"/>
        <color rgb="FF000000"/>
        <rFont val="Calibri"/>
        <family val="2"/>
      </rPr>
      <t>R.2.2. Ārkārtas situāciju darbības centra darbības procedūras un plāni</t>
    </r>
  </si>
  <si>
    <r>
      <rPr>
        <sz val="11"/>
        <color rgb="FF000000"/>
        <rFont val="Calibri"/>
        <family val="2"/>
      </rPr>
      <t>R.2.3. Ārkārtas situāciju darbības programma</t>
    </r>
  </si>
  <si>
    <r>
      <rPr>
        <sz val="11"/>
        <color rgb="FF000000"/>
        <rFont val="Calibri"/>
        <family val="2"/>
      </rPr>
      <t>R.2.4. Attiecībā uz apdraudējumiem, uz kuriem attiecas SVAN, ir īstenotas gadījumu vadības procedūras</t>
    </r>
  </si>
  <si>
    <r>
      <rPr>
        <sz val="11"/>
        <color rgb="FF000000"/>
        <rFont val="Calibri"/>
        <family val="2"/>
      </rPr>
      <t>Attiecībā uz apdraudējumiem, uz kuriem attiecas SVAN, ir īstenotas gadījumu vadības procedūras.</t>
    </r>
  </si>
  <si>
    <r>
      <rPr>
        <sz val="11"/>
        <color rgb="FF000000"/>
        <rFont val="Calibri"/>
        <family val="2"/>
      </rPr>
      <t>R.3.1. Sabiedrības veselības un drošības iestādes (piemēram, tiesībaizsardzības iestādes, robežkontrole, muita) ir sasaistītas apstiprināta bioloģiska notikuma gadījumā vai ja ir par to aizdomas</t>
    </r>
  </si>
  <si>
    <r>
      <rPr>
        <sz val="11"/>
        <color rgb="FF000000"/>
        <rFont val="Calibri"/>
        <family val="2"/>
      </rPr>
      <t>Sagatavotības plānošana nodrošina starpnozaru sadarbību un skaidri nosaka visu ieinteresēto personu lomas un atbildības jomas.</t>
    </r>
  </si>
  <si>
    <r>
      <rPr>
        <sz val="11"/>
        <color rgb="FF000000"/>
        <rFont val="Calibri"/>
        <family val="2"/>
      </rPr>
      <t>R.4.1. Ir izveidota sistēma medicīnisko pretpasākumu nosūtīšanai un saņemšanai sabiedrības veselības ārkārtas situācijā</t>
    </r>
  </si>
  <si>
    <r>
      <rPr>
        <sz val="11"/>
        <color rgb="FF000000"/>
        <rFont val="Calibri"/>
        <family val="2"/>
      </rPr>
      <t>Ir izveidotas procedūras medicīnisko pretpasākumu nosūtīšanai un saņemšanai sabiedrības veselības ārkārtas situācijā.</t>
    </r>
  </si>
  <si>
    <r>
      <rPr>
        <sz val="11"/>
        <color rgb="FF000000"/>
        <rFont val="Calibri"/>
        <family val="2"/>
      </rPr>
      <t>R.4.2. Ir izveidota sistēma veselības aprūpes personāla nosūtīšanai un saņemšanai sabiedrības veselības ārkārtas situācijā</t>
    </r>
  </si>
  <si>
    <r>
      <rPr>
        <sz val="11"/>
        <color rgb="FF000000"/>
        <rFont val="Calibri"/>
        <family val="2"/>
      </rPr>
      <t>Ja respondenti sniedz palīdzību sabiedrības veselības ārkārtas situācijā ārzemēs, ir izveidots protokols medicīniskajai evakuācijai.</t>
    </r>
  </si>
  <si>
    <r>
      <rPr>
        <sz val="11"/>
        <color rgb="FF000000"/>
        <rFont val="Calibri"/>
        <family val="2"/>
      </rPr>
      <t>R.5.1. Riska paziņošanas sistēmas (plāni, mehānismi utt.)</t>
    </r>
  </si>
  <si>
    <r>
      <rPr>
        <sz val="11"/>
        <color rgb="FF000000"/>
        <rFont val="Calibri"/>
        <family val="2"/>
      </rPr>
      <t>Ir izveidota saziņas politika un procedūras, lai sagatavotu, koordinētu un izplatītu informāciju, kas saistīta ar sabiedrības veselībai problemātisku notikumu.</t>
    </r>
  </si>
  <si>
    <r>
      <rPr>
        <sz val="11"/>
        <color rgb="FF000000"/>
        <rFont val="Calibri"/>
        <family val="2"/>
      </rPr>
      <t>R.5.2. Iekšēja saziņa un koordinācija, kā arī saziņa un koordinācija ar partneriem</t>
    </r>
  </si>
  <si>
    <r>
      <rPr>
        <sz val="11"/>
        <color rgb="FF000000"/>
        <rFont val="Calibri"/>
        <family val="2"/>
      </rPr>
      <t>Ir izveidota saziņas politika un procedūras, lai sagatavotu, koordinētu un izplatītu informāciju, kas saistīta ar sabiedrības veselībai problemātisku notikumu.</t>
    </r>
  </si>
  <si>
    <r>
      <rPr>
        <sz val="11"/>
        <color rgb="FF000000"/>
        <rFont val="Calibri"/>
        <family val="2"/>
      </rPr>
      <t>Ir izveidotas procedūras visu attiecīgo veselības sistēmas partneru, piemēram, sabiedrības veselības, medicīnas un garīgās/psihiskās veselības aprūpes dienestu, koordinēšanai.</t>
    </r>
  </si>
  <si>
    <r>
      <rPr>
        <sz val="11"/>
        <color rgb="FF000000"/>
        <rFont val="Calibri"/>
        <family val="2"/>
      </rPr>
      <t>Koordinēšana ietver atbalsta tīklu, konsultatīvo grupu, partneru tīklu un saziņas aktivizēšanu.</t>
    </r>
  </si>
  <si>
    <r>
      <rPr>
        <sz val="11"/>
        <color rgb="FF000000"/>
        <rFont val="Calibri"/>
        <family val="2"/>
      </rPr>
      <t>R.5.3. Publiska saziņa</t>
    </r>
  </si>
  <si>
    <r>
      <rPr>
        <sz val="11"/>
        <color rgb="FF000000"/>
        <rFont val="Calibri"/>
        <family val="2"/>
      </rPr>
      <t>Informācija par notikumu tiek izplatīta sabiedrībā, lai skaidrotu uzliesmojumu, radītu uzticību un līdz minimumam samazinātu infekcijas risku.</t>
    </r>
  </si>
  <si>
    <r>
      <rPr>
        <sz val="11"/>
        <color rgb="FF000000"/>
        <rFont val="Calibri"/>
        <family val="2"/>
      </rPr>
      <t>Ir izveidoti galvenie vēstījumi saziņai ar sabiedrību.</t>
    </r>
  </si>
  <si>
    <r>
      <rPr>
        <sz val="11"/>
        <color theme="1" tint="0.49989318521683401"/>
        <rFont val="Calibri"/>
        <family val="2"/>
      </rPr>
      <t>R.5.4. Iesaiste saziņā ar skartajām kopienām</t>
    </r>
  </si>
  <si>
    <r>
      <rPr>
        <sz val="11"/>
        <color rgb="FF000000"/>
        <rFont val="Calibri"/>
        <family val="2"/>
      </rPr>
      <t>R.5.5. Dinamiska klausīšanās un baumu pārvaldība</t>
    </r>
  </si>
  <si>
    <r>
      <rPr>
        <sz val="11"/>
        <color rgb="FF000000"/>
        <rFont val="Calibri"/>
        <family val="2"/>
      </rPr>
      <t>Sabiedrībai paredzētajā informācijā tiek ņemts vērā, kā sabiedrība uztver risku.</t>
    </r>
  </si>
  <si>
    <r>
      <rPr>
        <sz val="11"/>
        <color rgb="FF000000"/>
        <rFont val="Calibri"/>
        <family val="2"/>
      </rPr>
      <t>Lēmumu pieņemšanas procesā tiek ņemta vērā paredzamā atbildes reakcija (piemēram, sabiedrības bažu līmenis).</t>
    </r>
  </si>
  <si>
    <r>
      <rPr>
        <b/>
        <sz val="16"/>
        <color rgb="FF000000"/>
        <rFont val="Calibri"/>
        <family val="2"/>
      </rPr>
      <t>Citi ar SVAN saistīti apdraudējumi un ievešanas vietas (IV)</t>
    </r>
  </si>
  <si>
    <r>
      <rPr>
        <sz val="11"/>
        <color rgb="FF000000"/>
        <rFont val="Calibri"/>
        <family val="2"/>
      </rPr>
      <t>PoE.1. Ievešanas vietā tiek noteiktas ikdienas darba spējas.</t>
    </r>
  </si>
  <si>
    <r>
      <rPr>
        <sz val="11"/>
        <color rgb="FF000000"/>
        <rFont val="Calibri"/>
        <family val="2"/>
      </rPr>
      <t>Ir izpildīti SVAN pienākumi attiecībā uz ievešanas vietām.</t>
    </r>
  </si>
  <si>
    <r>
      <rPr>
        <sz val="11"/>
        <color rgb="FF000000"/>
        <rFont val="Calibri"/>
        <family val="2"/>
      </rPr>
      <t>PoE.2. Efektīvi sabiedrības veselības reaģēšanas pasākumi ievešanas vietās</t>
    </r>
  </si>
  <si>
    <r>
      <rPr>
        <sz val="11"/>
        <color rgb="FF000000"/>
        <rFont val="Calibri"/>
        <family val="2"/>
      </rPr>
      <t>Saskaņā ar SVAN ir izveidoti efektīvi sabiedrības veselības reaģēšanas pasākumi ievešanas vietās.</t>
    </r>
  </si>
  <si>
    <r>
      <rPr>
        <sz val="11"/>
        <color rgb="FF000000"/>
        <rFont val="Calibri"/>
        <family val="2"/>
      </rPr>
      <t>CE.1. Ir izveidoti un darbojas mehānismi ķīmisku notikumu vai ārkārtas
situāciju noteikšanai un reaģēšanai uz tiem</t>
    </r>
  </si>
  <si>
    <r>
      <rPr>
        <sz val="11"/>
        <color rgb="FF000000"/>
        <rFont val="Calibri"/>
        <family val="2"/>
      </rPr>
      <t>Attiecībā uz bioloģisko apdraudējumu notikumiem ir ieviesti sagatavotības plāni, ko kopā izstrādājuši sabiedrības veselības un citu nozaru, piemēram, civilās aizsardzības, robežkontroles un muitas, pārstāvji.</t>
    </r>
  </si>
  <si>
    <r>
      <rPr>
        <sz val="11"/>
        <color theme="1" tint="0.49989318521683401"/>
        <rFont val="Calibri"/>
        <family val="2"/>
      </rPr>
      <t>CE.2. Ķīmisko notikumu pārvaldībai ir izveidota
labvēlīga vide</t>
    </r>
  </si>
  <si>
    <r>
      <rPr>
        <sz val="11"/>
        <color theme="1" tint="0.49989318521683401"/>
        <rFont val="Calibri"/>
        <family val="2"/>
      </rPr>
      <t>RE.1. Ir izveidoti un darbojas mehānismi radioloģisku avāriju un
kodolavāriju noteikšanai un reaģēšanai uz tām</t>
    </r>
  </si>
  <si>
    <r>
      <rPr>
        <sz val="11"/>
        <color theme="1" tint="0.49989318521683401"/>
        <rFont val="Calibri"/>
        <family val="2"/>
      </rPr>
      <t>RE.2. Ar radiāciju saistītu avāriju pārvaldībai ir izveidota labvēlīga vide</t>
    </r>
  </si>
  <si>
    <t>D1-36</t>
  </si>
  <si>
    <t>D1-31</t>
  </si>
  <si>
    <t>D5-28</t>
  </si>
  <si>
    <t>D5-27</t>
  </si>
  <si>
    <t>D1-26</t>
  </si>
  <si>
    <t>D1-38</t>
  </si>
  <si>
    <t>D3-12</t>
  </si>
  <si>
    <t>D3-14</t>
  </si>
  <si>
    <t>D3-16</t>
  </si>
  <si>
    <t>D3-29</t>
  </si>
  <si>
    <t>D3-30</t>
  </si>
  <si>
    <t>D3-26</t>
  </si>
  <si>
    <t>D3-25</t>
  </si>
  <si>
    <t>D3-31</t>
  </si>
  <si>
    <t>D3-14</t>
  </si>
  <si>
    <t>D5-40</t>
  </si>
  <si>
    <t>D3-30</t>
  </si>
  <si>
    <t>D1-63</t>
  </si>
  <si>
    <t>D2-12</t>
  </si>
  <si>
    <t>D1-14</t>
  </si>
  <si>
    <t>D1-15</t>
  </si>
  <si>
    <t>D1-30</t>
  </si>
  <si>
    <t>D5-14</t>
  </si>
  <si>
    <t>D5-50</t>
  </si>
  <si>
    <t>D1-25</t>
  </si>
  <si>
    <t>D5-26</t>
  </si>
  <si>
    <t>D5-31</t>
  </si>
  <si>
    <t>D1-43</t>
  </si>
  <si>
    <t>D1-43</t>
  </si>
  <si>
    <t>D5-19</t>
  </si>
  <si>
    <t>D5-21</t>
  </si>
  <si>
    <t>D1-54</t>
  </si>
  <si>
    <t>D1-56</t>
  </si>
  <si>
    <t>D1-59</t>
  </si>
  <si>
    <t>D5-23</t>
  </si>
  <si>
    <t>D1-64</t>
  </si>
  <si>
    <t>D5-49</t>
  </si>
  <si>
    <t>D1-34</t>
  </si>
  <si>
    <r>
      <rPr>
        <b/>
        <sz val="18"/>
        <color rgb="FFFFFFFF"/>
        <rFont val="Calibri"/>
        <family val="2"/>
      </rPr>
      <t>PRK un VRK pārskats</t>
    </r>
  </si>
  <si>
    <r>
      <rPr>
        <b/>
        <sz val="11"/>
        <color rgb="FFFFFFFF"/>
        <rFont val="Calibri"/>
        <family val="2"/>
      </rPr>
      <t>D1. Sagatavošanās pasākumi un pārvaldība pirms notikuma</t>
    </r>
  </si>
  <si>
    <r>
      <rPr>
        <b/>
        <sz val="11"/>
        <color rgb="FF000000"/>
        <rFont val="Calibri"/>
        <family val="2"/>
      </rPr>
      <t>PRK</t>
    </r>
  </si>
  <si>
    <r>
      <rPr>
        <b/>
        <sz val="11"/>
        <color rgb="FF000000"/>
        <rFont val="Calibri"/>
        <family val="2"/>
      </rPr>
      <t>VRK</t>
    </r>
  </si>
  <si>
    <r>
      <rPr>
        <sz val="11"/>
        <color rgb="FF000000"/>
        <rFont val="Calibri"/>
        <family val="2"/>
      </rPr>
      <t>1. Sagatavotība ārkārtas situācijām ir iekļauta valsts veselības aizsardzības stratēģijās, plānos un finansējumā.</t>
    </r>
  </si>
  <si>
    <r>
      <rPr>
        <sz val="11"/>
        <color rgb="FF000000"/>
        <rFont val="Calibri"/>
        <family val="2"/>
      </rPr>
      <t>2. Daudznozaru ārkārtas riska pārvaldības politika un tiesību akti ietver sabiedrības veselības apdraudējumus.</t>
    </r>
  </si>
  <si>
    <r>
      <rPr>
        <sz val="11"/>
        <color rgb="FF000000"/>
        <rFont val="Calibri"/>
        <family val="2"/>
      </rPr>
      <t>3. Ir izstrādāts un tiek atjaunināts valsts sagatavotības plāns sabiedrības veselības ārkārtas situācijām, vai to ir apstiprinājusi, piemēram, valsts kompetentā iestāde.</t>
    </r>
  </si>
  <si>
    <r>
      <rPr>
        <sz val="11"/>
        <color rgb="FF000000"/>
        <rFont val="Calibri"/>
        <family val="2"/>
      </rPr>
      <t>3.1. Ir īstenots valsts sagatavotības plāns sabiedrības veselības ārkārtas situācijām.</t>
    </r>
  </si>
  <si>
    <r>
      <rPr>
        <sz val="11"/>
        <color rgb="FF000000"/>
        <rFont val="Calibri"/>
        <family val="2"/>
      </rPr>
      <t>3.2. Sagatavotības plāni ir elastīgi un viegli pielāgojami.</t>
    </r>
  </si>
  <si>
    <r>
      <rPr>
        <sz val="11"/>
        <color rgb="FF000000"/>
        <rFont val="Calibri"/>
        <family val="2"/>
      </rPr>
      <t>3.3. Sagatavotības plānošana ietver sabiedrības gatavību sagatavoties sabiedrības veselības incidentiem, pretoties tiem un atgūties no šādiem incidentiem.</t>
    </r>
  </si>
  <si>
    <r>
      <rPr>
        <sz val="11"/>
        <color rgb="FF000000"/>
        <rFont val="Calibri"/>
        <family val="2"/>
      </rPr>
      <t>4. Sagatavotības plānošana ietver pašnovērtēšanu, tostarp trūkumu un iespējamo risinājumu, cilvēkresursu spēju un attiecīgo valsts ieinteresēto personu noteikšanu.</t>
    </r>
  </si>
  <si>
    <r>
      <rPr>
        <sz val="11"/>
        <color rgb="FF000000"/>
        <rFont val="Calibri"/>
        <family val="2"/>
      </rPr>
      <t xml:space="preserve">4.1. Šī pašnovērtēšana ir iekļauta esošajā stratēģiskajā, plānošanas un finanšu mehānismā. </t>
    </r>
  </si>
  <si>
    <r>
      <rPr>
        <sz val="11"/>
        <color rgb="FF000000"/>
        <rFont val="Calibri"/>
        <family val="2"/>
      </rPr>
      <t>5. Sagatavotības plānošana ietver esošo spēju (struktūru/pakalpojumu, personāla aprīkojuma, sagatavotības rakstveida plānu, standarta operāciju procedūru) novērtēšanu un uzlabošanu.</t>
    </r>
  </si>
  <si>
    <r>
      <rPr>
        <sz val="11"/>
        <color rgb="FF000000"/>
        <rFont val="Calibri"/>
        <family val="2"/>
      </rPr>
      <t>5.1. Sagatavotības plāni ietver spēju uzlabošanas stratēģiju.</t>
    </r>
  </si>
  <si>
    <r>
      <rPr>
        <sz val="11"/>
        <color rgb="FF000000"/>
        <rFont val="Calibri"/>
        <family val="2"/>
      </rPr>
      <t>5.2. Sabiedrības veselības ārkārtas situāciju (tostarp attiecībā uz pārnēsājamām slimībām) sagatavotības un reaģēšanas sistēma atbilst ES paraugpraksei.</t>
    </r>
  </si>
  <si>
    <r>
      <rPr>
        <sz val="11"/>
        <color rgb="FF000000"/>
        <rFont val="Calibri"/>
        <family val="2"/>
      </rPr>
      <t>5.3. Pandēmiju plāni atbilst pieejamajiem starptautiskajiem (piemēram, PVO un ES) norādījumiem.</t>
    </r>
  </si>
  <si>
    <r>
      <rPr>
        <sz val="11"/>
        <color rgb="FF000000"/>
        <rFont val="Calibri"/>
        <family val="2"/>
      </rPr>
      <t>6. Sagatavotības plānošana ietver</t>
    </r>
    <r>
      <rPr>
        <sz val="11"/>
        <color rgb="FF000000"/>
        <rFont val="Calibri"/>
        <family val="2"/>
      </rPr>
      <t xml:space="preserve"> </t>
    </r>
    <r>
      <rPr>
        <sz val="11"/>
        <color rgb="FF000000"/>
        <rFont val="Calibri"/>
        <family val="2"/>
      </rPr>
      <t>atbilstošus medicīniskus pretpasākumus, lai aizsargātu dalībvalstu iedzīvotāju veselību.</t>
    </r>
  </si>
  <si>
    <r>
      <rPr>
        <sz val="11"/>
        <color rgb="FF000000"/>
        <rFont val="Calibri"/>
        <family val="2"/>
      </rPr>
      <t>6.1. Sagatavotības plānošana ietver medicīnisko pretpasākumu veicēju, tostarp to izpildes spēju un laika, noteikšanu.</t>
    </r>
  </si>
  <si>
    <r>
      <rPr>
        <sz val="11"/>
        <color rgb="FF000000"/>
        <rFont val="Calibri"/>
        <family val="2"/>
      </rPr>
      <t>7. Sagatavotības plānošana nodrošina starpnozaru sadarbību un skaidri nosaka visu ieinteresēto personu lomas un atbildības jomas.</t>
    </r>
  </si>
  <si>
    <r>
      <rPr>
        <sz val="11"/>
        <color rgb="FF000000"/>
        <rFont val="Calibri"/>
        <family val="2"/>
      </rPr>
      <t>7.1. Attiecībā uz cilvēkiem un dzīvniekiem paredzētām iestādēm, kā arī lauksaimniecības iestādēm ir ieviesta visu valdību (proti, oficiālos un neoficiālos tīklus) ietveroša biodrošības un biodrošuma sistēma.</t>
    </r>
  </si>
  <si>
    <r>
      <rPr>
        <sz val="11"/>
        <color rgb="FF000000"/>
        <rFont val="Calibri"/>
        <family val="2"/>
      </rPr>
      <t>7.2. Daudznozaru un vairāku ieinteresēto personu koordinēšana, vadība un kontrole pamatojas uz izveidotu infrastruktūru.</t>
    </r>
  </si>
  <si>
    <r>
      <rPr>
        <sz val="11"/>
        <color rgb="FF000000"/>
        <rFont val="Calibri"/>
        <family val="2"/>
      </rPr>
      <t>7.3. Daudznozaru un vairāku ieinteresēto personu koordinēšana, vadība un kontrole plānošanas procesā tiek pastāvīgi uzlabota.</t>
    </r>
  </si>
  <si>
    <r>
      <rPr>
        <sz val="11"/>
        <color rgb="FF000000"/>
        <rFont val="Calibri"/>
        <family val="2"/>
      </rPr>
      <t>7.4. Sagatavotības plānošana ietver spēju sniegt atbalstu darbībām vidējā un kopienas/primārās reaģēšanas līmenī sabiedrības veselības ārkārtas situācijā.</t>
    </r>
  </si>
  <si>
    <r>
      <rPr>
        <sz val="11"/>
        <color rgb="FF000000"/>
        <rFont val="Calibri"/>
        <family val="2"/>
      </rPr>
      <t>8. Sabiedrības veselības jomā ir apzināti prioritārie riski un ir apzināti un tiek izmantoti prioritārie resursi.</t>
    </r>
  </si>
  <si>
    <r>
      <rPr>
        <sz val="11"/>
        <color rgb="FF000000"/>
        <rFont val="Calibri"/>
        <family val="2"/>
      </rPr>
      <t>8.1. Ir īstenota antimikrobiālo līdzekļu pārvaldība (koordinētu tādu stratēģiju kopums, kuru mērķis ir uzlabot antimikrobiālo zāļu lietošanu).</t>
    </r>
  </si>
  <si>
    <r>
      <rPr>
        <sz val="11"/>
        <color rgb="FF000000"/>
        <rFont val="Calibri"/>
        <family val="2"/>
      </rPr>
      <t xml:space="preserve">8.2. Sagatavotība ietver spēju novērst, atklāt un pārvaldīt uzliesmojumus pēkšņa daudzu migrantu pieplūduma laikā. </t>
    </r>
  </si>
  <si>
    <r>
      <rPr>
        <sz val="11"/>
        <color rgb="FF000000"/>
        <rFont val="Calibri"/>
        <family val="2"/>
      </rPr>
      <t>9. Prioritārajiem apdraudējumiem (piemēram, pandēmiskā gripa) visās nozarēs ir izveidots noteikts valsts satvars.</t>
    </r>
  </si>
  <si>
    <r>
      <rPr>
        <sz val="11"/>
        <color rgb="FF000000"/>
        <rFont val="Calibri"/>
        <family val="2"/>
      </rPr>
      <t>9.1. Attiecībā uz bioloģisko apdraudējumu notikumiem ir ieviesti sagatavotības plāni, ko kopā izstrādājuši sabiedrības veselības un citu nozaru, piemēram, civilās aizsardzības, robežkontroles un muitas, pārstāvji.</t>
    </r>
  </si>
  <si>
    <r>
      <rPr>
        <sz val="11"/>
        <color rgb="FF000000"/>
        <rFont val="Calibri"/>
        <family val="2"/>
      </rPr>
      <t>9.2. Attiecībā uz sagatavotību pandēmiskiem notikumiem joprojām ļoti svarīga ir laba starpvaldību plānošana un koordinācija, ko vada veselības departaments.</t>
    </r>
  </si>
  <si>
    <r>
      <rPr>
        <sz val="11"/>
        <color rgb="FF000000"/>
        <rFont val="Calibri"/>
        <family val="2"/>
      </rPr>
      <t>10. Sagatavotība ir noteikta valsts un reģionālos tīklos.</t>
    </r>
  </si>
  <si>
    <r>
      <rPr>
        <sz val="11"/>
        <color rgb="FF000000"/>
        <rFont val="Calibri"/>
        <family val="2"/>
      </rPr>
      <t>11. Valstis sadarbojas, lai uzturētu augstu sagatavotības līmeni.</t>
    </r>
  </si>
  <si>
    <r>
      <rPr>
        <sz val="11"/>
        <color rgb="FF000000"/>
        <rFont val="Calibri"/>
        <family val="2"/>
      </rPr>
      <t>12. Ir izveidotas valstu SVAN kontaktpunktu funkcijas un darbības, kā noteikts SVAN (2005. g.).</t>
    </r>
  </si>
  <si>
    <r>
      <rPr>
        <sz val="11"/>
        <color rgb="FF000000"/>
        <rFont val="Calibri"/>
        <family val="2"/>
      </rPr>
      <t>13. Ir izveidota saziņas politika un procedūras, lai sagatavotu, koordinētu un izplatītu informāciju, kas saistīta ar sabiedrības veselībai problemātisku notikumu.</t>
    </r>
  </si>
  <si>
    <r>
      <rPr>
        <sz val="11"/>
        <color rgb="FF000000"/>
        <rFont val="Calibri"/>
        <family val="2"/>
      </rPr>
      <t>13.1. Saziņas stratēģija nodrošina savlaicīgu un efektīvu saziņu pirms notikuma un tā laikā.</t>
    </r>
  </si>
  <si>
    <r>
      <rPr>
        <sz val="11"/>
        <color rgb="FF000000"/>
        <rFont val="Calibri"/>
        <family val="2"/>
      </rPr>
      <t>13.2. Saziņas stratēģija ietver mēroga palielināšanas pieeju.</t>
    </r>
  </si>
  <si>
    <r>
      <rPr>
        <sz val="11"/>
        <color rgb="FF000000"/>
        <rFont val="Calibri"/>
        <family val="2"/>
      </rPr>
      <t>13.3. Ārkārtas situāciju saziņas plāni ir elastīgi un tiek pēc vajadzības atjaunināti.</t>
    </r>
  </si>
  <si>
    <r>
      <rPr>
        <sz val="11"/>
        <color rgb="FF000000"/>
        <rFont val="Calibri"/>
        <family val="2"/>
      </rPr>
      <t>13.4. Ārkārtas situāciju saziņas plāni ir pragmatiski un vienkārši īstenojami.</t>
    </r>
  </si>
  <si>
    <r>
      <rPr>
        <sz val="11"/>
        <color rgb="FF000000"/>
        <rFont val="Calibri"/>
        <family val="2"/>
      </rPr>
      <t>13.5. Ārkārtas situāciju saziņas plāni ir pārbaudīti.</t>
    </r>
  </si>
  <si>
    <r>
      <rPr>
        <sz val="11"/>
        <color rgb="FF000000"/>
        <rFont val="Calibri"/>
        <family val="2"/>
      </rPr>
      <t>13.6. Ārkārtas situāciju saziņas plāni paredz iespēju, ka noteiktiem notikumiem tiek pievērsta lielāka plašsaziņas līdzekļu uzmanība.</t>
    </r>
  </si>
  <si>
    <r>
      <rPr>
        <sz val="11"/>
        <color rgb="FF000000"/>
        <rFont val="Calibri"/>
        <family val="2"/>
      </rPr>
      <t>13.7. Ārkārtas situāciju saziņas plāni paredz iespēju, ka noteiktu notikumu rezultātā sabiedrība pieprasa vairāk informācijas.</t>
    </r>
  </si>
  <si>
    <r>
      <rPr>
        <sz val="11"/>
        <color rgb="FF000000"/>
        <rFont val="Calibri"/>
        <family val="2"/>
      </rPr>
      <t>13.8. Ir izveidoti vairāki kanāli riska paziņošanai (piemēram, tīmekļa vietnē, pa e-pastu, noteiktiem jautājumiem paredzētas tālruņa līnijas).</t>
    </r>
  </si>
  <si>
    <r>
      <rPr>
        <sz val="11"/>
        <color rgb="FF000000"/>
        <rFont val="Calibri"/>
        <family val="2"/>
      </rPr>
      <t>13.9. Veselības aprūpes un citiem speciālistiem tiek savlaicīgi sniegta informācija un norādījumi par notikumu, lai viņi varētu pienācīgi atbildēt iedzīvotājiem.</t>
    </r>
  </si>
  <si>
    <r>
      <rPr>
        <b/>
        <sz val="11"/>
        <color rgb="FFFFFFFF"/>
        <rFont val="Calibri"/>
        <family val="2"/>
      </rPr>
      <t>D2. Resursi: apmācīts darbaspēks</t>
    </r>
  </si>
  <si>
    <r>
      <rPr>
        <b/>
        <sz val="11"/>
        <color rgb="FF000000"/>
        <rFont val="Calibri"/>
        <family val="2"/>
      </rPr>
      <t>PRK</t>
    </r>
  </si>
  <si>
    <r>
      <rPr>
        <b/>
        <sz val="11"/>
        <color rgb="FF000000"/>
        <rFont val="Calibri"/>
        <family val="2"/>
      </rPr>
      <t>VRK</t>
    </r>
  </si>
  <si>
    <r>
      <rPr>
        <sz val="11"/>
        <color rgb="FF000000"/>
        <rFont val="Calibri"/>
        <family val="2"/>
      </rPr>
      <t>1. Sabiedrības veselības personāla prasmes un kompetence ir pietiekama, lai pastāvīgi uzraudzītu sabiedrības veselību un reaģētu visos veselības sistēmas līmeņos.</t>
    </r>
  </si>
  <si>
    <r>
      <rPr>
        <sz val="11"/>
        <color rgb="FF000000"/>
        <rFont val="Calibri"/>
        <family val="2"/>
      </rPr>
      <t>2. Ir pieejami cilvēkresursi, lai īstenotu SVAN pamatspēju prasības.</t>
    </r>
  </si>
  <si>
    <r>
      <rPr>
        <sz val="11"/>
        <color rgb="FF000000"/>
        <rFont val="Calibri"/>
        <family val="2"/>
      </rPr>
      <t>3. Ir nodrošināts kompetents sabiedrības veselības aizsardzības darbaspēks, lai nepārtraukti sniegtu veselības aprūpes pakalpojumus.</t>
    </r>
  </si>
  <si>
    <r>
      <rPr>
        <sz val="11"/>
        <color rgb="FF000000"/>
        <rFont val="Calibri"/>
        <family val="2"/>
      </rPr>
      <t>4. Izglītība, apmācība un mācības tiek atbalstītas organizācijas stratēģiskajā un darbības līmenī.</t>
    </r>
  </si>
  <si>
    <r>
      <rPr>
        <sz val="11"/>
        <color rgb="FF000000"/>
        <rFont val="Calibri"/>
        <family val="2"/>
      </rPr>
      <t>4.1. Izglītība, apmācība un mācības ir daļa no organizācijas sagatavotības plānošanas darbībām.</t>
    </r>
  </si>
  <si>
    <r>
      <rPr>
        <sz val="11"/>
        <color rgb="FF000000"/>
        <rFont val="Calibri"/>
        <family val="2"/>
      </rPr>
      <t>5. Sagatavotības līmeni novērtē, izmantojot simulācijas mācības.</t>
    </r>
  </si>
  <si>
    <r>
      <rPr>
        <sz val="11"/>
        <color rgb="FF000000"/>
        <rFont val="Calibri"/>
        <family val="2"/>
      </rPr>
      <t>5.1. Mācībās ir iesaistītas attiecīgas partnerorganizācijas, lai uzlabotu izpratni cita par citas reaģēšanas plāniem.</t>
    </r>
  </si>
  <si>
    <r>
      <rPr>
        <sz val="11"/>
        <color rgb="FF000000"/>
        <rFont val="Calibri"/>
        <family val="2"/>
      </rPr>
      <t>6. Apmācība, mācības un incidentu pārskatīšana tiek izmantota, lai izprastu un uzlabotu riska pārvaldības procedūras un palielinātu spējas.</t>
    </r>
  </si>
  <si>
    <r>
      <rPr>
        <sz val="11"/>
        <color rgb="FF000000"/>
        <rFont val="Calibri"/>
        <family val="2"/>
      </rPr>
      <t>6.1. Mācības pamatojas uz scenāriju un ir pielāgotas esošajiem apstākļiem (piemēram, vietējiem, reģionāliem, valsts un starptautiskiem).</t>
    </r>
  </si>
  <si>
    <r>
      <rPr>
        <sz val="11"/>
        <color rgb="FF000000"/>
        <rFont val="Calibri"/>
        <family val="2"/>
      </rPr>
      <t>6.2. Lai veiktu sekmīgas simulācijas mācības, plānošanas grupai ir dots skaidrs pilnvarojums un mandāts plānot, veikt un novērtēt mācības.</t>
    </r>
  </si>
  <si>
    <r>
      <rPr>
        <sz val="11"/>
        <color rgb="FF000000"/>
        <rFont val="Calibri"/>
        <family val="2"/>
      </rPr>
      <t>6.3. Simulācijas mācību uzdevums ir noteikt uzlabojamās jomas.</t>
    </r>
  </si>
  <si>
    <r>
      <rPr>
        <sz val="11"/>
        <color rgb="FF000000"/>
        <rFont val="Calibri"/>
        <family val="2"/>
      </rPr>
      <t>7. Mācības tiek veiktas, lai pārbaudītu SVAN pamatspēju faktisko funkcionalitāti.</t>
    </r>
  </si>
  <si>
    <r>
      <rPr>
        <sz val="11"/>
        <color rgb="FF000000"/>
        <rFont val="Calibri"/>
        <family val="2"/>
      </rPr>
      <t>8. Izglītības, apmācības un simulācijas mācību sākotnējie mērķi un uzdevumi tiek novērtēti, un gūtās atziņas tiek dokumentētas ziņojumā.</t>
    </r>
  </si>
  <si>
    <r>
      <rPr>
        <b/>
        <sz val="11"/>
        <color rgb="FFFFFFFF"/>
        <rFont val="Calibri"/>
        <family val="2"/>
      </rPr>
      <t>D3. Atbalsta spējas: uzraudzība</t>
    </r>
  </si>
  <si>
    <r>
      <rPr>
        <b/>
        <sz val="11"/>
        <color rgb="FF000000"/>
        <rFont val="Calibri"/>
        <family val="2"/>
      </rPr>
      <t>PRK</t>
    </r>
  </si>
  <si>
    <r>
      <rPr>
        <b/>
        <sz val="11"/>
        <color rgb="FF000000"/>
        <rFont val="Calibri"/>
        <family val="2"/>
      </rPr>
      <t>VRK</t>
    </r>
  </si>
  <si>
    <r>
      <rPr>
        <sz val="11"/>
        <color rgb="FF000000"/>
        <rFont val="Calibri"/>
        <family val="2"/>
      </rPr>
      <t>1. Ir izveidota uzraudzības sistēma, kura pamatojas uz rādītājiem.</t>
    </r>
  </si>
  <si>
    <r>
      <rPr>
        <sz val="11"/>
        <color rgb="FF000000"/>
        <rFont val="Calibri"/>
        <family val="2"/>
      </rPr>
      <t>1.1. Šie rādītāji ir noteikti protokolos, lai varētu savlaicīgi veikt pēcpasākumus.</t>
    </r>
  </si>
  <si>
    <r>
      <rPr>
        <sz val="11"/>
        <color rgb="FF000000"/>
        <rFont val="Calibri"/>
        <family val="2"/>
      </rPr>
      <t xml:space="preserve">2. Ir izveidota epidemioloģiskās informācijas </t>
    </r>
    <r>
      <rPr>
        <sz val="11"/>
        <color rgb="FF000000"/>
        <rFont val="Calibri"/>
        <family val="2"/>
      </rPr>
      <t>ieguves sistēma.</t>
    </r>
  </si>
  <si>
    <r>
      <rPr>
        <sz val="11"/>
        <color rgb="FF000000"/>
        <rFont val="Calibri"/>
        <family val="2"/>
      </rPr>
      <t>2.1. Sabiedrības veselībai problemātiski notikumi ir noteikti protokolos, lai varētu savlaicīgi veikt pēcpasākumus.</t>
    </r>
  </si>
  <si>
    <r>
      <rPr>
        <sz val="11"/>
        <color rgb="FF000000"/>
        <rFont val="Calibri"/>
        <family val="2"/>
      </rPr>
      <t>2.2. Uzraudzības sistēma nodrošina uzraudzības datu ziņošanu reāllaikā.</t>
    </r>
  </si>
  <si>
    <r>
      <rPr>
        <sz val="11"/>
        <color rgb="FF000000"/>
        <rFont val="Calibri"/>
        <family val="2"/>
      </rPr>
      <t>2.3. Uzraudzības sistēma ir jutīga un elastīga, lai atklātu sākotnējos gadījumus vai notikumus.</t>
    </r>
  </si>
  <si>
    <r>
      <rPr>
        <sz val="11"/>
        <color rgb="FF000000"/>
        <rFont val="Calibri"/>
        <family val="2"/>
      </rPr>
      <t xml:space="preserve">2.4. Uzraudzības sistēmā tiek saņemta informācija no plaša dažādu uzticamu resursu loka. </t>
    </r>
  </si>
  <si>
    <r>
      <rPr>
        <sz val="11"/>
        <color rgb="FF000000"/>
        <rFont val="Calibri"/>
        <family val="2"/>
      </rPr>
      <t>2.5. Uzraudzības tīklā ir iekļauta informācija no veterinārās uzraudzības sistēmām.</t>
    </r>
  </si>
  <si>
    <r>
      <rPr>
        <sz val="11"/>
        <color rgb="FF000000"/>
        <rFont val="Calibri"/>
        <family val="2"/>
      </rPr>
      <t>2.6. Uzraudzības tīklā ir iekļauta informācija no entomoloģiskās uzraudzības sistēmām.</t>
    </r>
  </si>
  <si>
    <r>
      <rPr>
        <sz val="11"/>
        <color rgb="FF000000"/>
        <rFont val="Calibri"/>
        <family val="2"/>
      </rPr>
      <t>2.7. Uzraudzības tīklā ir iekļauta informācija no vides uzraudzības sistēmām.</t>
    </r>
  </si>
  <si>
    <r>
      <rPr>
        <sz val="11"/>
        <color rgb="FF000000"/>
        <rFont val="Calibri"/>
        <family val="2"/>
      </rPr>
      <t>2.8. Uzraudzības tīklā ir iekļauta informācija no meteoroloģiskās uzraudzības sistēmām.</t>
    </r>
  </si>
  <si>
    <r>
      <rPr>
        <sz val="11"/>
        <color rgb="FF000000"/>
        <rFont val="Calibri"/>
        <family val="2"/>
      </rPr>
      <t>2.9. Uzraudzības tīklā ir iekļauta informācija no mikrobioloģiskās uzraudzības sistēmām.</t>
    </r>
  </si>
  <si>
    <r>
      <rPr>
        <sz val="11"/>
        <color rgb="FF000000"/>
        <rFont val="Calibri"/>
        <family val="2"/>
      </rPr>
      <t>3. Uzraudzības sistēma ģenerē agrīnās brīdināšanas signālu par sabiedrības veselībai problemātisku iespējamu notikumu.</t>
    </r>
  </si>
  <si>
    <r>
      <rPr>
        <sz val="11"/>
        <color rgb="FF000000"/>
        <rFont val="Calibri"/>
        <family val="2"/>
      </rPr>
      <t xml:space="preserve">4. Notiek dalība ES uzraudzības tīklos. </t>
    </r>
  </si>
  <si>
    <r>
      <rPr>
        <sz val="11"/>
        <color rgb="FF000000"/>
        <rFont val="Calibri"/>
        <family val="2"/>
      </rPr>
      <t>5. Uzraudzības sistēma atbilst ES un PVO standartiem attiecībā uz epidemioloģiskajiem datiem par visām slimībām, ko uzrauga ES, to gadījumu definīcijām un ziņošanas protokoliem.</t>
    </r>
  </si>
  <si>
    <r>
      <rPr>
        <sz val="11"/>
        <color rgb="FF000000"/>
        <rFont val="Calibri"/>
        <family val="2"/>
      </rPr>
      <t>6. Par uzraudzības datiem sistemātiski un regulāri ziņo attiecīgo nozaru pārstāvjiem un ieinteresētajām personām.</t>
    </r>
  </si>
  <si>
    <r>
      <rPr>
        <sz val="11"/>
        <color rgb="FF000000"/>
        <rFont val="Calibri"/>
        <family val="2"/>
      </rPr>
      <t>6.1. Visas attiecīgās uzraudzības sistēmas ir iekļautas tīklā, kur notiek pastāvīga informācijas apmaiņa.</t>
    </r>
  </si>
  <si>
    <r>
      <rPr>
        <sz val="11"/>
        <color rgb="FF000000"/>
        <rFont val="Calibri"/>
        <family val="2"/>
      </rPr>
      <t>6.2. Ir izveidoti ziņošanas tīkli un protokoli.</t>
    </r>
  </si>
  <si>
    <r>
      <rPr>
        <sz val="11"/>
        <color rgb="FF000000"/>
        <rFont val="Calibri"/>
        <family val="2"/>
      </rPr>
      <t>6.3. Uzraudzības sistēma spēj sniegt informatīvas un konsultatīvas ziņas, kas vajadzīgas reaģēšanai.</t>
    </r>
  </si>
  <si>
    <r>
      <rPr>
        <b/>
        <sz val="11"/>
        <color rgb="FFFFFFFF"/>
        <rFont val="Calibri"/>
        <family val="2"/>
      </rPr>
      <t>D4. Atbalsta spējas: riska novērtēšana</t>
    </r>
  </si>
  <si>
    <r>
      <rPr>
        <b/>
        <sz val="11"/>
        <color rgb="FF000000"/>
        <rFont val="Calibri"/>
        <family val="2"/>
      </rPr>
      <t>PRK</t>
    </r>
  </si>
  <si>
    <r>
      <rPr>
        <b/>
        <sz val="11"/>
        <color rgb="FF000000"/>
        <rFont val="Calibri"/>
        <family val="2"/>
      </rPr>
      <t>VRK</t>
    </r>
  </si>
  <si>
    <r>
      <rPr>
        <sz val="11"/>
        <color rgb="FF000000"/>
        <rFont val="Calibri"/>
        <family val="2"/>
      </rPr>
      <t>1. Brīdinājumi un agrīnie brīdinājumi tiek novērtēti, pamatojoties uz kopīgu uzraudzības un citu pieejamo datu analīzi.</t>
    </r>
  </si>
  <si>
    <r>
      <rPr>
        <sz val="11"/>
        <color rgb="FF000000"/>
        <rFont val="Calibri"/>
        <family val="2"/>
      </rPr>
      <t>2. Tiek sapulcināta riska novērtējuma grupa, lai novērtētu (iespējama) sabiedrības veselībai problemātiska notikuma risku.</t>
    </r>
  </si>
  <si>
    <r>
      <rPr>
        <sz val="11"/>
        <color rgb="FF000000"/>
        <rFont val="Calibri"/>
        <family val="2"/>
      </rPr>
      <t>2.1. Riska novērtējuma grupā ir dalībnieki ar papildu zināšanām (piemēram, toksikoloģijas, dzīvnieku veselības, pārtikas nekaitīguma un citos jautājumos).</t>
    </r>
  </si>
  <si>
    <r>
      <rPr>
        <sz val="11"/>
        <color rgb="FF000000"/>
        <rFont val="Calibri"/>
        <family val="2"/>
      </rPr>
      <t>2.2. Pamatojoties uz slimības iezīmēm, riska novērtējuma grupa izlemj, cik bieži jāatjaunina riska novērtējums.</t>
    </r>
  </si>
  <si>
    <r>
      <rPr>
        <sz val="11"/>
        <color rgb="FF000000"/>
        <rFont val="Calibri"/>
        <family val="2"/>
      </rPr>
      <t>2.3. Notikumam piešķirtais riska līmenis pamatojas uz varbūtējo (vai zināmo) apdraudējumu.</t>
    </r>
  </si>
  <si>
    <r>
      <rPr>
        <sz val="11"/>
        <color rgb="FF000000"/>
        <rFont val="Calibri"/>
        <family val="2"/>
      </rPr>
      <t>2.4. Notikumam piešķirtais riska līmenis pamatojas uz iespējamo saskari ar apdraudējumu.</t>
    </r>
  </si>
  <si>
    <r>
      <rPr>
        <sz val="11"/>
        <color rgb="FF000000"/>
        <rFont val="Calibri"/>
        <family val="2"/>
      </rPr>
      <t>2.5. Notikumam piešķirtais riska līmenis pamatojas uz notikuma kontekstu.</t>
    </r>
  </si>
  <si>
    <r>
      <rPr>
        <sz val="11"/>
        <color rgb="FF000000"/>
        <rFont val="Calibri"/>
        <family val="2"/>
      </rPr>
      <t>2.6. Riska līmeni nosaka, pamatojoties uz slimības iezīmēm (piemēram, gadījumu / nāves gadījumu skaits, smagas slimības proporcionālā izplatība sabiedrībā, visvairāk skartās klīniskās grupas utt.).</t>
    </r>
  </si>
  <si>
    <r>
      <rPr>
        <sz val="11"/>
        <color rgb="FF000000"/>
        <rFont val="Calibri"/>
        <family val="2"/>
      </rPr>
      <t>2.7. Riska līmeni nosaka, pamatojoties uz pakalpojumu sniegšanas spēju (piemēram, pacientu skaits primārās aprūpes iestādēs / slimnīcās un intensīvās aprūpes nodaļās uzņemto to pacientu skaits, kam tiek nodrošināta speciālā ārstēšana).</t>
    </r>
  </si>
  <si>
    <r>
      <rPr>
        <sz val="11"/>
        <color rgb="FF000000"/>
        <rFont val="Calibri"/>
        <family val="2"/>
      </rPr>
      <t>3. Riska novērtējumus izmanto, lai palīdzētu veikt sagatavotības plānošanu un reaģēšanas darbības.</t>
    </r>
  </si>
  <si>
    <r>
      <rPr>
        <sz val="11"/>
        <color rgb="FF000000"/>
        <rFont val="Calibri"/>
        <family val="2"/>
      </rPr>
      <t>3.1. Riska novērtējumā tiek izmantoti skaidri definēti jautājumi, lai palīdzētu noteikt prioritārās darbības.</t>
    </r>
  </si>
  <si>
    <r>
      <rPr>
        <sz val="11"/>
        <color rgb="FF000000"/>
        <rFont val="Calibri"/>
        <family val="2"/>
      </rPr>
      <t>3.2. Riska novērtējumu izmanto, lai noteiktu riskam pakļautās jomas.</t>
    </r>
  </si>
  <si>
    <r>
      <rPr>
        <sz val="11"/>
        <color rgb="FF000000"/>
        <rFont val="Calibri"/>
        <family val="2"/>
      </rPr>
      <t>3.3. Riska novērtējumus izmanto, lai noteiktu riskam pakļautās iedzīvotāju grupas.</t>
    </r>
  </si>
  <si>
    <r>
      <rPr>
        <sz val="11"/>
        <color rgb="FF000000"/>
        <rFont val="Calibri"/>
        <family val="2"/>
      </rPr>
      <t>3.4. Riska novērtējumus izmanto, lai noteiktu un iesaistītu operatīvos partnerus.</t>
    </r>
  </si>
  <si>
    <r>
      <rPr>
        <sz val="11"/>
        <color rgb="FF000000"/>
        <rFont val="Calibri"/>
        <family val="2"/>
      </rPr>
      <t>3.5. Riska novērtējumus izmanto, lai noteiktu un iesaistītu galvenos politikas partnerus.</t>
    </r>
  </si>
  <si>
    <r>
      <rPr>
        <sz val="11"/>
        <color rgb="FF000000"/>
        <rFont val="Calibri"/>
        <family val="2"/>
      </rPr>
      <t>3.6. Riska raksturojums ietver informāciju no kvantitatīviem modeļiem, ja tādi ir pieejami un piekļūstami.</t>
    </r>
  </si>
  <si>
    <r>
      <rPr>
        <sz val="11"/>
        <color rgb="FF000000"/>
        <rFont val="Calibri"/>
        <family val="2"/>
      </rPr>
      <t>3.7. Riska raksturojums ietver ekspertu atzinumus.</t>
    </r>
  </si>
  <si>
    <r>
      <rPr>
        <b/>
        <sz val="11"/>
        <color rgb="FFFFFFFF"/>
        <rFont val="Calibri"/>
        <family val="2"/>
      </rPr>
      <t>D5. Reaģēšanas uz notikumu pārvaldība</t>
    </r>
  </si>
  <si>
    <r>
      <rPr>
        <b/>
        <sz val="11"/>
        <color rgb="FF000000"/>
        <rFont val="Calibri"/>
        <family val="2"/>
      </rPr>
      <t>PRK</t>
    </r>
  </si>
  <si>
    <r>
      <rPr>
        <b/>
        <sz val="11"/>
        <color rgb="FF000000"/>
        <rFont val="Calibri"/>
        <family val="2"/>
      </rPr>
      <t>VRK</t>
    </r>
  </si>
  <si>
    <r>
      <rPr>
        <sz val="11"/>
        <color rgb="FF000000"/>
        <rFont val="Calibri"/>
        <family val="2"/>
      </rPr>
      <t>1. Ir izveidotas konkrētas procedūras reaģēšanas pasākumu uz veselības ārkārtas situācijām aktivizēšanai un pārtraukšanai.</t>
    </r>
  </si>
  <si>
    <r>
      <rPr>
        <sz val="11"/>
        <color rgb="FF000000"/>
        <rFont val="Calibri"/>
        <family val="2"/>
      </rPr>
      <t>1.1. Pieņemot lēmumus par reaģēšanu, tiek ņemti vērā šādi principi: piesardzība, proporcionalitāte un elastība.</t>
    </r>
  </si>
  <si>
    <r>
      <rPr>
        <sz val="11"/>
        <color rgb="FF000000"/>
        <rFont val="Calibri"/>
        <family val="2"/>
      </rPr>
      <t>2. Valsts un slimnīcas līmenī ir izveidoti un funkcionē infekcijas profilakses un kontroles standarti.</t>
    </r>
  </si>
  <si>
    <r>
      <rPr>
        <sz val="11"/>
        <color rgb="FF000000"/>
        <rFont val="Calibri"/>
        <family val="2"/>
      </rPr>
      <t>2.1. Ir izveidoti drošības pasākumi rīcībai ar patogēnām vielām, un šie pasākumi ir zināmi veselības aprūpes speciālistiem.</t>
    </r>
  </si>
  <si>
    <r>
      <rPr>
        <sz val="11"/>
        <color rgb="FF000000"/>
        <rFont val="Calibri"/>
        <family val="2"/>
      </rPr>
      <t>3. Prioritāro veselības apdraudējumu pārbaudei ir pieejami laboratoriju pakalpojumi.</t>
    </r>
  </si>
  <si>
    <r>
      <rPr>
        <sz val="11"/>
        <color rgb="FF000000"/>
        <rFont val="Calibri"/>
        <family val="2"/>
      </rPr>
      <t>3.1. Ir izveidota un īstenota laboratoriju biodrošības un biodrošuma (bioriska pārvaldības) prakse.</t>
    </r>
  </si>
  <si>
    <r>
      <rPr>
        <sz val="11"/>
        <color rgb="FF000000"/>
        <rFont val="Calibri"/>
        <family val="2"/>
      </rPr>
      <t>4. Ir izveidota ārkārtas situāciju operatīvā programma, kurā iekļauts ārkārtas situāciju darbības centrs, darbības procedūras un plāni, kā arī spēja aktivizēt ārkārtas darbības.</t>
    </r>
  </si>
  <si>
    <r>
      <rPr>
        <sz val="11"/>
        <color rgb="FF000000"/>
        <rFont val="Calibri"/>
        <family val="2"/>
      </rPr>
      <t>5. Ir izveidota pārbaudīta vadības un kontroles struktūra, kurā ir skaidras lomas un atbildības jomas.</t>
    </r>
  </si>
  <si>
    <r>
      <rPr>
        <sz val="11"/>
        <color rgb="FF000000"/>
        <rFont val="Calibri"/>
        <family val="2"/>
      </rPr>
      <t>5.1. Koordinācija, vadība un kontrole pamatojas uz izveidoto infrastruktūru.</t>
    </r>
  </si>
  <si>
    <r>
      <rPr>
        <sz val="11"/>
        <color rgb="FF000000"/>
        <rFont val="Calibri"/>
        <family val="2"/>
      </rPr>
      <t>5.2. Koordinācija, vadība un kontrole tiek pastāvīgi uzlabota.</t>
    </r>
  </si>
  <si>
    <r>
      <rPr>
        <sz val="11"/>
        <color rgb="FF000000"/>
        <rFont val="Calibri"/>
        <family val="2"/>
      </rPr>
      <t>5.3. Ir izveidotas procedūras visu attiecīgo veselības sistēmas partneru, piemēram, sabiedrības veselības, medicīnas un garīgās/psihiskās veselības aprūpes dienestu, koordinēšanai.</t>
    </r>
  </si>
  <si>
    <r>
      <rPr>
        <sz val="11"/>
        <color rgb="FF000000"/>
        <rFont val="Calibri"/>
        <family val="2"/>
      </rPr>
      <t>5.4. Koordinēšana ietver uz sabiedrību balstītu aprūpi un resursu mobilizāciju.</t>
    </r>
  </si>
  <si>
    <r>
      <rPr>
        <sz val="11"/>
        <color rgb="FF000000"/>
        <rFont val="Calibri"/>
        <family val="2"/>
      </rPr>
      <t>5.5. Koordinēšana ietver atbalsta tīklu, konsultatīvo grupu, partneru tīklu un saziņas aktivizēšanu.</t>
    </r>
  </si>
  <si>
    <r>
      <rPr>
        <sz val="11"/>
        <color rgb="FF000000"/>
        <rFont val="Calibri"/>
        <family val="2"/>
      </rPr>
      <t>5.6. Sabiedrības veselības sistēmu visos līmeņos atbalsta krīzes vadības grupas.</t>
    </r>
  </si>
  <si>
    <r>
      <rPr>
        <sz val="11"/>
        <color rgb="FF000000"/>
        <rFont val="Calibri"/>
        <family val="2"/>
      </rPr>
      <t>5.7. Lēmumu pieņemšanas procesā tiek ņemta vērā paredzamā atbildes reakcija (piemēram, sabiedrības bažu līmenis).</t>
    </r>
  </si>
  <si>
    <r>
      <rPr>
        <sz val="11"/>
        <color rgb="FF000000"/>
        <rFont val="Calibri"/>
        <family val="2"/>
      </rPr>
      <t>6. Ir izveidotas procedūras daudznozaru darbību koordinēšanai starp ministrijām un nozarēm.</t>
    </r>
  </si>
  <si>
    <r>
      <rPr>
        <sz val="11"/>
        <color rgb="FF000000"/>
        <rFont val="Calibri"/>
        <family val="2"/>
      </rPr>
      <t xml:space="preserve">7. Ir izveidotas vairākdisciplīnu un daudznozaru </t>
    </r>
    <r>
      <rPr>
        <sz val="11"/>
        <color rgb="FF000000"/>
        <rFont val="Calibri"/>
        <family val="2"/>
      </rPr>
      <t>ātrās reaģēšanas iespējas, kas ir pieejamas katru dienu 24 stundas dienā. </t>
    </r>
  </si>
  <si>
    <r>
      <rPr>
        <sz val="11"/>
        <color rgb="FF000000"/>
        <rFont val="Calibri"/>
        <family val="2"/>
      </rPr>
      <t>7.1. Ir izveidotas medicīnisko pretpasākumu procedūras, tostarp īstenošanas un izsniegšanas procedūras.</t>
    </r>
  </si>
  <si>
    <r>
      <rPr>
        <sz val="11"/>
        <color rgb="FF000000"/>
        <rFont val="Calibri"/>
        <family val="2"/>
      </rPr>
      <t>7.2. Ir izveidotas procedūras medicīnisko pretpasākumu nosūtīšanai un saņemšanai sabiedrības veselības ārkārtas situācijā.</t>
    </r>
  </si>
  <si>
    <r>
      <rPr>
        <sz val="11"/>
        <color rgb="FF000000"/>
        <rFont val="Calibri"/>
        <family val="2"/>
      </rPr>
      <t>7.3. Ir izveidotas un darbojas procedūras reaģēšanai uz pārtikas izraisītu slimību un pārtikas piesārņojumu.</t>
    </r>
  </si>
  <si>
    <r>
      <rPr>
        <sz val="11"/>
        <color rgb="FF000000"/>
        <rFont val="Calibri"/>
        <family val="2"/>
      </rPr>
      <t>7.4. Ir izveidotas un darbojas procedūras reaģēšanai uz zoonozi un iespējamu zoonozi.</t>
    </r>
  </si>
  <si>
    <r>
      <rPr>
        <sz val="11"/>
        <color rgb="FF000000"/>
        <rFont val="Calibri"/>
        <family val="2"/>
      </rPr>
      <t>7.5. Zonās, kur iespējama arbovīrusa pārnese, ir izstrādātas standarta operāciju procedūras lauka izmeklējumiem un pasākumi ātrai vektoru kontrolei.</t>
    </r>
  </si>
  <si>
    <r>
      <rPr>
        <sz val="11"/>
        <color rgb="FF000000"/>
        <rFont val="Calibri"/>
        <family val="2"/>
      </rPr>
      <t>7.6. Ir izveidotas sabiedrības veselības, medicīniskās un garīgās/psihiskās veselības sistēmas, kas atbalsta atlabšanu.</t>
    </r>
  </si>
  <si>
    <r>
      <rPr>
        <sz val="11"/>
        <color rgb="FF000000"/>
        <rFont val="Calibri"/>
        <family val="2"/>
      </rPr>
      <t>7.7. Ja respondenti sniedz palīdzību sabiedrības veselības ārkārtas situācijā ārzemēs, ir izveidots protokols medicīniskajai evakuācijai.</t>
    </r>
  </si>
  <si>
    <r>
      <rPr>
        <sz val="11"/>
        <color rgb="FF000000"/>
        <rFont val="Calibri"/>
        <family val="2"/>
      </rPr>
      <t>8. Tiek bieži novērtēta reaģēšanas darbību efektivitāte, pamatojoties uz apkopotajiem pārraudzības datiem.</t>
    </r>
  </si>
  <si>
    <r>
      <rPr>
        <sz val="11"/>
        <color rgb="FF000000"/>
        <rFont val="Calibri"/>
        <family val="2"/>
      </rPr>
      <t>8.1. Reaģēšanas darbības tiek pastāvīgi pielāgotas jaunajai situācijai.</t>
    </r>
  </si>
  <si>
    <r>
      <rPr>
        <sz val="11"/>
        <color rgb="FF000000"/>
        <rFont val="Calibri"/>
        <family val="2"/>
      </rPr>
      <t xml:space="preserve">8.2. Notikuma laikā veselības pārraudzības sistēmas tiek pastiprinātas. </t>
    </r>
  </si>
  <si>
    <r>
      <rPr>
        <sz val="11"/>
        <color rgb="FF000000"/>
        <rFont val="Calibri"/>
        <family val="2"/>
      </rPr>
      <t>8.3. Notikuma laikā ar to saistītie veselības pārraudzības dati tiek bieži novērtēti.</t>
    </r>
  </si>
  <si>
    <r>
      <rPr>
        <sz val="11"/>
        <color rgb="FF000000"/>
        <rFont val="Calibri"/>
        <family val="2"/>
      </rPr>
      <t>8.4. Ar veselības pārraudzības sistēmām tiek uzraudzīta notikuma attīstība (piemēram, ģeogrāfiskā izplatība un/vai izplatība laikā).</t>
    </r>
  </si>
  <si>
    <r>
      <rPr>
        <sz val="11"/>
        <color rgb="FF000000"/>
        <rFont val="Calibri"/>
        <family val="2"/>
      </rPr>
      <t>8.5. Ar veselības pārraudzības sistēmām uzrauga nozīmīgāko dienestu funkcionēšanu.</t>
    </r>
  </si>
  <si>
    <r>
      <rPr>
        <sz val="11"/>
        <color rgb="FF000000"/>
        <rFont val="Calibri"/>
        <family val="2"/>
      </rPr>
      <t>8.6. Veselības pārraudzības sistēmas ir sasaistītas ar laboratorijām un veselības aprūpes iestādēm.</t>
    </r>
  </si>
  <si>
    <r>
      <rPr>
        <sz val="11"/>
        <color rgb="FF000000"/>
        <rFont val="Calibri"/>
        <family val="2"/>
      </rPr>
      <t>9. Ir izstrādāta visaptveroša saziņas stratēģija, lai iesaistītu visas attiecīgās ieinteresētās personas, piemēram, sabiedrības veselības speciālistus, plašsaziņas līdzekļus un sabiedrību, ar veselību nesaistītu nozaru pārstāvjus utt.</t>
    </r>
  </si>
  <si>
    <r>
      <rPr>
        <sz val="11"/>
        <color rgb="FF000000"/>
        <rFont val="Calibri"/>
        <family val="2"/>
      </rPr>
      <t>9.1. Ir skaidri noteiktas pienākumu ķēdes, lai nodrošinātu efektīvu saziņu valsts un starptautiskā līmenī.</t>
    </r>
  </si>
  <si>
    <r>
      <rPr>
        <sz val="11"/>
        <color rgb="FF000000"/>
        <rFont val="Calibri"/>
        <family val="2"/>
      </rPr>
      <t>9.2. Visas attiecīgās ieinteresētās personas ir iesaistītas un pienācīgi informētas pirms un pēc notikuma, kā arī tā laikā.</t>
    </r>
  </si>
  <si>
    <r>
      <rPr>
        <sz val="11"/>
        <color rgb="FF000000"/>
        <rFont val="Calibri"/>
        <family val="2"/>
      </rPr>
      <t>9.3. Notikuma laikā sniegtie dažādu iestāžu galvenie vēstījumi ir koordinēti un standartizēti.</t>
    </r>
  </si>
  <si>
    <r>
      <rPr>
        <sz val="11"/>
        <color rgb="FF000000"/>
        <rFont val="Calibri"/>
        <family val="2"/>
      </rPr>
      <t>9.4. Informācija par notikuma attīstību tiek paziņota attiecīgajām ieinteresētajām personām un sabiedrībai.</t>
    </r>
  </si>
  <si>
    <r>
      <rPr>
        <sz val="11"/>
        <color rgb="FF000000"/>
        <rFont val="Calibri"/>
        <family val="2"/>
      </rPr>
      <t>9.5. Ir noteikti un apzināti, kā arī tiek pārraudzīti īpaši svarīgi saziņas tīkli.</t>
    </r>
  </si>
  <si>
    <r>
      <rPr>
        <sz val="11"/>
        <color rgb="FF000000"/>
        <rFont val="Calibri"/>
        <family val="2"/>
      </rPr>
      <t xml:space="preserve">9.6. Tiek sagatavoti </t>
    </r>
    <r>
      <rPr>
        <i/>
        <sz val="11"/>
        <color rgb="FF000000"/>
        <rFont val="Calibri"/>
        <family val="2"/>
      </rPr>
      <t>ad hoc</t>
    </r>
    <r>
      <rPr>
        <sz val="11"/>
        <color rgb="FF000000"/>
        <rFont val="Calibri"/>
        <family val="2"/>
      </rPr>
      <t xml:space="preserve"> informācijas materiāli dažādām ieinteresētajām personām (piemēram, vienkāršotas gadījumu definīcijas izmantošanai kopienā).</t>
    </r>
  </si>
  <si>
    <r>
      <rPr>
        <sz val="11"/>
        <color rgb="FF000000"/>
        <rFont val="Calibri"/>
        <family val="2"/>
      </rPr>
      <t>10. Uzticama iestāde notikuma laikā izplata saskanīgus vēstījumus.</t>
    </r>
  </si>
  <si>
    <r>
      <rPr>
        <sz val="11"/>
        <color rgb="FF000000"/>
        <rFont val="Calibri"/>
        <family val="2"/>
      </rPr>
      <t>10.1. Ar notikumu saistītā informācija tiek izplatīta visām attiecīgajām ieinteresētajām personām veselības aprūpes nozarē.</t>
    </r>
  </si>
  <si>
    <r>
      <rPr>
        <sz val="11"/>
        <color rgb="FF000000"/>
        <rFont val="Calibri"/>
        <family val="2"/>
      </rPr>
      <t>10.2. Ar notikumu saistītā informācija tiek izplatīta visām attiecīgajām ieinteresētajām personām ar veselības aprūpi nesaistītās nozarēs.</t>
    </r>
  </si>
  <si>
    <r>
      <rPr>
        <sz val="11"/>
        <color rgb="FF000000"/>
        <rFont val="Calibri"/>
        <family val="2"/>
      </rPr>
      <t>11. Saskaņā ar SVAN ir izveidoti efektīvi sabiedrības veselības reaģēšanas pasākumi ievešanas vietās.</t>
    </r>
  </si>
  <si>
    <r>
      <rPr>
        <sz val="11"/>
        <color rgb="FF000000"/>
        <rFont val="Calibri"/>
        <family val="2"/>
      </rPr>
      <t>11.1. Attiecībā uz apdraudējumiem, uz kuriem attiecas SVAN, ir īstenotas gadījumu vadības procedūras.</t>
    </r>
  </si>
  <si>
    <r>
      <rPr>
        <sz val="11"/>
        <color rgb="FF000000"/>
        <rFont val="Calibri"/>
        <family val="2"/>
      </rPr>
      <t>11.2. Ir izpildīti SVAN pienākumi attiecībā uz ievešanas vietām.</t>
    </r>
  </si>
  <si>
    <r>
      <rPr>
        <sz val="11"/>
        <color rgb="FF000000"/>
        <rFont val="Calibri"/>
        <family val="2"/>
      </rPr>
      <t>12. Informācija par notikumu tiek izplatīta sabiedrībā, lai skaidrotu uzliesmojumu, radītu uzticību un līdz minimumam samazinātu infekcijas risku.</t>
    </r>
  </si>
  <si>
    <r>
      <rPr>
        <sz val="11"/>
        <color rgb="FF000000"/>
        <rFont val="Calibri"/>
        <family val="2"/>
      </rPr>
      <t>12.1. Saziņa ar sabiedrību ir saskaņota ar citām valsts un starptautiskām organizācijām.</t>
    </r>
  </si>
  <si>
    <r>
      <rPr>
        <sz val="11"/>
        <color rgb="FF000000"/>
        <rFont val="Calibri"/>
        <family val="2"/>
      </rPr>
      <t>12.2. Ir izveidoti galvenie vēstījumi saziņai ar sabiedrību.</t>
    </r>
  </si>
  <si>
    <r>
      <rPr>
        <sz val="11"/>
        <color rgb="FF000000"/>
        <rFont val="Calibri"/>
        <family val="2"/>
      </rPr>
      <t>12.3. Informācija sabiedrībai ir jēgpilna, būtiska un savlaicīga.</t>
    </r>
  </si>
  <si>
    <r>
      <rPr>
        <sz val="11"/>
        <color rgb="FF000000"/>
        <rFont val="Calibri"/>
        <family val="2"/>
      </rPr>
      <t xml:space="preserve">12.4. Informācija sabiedrībai ir atklāta un pārredzama. </t>
    </r>
  </si>
  <si>
    <r>
      <rPr>
        <sz val="11"/>
        <color rgb="FF000000"/>
        <rFont val="Calibri"/>
        <family val="2"/>
      </rPr>
      <t>12.5. Sabiedrībai paredzētajā informācijā tiek ņemts vērā, kā sabiedrība uztver risku.</t>
    </r>
  </si>
  <si>
    <r>
      <rPr>
        <sz val="11"/>
        <color rgb="FF000000"/>
        <rFont val="Calibri"/>
        <family val="2"/>
      </rPr>
      <t>12.6. Saziņā ar sabiedrību tiek ņemtas vērā sabiedrības iezīmes, piemēram, valoda, sociāli, reliģiski, kultūras, politiski un/vai ekonomiski aspekti.</t>
    </r>
  </si>
  <si>
    <r>
      <rPr>
        <b/>
        <sz val="11"/>
        <color rgb="FFFFFFFF"/>
        <rFont val="Calibri"/>
        <family val="2"/>
      </rPr>
      <t>D6. Izvērtēšana pēc notikuma</t>
    </r>
  </si>
  <si>
    <r>
      <rPr>
        <b/>
        <sz val="11"/>
        <color rgb="FF000000"/>
        <rFont val="Calibri"/>
        <family val="2"/>
      </rPr>
      <t>PRK</t>
    </r>
  </si>
  <si>
    <r>
      <rPr>
        <b/>
        <sz val="11"/>
        <color rgb="FF000000"/>
        <rFont val="Calibri"/>
        <family val="2"/>
      </rPr>
      <t>VRK</t>
    </r>
  </si>
  <si>
    <r>
      <rPr>
        <sz val="11"/>
        <color rgb="FF000000"/>
        <rFont val="Calibri"/>
        <family val="2"/>
      </rPr>
      <t>1. Sagatavotības līmeni nosaka, izvērtējot sabiedrības veselībai problemātiskus notikumus.</t>
    </r>
  </si>
  <si>
    <r>
      <rPr>
        <sz val="11"/>
        <color rgb="FF000000"/>
        <rFont val="Calibri"/>
        <family val="2"/>
      </rPr>
      <t>1.1. Sagatavotību novērtē neatkarīgi.</t>
    </r>
  </si>
  <si>
    <r>
      <rPr>
        <sz val="11"/>
        <color rgb="FF000000"/>
        <rFont val="Calibri"/>
        <family val="2"/>
      </rPr>
      <t>2. Izvērtēšana pēc notikuma ir daļa no organizācijas sagatavotības plānošanas darbībām.</t>
    </r>
  </si>
  <si>
    <r>
      <rPr>
        <sz val="11"/>
        <color rgb="FF000000"/>
        <rFont val="Calibri"/>
        <family val="2"/>
      </rPr>
      <t>2.1. Izvērtēšanu pēc notikuma veic tik ātri pēc notikuma, cik tas ir iespējams.</t>
    </r>
  </si>
  <si>
    <r>
      <rPr>
        <sz val="11"/>
        <color rgb="FF000000"/>
        <rFont val="Calibri"/>
        <family val="2"/>
      </rPr>
      <t>2.2. Izvērtēšanu pēc notikuma veic kvalitatīvi.</t>
    </r>
  </si>
  <si>
    <r>
      <rPr>
        <sz val="11"/>
        <color rgb="FF000000"/>
        <rFont val="Calibri"/>
        <family val="2"/>
      </rPr>
      <t>2.3. Izvērtēšana pēc notikuma ietver iekšējo auditu, kurā ir iesaistītas visas valsts ieinteresētās personas, kas ir atbildīgas par būtiskām sabiedrības veselības funkcijām.</t>
    </r>
  </si>
  <si>
    <r>
      <rPr>
        <sz val="11"/>
        <color rgb="FF000000"/>
        <rFont val="Calibri"/>
        <family val="2"/>
      </rPr>
      <t>2.4. Izvērtēšana pēc notikuma ietver ārēju speciālistu veiktu profesionālapskati, kur tiek aicinātas piedalīties citas SVAN valstis, PVO sekretariāts un attiecīgās ES aģentūras.</t>
    </r>
  </si>
  <si>
    <r>
      <rPr>
        <sz val="11"/>
        <color rgb="FF000000"/>
        <rFont val="Calibri"/>
        <family val="2"/>
      </rPr>
      <t>3. Visās attiecīgajās nozarēs gūtās atziņas tiek sistemātiski dokumentētas ziņojumos pēc notikuma.</t>
    </r>
  </si>
  <si>
    <r>
      <rPr>
        <b/>
        <sz val="11"/>
        <color rgb="FFFFFFFF"/>
        <rFont val="Calibri"/>
        <family val="2"/>
      </rPr>
      <t>D7. Gūto atziņu īstenošana</t>
    </r>
  </si>
  <si>
    <r>
      <rPr>
        <b/>
        <sz val="11"/>
        <color rgb="FF000000"/>
        <rFont val="Calibri"/>
        <family val="2"/>
      </rPr>
      <t>PRK</t>
    </r>
  </si>
  <si>
    <r>
      <rPr>
        <b/>
        <sz val="11"/>
        <color rgb="FF000000"/>
        <rFont val="Calibri"/>
        <family val="2"/>
      </rPr>
      <t>VRK</t>
    </r>
  </si>
  <si>
    <r>
      <rPr>
        <sz val="11"/>
        <color rgb="FF000000"/>
        <rFont val="Calibri"/>
        <family val="2"/>
      </rPr>
      <t>1. Izvērtēšanas pēc notikuma vai mācību laikā gūtā pieredze un atziņas tiek izmantotas, lai uzlabotu sagatavotību un reaģēšanas darbības.</t>
    </r>
  </si>
  <si>
    <r>
      <rPr>
        <sz val="11"/>
        <color rgb="FF000000"/>
        <rFont val="Calibri"/>
        <family val="2"/>
      </rPr>
      <t>2. Izvērtēšanas pēc notikuma vai mācību laikā gūtā pieredze un atziņas tiek izmantotas visās attiecīgajās nozarēs.</t>
    </r>
  </si>
  <si>
    <r>
      <rPr>
        <sz val="11"/>
        <color rgb="FF000000"/>
        <rFont val="Calibri"/>
        <family val="2"/>
      </rPr>
      <t>3. Izvērtēšanas pēc notikuma vai mācību laikā gūtā pieredze un atziņas tiek izmantotas, lai uzlabotu politiku un praksi.</t>
    </r>
  </si>
  <si>
    <r>
      <rPr>
        <sz val="11"/>
        <color rgb="FF000000"/>
        <rFont val="Calibri"/>
        <family val="2"/>
      </rPr>
      <t>3.1. Par izvērtēšanas pēc notikuma vai mācību laikā gūto pieredzi un atziņām tiek informēta starptautiskā kopiena.</t>
    </r>
  </si>
  <si>
    <r>
      <rPr>
        <sz val="11"/>
        <color rgb="FF000000"/>
        <rFont val="Calibri"/>
        <family val="2"/>
      </rPr>
      <t>3.2. Personāls tiek mudināts sagatavot novērtēšanas ziņojuma kopsavilkumu angļu valodā, lai to būtu iespējams plašāk izplatīt starptautiskajā kopienā.</t>
    </r>
  </si>
  <si>
    <r>
      <rPr>
        <b/>
        <i/>
        <sz val="14"/>
        <color rgb="FFFFFFFF"/>
        <rFont val="Calibri"/>
        <family val="2"/>
      </rPr>
      <t>HEPSA</t>
    </r>
    <r>
      <rPr>
        <b/>
        <sz val="14"/>
        <color rgb="FFFFFFFF"/>
        <rFont val="Calibri"/>
        <family val="2"/>
      </rPr>
      <t xml:space="preserve">                   atsauce</t>
    </r>
  </si>
  <si>
    <r>
      <rPr>
        <b/>
        <sz val="14"/>
        <color rgb="FFFFFFFF"/>
        <rFont val="Calibri"/>
        <family val="2"/>
      </rPr>
      <t xml:space="preserve">PVO: stratēģisks satvars sagatavotībai ārkārtas situācijām </t>
    </r>
  </si>
  <si>
    <r>
      <rPr>
        <b/>
        <sz val="14"/>
        <color rgb="FFFFFFFF"/>
        <rFont val="Calibri"/>
        <family val="2"/>
      </rPr>
      <t>Sagatavotības elementi visos līmeņos</t>
    </r>
  </si>
  <si>
    <r>
      <rPr>
        <b/>
        <sz val="11"/>
        <color rgb="FFFFFFFF"/>
        <rFont val="Calibri"/>
        <family val="2"/>
      </rPr>
      <t>Atsauces kods</t>
    </r>
  </si>
  <si>
    <r>
      <rPr>
        <b/>
        <sz val="11"/>
        <color rgb="FFFFFFFF"/>
        <rFont val="Calibri"/>
        <family val="2"/>
      </rPr>
      <t>PAMATELEMENTI</t>
    </r>
  </si>
  <si>
    <r>
      <rPr>
        <b/>
        <sz val="11"/>
        <color rgb="FFFFFFFF"/>
        <rFont val="Calibri"/>
        <family val="2"/>
      </rPr>
      <t>KOPIENAS</t>
    </r>
  </si>
  <si>
    <r>
      <rPr>
        <b/>
        <sz val="11"/>
        <color rgb="FFFFFFFF"/>
        <rFont val="Calibri"/>
        <family val="2"/>
      </rPr>
      <t>VALSTS/SUBNACIONĀLI/VIETĒJI</t>
    </r>
  </si>
  <si>
    <r>
      <rPr>
        <b/>
        <sz val="11"/>
        <color rgb="FFFFFFFF"/>
        <rFont val="Calibri"/>
        <family val="2"/>
      </rPr>
      <t>GLOBĀLI/REĢIONĀLI</t>
    </r>
  </si>
  <si>
    <r>
      <rPr>
        <i/>
        <sz val="11"/>
        <rFont val="Calibri"/>
        <family val="2"/>
      </rPr>
      <t>Pārvaldība</t>
    </r>
  </si>
  <si>
    <r>
      <rPr>
        <sz val="11"/>
        <color rgb="FF000000"/>
        <rFont val="Calibri"/>
        <family val="2"/>
      </rPr>
      <t>G.1</t>
    </r>
  </si>
  <si>
    <r>
      <rPr>
        <sz val="11"/>
        <color rgb="FF000000"/>
        <rFont val="Calibri"/>
        <family val="2"/>
      </rPr>
      <t>Politika un tiesību akti, kur integrēta sagatavotība ārkārtas situācijām</t>
    </r>
  </si>
  <si>
    <r>
      <rPr>
        <sz val="11"/>
        <color rgb="FF000000"/>
        <rFont val="Calibri"/>
        <family val="2"/>
      </rPr>
      <t xml:space="preserve">• </t>
    </r>
    <r>
      <rPr>
        <sz val="11"/>
        <color rgb="FF000000"/>
        <rFont val="Calibri"/>
        <family val="2"/>
      </rPr>
      <t>Kopienas sagatavotība ārkārtas situācijām ir atzīta politikā un tiesību aktos</t>
    </r>
  </si>
  <si>
    <r>
      <rPr>
        <sz val="11"/>
        <color rgb="FF000000"/>
        <rFont val="Calibri"/>
        <family val="2"/>
      </rPr>
      <t xml:space="preserve">• </t>
    </r>
    <r>
      <rPr>
        <sz val="11"/>
        <color rgb="FF000000"/>
        <rFont val="Calibri"/>
        <family val="2"/>
      </rPr>
      <t>Sagatavotības ārkārtas situācijām integrēšana valsts veselības stratēģijās, plānos un finansējumā</t>
    </r>
  </si>
  <si>
    <r>
      <rPr>
        <sz val="11"/>
        <color rgb="FF000000"/>
        <rFont val="Calibri"/>
        <family val="2"/>
      </rPr>
      <t xml:space="preserve">• </t>
    </r>
    <r>
      <rPr>
        <sz val="11"/>
        <color rgb="FF000000"/>
        <rFont val="Calibri"/>
        <family val="2"/>
      </rPr>
      <t xml:space="preserve">Atbilstības starptautiskajam tiesiskajam regulējumam (piemēram, SVAN (2005. g.), </t>
    </r>
    <r>
      <rPr>
        <i/>
        <sz val="11"/>
        <color rgb="FF000000"/>
        <rFont val="Calibri"/>
        <family val="2"/>
      </rPr>
      <t>IATA</t>
    </r>
    <r>
      <rPr>
        <sz val="11"/>
        <color rgb="FF000000"/>
        <rFont val="Calibri"/>
        <family val="2"/>
      </rPr>
      <t>/</t>
    </r>
    <r>
      <rPr>
        <i/>
        <sz val="11"/>
        <color rgb="FF000000"/>
        <rFont val="Calibri"/>
        <family val="2"/>
      </rPr>
      <t>ICAO</t>
    </r>
    <r>
      <rPr>
        <sz val="11"/>
        <color rgb="FF000000"/>
        <rFont val="Calibri"/>
        <family val="2"/>
      </rPr>
      <t>) uzlabošana un pārraudzība</t>
    </r>
  </si>
  <si>
    <r>
      <rPr>
        <sz val="11"/>
        <color rgb="FF000000"/>
        <rFont val="Calibri"/>
        <family val="2"/>
      </rPr>
      <t xml:space="preserve"> </t>
    </r>
  </si>
  <si>
    <r>
      <rPr>
        <sz val="11"/>
        <color rgb="FF000000"/>
        <rFont val="Calibri"/>
        <family val="2"/>
      </rPr>
      <t xml:space="preserve">• </t>
    </r>
    <r>
      <rPr>
        <sz val="11"/>
        <color rgb="FF000000"/>
        <rFont val="Calibri"/>
        <family val="2"/>
      </rPr>
      <t>Daudznozaru ārkārtas situāciju riska pārvaldības politika un tiesību akti ietver veselības jautājumus</t>
    </r>
  </si>
  <si>
    <r>
      <rPr>
        <sz val="11"/>
        <color rgb="FF000000"/>
        <rFont val="Calibri"/>
        <family val="2"/>
      </rPr>
      <t xml:space="preserve">• </t>
    </r>
    <r>
      <rPr>
        <sz val="11"/>
        <color rgb="FF000000"/>
        <rFont val="Calibri"/>
        <family val="2"/>
      </rPr>
      <t>Tehniskā palīdzība globālo un reģionālo starpvaldību satvaru elementu īstenošanā attiecībā uz sagatavotību ārkārtas situācijām (piemēram, Sendai ietvarprogramma, SVAN, IAM, Parīzes nolīgums par klimata pārmaiņām)</t>
    </r>
  </si>
  <si>
    <r>
      <rPr>
        <sz val="11"/>
        <color rgb="FF000000"/>
        <rFont val="Calibri"/>
        <family val="2"/>
      </rPr>
      <t xml:space="preserve">• </t>
    </r>
    <r>
      <rPr>
        <sz val="11"/>
        <color rgb="FF000000"/>
        <rFont val="Calibri"/>
        <family val="2"/>
      </rPr>
      <t>Tiesību akti ārkārtas situāciju pārvaldībai (ārkārtas pilnvaras)</t>
    </r>
  </si>
  <si>
    <r>
      <rPr>
        <sz val="11"/>
        <color rgb="FF000000"/>
        <rFont val="Calibri"/>
        <family val="2"/>
      </rPr>
      <t>G.2</t>
    </r>
  </si>
  <si>
    <r>
      <rPr>
        <sz val="11"/>
        <color rgb="FF000000"/>
        <rFont val="Calibri"/>
        <family val="2"/>
      </rPr>
      <t>Sagatavotības ārkārtas situācijām, reaģēšanas un atgūšanās plāni</t>
    </r>
  </si>
  <si>
    <r>
      <rPr>
        <sz val="11"/>
        <color rgb="FF000000"/>
        <rFont val="Calibri"/>
        <family val="2"/>
      </rPr>
      <t xml:space="preserve">• </t>
    </r>
    <r>
      <rPr>
        <sz val="11"/>
        <color rgb="FF000000"/>
        <rFont val="Calibri"/>
        <family val="2"/>
      </rPr>
      <t>Kopienas mēroga treniņi un mācības ar mērķi pārbaudīt sagatavotības ārkārtas situācijām, reaģēšanas uz ārkārtas situācijām un atgūšanās no ārkārtas situācijām plānošanu</t>
    </r>
  </si>
  <si>
    <r>
      <rPr>
        <sz val="11"/>
        <color rgb="FF000000"/>
        <rFont val="Calibri"/>
        <family val="2"/>
      </rPr>
      <t xml:space="preserve">• </t>
    </r>
    <r>
      <rPr>
        <sz val="11"/>
        <color rgb="FF000000"/>
        <rFont val="Calibri"/>
        <family val="2"/>
      </rPr>
      <t>Starpnozaru sagatavotības ārkārtas situācijām, reaģēšanas un atgūšanās plāni ietver veselības jautājumus (piemēram, valsts katastrofu pārvaldības organizācijas, “Viena veselība”)</t>
    </r>
  </si>
  <si>
    <r>
      <rPr>
        <sz val="11"/>
        <color rgb="FF000000"/>
        <rFont val="Calibri"/>
        <family val="2"/>
      </rPr>
      <t xml:space="preserve">• </t>
    </r>
    <r>
      <rPr>
        <sz val="11"/>
        <color rgb="FF000000"/>
        <rFont val="Calibri"/>
        <family val="2"/>
      </rPr>
      <t xml:space="preserve">Reģionāli un pasaules mēroga veselības koordinācijas mehānismi un plāni attiecībā uz starptautisko sagatavotību ārkārtas situācijām, reaģēšanu uz tām un atgūšanos no šādām situācijām, tostarp no pandēmijām, konfliktiem un plašām katastrofām (piemēram, neatliekamās medicīniskās palīdzības vienības, Globālā veselības kopa, </t>
    </r>
    <r>
      <rPr>
        <i/>
        <sz val="11"/>
        <color rgb="FF000000"/>
        <rFont val="Calibri"/>
        <family val="2"/>
      </rPr>
      <t>GOARN</t>
    </r>
    <r>
      <rPr>
        <sz val="11"/>
        <color rgb="FF000000"/>
        <rFont val="Calibri"/>
        <family val="2"/>
      </rPr>
      <t>)</t>
    </r>
  </si>
  <si>
    <r>
      <rPr>
        <sz val="11"/>
        <color rgb="FF000000"/>
        <rFont val="Calibri"/>
        <family val="2"/>
      </rPr>
      <t>• Valsts sagatavotības, reaģēšanas un atgūšanās plāni veselības ārkārtas situācijām</t>
    </r>
  </si>
  <si>
    <r>
      <rPr>
        <sz val="11"/>
        <color rgb="FF000000"/>
        <rFont val="Calibri"/>
        <family val="2"/>
      </rPr>
      <t xml:space="preserve">• </t>
    </r>
    <r>
      <rPr>
        <sz val="11"/>
        <color rgb="FF000000"/>
        <rFont val="Calibri"/>
        <family val="2"/>
      </rPr>
      <t>Tehniskā palīdzība un norādījumi par sagatavotības, reaģēšanas un atgūšanās plānošanu</t>
    </r>
  </si>
  <si>
    <r>
      <rPr>
        <sz val="11"/>
        <color rgb="FF000000"/>
        <rFont val="Calibri"/>
        <family val="2"/>
      </rPr>
      <t>• Vairāku apdraudējumu daudznozaru mācību pārvaldības programmas</t>
    </r>
  </si>
  <si>
    <r>
      <rPr>
        <sz val="11"/>
        <color rgb="FF000000"/>
        <rFont val="Calibri"/>
        <family val="2"/>
      </rPr>
      <t>• Pasaules mēroga un reģionālas mācības</t>
    </r>
  </si>
  <si>
    <r>
      <rPr>
        <sz val="11"/>
        <color rgb="FF000000"/>
        <rFont val="Calibri"/>
        <family val="2"/>
      </rPr>
      <t>G.3</t>
    </r>
  </si>
  <si>
    <r>
      <rPr>
        <sz val="11"/>
        <color rgb="FF000000"/>
        <rFont val="Calibri"/>
        <family val="2"/>
      </rPr>
      <t>Koordinācijas mehānismi</t>
    </r>
  </si>
  <si>
    <r>
      <rPr>
        <sz val="11"/>
        <color rgb="FF000000"/>
        <rFont val="Calibri"/>
        <family val="2"/>
      </rPr>
      <t xml:space="preserve">• </t>
    </r>
    <r>
      <rPr>
        <sz val="11"/>
        <color rgb="FF000000"/>
        <rFont val="Calibri"/>
        <family val="2"/>
      </rPr>
      <t>Kopienu vadītāji, locekļi un citas ieinteresētās personas piedalās vietējo, subnacionālo un valsts daudznozaru un veselības aizsardzības koordinācijas mehānismu darbā</t>
    </r>
  </si>
  <si>
    <r>
      <rPr>
        <sz val="11"/>
        <color rgb="FF000000"/>
        <rFont val="Calibri"/>
        <family val="2"/>
      </rPr>
      <t xml:space="preserve">• </t>
    </r>
    <r>
      <rPr>
        <sz val="11"/>
        <color rgb="FF000000"/>
        <rFont val="Calibri"/>
        <family val="2"/>
      </rPr>
      <t>Veselības aizsardzības koordinācijas mehānismi un plāni ietver attiecīgās nozares, publiskās, privātās un pilsoniskās organizācijas, kā arī citas ieinteresētās personas visos līmeņos</t>
    </r>
  </si>
  <si>
    <r>
      <rPr>
        <sz val="11"/>
        <color rgb="FF000000"/>
        <rFont val="Calibri"/>
        <family val="2"/>
      </rPr>
      <t xml:space="preserve">• </t>
    </r>
    <r>
      <rPr>
        <sz val="11"/>
        <color rgb="FF000000"/>
        <rFont val="Calibri"/>
        <family val="2"/>
      </rPr>
      <t>Veselības aizsardzības koordinēšana ar reģionāliem un globāliem daudznozaru koordinācijas mehānismiem (piemēram, Pastāvīgā starpaģentūru komiteja) un ANO valstu komandām</t>
    </r>
  </si>
  <si>
    <r>
      <rPr>
        <sz val="11"/>
        <color rgb="FF000000"/>
        <rFont val="Calibri"/>
        <family val="2"/>
      </rPr>
      <t xml:space="preserve">• </t>
    </r>
    <r>
      <rPr>
        <sz val="11"/>
        <color rgb="FF000000"/>
        <rFont val="Calibri"/>
        <family val="2"/>
      </rPr>
      <t>Sabiedrības veselības, dzīvnieku veselības, vides, tūrisma, transporta, ūdensapgādes, palīdzības un glābšanas dienestu, migrācijas un citu nozaru publisko, privāto un pilsoniskās sabiedrības organizāciju sagatavotība ārkārtas situācijām</t>
    </r>
  </si>
  <si>
    <r>
      <rPr>
        <sz val="11"/>
        <color rgb="FF000000"/>
        <rFont val="Calibri"/>
        <family val="2"/>
      </rPr>
      <t xml:space="preserve">• </t>
    </r>
    <r>
      <rPr>
        <sz val="11"/>
        <color rgb="FF000000"/>
        <rFont val="Calibri"/>
        <family val="2"/>
      </rPr>
      <t>Ir izveidoti sabiedrības veselības ārkārtas situāciju darbības centri (SVĀSDC) un incidentu pārvaldības sistēmas, kas ir integrētas daudznozaru ārkārtas situāciju darbības centros (ĀSDC) un koordinācijas mehānismos visos līmeņos</t>
    </r>
  </si>
  <si>
    <r>
      <rPr>
        <i/>
        <sz val="11"/>
        <rFont val="Calibri"/>
        <family val="2"/>
      </rPr>
      <t>Spējas</t>
    </r>
  </si>
  <si>
    <r>
      <rPr>
        <sz val="11"/>
        <color rgb="FF000000"/>
        <rFont val="Calibri"/>
        <family val="2"/>
      </rPr>
      <t>C.1</t>
    </r>
  </si>
  <si>
    <r>
      <rPr>
        <sz val="11"/>
        <color rgb="FF000000"/>
        <rFont val="Calibri"/>
        <family val="2"/>
      </rPr>
      <t>Riska un spēju novērtējumi ar mērķi noteikt sagatavotības ārkārtas situācijām prioritātes</t>
    </r>
  </si>
  <si>
    <r>
      <rPr>
        <sz val="11"/>
        <color rgb="FF000000"/>
        <rFont val="Calibri"/>
        <family val="2"/>
      </rPr>
      <t xml:space="preserve">• </t>
    </r>
    <r>
      <rPr>
        <sz val="11"/>
        <color rgb="FF000000"/>
        <rFont val="Calibri"/>
        <family val="2"/>
      </rPr>
      <t>Kopienas mēroga riska novērtējumi, spēju novērtējumi un prioritāšu noteikšana</t>
    </r>
  </si>
  <si>
    <r>
      <rPr>
        <sz val="11"/>
        <color rgb="FF000000"/>
        <rFont val="Calibri"/>
        <family val="2"/>
      </rPr>
      <t xml:space="preserve">• </t>
    </r>
    <r>
      <rPr>
        <sz val="11"/>
        <color rgb="FF000000"/>
        <rFont val="Calibri"/>
        <family val="2"/>
      </rPr>
      <t>Vairāku apdraudējumu daudznozaru riska un spēju novērtējumi ietver veselības jautājumus</t>
    </r>
  </si>
  <si>
    <r>
      <rPr>
        <sz val="11"/>
        <color rgb="FF000000"/>
        <rFont val="Calibri"/>
        <family val="2"/>
      </rPr>
      <t xml:space="preserve">• </t>
    </r>
    <r>
      <rPr>
        <sz val="11"/>
        <color rgb="FF000000"/>
        <rFont val="Calibri"/>
        <family val="2"/>
      </rPr>
      <t>Tehniskā palīdzība un norādījumi par valstu riska novērtējumiem, spēju novērtējumiem un prioritāšu noteikšanu</t>
    </r>
  </si>
  <si>
    <r>
      <rPr>
        <sz val="11"/>
        <color rgb="FF000000"/>
        <rFont val="Calibri"/>
        <family val="2"/>
      </rPr>
      <t>• Kopienas iesaiste vietējos, subnacionālos un valsts riska novērtējumos, spēju novērtējumos un prioritāšu noteikšanā</t>
    </r>
  </si>
  <si>
    <r>
      <rPr>
        <sz val="11"/>
        <color rgb="FF000000"/>
        <rFont val="Calibri"/>
        <family val="2"/>
      </rPr>
      <t>• Stratēģiskajos veselības ārkārtas situāciju riska novērtējumos, spēju novērtējumos un prioritāšu noteikšanā ir iesaistītas visu līmeņu ieinteresētās personas no visām nozarēm</t>
    </r>
  </si>
  <si>
    <r>
      <rPr>
        <sz val="11"/>
        <color rgb="FF000000"/>
        <rFont val="Calibri"/>
        <family val="2"/>
      </rPr>
      <t>• Notikumu riska novērtējumi, prognozēšana un modelēšana</t>
    </r>
  </si>
  <si>
    <r>
      <rPr>
        <sz val="11"/>
        <color rgb="FF000000"/>
        <rFont val="Calibri"/>
        <family val="2"/>
      </rPr>
      <t>• Reģionālu un globālu riska un spēju novērtējumu koordinēšana ar valsts un starptautiskiem partneriem</t>
    </r>
  </si>
  <si>
    <r>
      <rPr>
        <sz val="11"/>
        <color rgb="FF000000"/>
        <rFont val="Calibri"/>
        <family val="2"/>
      </rPr>
      <t>C.2</t>
    </r>
  </si>
  <si>
    <r>
      <rPr>
        <sz val="11"/>
        <color rgb="FF000000"/>
        <rFont val="Calibri"/>
        <family val="2"/>
      </rPr>
      <t>Uzraudzības, agrīnās brīdināšanas un informācijas pārvaldības sistēmas</t>
    </r>
  </si>
  <si>
    <r>
      <rPr>
        <sz val="11"/>
        <color rgb="FF000000"/>
        <rFont val="Calibri"/>
        <family val="2"/>
      </rPr>
      <t xml:space="preserve">• </t>
    </r>
    <r>
      <rPr>
        <sz val="11"/>
        <color rgb="FF000000"/>
        <rFont val="Calibri"/>
        <family val="2"/>
      </rPr>
      <t>Kopienas mēroga uzraudzība, kas balstīta uz notikumiem</t>
    </r>
  </si>
  <si>
    <r>
      <rPr>
        <sz val="11"/>
        <color rgb="FF000000"/>
        <rFont val="Calibri"/>
        <family val="2"/>
      </rPr>
      <t xml:space="preserve">• </t>
    </r>
    <r>
      <rPr>
        <sz val="11"/>
        <color rgb="FF000000"/>
        <rFont val="Calibri"/>
        <family val="2"/>
      </rPr>
      <t>Sabiedrības un dzīvnieku veselības uzraudzības sistēmas</t>
    </r>
  </si>
  <si>
    <r>
      <rPr>
        <sz val="11"/>
        <color rgb="FF000000"/>
        <rFont val="Calibri"/>
        <family val="2"/>
      </rPr>
      <t xml:space="preserve">• </t>
    </r>
    <r>
      <rPr>
        <sz val="11"/>
        <color rgb="FF000000"/>
        <rFont val="Calibri"/>
        <family val="2"/>
      </rPr>
      <t>Globāli un reģionāli koordinācijas mehānismi datu koplietošanai attiecībā uz ārkārtas situācijām, tostarp reģionāli slimību kontroles centri (SKC) epidemioloģiskās informācijas ieguvei, datu kopīgošanai, uzraudzībai, agrīnai brīdināšanai, sagatavotībai un reaģēšanai</t>
    </r>
  </si>
  <si>
    <r>
      <rPr>
        <sz val="11"/>
        <color rgb="FF000000"/>
        <rFont val="Calibri"/>
        <family val="2"/>
      </rPr>
      <t>• Agrīnās brīdināšanas sistēmas par vairākiem apdraudējumiem sasniedz kopienas</t>
    </r>
  </si>
  <si>
    <r>
      <rPr>
        <sz val="11"/>
        <color rgb="FF000000"/>
        <rFont val="Calibri"/>
        <family val="2"/>
      </rPr>
      <t xml:space="preserve">• </t>
    </r>
    <r>
      <rPr>
        <sz val="11"/>
        <color rgb="FF000000"/>
        <rFont val="Calibri"/>
        <family val="2"/>
      </rPr>
      <t>Ir uzlabota veselības datu kopu pieejamība, kvalitāte, piekļūstamība un lietošana saistībā ar sagatavotību ārkārtas situācijām, pārraudzību, ziņošanu un vairāku apdraudējumu katastrofu datubāzēm</t>
    </r>
  </si>
  <si>
    <r>
      <rPr>
        <sz val="11"/>
        <color rgb="FF000000"/>
        <rFont val="Calibri"/>
        <family val="2"/>
      </rPr>
      <t>• Agrīnās brīdināšanas sistēmas par vairākiem apdraudējumiem ietver cilvēku un dzīvnieku slimības, kā arī ar veselību saistītus brīdinājumus</t>
    </r>
  </si>
  <si>
    <r>
      <rPr>
        <sz val="11"/>
        <color rgb="FF000000"/>
        <rFont val="Calibri"/>
        <family val="2"/>
      </rPr>
      <t>• Ir noteikti kopienas ārkārtas situāciju evakuācijas centri ar ātru piekļuvi pakalpojumiem un materiāliem</t>
    </r>
  </si>
  <si>
    <r>
      <rPr>
        <sz val="11"/>
        <color rgb="FF000000"/>
        <rFont val="Calibri"/>
        <family val="2"/>
      </rPr>
      <t>• Tehniskā palīdzība un norādījumi par uzraudzību, agrīno brīdināšanu, veselības datu un katastrofu datubāzēm</t>
    </r>
  </si>
  <si>
    <r>
      <rPr>
        <sz val="11"/>
        <color rgb="FF000000"/>
        <rFont val="Calibri"/>
        <family val="2"/>
      </rPr>
      <t>C.3</t>
    </r>
  </si>
  <si>
    <r>
      <rPr>
        <sz val="11"/>
        <color rgb="FF000000"/>
        <rFont val="Calibri"/>
        <family val="2"/>
      </rPr>
      <t>Piekļuve ārkārtas situāciju diagnostikas pakalpojumiem</t>
    </r>
  </si>
  <si>
    <r>
      <rPr>
        <sz val="11"/>
        <color rgb="FF000000"/>
        <rFont val="Calibri"/>
        <family val="2"/>
      </rPr>
      <t>• Piekļuve ātrās diagnostikas pakalpojumiem ārkārtas situācijās kopienas mērogā</t>
    </r>
  </si>
  <si>
    <r>
      <rPr>
        <sz val="11"/>
        <color rgb="FF000000"/>
        <rFont val="Calibri"/>
        <family val="2"/>
      </rPr>
      <t>• Laboratoriju spējas sniegt diagnostikas pakalpojumus ārkārtas situācijās</t>
    </r>
  </si>
  <si>
    <r>
      <rPr>
        <sz val="11"/>
        <color rgb="FF000000"/>
        <rFont val="Calibri"/>
        <family val="2"/>
      </rPr>
      <t>• Tehniskā palīdzība un norādījumi par ārkārtas situāciju diagnostikas un laboratoriju pakalpojumu attīstīšanu sabiedrības veselības un dzīvnieku nozarēs</t>
    </r>
  </si>
  <si>
    <r>
      <rPr>
        <sz val="11"/>
        <color rgb="FF000000"/>
        <rFont val="Calibri"/>
        <family val="2"/>
      </rPr>
      <t>• Mobilās spējas pakalpojumu sniegšanai lauka apstākļos ārkārtas situācijās (piemēram, sabiedrības un dzīvnieku veselības laboratorijas, vides monitoringa iekārtas, dekontaminācijas aprīkojums)</t>
    </r>
  </si>
  <si>
    <r>
      <rPr>
        <sz val="11"/>
        <color rgb="FF000000"/>
        <rFont val="Calibri"/>
        <family val="2"/>
      </rPr>
      <t>• Vienošanās un mehānismi paraugu koplietošanai un pārbaudei</t>
    </r>
  </si>
  <si>
    <r>
      <rPr>
        <sz val="11"/>
        <color rgb="FF000000"/>
        <rFont val="Calibri"/>
        <family val="2"/>
      </rPr>
      <t>• Reģionālo references laboratoriju spējas ārkārtas situācijās</t>
    </r>
  </si>
  <si>
    <r>
      <rPr>
        <sz val="11"/>
        <color rgb="FF000000"/>
        <rFont val="Calibri"/>
        <family val="2"/>
      </rPr>
      <t>C.4</t>
    </r>
  </si>
  <si>
    <r>
      <rPr>
        <sz val="11"/>
        <color rgb="FF000000"/>
        <rFont val="Calibri"/>
        <family val="2"/>
      </rPr>
      <t>Sagatavotība ārkārtas situācijām, pamatpakalpojumu un ārkārtas pakalpojumu sniegšanas nepārtrauktība un veselības aprūpes iestāžu nepārtraukta darbība</t>
    </r>
  </si>
  <si>
    <r>
      <rPr>
        <sz val="11"/>
        <color rgb="FF000000"/>
        <rFont val="Calibri"/>
        <family val="2"/>
      </rPr>
      <t xml:space="preserve">• </t>
    </r>
    <r>
      <rPr>
        <sz val="11"/>
        <color rgb="FF000000"/>
        <rFont val="Calibri"/>
        <family val="2"/>
      </rPr>
      <t>Tādu specializētu ārkārtas pakalpojumu pieejamība, ar kuriem tiek nojaukti fiziski, finansiāli un kultūras šķēršļi, un piekļuve šiem pakalpojumiem</t>
    </r>
  </si>
  <si>
    <r>
      <rPr>
        <sz val="11"/>
        <color rgb="FF000000"/>
        <rFont val="Calibri"/>
        <family val="2"/>
      </rPr>
      <t xml:space="preserve">• </t>
    </r>
    <r>
      <rPr>
        <sz val="11"/>
        <color rgb="FF000000"/>
        <rFont val="Calibri"/>
        <family val="2"/>
      </rPr>
      <t>Ārkārtas situāciju veselības aizsardzības sistēmas un specializētie pakalpojumi (piemēram, liela skaita mirušo pārvaldība) veselības aprūpes, dzīvnieku veselības un citās nozarēs</t>
    </r>
  </si>
  <si>
    <r>
      <rPr>
        <sz val="11"/>
        <color rgb="FF000000"/>
        <rFont val="Calibri"/>
        <family val="2"/>
      </rPr>
      <t xml:space="preserve">• </t>
    </r>
    <r>
      <rPr>
        <sz val="11"/>
        <color rgb="FF000000"/>
        <rFont val="Calibri"/>
        <family val="2"/>
      </rPr>
      <t>Tehniskā palīdzība un norādījumi par klīnisko pārvaldību un veselības aprūpes pakalpojumiem, kas ir būtiski sagatavotības ārkārtas situācijām un darbības nepārtrauktības plānošanai</t>
    </r>
  </si>
  <si>
    <r>
      <rPr>
        <sz val="11"/>
        <color rgb="FF000000"/>
        <rFont val="Calibri"/>
        <family val="2"/>
      </rPr>
      <t>• Nepārtrauktības plāni attiecībā uz piekļuvi kopienas veselības aprūpes un pamata pakalpojumiem citās nozarēs ārkārtas situācijās</t>
    </r>
  </si>
  <si>
    <r>
      <rPr>
        <sz val="11"/>
        <color rgb="FF000000"/>
        <rFont val="Calibri"/>
        <family val="2"/>
      </rPr>
      <t>• Nepārtrauktības plāni veselības aprūpes un pamata pakalpojumiem citās nozarēs ārkārtas situācijās</t>
    </r>
  </si>
  <si>
    <r>
      <rPr>
        <sz val="11"/>
        <color rgb="FF000000"/>
        <rFont val="Calibri"/>
        <family val="2"/>
      </rPr>
      <t>• Iniciatīva “Drošas slimnīcas”</t>
    </r>
  </si>
  <si>
    <r>
      <rPr>
        <sz val="11"/>
        <color rgb="FF000000"/>
        <rFont val="Calibri"/>
        <family val="2"/>
      </rPr>
      <t>• Veselības aprūpes iestāžu sagatavotība ārkārtas situācijām</t>
    </r>
  </si>
  <si>
    <r>
      <rPr>
        <sz val="11"/>
        <color rgb="FF000000"/>
        <rFont val="Calibri"/>
        <family val="2"/>
      </rPr>
      <t>• Slimnīcu un infrastruktūras sagatavotība ārkārtas situācijām drošo slimnīcu programmās</t>
    </r>
  </si>
  <si>
    <r>
      <rPr>
        <sz val="11"/>
        <color rgb="FF000000"/>
        <rFont val="Calibri"/>
        <family val="2"/>
      </rPr>
      <t>• Klīniskie norādījumi un protokoli</t>
    </r>
  </si>
  <si>
    <r>
      <rPr>
        <sz val="11"/>
        <color rgb="FF000000"/>
        <rFont val="Calibri"/>
        <family val="2"/>
      </rPr>
      <t>C.5</t>
    </r>
  </si>
  <si>
    <r>
      <rPr>
        <sz val="11"/>
        <color rgb="FF000000"/>
        <rFont val="Calibri"/>
        <family val="2"/>
      </rPr>
      <t>Riska paziņošana visām ieinteresētajām personām saistībā ar sagatavotību ārkārtas situācijām</t>
    </r>
  </si>
  <si>
    <r>
      <rPr>
        <sz val="11"/>
        <color rgb="FF000000"/>
        <rFont val="Calibri"/>
        <family val="2"/>
      </rPr>
      <t xml:space="preserve">• </t>
    </r>
    <r>
      <rPr>
        <sz val="11"/>
        <color rgb="FF000000"/>
        <rFont val="Calibri"/>
        <family val="2"/>
      </rPr>
      <t>Riska paziņošana kopienai saistībā ar sagatavotību ārkārtas situācijām</t>
    </r>
  </si>
  <si>
    <r>
      <rPr>
        <sz val="11"/>
        <color rgb="FF000000"/>
        <rFont val="Calibri"/>
        <family val="2"/>
      </rPr>
      <t xml:space="preserve">• </t>
    </r>
    <r>
      <rPr>
        <sz val="11"/>
        <color rgb="FF000000"/>
        <rFont val="Calibri"/>
        <family val="2"/>
      </rPr>
      <t>Koordinēti mehānismi un stratēģijas dažādās nozarēs riska paziņošanai un sociālajai mobilizācijai saistībā ar ārkārtas situācijām</t>
    </r>
  </si>
  <si>
    <r>
      <rPr>
        <sz val="11"/>
        <color rgb="FF000000"/>
        <rFont val="Calibri"/>
        <family val="2"/>
      </rPr>
      <t xml:space="preserve">• </t>
    </r>
    <r>
      <rPr>
        <sz val="11"/>
        <color rgb="FF000000"/>
        <rFont val="Calibri"/>
        <family val="2"/>
      </rPr>
      <t>Koordinētas aģentūru saziņas stratēģijas un mehānismi publiskai un oficiālai saziņai</t>
    </r>
  </si>
  <si>
    <r>
      <rPr>
        <sz val="11"/>
        <color rgb="FF000000"/>
        <rFont val="Calibri"/>
        <family val="2"/>
      </rPr>
      <t xml:space="preserve">• </t>
    </r>
    <r>
      <rPr>
        <sz val="11"/>
        <color rgb="FF000000"/>
        <rFont val="Calibri"/>
        <family val="2"/>
      </rPr>
      <t>Kopienu informētība par veselības aizsardzības praksi saistībā ar ārkārtas situācijām</t>
    </r>
  </si>
  <si>
    <r>
      <rPr>
        <sz val="11"/>
        <color rgb="FF000000"/>
        <rFont val="Calibri"/>
        <family val="2"/>
      </rPr>
      <t xml:space="preserve">• </t>
    </r>
    <r>
      <rPr>
        <sz val="11"/>
        <color rgb="FF000000"/>
        <rFont val="Calibri"/>
        <family val="2"/>
      </rPr>
      <t>Darbības kopienu sagatavotības ārkārtas situācijām atbalstam</t>
    </r>
  </si>
  <si>
    <r>
      <rPr>
        <sz val="11"/>
        <color rgb="FF000000"/>
        <rFont val="Calibri"/>
        <family val="2"/>
      </rPr>
      <t xml:space="preserve">• </t>
    </r>
    <r>
      <rPr>
        <sz val="11"/>
        <color rgb="FF000000"/>
        <rFont val="Calibri"/>
        <family val="2"/>
      </rPr>
      <t>Tehniskā palīdzība un norādījumi par riska paziņošanu, sociālo mobilizāciju un kopienas spēju attīstību</t>
    </r>
  </si>
  <si>
    <r>
      <rPr>
        <sz val="11"/>
        <color rgb="FF000000"/>
        <rFont val="Calibri"/>
        <family val="2"/>
      </rPr>
      <t xml:space="preserve">• </t>
    </r>
    <r>
      <rPr>
        <sz val="11"/>
        <color rgb="FF000000"/>
        <rFont val="Calibri"/>
        <family val="2"/>
      </rPr>
      <t>Sociālās mobilizācijas stratēģijas saistībā ar sagatavotību ārkārtas situācijām</t>
    </r>
  </si>
  <si>
    <r>
      <rPr>
        <sz val="11"/>
        <color rgb="FF000000"/>
        <rFont val="Calibri"/>
        <family val="2"/>
      </rPr>
      <t>C.6</t>
    </r>
  </si>
  <si>
    <r>
      <rPr>
        <sz val="11"/>
        <color rgb="FF000000"/>
        <rFont val="Calibri"/>
        <family val="2"/>
      </rPr>
      <t>Pētniecība, izstrāde un novērtēšana ar mērķi sniegt informāciju, kas nepieciešama sagatavotībai ārkārtas situācijām, un paātrināt sagatavošanos</t>
    </r>
  </si>
  <si>
    <r>
      <rPr>
        <sz val="11"/>
        <color rgb="FF000000"/>
        <rFont val="Calibri"/>
        <family val="2"/>
      </rPr>
      <t xml:space="preserve">• </t>
    </r>
    <r>
      <rPr>
        <sz val="11"/>
        <color rgb="FF000000"/>
        <rFont val="Calibri"/>
        <family val="2"/>
      </rPr>
      <t>Operāciju pētīšana pievēršas kopienu sagatavotībai ārkārtas situācijām</t>
    </r>
  </si>
  <si>
    <r>
      <rPr>
        <sz val="11"/>
        <color rgb="FF000000"/>
        <rFont val="Calibri"/>
        <family val="2"/>
      </rPr>
      <t xml:space="preserve">• </t>
    </r>
    <r>
      <rPr>
        <sz val="11"/>
        <color rgb="FF000000"/>
        <rFont val="Calibri"/>
        <family val="2"/>
      </rPr>
      <t>Darba koordinācija ar valsts un starptautiskiem dalībniekiem ar mērķi izstrādāt vakcīnas, kā arī diagnostikas, ārstēšanas un citus pasākumus</t>
    </r>
  </si>
  <si>
    <r>
      <rPr>
        <sz val="11"/>
        <color rgb="FF000000"/>
        <rFont val="Calibri"/>
        <family val="2"/>
      </rPr>
      <t xml:space="preserve">• </t>
    </r>
    <r>
      <rPr>
        <sz val="11"/>
        <color rgb="FF000000"/>
        <rFont val="Calibri"/>
        <family val="2"/>
      </rPr>
      <t>Vakcīnu, kā arī diagnostikas, ārstēšanas un citu pasākumu ātras izstrādes globāla mēroga koordinēšana (piemēram, PVO pētniecības un izstrādes plāns)</t>
    </r>
  </si>
  <si>
    <r>
      <rPr>
        <sz val="11"/>
        <color rgb="FF000000"/>
        <rFont val="Calibri"/>
        <family val="2"/>
      </rPr>
      <t>• Sagatavotības ārkārtas situācijām novērtēšana kopienas mērogā</t>
    </r>
  </si>
  <si>
    <r>
      <rPr>
        <sz val="11"/>
        <color rgb="FF000000"/>
        <rFont val="Calibri"/>
        <family val="2"/>
      </rPr>
      <t>• Pierādījumi tehnisko norādījumu izstrādei saistībā ar sagatavotību ārkārtas situācijām un jaunām slimībām</t>
    </r>
  </si>
  <si>
    <r>
      <rPr>
        <sz val="11"/>
        <color rgb="FF000000"/>
        <rFont val="Calibri"/>
        <family val="2"/>
      </rPr>
      <t xml:space="preserve">• </t>
    </r>
    <r>
      <rPr>
        <sz val="11"/>
        <color rgb="FF000000"/>
        <rFont val="Calibri"/>
        <family val="2"/>
      </rPr>
      <t>Pierādījumi tehnisko norādījumu izstrādei saistībā ar sagatavotību ārkārtas situācijām un jaunām veselības problēmām</t>
    </r>
  </si>
  <si>
    <r>
      <rPr>
        <sz val="11"/>
        <color rgb="FF000000"/>
        <rFont val="Calibri"/>
        <family val="2"/>
      </rPr>
      <t>• Valstu novērtējums attiecībā uz sagatavotību ārkārtas situācijām</t>
    </r>
  </si>
  <si>
    <r>
      <rPr>
        <sz val="11"/>
        <color rgb="FF000000"/>
        <rFont val="Calibri"/>
        <family val="2"/>
      </rPr>
      <t>• Pasaules mēroga un reģionāla pētniecība, izmaksu un ieguvumu pētījumi un sagatavotības ārkārtas situācijām novērtējums</t>
    </r>
  </si>
  <si>
    <r>
      <rPr>
        <i/>
        <sz val="11"/>
        <rFont val="Calibri"/>
        <family val="2"/>
      </rPr>
      <t>Resursi — cilvēkresursi, finanšu un loģistikas resursi, materiāli</t>
    </r>
  </si>
  <si>
    <r>
      <rPr>
        <sz val="11"/>
        <color rgb="FF000000"/>
        <rFont val="Calibri"/>
        <family val="2"/>
      </rPr>
      <t>R.1</t>
    </r>
  </si>
  <si>
    <r>
      <rPr>
        <sz val="11"/>
        <color rgb="FF000000"/>
        <rFont val="Calibri"/>
        <family val="2"/>
      </rPr>
      <t>Finanšu resursi sagatavotībai ārkārtas situācijām un darbības nepārtrauktības finansējums reaģēšanai ārkārtas situācijās</t>
    </r>
  </si>
  <si>
    <r>
      <rPr>
        <sz val="11"/>
        <color rgb="FF000000"/>
        <rFont val="Calibri"/>
        <family val="2"/>
      </rPr>
      <t xml:space="preserve">• </t>
    </r>
    <r>
      <rPr>
        <sz val="11"/>
        <color rgb="FF000000"/>
        <rFont val="Calibri"/>
        <family val="2"/>
      </rPr>
      <t>Budžeta un citu resursu pieejamība un piekļuve tiem saistībā ar sagatavotību ārkārtas situācijām</t>
    </r>
  </si>
  <si>
    <r>
      <rPr>
        <sz val="11"/>
        <color rgb="FF000000"/>
        <rFont val="Calibri"/>
        <family val="2"/>
      </rPr>
      <t xml:space="preserve">• </t>
    </r>
    <r>
      <rPr>
        <sz val="11"/>
        <color rgb="FF000000"/>
        <rFont val="Calibri"/>
        <family val="2"/>
      </rPr>
      <t>No valsts veselības finansējuma, parastā veselības budžeta un ārkārtas situāciju budžeta paredzēti valsts līdzekļi sagatavotības ārkārtas situācijām prioritātēm</t>
    </r>
  </si>
  <si>
    <r>
      <rPr>
        <sz val="11"/>
        <color rgb="FF000000"/>
        <rFont val="Calibri"/>
        <family val="2"/>
      </rPr>
      <t xml:space="preserve">• </t>
    </r>
    <r>
      <rPr>
        <sz val="11"/>
        <color rgb="FF000000"/>
        <rFont val="Calibri"/>
        <family val="2"/>
      </rPr>
      <t>Starptautiskais finansējums ir tieši saskaņots ar valsts sagatavotības plāniem un prioritātēm</t>
    </r>
  </si>
  <si>
    <r>
      <rPr>
        <sz val="11"/>
        <color rgb="FF000000"/>
        <rFont val="Calibri"/>
        <family val="2"/>
      </rPr>
      <t>• Finansējuma neparedzētiem ārkārtas gadījumiem pieejamība un piekļuve tam</t>
    </r>
  </si>
  <si>
    <r>
      <rPr>
        <sz val="11"/>
        <color rgb="FF000000"/>
        <rFont val="Calibri"/>
        <family val="2"/>
      </rPr>
      <t>• Neparedzēto gadījumu finansēšanas mehānismu izveide un resursu nodrošināšana, lai reaģētu uz ārkārtas situācijām</t>
    </r>
  </si>
  <si>
    <r>
      <rPr>
        <sz val="11"/>
        <color rgb="FF000000"/>
        <rFont val="Calibri"/>
        <family val="2"/>
      </rPr>
      <t xml:space="preserve">• </t>
    </r>
    <r>
      <rPr>
        <sz val="11"/>
        <color rgb="FF000000"/>
        <rFont val="Calibri"/>
        <family val="2"/>
      </rPr>
      <t>Daudznozaru un organizāciju finansējums neparedzētiem gadījumiem ārkārtas situācijās</t>
    </r>
  </si>
  <si>
    <r>
      <rPr>
        <sz val="11"/>
        <color rgb="FF000000"/>
        <rFont val="Calibri"/>
        <family val="2"/>
      </rPr>
      <t>R.2</t>
    </r>
  </si>
  <si>
    <r>
      <rPr>
        <sz val="11"/>
        <color rgb="FF000000"/>
        <rFont val="Calibri"/>
        <family val="2"/>
      </rPr>
      <t>Ārkārtas situācijām īpaši paredzēti, apmācīti un aprīkoti cilvēkresursi</t>
    </r>
  </si>
  <si>
    <r>
      <rPr>
        <sz val="11"/>
        <color rgb="FF000000"/>
        <rFont val="Calibri"/>
        <family val="2"/>
      </rPr>
      <t xml:space="preserve">• </t>
    </r>
    <r>
      <rPr>
        <sz val="11"/>
        <color rgb="FF000000"/>
        <rFont val="Calibri"/>
        <family val="2"/>
      </rPr>
      <t>Veselības aprūpes darbinieku apmācība sagatavotībai visu iespējamo apdraudējumu izraisītām ārkārtas situācijām</t>
    </r>
  </si>
  <si>
    <r>
      <rPr>
        <sz val="11"/>
        <color rgb="FF000000"/>
        <rFont val="Calibri"/>
        <family val="2"/>
      </rPr>
      <t xml:space="preserve">• </t>
    </r>
    <r>
      <rPr>
        <sz val="11"/>
        <color rgb="FF000000"/>
        <rFont val="Calibri"/>
        <family val="2"/>
      </rPr>
      <t>Vairāku apdraudējumu daudznozaru apmācības kursos ir iekļauti veselības jautājumi</t>
    </r>
  </si>
  <si>
    <r>
      <rPr>
        <sz val="11"/>
        <color rgb="FF000000"/>
        <rFont val="Calibri"/>
        <family val="2"/>
      </rPr>
      <t xml:space="preserve">• </t>
    </r>
    <r>
      <rPr>
        <sz val="11"/>
        <color rgb="FF000000"/>
        <rFont val="Calibri"/>
        <family val="2"/>
      </rPr>
      <t>Tehniskie norādījumi un palīdzība saistībā ar tā reģionālā un globālā personāla (tostarp komandu un ekspertu kopumu) sagatavotību, kas nodrošina veselības aprūpi ārkārtas situācijās</t>
    </r>
  </si>
  <si>
    <r>
      <rPr>
        <sz val="11"/>
        <color rgb="FF000000"/>
        <rFont val="Calibri"/>
        <family val="2"/>
      </rPr>
      <t xml:space="preserve">• </t>
    </r>
    <r>
      <rPr>
        <sz val="11"/>
        <color rgb="FF000000"/>
        <rFont val="Calibri"/>
        <family val="2"/>
      </rPr>
      <t>Vairāku ieinteresēto personu apmācība, kurā kopienas brīvprātīgie, kas sniedz palīdzību ārkārtas situācijās, tiek apmācīti par ārkārtas situāciju veselības aspektiem</t>
    </r>
  </si>
  <si>
    <r>
      <rPr>
        <sz val="11"/>
        <color rgb="FF000000"/>
        <rFont val="Calibri"/>
        <family val="2"/>
      </rPr>
      <t xml:space="preserve">• </t>
    </r>
    <r>
      <rPr>
        <sz val="11"/>
        <color rgb="FF000000"/>
        <rFont val="Calibri"/>
        <family val="2"/>
      </rPr>
      <t>Specializētu komandu (piemēram, neatliekamās medicīniskās palīdzības vienību, ātrās reaģēšanas komandu), kā arī ekspertu kopumu izveide un uzturēšana</t>
    </r>
  </si>
  <si>
    <r>
      <rPr>
        <sz val="11"/>
        <color rgb="FF000000"/>
        <rFont val="Calibri"/>
        <family val="2"/>
      </rPr>
      <t>• Pirmsizvietošanas apmācība</t>
    </r>
  </si>
  <si>
    <r>
      <rPr>
        <sz val="11"/>
        <color rgb="FF000000"/>
        <rFont val="Calibri"/>
        <family val="2"/>
      </rPr>
      <t>• Veselības aprūpes darbaspēka attīstības plānos ir ietvertas ar ārkārtas situācijām saistītas funkcijas, pievērsta uzmanība prasmju trūkumu novēršanai un iekļauts publiskais, privātais un pilsoniskās sabiedrības sektors</t>
    </r>
  </si>
  <si>
    <r>
      <rPr>
        <sz val="11"/>
        <color rgb="FF000000"/>
        <rFont val="Calibri"/>
        <family val="2"/>
      </rPr>
      <t>• Valstu vienošanās par spēju ātru mobilizēšanu</t>
    </r>
  </si>
  <si>
    <r>
      <rPr>
        <sz val="11"/>
        <color rgb="FF000000"/>
        <rFont val="Calibri"/>
        <family val="2"/>
      </rPr>
      <t>R.3</t>
    </r>
  </si>
  <si>
    <r>
      <rPr>
        <sz val="11"/>
        <color rgb="FF000000"/>
        <rFont val="Calibri"/>
        <family val="2"/>
      </rPr>
      <t>Loģistikas mehānismi un veselības aprūpei būtiski materiāli</t>
    </r>
  </si>
  <si>
    <r>
      <rPr>
        <sz val="11"/>
        <color rgb="FF000000"/>
        <rFont val="Calibri"/>
        <family val="2"/>
      </rPr>
      <t xml:space="preserve">• </t>
    </r>
    <r>
      <rPr>
        <sz val="11"/>
        <color rgb="FF000000"/>
        <rFont val="Calibri"/>
        <family val="2"/>
      </rPr>
      <t>Ārkārtas krājumu un aprīkojuma pieejamība un piekļuve tiem kopienas mērogā</t>
    </r>
  </si>
  <si>
    <r>
      <rPr>
        <sz val="11"/>
        <color rgb="FF000000"/>
        <rFont val="Calibri"/>
        <family val="2"/>
      </rPr>
      <t xml:space="preserve">• </t>
    </r>
    <r>
      <rPr>
        <sz val="11"/>
        <color rgb="FF000000"/>
        <rFont val="Calibri"/>
        <family val="2"/>
      </rPr>
      <t>Sistēmas un vienošanās par vakcīnu, pretinžu, paraugu ņemšanas, diagnostikas, individuālās aizsardzības līdzekļu un citu būtisku materiālu uzkrāšanu un uzturēšanu (tostarp vakcīnu aukstuma ķēdes uzturēšanu)</t>
    </r>
  </si>
  <si>
    <r>
      <rPr>
        <sz val="11"/>
        <color rgb="FF000000"/>
        <rFont val="Calibri"/>
        <family val="2"/>
      </rPr>
      <t xml:space="preserve">• </t>
    </r>
    <r>
      <rPr>
        <sz val="11"/>
        <color rgb="FF000000"/>
        <rFont val="Calibri"/>
        <family val="2"/>
      </rPr>
      <t>Vienošanās par nozīmīgāko materiālu prioritāšu noteikšanu un izplatīšanu globālā mērogā ārkārtas situācijās</t>
    </r>
  </si>
  <si>
    <r>
      <rPr>
        <sz val="11"/>
        <color rgb="FF000000"/>
        <rFont val="Calibri"/>
        <family val="2"/>
      </rPr>
      <t xml:space="preserve">• </t>
    </r>
    <r>
      <rPr>
        <sz val="11"/>
        <color rgb="FF000000"/>
        <rFont val="Calibri"/>
        <family val="2"/>
      </rPr>
      <t>Loģistikas sistēmu gatavība ārkārtas situācijās sniegt atbalstu veselības aprūpes darbībām</t>
    </r>
  </si>
  <si>
    <r>
      <rPr>
        <sz val="11"/>
        <color rgb="FF000000"/>
        <rFont val="Calibri"/>
        <family val="2"/>
      </rPr>
      <t xml:space="preserve">• </t>
    </r>
    <r>
      <rPr>
        <sz val="11"/>
        <color rgb="FF000000"/>
        <rFont val="Calibri"/>
        <family val="2"/>
      </rPr>
      <t>Globāla un reģionāla būtisku materiālu uzkrāšana, iepriekšēja izvietošana un to izplatīšanai ārkārtas situācijās paredzēto loģistikas sistēmu sagatavotība</t>
    </r>
  </si>
  <si>
    <t>Objectives</t>
  </si>
  <si>
    <t>Key performance indicators</t>
  </si>
  <si>
    <t>Performace measures</t>
  </si>
  <si>
    <t>N</t>
  </si>
  <si>
    <t>EA</t>
  </si>
  <si>
    <t>Emergency management legal framework is updated and follows international agreements</t>
  </si>
  <si>
    <t>EA-1</t>
  </si>
  <si>
    <t>Legal framework for multisectoral emergency management is updated and follows international agreements</t>
  </si>
  <si>
    <t>EA1.1</t>
  </si>
  <si>
    <t>Legal framework follows an all-hazards approach (i.e. biological, chemical and environmental)</t>
  </si>
  <si>
    <t>EA1.2</t>
  </si>
  <si>
    <t>It considers all phases of preparedness: risk reduction/prevention, response, recovery and evaluation</t>
  </si>
  <si>
    <t>EA1.3</t>
  </si>
  <si>
    <t>It defines procedures for declaring and terminating a state of emergency at both national and subnational levels</t>
  </si>
  <si>
    <t>EA1.4</t>
  </si>
  <si>
    <t>It is consistent with legally binding international agreements and conventions (e.g. International Health Regulations and Hyogo Framework for Action)</t>
  </si>
  <si>
    <t>EB</t>
  </si>
  <si>
    <t>Emergency management organizational structures are established and their operational links are functioning</t>
  </si>
  <si>
    <t>EB-1</t>
  </si>
  <si>
    <t>National multisectoral committee (or equivalent) for emergency management coordination includes the health-sector</t>
  </si>
  <si>
    <t>EB1.1</t>
  </si>
  <si>
    <t>National multisectoral committee for emergency management coordination is or can be established in case of an emergency</t>
  </si>
  <si>
    <t>EB1.2</t>
  </si>
  <si>
    <t>It includes high-level representatives of the health-sector</t>
  </si>
  <si>
    <t>EB1.3</t>
  </si>
  <si>
    <t>Roles, responsibilities and authority of the members of the committee and its secretariat are defined</t>
  </si>
  <si>
    <t>EB1.4</t>
  </si>
  <si>
    <t>It monitors and reviews performance of the national emergency management strategy</t>
  </si>
  <si>
    <t>EB-2</t>
  </si>
  <si>
    <t>National inter-sectoral collaboration mechanisms are functioning</t>
  </si>
  <si>
    <t>EB2.1</t>
  </si>
  <si>
    <t>National inter-sectoral collaboration mechanisms include signed agreements and SOPs (or equivalent)</t>
  </si>
  <si>
    <t>EB2.2</t>
  </si>
  <si>
    <t>Coordination mechanisms promote the documentation and follow-up of decisions made at the planning meetings</t>
  </si>
  <si>
    <t>EC</t>
  </si>
  <si>
    <t>Emergency management plan is updated and health-sector programmes are implemented</t>
  </si>
  <si>
    <t>EC-1</t>
  </si>
  <si>
    <t>National multisectoral emergency preparedness plan is updated</t>
  </si>
  <si>
    <t>EC1.1</t>
  </si>
  <si>
    <t>National multisectoral emergency preparedness plan is updated according to legal requirements</t>
  </si>
  <si>
    <t>EC1.2</t>
  </si>
  <si>
    <t>It specifies location of Command and Control Structure from which emergency will be managed</t>
  </si>
  <si>
    <t>EC1.3</t>
  </si>
  <si>
    <t>It defines activation, coordination and deactivation/stand-down procedures, including debriefing and the process of recovery and returning to normal</t>
  </si>
  <si>
    <t>EC1.4</t>
  </si>
  <si>
    <t>It is published after each revision</t>
  </si>
  <si>
    <t>EC-2</t>
  </si>
  <si>
    <t>National emergency preparedness health-sector programmes are implemented</t>
  </si>
  <si>
    <t>EC2.1</t>
  </si>
  <si>
    <t>Health-sector emergency management programmes include the development and dissemination of guidelines</t>
  </si>
  <si>
    <t>EC2.2</t>
  </si>
  <si>
    <t>They include the development, organization and delivery of training programmes</t>
  </si>
  <si>
    <t>EC2.3</t>
  </si>
  <si>
    <t>They foresee the development and evaluation of exercises and drills</t>
  </si>
  <si>
    <t>EC2.4</t>
  </si>
  <si>
    <t>They provide for the coordination and monitoring of, and the regular reporting on, programme implementation</t>
  </si>
  <si>
    <t>ED</t>
  </si>
  <si>
    <t>Emergency management organizations and agencies have adequate funding</t>
  </si>
  <si>
    <t>ED-1</t>
  </si>
  <si>
    <t>Multisectoral mechanisms for financing national emergency management activities are functioning</t>
  </si>
  <si>
    <t>ED1.1</t>
  </si>
  <si>
    <t>Funds are available for the multisectoral preparedness for, and management of, emergencies at the national level</t>
  </si>
  <si>
    <t>ED1.2</t>
  </si>
  <si>
    <t>Funds are designated for a health-sector emergency preparedness programme</t>
  </si>
  <si>
    <t>ED1.3</t>
  </si>
  <si>
    <t>There are mechanisms for accessing contingency funds for health-sector emergency response and recovery operations</t>
  </si>
  <si>
    <t>ED1.4</t>
  </si>
  <si>
    <t>Health-sector financing mechanisms include how regular or surge workforce will be paid for the increased working (overtime) that will take place during emergencies</t>
  </si>
  <si>
    <t>EE</t>
  </si>
  <si>
    <t>Health-sector business continuity management plan is updated and programmes are implemented</t>
  </si>
  <si>
    <t>EE-1</t>
  </si>
  <si>
    <t>Health-sector business continuity management plan is updated and programmes are implemented</t>
  </si>
  <si>
    <t>EE1.1</t>
  </si>
  <si>
    <t>Health-sector business impact analysis, that includes identification of critical business functions/processes/services and resources, has been conducted</t>
  </si>
  <si>
    <t>EE1.2</t>
  </si>
  <si>
    <t>Staff vital to maintain critical functions are identified</t>
  </si>
  <si>
    <t>EE1.3</t>
  </si>
  <si>
    <t>The need to stockpile strategic reserves of supplies, material and equipment has been addressed</t>
  </si>
  <si>
    <t>EE1.4</t>
  </si>
  <si>
    <t>Operational critical resources of health-care facilities (e.g. safe food, water, electricity, heating, etc.) have been identified</t>
  </si>
  <si>
    <t>EE1.5</t>
  </si>
  <si>
    <t>Health-sector crisis management plan, that provides clear command structures, delegations of authority/orders of succession and escalation criteria, is developed</t>
  </si>
  <si>
    <t>EE1.6</t>
  </si>
  <si>
    <t>Business continuity programmes include assigning and training alternative staff for critical posts</t>
  </si>
  <si>
    <t>EE1.7</t>
  </si>
  <si>
    <t xml:space="preserve">They include considering and testing ways of reducing societal disruption (e.g. telecommuting, working from home, reducing the number of physical meetings and travel) </t>
  </si>
  <si>
    <t>EE1.8</t>
  </si>
  <si>
    <t>They address the need for social services support for essential workers</t>
  </si>
  <si>
    <t>EE1.9</t>
  </si>
  <si>
    <t>They address the need for psychosocial support services to help workers remain effective</t>
  </si>
  <si>
    <t>EE1.10</t>
  </si>
  <si>
    <t>They include training, exercising, evaluating, updating and validating business continuity plan</t>
  </si>
  <si>
    <t>Objectives</t>
  </si>
  <si>
    <t>Key performance indicators</t>
  </si>
  <si>
    <t>Performace measures</t>
  </si>
  <si>
    <t>N</t>
  </si>
  <si>
    <t>G1A</t>
  </si>
  <si>
    <t>Develop a comprehensive national public health-risk assessment</t>
  </si>
  <si>
    <t>G1A-1</t>
  </si>
  <si>
    <t>National public health-information system for risk and resources assessments is operative</t>
  </si>
  <si>
    <t>G1A1.1</t>
  </si>
  <si>
    <t>National public health-information system provides data of relevant hazards of all origins (i.e. biological, chemical and environmental)</t>
  </si>
  <si>
    <t>G1A1.2</t>
  </si>
  <si>
    <t>Responsibilities and authority related to the system have been defined</t>
  </si>
  <si>
    <t>G1A1.3</t>
  </si>
  <si>
    <t>Protocols and procedures for the collection, analysis and dissemination of data for conducting risk and resources assessment are developed</t>
  </si>
  <si>
    <t>G1A1.4</t>
  </si>
  <si>
    <t>Evaluations and improvements of the system are performed regularly</t>
  </si>
  <si>
    <t>G1A1.5</t>
  </si>
  <si>
    <t>National public health-risk assessment  is updated regularly</t>
  </si>
  <si>
    <t>G1A1.6</t>
  </si>
  <si>
    <t>It includes vulnerability assessment (of communities, infrastructure and services)</t>
  </si>
  <si>
    <t>G1A-2</t>
  </si>
  <si>
    <t>National surveillance and epidemic-intelligence system is operative</t>
  </si>
  <si>
    <t>G1A2.1</t>
  </si>
  <si>
    <t>There is a list of priority diseases, conditions and case definitions for surveillance</t>
  </si>
  <si>
    <t>G1A2.2</t>
  </si>
  <si>
    <t>There is a specific unit(s) designated for surveillance of public health risks</t>
  </si>
  <si>
    <t>G1A2.3</t>
  </si>
  <si>
    <t>SOPs defining roles, responsibilities and procedures related to the collection, analysis and dissemination of surveillance data are developed</t>
  </si>
  <si>
    <t>G1A2.4</t>
  </si>
  <si>
    <t>Surveillance system provides for data-sharing in other-than-human areas: agricultural, veterinary, environmental, etc.</t>
  </si>
  <si>
    <t>G1A2.5</t>
  </si>
  <si>
    <t>Information sources include screening of media and other alternative sources, and ‘rumour checking’ to assess or verify emergencies</t>
  </si>
  <si>
    <t>G1A2.6</t>
  </si>
  <si>
    <t>Baseline estimates, trends and thresholds for alert and action are defined for the community/primary response level for priority diseases/events</t>
  </si>
  <si>
    <t>G1A2.7</t>
  </si>
  <si>
    <t>There is timely reporting from reporting units</t>
  </si>
  <si>
    <t>G1A2.8</t>
  </si>
  <si>
    <t>Deviations or values exceeding thresholds are detected and used for action at the community/primary public health response level</t>
  </si>
  <si>
    <t>G1A2.9</t>
  </si>
  <si>
    <t>Regular feedback of surveillance results are disseminated to all levels and other relevant stakeholders (e.g. Epi bulletins, surveillance reports, etc.)</t>
  </si>
  <si>
    <t>G1A2.10</t>
  </si>
  <si>
    <t>Evaluations of the early warning function of the surveillance and epidemic-intelligence system have been carried out</t>
  </si>
  <si>
    <t>G1A-3</t>
  </si>
  <si>
    <t>National and international information-sharing mechanisms are functioning</t>
  </si>
  <si>
    <t>G1A3.1</t>
  </si>
  <si>
    <t>National information-sharing mechanisms with other relevant sectors and all level health-sector organizations are functioning</t>
  </si>
  <si>
    <t>G1A3.2</t>
  </si>
  <si>
    <t>International information-sharing system for reporting according to IHR and European mandatory requirements are operative</t>
  </si>
  <si>
    <t>G1A3.3</t>
  </si>
  <si>
    <t>All of events that meet the criteria for IHR notification have been notified by the NFP to WHO within 24 hours of conducting risk assessments over the last 12 months</t>
  </si>
  <si>
    <t>G1A3.4</t>
  </si>
  <si>
    <t>All of events that meet the criteria for notification under Decision No 1082/2013/EU have been notified by the NFP to HSC and ECDC, EFSA or corresponding EU agency within 24 hours of conducting risk assessments over the last 12 months</t>
  </si>
  <si>
    <t>G1A3.5</t>
  </si>
  <si>
    <t>NFP has responded to all verification requests from WHO within 24 hours in the last 12 months</t>
  </si>
  <si>
    <t>G1A3.6</t>
  </si>
  <si>
    <t>NFP has responded to all verification requests from HSC, ECDC, EFSA or other EU agency within 24 hours in the past 12 months</t>
  </si>
  <si>
    <t>G1B</t>
  </si>
  <si>
    <t>Improve communication of health-risk information</t>
  </si>
  <si>
    <t>G1B-1</t>
  </si>
  <si>
    <t>Strategies for risk communication with the public and the media are developed</t>
  </si>
  <si>
    <t>G1B1.1</t>
  </si>
  <si>
    <t>National emergency preparedness plan includes a public information management strategy</t>
  </si>
  <si>
    <t>G1B1.2</t>
  </si>
  <si>
    <t>Risk communication partners and stakeholders are identified (e.g. science organizations, community leaders, NGOs, etc.)</t>
  </si>
  <si>
    <t>G1B1.3</t>
  </si>
  <si>
    <t>Risk communication plan is developed (includes inventory of communication partners, focal points, stakeholders and their capacities)</t>
  </si>
  <si>
    <t>G1B1.4</t>
  </si>
  <si>
    <t>Policies, SOPs or guidelines are developed to support the risk communication plan</t>
  </si>
  <si>
    <t>G1B1.5</t>
  </si>
  <si>
    <t>Relationships with the media are established before the emergency (contacts with key media staff are regular)</t>
  </si>
  <si>
    <t>G1B1.6</t>
  </si>
  <si>
    <t>Generic pre-prepared media statements templates, frequently asked questions and answers (related to key messages) and advertising material are available</t>
  </si>
  <si>
    <t>G1B1.7</t>
  </si>
  <si>
    <t>Risk communication plan has been implemented or tested through actual emergency or simulation exercise and updated</t>
  </si>
  <si>
    <t>G1B1.8</t>
  </si>
  <si>
    <t>Evaluation of the risk communication has been conducted after emergencies and exercises, for timeliness, transparency and appropriateness of communications</t>
  </si>
  <si>
    <t>G1B-2</t>
  </si>
  <si>
    <t>Strategies for risk communication with staff involved in risk management are developed</t>
  </si>
  <si>
    <t>G1B2.1</t>
  </si>
  <si>
    <t xml:space="preserve">National emergency preparedness plan includes a strategy for communication with staff involved in risk management </t>
  </si>
  <si>
    <t>G1B2.2</t>
  </si>
  <si>
    <t>Risk communication partners and stakeholders are identified (e.g. professional associations, labor unions, etc.)</t>
  </si>
  <si>
    <t>G1B2.3</t>
  </si>
  <si>
    <t>Information on specific risks and personal protective measures for staff involved in risk reduction/prevention is regularly updated and disseminated</t>
  </si>
  <si>
    <t>G1B2.4</t>
  </si>
  <si>
    <t>A plan for reviewing, revising and monitoring impact of risk communication strategy with staff is developed</t>
  </si>
  <si>
    <t>G1C</t>
  </si>
  <si>
    <t>Reduce and prevent the health risks from all-hazards</t>
  </si>
  <si>
    <t>G1C-1</t>
  </si>
  <si>
    <t>Implementation of risk reduction and prevention programmes is inclusive and coordinated</t>
  </si>
  <si>
    <t>G1C1.1</t>
  </si>
  <si>
    <t>Risk reduction and preventive activities are joined up across all relevant emergency management organizations and agencies (i.e. public health services, civil protection services, law enforcement services, etc.)</t>
  </si>
  <si>
    <t>G1C1.2</t>
  </si>
  <si>
    <t>Inter-agency mechanisms are maintained to update other countries and international organizations and agencies on progress, resolve issues and address collective needs</t>
  </si>
  <si>
    <t>G1C-2</t>
  </si>
  <si>
    <t>National and subnational health-sector programmes on risk reduction and prevention are implemented</t>
  </si>
  <si>
    <t>G1C2.1</t>
  </si>
  <si>
    <t xml:space="preserve">National and subnational health-sector risk reduction and prevention programmes are implemented for the most relevant hazards detected </t>
  </si>
  <si>
    <t>G1C2.2</t>
  </si>
  <si>
    <t>The impact and effectiveness of these programmes (e.g. vaccination), including adverse effects, is assessed regularly</t>
  </si>
  <si>
    <t>G1C-3</t>
  </si>
  <si>
    <t>Infection Prevention and Control programme is operative at national and hospital levels</t>
  </si>
  <si>
    <t>G1C3.1</t>
  </si>
  <si>
    <t>Responsibility has been assigned for surveillance of health-care-associated infections within the country</t>
  </si>
  <si>
    <t>G1C3.2</t>
  </si>
  <si>
    <t>Responsibility has been assigned for surveillance of anti-microbial resistance within the country</t>
  </si>
  <si>
    <t>G1C3.3</t>
  </si>
  <si>
    <t>National Infection Prevention and Control policy or operational plan is available and implemented</t>
  </si>
  <si>
    <t>G1C3.4</t>
  </si>
  <si>
    <t>SOPs, guidelines and protocols for IPC are available to hospitals</t>
  </si>
  <si>
    <t>G1C3.5</t>
  </si>
  <si>
    <t>All tertiary hospitals have designated area(s) and defined procedures for the care of patients requiring specific isolation precautions according to guidelines</t>
  </si>
  <si>
    <t>G1C3.6</t>
  </si>
  <si>
    <t>There are qualified IPC professionals in place in all tertiary hospitals</t>
  </si>
  <si>
    <t>G1C3.7</t>
  </si>
  <si>
    <t xml:space="preserve">Defined norms or guidelines for protecting health-care workers from health-care associated infections are developed and implemented </t>
  </si>
  <si>
    <t>G1C3.8</t>
  </si>
  <si>
    <t xml:space="preserve">There is surveillance within high risk groups to promptly detect and investigate clusters of infectious disease patients, as well as unexplained illnesses in health workers </t>
  </si>
  <si>
    <t>G1C3.9</t>
  </si>
  <si>
    <t>A monitoring system for antimicrobial resistance is functioning</t>
  </si>
  <si>
    <t>G1C3.10</t>
  </si>
  <si>
    <t xml:space="preserve">Data on the magnitude and trends of antimicrobial resistance is available </t>
  </si>
  <si>
    <t>Objectives</t>
  </si>
  <si>
    <t>Key performance indicators</t>
  </si>
  <si>
    <t>Performace measures</t>
  </si>
  <si>
    <t>N</t>
  </si>
  <si>
    <t>G2A</t>
  </si>
  <si>
    <t>Promote capability development in emergency management</t>
  </si>
  <si>
    <t>G2A-1</t>
  </si>
  <si>
    <t>Emergency management human resource and capability development strategy is developed</t>
  </si>
  <si>
    <t>G2A1.1</t>
  </si>
  <si>
    <t>National emergency preparedness plan includes a human resource and capability development strategy based on defined competencies</t>
  </si>
  <si>
    <t>G2A1.2</t>
  </si>
  <si>
    <t>Specific budget is allocated</t>
  </si>
  <si>
    <t>G2A1.3</t>
  </si>
  <si>
    <t>A needs assessment has been conducted to identify gaps in human resources and training</t>
  </si>
  <si>
    <t>G2A1.4</t>
  </si>
  <si>
    <t>A plan or strategy is developed to access field epidemiology training in-country, regionally or internationally</t>
  </si>
  <si>
    <t>G2A-2</t>
  </si>
  <si>
    <t>Exercising is effective in improving emergency management capability</t>
  </si>
  <si>
    <t>G2A2.1</t>
  </si>
  <si>
    <t>The country has conducted a national emergency preparedness exercise/drill in the last year</t>
  </si>
  <si>
    <t>G2A2.2</t>
  </si>
  <si>
    <t>Critical SOPs are tested during exercising</t>
  </si>
  <si>
    <t>G2A2.3</t>
  </si>
  <si>
    <t>A formal process for identifying opportunities for improvement arising from exercises/drills/events is developed</t>
  </si>
  <si>
    <t>G2A2.4</t>
  </si>
  <si>
    <t>There are formal reports to internal and external stakeholders on the implementation of corrective actions</t>
  </si>
  <si>
    <t>G2B</t>
  </si>
  <si>
    <t>Enhance ability to coordinate and manage emergencies</t>
  </si>
  <si>
    <t>G2B-1</t>
  </si>
  <si>
    <t>National emergency management command and control structure (or equivalent) operates effectively</t>
  </si>
  <si>
    <t>G2B1.1</t>
  </si>
  <si>
    <t>CCS function leads (Event, Operations, Financial, Logistics, Public Information Managers, etc.) and staff are identified</t>
  </si>
  <si>
    <t>G2B1.2</t>
  </si>
  <si>
    <t>CCS has a functional, effective 24/7/365 duty team that is tested regularly</t>
  </si>
  <si>
    <t>G2B1.3</t>
  </si>
  <si>
    <t>CCS has an agreed protocol for activation/deactivation time</t>
  </si>
  <si>
    <t>G2B1.4</t>
  </si>
  <si>
    <t>A link/contact structure exist to support CCS regarding national management of emergencies at other levels and sectors (e.g. Police, Transport, Travel, Education, Food Supply) by dealing with triage operations, event and/or outbreak investigations, trade bans, travel advisories and movement restrictions</t>
  </si>
  <si>
    <t>G2B1.5</t>
  </si>
  <si>
    <t>Coordination between CCS and international organizations and agencies is assured: emergency manager and IHR, HSC and ECDC NFPs are identified</t>
  </si>
  <si>
    <t>G2B1.6</t>
  </si>
  <si>
    <t>Effective communication systems and processes exist between CCS, EU Agencies-Emergency Operation Centres and EC-Health Emergency Operation Facility</t>
  </si>
  <si>
    <t>G2B1.7</t>
  </si>
  <si>
    <t>Emergency response management procedures (including mechanism to activate response plan) have been implemented for a real or simulated PHE response in the year</t>
  </si>
  <si>
    <t>G2B1.8</t>
  </si>
  <si>
    <t>They have been evaluated and updated after a real or simulated emergency response</t>
  </si>
  <si>
    <t>G2C</t>
  </si>
  <si>
    <t>Improve information management during emergencies</t>
  </si>
  <si>
    <t>G2C-1</t>
  </si>
  <si>
    <t>Rapid health-needs assessment could be developed during emergencies</t>
  </si>
  <si>
    <t>G2C1.1</t>
  </si>
  <si>
    <t>Formal mechanisms are established for carrying out rapid health-needs assessments through investigation and rapid response teams</t>
  </si>
  <si>
    <t>G2C1.2</t>
  </si>
  <si>
    <t>A national directory or list of experts in health and other sectors to support a response to emergencies is updated</t>
  </si>
  <si>
    <t>G2C1.3</t>
  </si>
  <si>
    <t>There are operational links with WHO, HSC, ECDC and the Scientific Committees in the fields of consumer safety, public health and the environment</t>
  </si>
  <si>
    <t>G2D</t>
  </si>
  <si>
    <t>Improve communication during emergencies</t>
  </si>
  <si>
    <t>G2D-1</t>
  </si>
  <si>
    <t>Strategies for crisis communication with the public and the media are developed</t>
  </si>
  <si>
    <t>G2D1.1</t>
  </si>
  <si>
    <t>Coordination mechanisms are established for involving relevant stakeholders in the formulation of crisis information for the public and the media to ensure consistency</t>
  </si>
  <si>
    <t>G2D1.2</t>
  </si>
  <si>
    <t>Procedures to respond to potential media requests during an emergency are developed (e.g. daily press conferences, website updates)</t>
  </si>
  <si>
    <t>G2D1.3</t>
  </si>
  <si>
    <t>A 24/7 hotline with trained staff could be established in case of an emergency</t>
  </si>
  <si>
    <t>G2D1.4</t>
  </si>
  <si>
    <t>Media and public communication team could be able to maintain 24-hour operation (2–3 work shifts per day) for at least several days</t>
  </si>
  <si>
    <t>G2D-2</t>
  </si>
  <si>
    <t>Strategies for crisis communication with staff involved in emergency operations are developed</t>
  </si>
  <si>
    <t>G2D2.1</t>
  </si>
  <si>
    <t>Coordination mechanisms are established to ensure consistency of the information supplied by relevant stakeholders to responders</t>
  </si>
  <si>
    <t>G2D2.2</t>
  </si>
  <si>
    <t>Procedures for the communication to responders of crisis information are established</t>
  </si>
  <si>
    <t>G2D2.3</t>
  </si>
  <si>
    <t>Information on generic risks and personal protective equipment for responders involved in emergency operations has been prepared and is regularly updated and disseminated</t>
  </si>
  <si>
    <t>G2E</t>
  </si>
  <si>
    <t>Ensure rapid response and delivery of services during emergencies</t>
  </si>
  <si>
    <t>G2E-1</t>
  </si>
  <si>
    <t>Rapid Response Teams are available</t>
  </si>
  <si>
    <t>G2E1.1</t>
  </si>
  <si>
    <t>SOPs and/or guidelines are available for the deployment of RRT members</t>
  </si>
  <si>
    <t>G2E1.2</t>
  </si>
  <si>
    <t>Multidisciplinary RRT can be deployed within 48 hrs from the first report of an urgent event (response to some hazards may require a more timely response)</t>
  </si>
  <si>
    <t>G2E1.3</t>
  </si>
  <si>
    <t>Surge staff, to maintain response 24 hours a day/7 days a week, can be assured during emergencies</t>
  </si>
  <si>
    <t>G2E1.4</t>
  </si>
  <si>
    <t>Evaluations of response, including timeliness and quality of response, are systematically carried out</t>
  </si>
  <si>
    <t>G2E-2</t>
  </si>
  <si>
    <t>Planning includes prehospital medical operations response</t>
  </si>
  <si>
    <t>G2E2.1</t>
  </si>
  <si>
    <t>Roles of Emergency Medical Services and primary healthcare staff during emergencies are defined</t>
  </si>
  <si>
    <t>G2E2.2</t>
  </si>
  <si>
    <t>A standardized triage system and patient safety measures (e.g. matching the patient with wrist bands, triage cards, etc.) are established</t>
  </si>
  <si>
    <t>G2E2.3</t>
  </si>
  <si>
    <t>Procedures and guidelines for prehospital handling of patients with diseases with epidemic potential and victims of CBRN incidents are developed</t>
  </si>
  <si>
    <t>G2E2.4</t>
  </si>
  <si>
    <t>Prehospital medical operations staff are trained in emergency management and use of personal protective measures</t>
  </si>
  <si>
    <t>G2E-3</t>
  </si>
  <si>
    <t>Planning includes hospital response and recovery</t>
  </si>
  <si>
    <t>G2E3.1</t>
  </si>
  <si>
    <t>Plan for emergency response and recovery is a requirement for hospital accreditation</t>
  </si>
  <si>
    <t>G2E3.2</t>
  </si>
  <si>
    <t>Plans are in accordance with national policy and have been reviewed, exercised, revised and updated in the last year</t>
  </si>
  <si>
    <t>G2E3.3</t>
  </si>
  <si>
    <t>Procedures and guidelines for hospital handling of patients with diseases with epidemic potential and victims of CBRN incidents are developed</t>
  </si>
  <si>
    <t>G2E3.4</t>
  </si>
  <si>
    <t>Hospital staff are trained in emergency management and use of personal protective equipment</t>
  </si>
  <si>
    <t>G2E-4</t>
  </si>
  <si>
    <t>Continuous delivery of essential health and hospital services is ensured during emergencies</t>
  </si>
  <si>
    <t>G2E4.1</t>
  </si>
  <si>
    <t>Healthcare facilities have developed SOPs for ensuring the continuous delivery of essential services (e.g. maternity and newborn care, trauma wards, patients in dialysis, etc.) in a timely and 24 hour manner, including over a prolonged period</t>
  </si>
  <si>
    <t>G2E4.2</t>
  </si>
  <si>
    <t>Capacity for setting up special immunization or other preventive programme to meet specific needs is available</t>
  </si>
  <si>
    <t>G2E4.3</t>
  </si>
  <si>
    <t>Mobile teams that operate outside the existing health facilities could be deployed in case of an emergency</t>
  </si>
  <si>
    <t>G2E-5</t>
  </si>
  <si>
    <t>Planning includes a surge capacity programme</t>
  </si>
  <si>
    <t>G2E5.1</t>
  </si>
  <si>
    <t>Mechanisms for the rapid mobilization of additional resources (staff, equipment and materials) are established</t>
  </si>
  <si>
    <t>G2E5.2</t>
  </si>
  <si>
    <t>Emergency psychosocial support teams are constituted and are operational at a national, regional and/or local level</t>
  </si>
  <si>
    <t>G2E5.3</t>
  </si>
  <si>
    <t>Adequacy of surge capacity to respond to emergencies has been tested through an exercise or actual event</t>
  </si>
  <si>
    <t>G2E-6</t>
  </si>
  <si>
    <t>Planning includes capacity for mass-casualty, mass-fatality and missing persons management</t>
  </si>
  <si>
    <t>G2E6.1</t>
  </si>
  <si>
    <t>Prehospital emergency-response capacity for dispatch, on-site management, transportation and evacuation are adaptable to mass-casualty incidents and other similar crises</t>
  </si>
  <si>
    <t>G2E6.2</t>
  </si>
  <si>
    <t>Hospital emergency-preparedness programme for mass-casualty management is implemented, and resources and staff are available</t>
  </si>
  <si>
    <t>G2E6.3</t>
  </si>
  <si>
    <t>Guidelines for management on large numbers of fatalities are developed and take account of religious and other cultural funeral practices</t>
  </si>
  <si>
    <t>G2E6.4</t>
  </si>
  <si>
    <t>Guidelines includes post-mortem care and informing pathology departments and clinical laboratories on submitting specimens in case of deaths caused by epidemic potential diseases</t>
  </si>
  <si>
    <t>G2F</t>
  </si>
  <si>
    <t>Ensure the availability of resources and technical supporting services during emergencies</t>
  </si>
  <si>
    <t>G2F-1</t>
  </si>
  <si>
    <t>Planning includes management of stockpiles</t>
  </si>
  <si>
    <t>G2F1.1</t>
  </si>
  <si>
    <t>Stockpiles (critical stock levels) are accessible for responding to priority biological, chemical, radiological events and other emergencies</t>
  </si>
  <si>
    <t>G2F1.2</t>
  </si>
  <si>
    <t>The country participates in EU common procedures for the joint procurement of medical and pharmaceutical equipment, products and supplies (particularly pandemic vaccines)</t>
  </si>
  <si>
    <t>G2F-2</t>
  </si>
  <si>
    <t>Medical equipment and pharmaceutical and laboratory services and supplies are available</t>
  </si>
  <si>
    <t>G2F2.1</t>
  </si>
  <si>
    <t>Essential medical equipment and pharmaceutical and laboratory supplies for emergency operations, determined on the basis of risk assessments, are available in sufficient quantities</t>
  </si>
  <si>
    <t>G2F2.2</t>
  </si>
  <si>
    <t xml:space="preserve">Mechanisms for the continuity of pharmaceutical and laboratory services during an emergency are developed </t>
  </si>
  <si>
    <t>G2F2.3</t>
  </si>
  <si>
    <t>A system is in place, including cold chain, for the distribution of medical equipment and pharmaceutical and laboratory supplies in the event of an emergency</t>
  </si>
  <si>
    <t>G2F2.4</t>
  </si>
  <si>
    <t>Procedures for the exceptional procurement of medical equipment and and pharmaceutical and laboratory supplies that are not on the list of basic ones are developed</t>
  </si>
  <si>
    <t>G2F-3</t>
  </si>
  <si>
    <t>Laboratory services to test for priority health risks are operative</t>
  </si>
  <si>
    <t>G2F3.1</t>
  </si>
  <si>
    <t>National laboratory quality standards/guidelines are available</t>
  </si>
  <si>
    <t>G2F3.2</t>
  </si>
  <si>
    <t>The country has access to international networks to meet diagnostic and confirmatory laboratory requirements, and support outbreak investigations, for emergencies</t>
  </si>
  <si>
    <t>G2F3.3</t>
  </si>
  <si>
    <t>An up to date inventory of public and private laboratories with relevant diagnostic capacity is available</t>
  </si>
  <si>
    <t>G2F3.4</t>
  </si>
  <si>
    <t>National reference laboratories are accredited to international (ISO 9001, ISO 17025, ISO 15189, WHO polio, measles, etc.) or to national standards adapted from international standards</t>
  </si>
  <si>
    <t>G2F3.5</t>
  </si>
  <si>
    <t>Regulations, policies or strategies for laboratory biosafety are in place (including protection of workers and management of hazardous substances)</t>
  </si>
  <si>
    <t>G2F3.6</t>
  </si>
  <si>
    <t>A process is in place to guide and update biosafety regulations, procedures and practice, including for decontamination and management of infectious waste</t>
  </si>
  <si>
    <t>G2F-4</t>
  </si>
  <si>
    <t>Temporary health facilities and home-care services are available</t>
  </si>
  <si>
    <t>G2F4.1</t>
  </si>
  <si>
    <t>Guidelines and procedures for the establishment of temporary health facilities and for home-care services are developed</t>
  </si>
  <si>
    <t>G2F4.2</t>
  </si>
  <si>
    <t xml:space="preserve">Adequate resources for establishing temporary basic health facilities and home-care services are available </t>
  </si>
  <si>
    <t>Objectives</t>
  </si>
  <si>
    <t>Key performance indicators</t>
  </si>
  <si>
    <t>Performace measures</t>
  </si>
  <si>
    <t>N</t>
  </si>
  <si>
    <t>G3A</t>
  </si>
  <si>
    <t>Enhance the ability to manage recovery and to evaluate response</t>
  </si>
  <si>
    <t>G3A-1</t>
  </si>
  <si>
    <t>Procedures for the transition from response to normal functioning and to recovery activities are pre-defined</t>
  </si>
  <si>
    <t>A1.1</t>
  </si>
  <si>
    <t>SOPs for deactivation, demobilization and return to normal activities and to transfer coordination and accountability for recovery-related activities are developed</t>
  </si>
  <si>
    <t>A1.2</t>
  </si>
  <si>
    <t>There are documented arrangements for communicating the transition from response to normal functioning and to recovery to staff, relevant stakeholders and the public, including pre-formed key messages</t>
  </si>
  <si>
    <t>A1.3</t>
  </si>
  <si>
    <t>Processes and procedures for establishing a multisectoral Recovery Task Force (or equivalent) are developed</t>
  </si>
  <si>
    <t>G3A-2</t>
  </si>
  <si>
    <t>Impact assessments are conducted after emergencies</t>
  </si>
  <si>
    <t>A2.1</t>
  </si>
  <si>
    <t>There is a process for conducting post-event impact assessments (defining individual and community losses and needs, support and resource requirements, etc.)</t>
  </si>
  <si>
    <t>A2.2</t>
  </si>
  <si>
    <t>Effective post-event surveillance, including monitoring of adverse events of countermeasures applied, is planned in order to prevent damages to health from secondary causes</t>
  </si>
  <si>
    <t>A2.3</t>
  </si>
  <si>
    <t>There is a process for assessing and coordinating post-event status of essential health and hospital services and utilities</t>
  </si>
  <si>
    <t>A2.4</t>
  </si>
  <si>
    <t>There is a process for estimating emergency economic impact (losses)</t>
  </si>
  <si>
    <t>G3A-3</t>
  </si>
  <si>
    <t>Processes for learning from emergencies are implemented</t>
  </si>
  <si>
    <t>A3.1</t>
  </si>
  <si>
    <t>After action reports and evaluations are conducted following emergencies (of the response to and recovery from the event, and of the effectiveness of the plans)</t>
  </si>
  <si>
    <t>A3.2</t>
  </si>
  <si>
    <t>Corrective actions, including professional development needs, are identified and implemented following emergencies</t>
  </si>
  <si>
    <t>G3B</t>
  </si>
  <si>
    <t>Improve development and implementation of emergency-management research</t>
  </si>
  <si>
    <t>G3B-1</t>
  </si>
  <si>
    <t>Emergency-management research is funded and applied</t>
  </si>
  <si>
    <t>B1.1</t>
  </si>
  <si>
    <t>Specific budget is allocated for emergency management research</t>
  </si>
  <si>
    <t>B1.2</t>
  </si>
  <si>
    <t>Emergency management research is undertaken where gaps in knowledge exist</t>
  </si>
  <si>
    <t>B1.3</t>
  </si>
  <si>
    <t>The country actively distributes new emergency management knowledge to relevant stakeholders</t>
  </si>
  <si>
    <t>B1.4</t>
  </si>
  <si>
    <t>The country has an 'evidence-based' approach to emergency management (i.e. update preparedness plans and programmes according to new national or international evidence)</t>
  </si>
  <si>
    <t>*Answers</t>
  </si>
  <si>
    <t>Score</t>
  </si>
  <si>
    <t>Scale</t>
  </si>
  <si>
    <t>Achievement scale</t>
  </si>
  <si>
    <t>Arrangements scale</t>
  </si>
  <si>
    <t>Enablers &amp;</t>
  </si>
  <si>
    <t>Objectives</t>
  </si>
  <si>
    <t>Indicators</t>
  </si>
  <si>
    <t>Measures</t>
  </si>
  <si>
    <t>NO (0%)</t>
  </si>
  <si>
    <t>Never</t>
  </si>
  <si>
    <t>Not achieved, no progress, no sign of forward action</t>
  </si>
  <si>
    <t>No arrangements in place</t>
  </si>
  <si>
    <t>Goals</t>
  </si>
  <si>
    <t>Sometimes</t>
  </si>
  <si>
    <t>Some progress, but without systematic policy and/or organizational commitment</t>
  </si>
  <si>
    <t>Some work completed but requires further work to develop, test, verify and/or embed in the organization</t>
  </si>
  <si>
    <t>Often</t>
  </si>
  <si>
    <t>Organizational commitment attained or considerable progress made, but achievements are not yet comprehensive of needs or requirements</t>
  </si>
  <si>
    <t>Informal and/or untested arrangements in place, but with a high degree of confidence they will be effective, OR, formal and/or tested arrangements but with further work identified as needed</t>
  </si>
  <si>
    <t>YES (100%)</t>
  </si>
  <si>
    <t>Always</t>
  </si>
  <si>
    <t>Comprehensive achievement with sustained commitment and capacities at all levels</t>
  </si>
  <si>
    <t>Formalized arrangements, tested, effective, reliable, and embedded within the organization</t>
  </si>
  <si>
    <t>Pre-event: RISK MANAGEMENT (GOAL 1)</t>
  </si>
  <si>
    <t>Event: EMERGENCY MANAGEMENT (GOAL 2)</t>
  </si>
  <si>
    <r>
      <t>Post-event</t>
    </r>
    <r>
      <rPr>
        <i/>
        <sz val="11"/>
        <color rgb="FF000000"/>
        <rFont val="Calibri"/>
        <family val="2"/>
      </rPr>
      <t>:</t>
    </r>
    <r>
      <rPr>
        <sz val="11"/>
        <color rgb="FF000000"/>
        <rFont val="Calibri"/>
        <family val="2"/>
      </rPr>
      <t xml:space="preserve"> RECOVERY MANAGEMENT (GOAL 3)</t>
    </r>
  </si>
  <si>
    <t>**Scoring</t>
  </si>
  <si>
    <t>SCORE</t>
  </si>
  <si>
    <t>The 'raw' score, in percentage, for this objective/goal, considering NA/NK</t>
  </si>
  <si>
    <t>Weight Ratio</t>
  </si>
  <si>
    <t>The weighting given to this objective/goal - before scoring has taken place</t>
  </si>
  <si>
    <t>Weight</t>
  </si>
  <si>
    <t>The weighting given to this objective/goal - after scoring, and taking any N/A answers/sections into account</t>
  </si>
  <si>
    <t>Weight Score</t>
  </si>
  <si>
    <t>The weighted score (that will contribute to any higher level scoring) - score x weight</t>
  </si>
  <si>
    <t>Key</t>
  </si>
  <si>
    <t>90-100%</t>
  </si>
  <si>
    <t>Mature</t>
  </si>
  <si>
    <t>80-100%</t>
  </si>
  <si>
    <t>60-80%</t>
  </si>
  <si>
    <t>Advancing</t>
  </si>
  <si>
    <t>40-60%</t>
  </si>
  <si>
    <t>Developing</t>
  </si>
  <si>
    <t>20-40%</t>
  </si>
  <si>
    <t>0-20%</t>
  </si>
  <si>
    <t>Unsatisfactory</t>
  </si>
  <si>
    <t>Responsible authority/ies:</t>
  </si>
  <si>
    <t>Respondent/s:</t>
  </si>
  <si>
    <t>WHO (2016). Joint External Evaluation Tool: International Health Regulations (2005). Geneva: World Health Organization.</t>
  </si>
  <si>
    <t>WHO (2012). Key changes to pandemic plans by Member States of the WHO European Region based on lessons learnt from the 2009 pandemic. Copenhagen: World Health Organization.</t>
  </si>
  <si>
    <t>CDC. (2011). Public health preparedness capabilities: National standards for state and local planning. Atlanta, GA: Centers for Disease Control and Prevention.</t>
  </si>
  <si>
    <t>ECDC (2016). Zika virus disease epidemic: Preparedness planning guide for diseases transmitted by Aedes aegypti and Aedes albopictus. Stockholm: European Centre for Disease Prevention and Control.</t>
  </si>
  <si>
    <t>ECDC (2016). Handbook on using the ECDC preparedness checklist tool to strengthen preparedness against communicable disease outbreaks at migrant reception/detention centres. Stockholm: European Centre for Disease Prevention and Control.</t>
  </si>
  <si>
    <t>ECDC (2016). Assessing communicable disease control and prevention in EU enlargement countries. Stockholm: European Centre for Disease Prevention and Control.</t>
  </si>
  <si>
    <t>WHO (2010). Joint European Pandemic Preparedness Self-Assessment Indicators. Copenhagen: World Health Organization Regional Office for Europe.</t>
  </si>
  <si>
    <t>WHO (2015). Ebola virus disease: consolidated preparedness checklist. Geneva: World Health Organization.</t>
  </si>
  <si>
    <t>WHO (2016). Joint External Evaluation Tool: International Health Regulations (2005). Geneva: World Health Organization.</t>
  </si>
  <si>
    <t>WHO (2016). Joint External Evaluation Tool: International Health Regulations (2005). Geneva: World Health Organization.</t>
  </si>
  <si>
    <t>WHO (2010). Recommendations for Good Practice in Pandemic Preparedness - identified through evaluation of the response to pandemic (H1N1) 2009. Copenhagen: World Health Organization.</t>
  </si>
  <si>
    <t>WHO (2010). Recommendations for Good Practice in Pandemic Preparedness - identified through evaluation of the response to pandemic (H1N1) 2009. Copenhagen: World Health Organization.</t>
  </si>
  <si>
    <t>CDC. (2011). Public health preparedness capabilities: National standards for state and local planning. Atlanta, GA: Centers for Disease Control and Prevention.</t>
  </si>
  <si>
    <t>WHO (2016). Joint External Evaluation Tool: International Health Regulations (2005). Geneva: World Health Organization.</t>
  </si>
  <si>
    <t>WHO (2016). Joint External Evaluation Tool: International Health Regulations (2005). Geneva: World Health Organization.</t>
  </si>
  <si>
    <t>ECDC (2016). Handbook on using the ECDC preparedness checklist tool to strengthen preparedness against communicable disease outbreaks at migrant reception/detention centres. Stockholm: European Centre for Disease Prevention and Control.</t>
  </si>
  <si>
    <t>ECDC (2015). Ebola emergency preparedness in EU Member States. Conclusions from peer-review visits to Belgium, Portugal and Romania. Stockholm: European Centre for Disease Prevention and Control.</t>
  </si>
  <si>
    <t>Department of Health (2011). UK Influenza Pandemic Preparedness Strategy 2011. London: Department of Health, Social Services and Public Safety.</t>
  </si>
  <si>
    <t>WHO (2015). Development, monitoring and evaluation of functional core capacity for implementing the International Health Regulations (2005): Concept note. World Health Organization.</t>
  </si>
  <si>
    <t>ECDC (2015). Ebola emergency preparedness in EU Member States. Conclusions from peer-review visits to Belgium, Portugal and Romania. Stockholm: European Centre for Disease Prevention and Control.</t>
  </si>
  <si>
    <t>WHO (2016). Joint External Evaluation Tool: International Health Regulations (2005). Geneva: World Health Organization.</t>
  </si>
  <si>
    <t>CDC. (2011). Public health preparedness capabilities: National standards for state and local planning. Atlanta, GA: Centers for Disease Control and Prevention.</t>
  </si>
  <si>
    <t>WHO (2010). Joint European Pandemic Preparedness Self-Assessment Indicators. Copenhagen: World Health Organization Regional Office for Europe.</t>
  </si>
  <si>
    <t>WHO (2015). Ebola virus disease: consolidated preparedness checklist. Geneva: World Health Organization.</t>
  </si>
  <si>
    <t>Department of Health (2011). UK Influenza Pandemic Preparedness Strategy 2011. London: Department of Health, Social Services and Public Safety.</t>
  </si>
  <si>
    <t>Department of Health (2011). UK Influenza Pandemic Preparedness Strategy 2011. London: Department of Health, Social Services and Public Safety.</t>
  </si>
  <si>
    <t>WHO (2013). IHR Core Capacity Monitoring Framework: Checklist and Indicators for Monitoring Progress in the Development of IHR Core Capacities in States Parties. World Health Orgainzation.</t>
  </si>
  <si>
    <t>ECDC (2016). Zika virus disease epidemic: Preparedness planning guide for diseases transmitted by Aedes aegypti and Aedes albopictus. Stockholm: European Centre for Disease Prevention and Control.</t>
  </si>
  <si>
    <t>ECDC (2016). Zika virus disease epidemic: Preparedness planning guide for diseases transmitted by Aedes aegypti and Aedes albopictus. Stockholm: European Centre for Disease Prevention and Control.</t>
  </si>
  <si>
    <t>Ministero della Salute (2006). National Plan for preparedness and response to an influenza pandemic. Italy: Ministero della Salute.</t>
  </si>
  <si>
    <t>Department of Health (2011). UK Influenza Pandemic Preparedness Strategy 2011. London: Department of Health, Social Services and Public Safety.</t>
  </si>
  <si>
    <t>Responsible authority/ies:</t>
  </si>
  <si>
    <t>Respondent/s:</t>
  </si>
  <si>
    <t>WHO. (2013). IHR core capacity monitoring framework: Checklist and indicators for monitoring progress in the development of IHR core capacities in states parties. Geneva: World Health Organization.</t>
  </si>
  <si>
    <t>WHO (2016). Joint External Evaluation Tool: International Health Regulations (2005). Geneva: World Health Organization.</t>
  </si>
  <si>
    <t>WHO (2015). Development, monitoring and evaluation of functional core capacity for implementing the International Health Regulations (2005): Concept note. World Health Organization.</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</si>
  <si>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</si>
  <si>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</si>
  <si>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Department of Health. (2011). UK Influenza Pandemic Preparedness Strategy 2011. London: Department of Health, Social Services and Public Safety.</t>
  </si>
  <si>
    <t>ECDC. (2014). Handbook on simulation exercises in EU public health settings - How to develop simulation exercises within the framework of public health response to communicable diseases. Stockholm: European Centre for Disease Prevention and Control.</t>
  </si>
  <si>
    <t>ECDC. (2014). Handbook on simulation exercises in EU public health settings - How to develop simulation exercises within the framework of public health response to communicable diseases. Stockholm: European Centre for Disease Prevention and Control.</t>
  </si>
  <si>
    <t>ECDC. (2014). Handbook on simulation exercises in EU public health settings - How to develop simulation exercises within the framework of public health response to communicable diseases. Stockholm: European Centre for Disease Prevention and Control.</t>
  </si>
  <si>
    <t>ECDC. (2014). Handbook on simulation exercises in EU public health settings - How to develop simulation exercises within the framework of public health response to communicable diseases. Stockholm: European Centre for Disease Prevention and Control.</t>
  </si>
  <si>
    <t>WHO. (2015). Concept note: Development, monitoring and evaluation of functional core capacity for implementing the International Health Regulations (2005). Geneva: World Health Organization.</t>
  </si>
  <si>
    <t>ECDC. (2014). Handbook on simulation exercises in EU public health settings - How to develop simulation exercises within the framework of public health response to communicable diseases. Stockholm: European Centre for Disease Prevention and Control.</t>
  </si>
  <si>
    <t>Responsible authority/ies:</t>
  </si>
  <si>
    <t>Respondent/s:</t>
  </si>
  <si>
    <t xml:space="preserve">WHO. (2013). IHR core capacity monitoring framework: Checklist and indicators for monitoring progress in the development of IHR core capacities in states parties. Geneva: World Health Organization.
WHO. (2016). IHR core capacity monitoring framework: questionnaire for monitoring progress in the implementation of IHR core capacities in states parties. Geneva: World Health Organization.
</t>
  </si>
  <si>
    <t xml:space="preserve">WHO. (2013). IHR core capacity monitoring framework: Checklist and indicators for monitoring progress in the development of IHR core capacities in states parties. Geneva: World Health Organization.                            WHO. (2015). Ebola virus disease: consolidated preparedness checklist. Geneva: World Health Organization.
</t>
  </si>
  <si>
    <t>ECDC. (2016). Technical document: Zika virus disease: Preparedness planning guide for diseases transmitted by Ae. aegypti and Ae. albopictus. Stockholm: European Centre for Disease Prevention and Control.          WHO. (2015). Ebola virus disease: consolidated preparedness checklist. Geneva: World Health Organization.</t>
  </si>
  <si>
    <t>WHO. (2016). Joint External Evaluation Tool: International Health Regulations (2005). Geneva: World Health Organization.</t>
  </si>
  <si>
    <t>WHO. (2013). IHR core capacity monitoring framework: Checklist and indicators for monitoring progress in the development of IHR core capacities in states parties. Geneva: World Health Organization.</t>
  </si>
  <si>
    <t>ECDC. (2016). Technical document: Zika virus disease: Preparedness planning guide for diseases transmitted by Ae. aegypti and Ae. albopictus. Stockholm: European Centre for Disease Prevention and Control.</t>
  </si>
  <si>
    <t>Ministero della Salute. (2006). National Plan for preparedness and response to an influenza pandemic. Italy: Ministero della Salute.</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</si>
  <si>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</si>
  <si>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</si>
  <si>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</si>
  <si>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</si>
  <si>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ECDC. (2015). Technical report: Preparedness planning for respiratory viruses in EU Member States. Three case studies on MERS preparedness in the EU. Stockholm: European Centre for Disease Prevention and Control.</t>
  </si>
  <si>
    <t>ECDC. (2016). Technical report: Assessing communicable disease control and prevention in EU enlargement countries - Disease surveillance, preparedness and response, health governance and public health capacity development. Stockholm: European Centre for Disease Prevention and Control.</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</si>
  <si>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</si>
  <si>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</si>
  <si>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WHO. (2016). Joint External Evaluation Tool: International Health Regulations (2005). Geneva: World Health Organization.</t>
  </si>
  <si>
    <t>WHO. (2010). Joint European Pandemic Preparedness Self-Assessment Indicators. Stockholm: World Health Organization.</t>
  </si>
  <si>
    <t>Responsible authority/ies:</t>
  </si>
  <si>
    <t>Respondent/s:</t>
  </si>
  <si>
    <t>ECDC. (2016). Technical document: Zika virus disease: Preparedness planning guide for diseases transmitted by Ae. aegypti and Ae. albopictus. Stockholm: European Centre for Disease Prevention and Control.</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</si>
  <si>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</si>
  <si>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</si>
  <si>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</si>
  <si>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</si>
  <si>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</si>
  <si>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</si>
  <si>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Department of Health. (2011). UK Influenza Pandemic Preparedness Strategy 2011. London: Department of Health, Social Services and Public Safety.</t>
  </si>
  <si>
    <t>Department of Health. (2011). UK Influenza Pandemic Preparedness Strategy 2011. London: Department of Health, Social Services and Public Safety.</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</si>
  <si>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</si>
  <si>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</si>
  <si>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</si>
  <si>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</si>
  <si>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</si>
  <si>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</si>
  <si>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</si>
  <si>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Responsible authority/ies:</t>
  </si>
  <si>
    <t>Respondent/s:</t>
  </si>
  <si>
    <t>Department of Health. (2011). UK Influenza Pandemic Preparedness Strategy 2011. London: Department of Health, Social Services and Public Safety.</t>
  </si>
  <si>
    <t>WHO (2013). IHR Core Capacity Monitoring Framework: Checklist and Indicators for Monitoring Progress in the Development of IHR Core Capacities in States Parties. World Health Orgainzation.</t>
  </si>
  <si>
    <t>ECDC (2016). Zika virus disease epidemic: Preparedness planning guide for diseases transmitted by Aedes aegypti and Aedes albopictus. Stockholm: European Centre for Disease Prevention and Control.</t>
  </si>
  <si>
    <t>WHO (2016). Joint External Evaluation Tool: International Health Regulations (2005). Geneva: World Health Organization.</t>
  </si>
  <si>
    <t>WHO (2013). IHR Core Capacity Monitoring Framework: Checklist and Indicators for Monitoring Progress in the Development of IHR Core Capacities in States Parties. World Health Orgainzation.</t>
  </si>
  <si>
    <t>WHO. (2016). Joint External Evaluation Tool: International Health Regulations (2005). Geneva: World Health Organization.</t>
  </si>
  <si>
    <t>WHO. (2016). Joint External Evaluation Tool: International Health Regulations (2005). Geneva: World Health Organization.                                                           Department of Health. (2011). UK Influenza Pandemic Preparedness Strategy 2011. London: Department of Health, Social Services and Public Safety.</t>
  </si>
  <si>
    <t>WHO. (2010). Recommendations for Good Practice in Pandemic Preparedness - identified through evaluation of the response to pandemic (H1N1) 2009. Copenhagen: World Health Organization.</t>
  </si>
  <si>
    <t>WHO. (2010). Recommendations for Good Practice in Pandemic Preparedness - identified through evaluation of the response to pandemic (H1N1) 2009. Copenhagen: World Health Organization.</t>
  </si>
  <si>
    <t>CDC. (2011). Centers for Disease Control and Prevention, &amp;Public health preparedness capabilities: National standards for state and local planning. Atlanta, GA: Centers for Disease Control and Prevention.</t>
  </si>
  <si>
    <t>WHO. (2014). Ebola strategy: Ebola and Marburg virus disease epidemics: preparedness, alert, control, and evaluation. Geneva: World Health Organization.                                                                                                                                                WHO. (2015). Concept note: Development, monitoring and evaluation of functional core capacity for implementing the International Health Regulations (2005). Geneva: World Health Organization.                                                                                     WHO. (2013). Pandemic influenza risk management WHO interim guidance. Geneva: World Health Organization.</t>
  </si>
  <si>
    <t>ECDC. (2015). Technical report: Ebola emergency preparedness in EU Member States – Conclusions from peer-review visits to Belgium, Portugal and Romania. Stockholm: European Centre for Disease Prevention and Control.</t>
  </si>
  <si>
    <t>Department of Health. (2011). UK Influenza Pandemic Preparedness Strategy 2011. London: Department of Health, Social Services and Public Safety.</t>
  </si>
  <si>
    <t>WHO. (2010). Recommendations for Good Practice in Pandemic Preparedness - identified through evaluation of the response to pandemic (H1N1) 2009. Copenhagen: World Health Organization.</t>
  </si>
  <si>
    <t>WHO. (2016). IHR core capacity monitoring framework: questionnaire for monitoring progress in the implementation of IHR core capacities in states parties. Geneva: World Health Organization.</t>
  </si>
  <si>
    <t>CDC. (2011). Centers for Disease Control and Prevention, &amp;Public health preparedness capabilities: National standards for state and local planning. Atlanta, GA: Centers for Disease Control and Prevention.                                                     SGDSN. (2011). National influenza pandemic prevention and response plan. Paris: Secrétariat Général de la Défence et de la Sécurité Nationale.</t>
  </si>
  <si>
    <t>WHO. (2016). Joint External Evaluation Tool: International Health Regulations (2005). Geneva: World Health Organization.</t>
  </si>
  <si>
    <t>WHO. (2016). Joint External Evaluation Tool: International Health Regulations (2005). Geneva: World Health Organization.</t>
  </si>
  <si>
    <t>WHO. (2016). Joint External Evaluation Tool: International Health Regulations (2005). Geneva: World Health Organization.</t>
  </si>
  <si>
    <t>ECDC. (2016). Technical document: Zika virus disease: Preparedness planning guide for diseases transmitted by Ae. aegypti and Ae. albopictus. Stockholm: European Centre for Disease Prevention and Control.</t>
  </si>
  <si>
    <t>WHO. (2012). Rapid risk assessment of acute public health events. Geneva: WHO.</t>
  </si>
  <si>
    <t>SGDSN. (2011). National influenza pandemic prevention and response plan. Paris: Secrétariat Général de la Défence et de la Sécurité Nationale.</t>
  </si>
  <si>
    <t>SGDSN. (2011). National influenza pandemic prevention and response plan. Paris: Secrétariat Général de la Défence et de la Sécurité Nationale.</t>
  </si>
  <si>
    <t>Department of Health. (2011). UK Influenza Pandemic Preparedness Strategy 2011. London: Department of Health, Social Services and Public Safety.</t>
  </si>
  <si>
    <t>WHO. (2010). Joint European Pandemic Preparedness Self-Assessment Indicators. Stockholm: World Health Organization.</t>
  </si>
  <si>
    <t>ECDC. (2015). Technical report: Preparedness planning for respiratory viruses in EU Member States. Three case studies on MERS preparedness in the EU. Stockholm: European Centre for Disease Prevention and Control.</t>
  </si>
  <si>
    <t>WHO. (2015). Ebola virus disease: consolidated preparedness checklist. Geneva: World Health Organization.</t>
  </si>
  <si>
    <t>WHO. (2012). International Health Regulations coordination department activity report 2011. World Health Organization.</t>
  </si>
  <si>
    <t>Department of Health. (2011). UK Influenza Pandemic Preparedness Strategy 2011. London: Department of Health, Social Services and Public Safety.</t>
  </si>
  <si>
    <t>ECDC. (2015). Technical report: Preparedness planning for respiratory viruses in EU Member States. Three case studies on MERS preparedness in the EU. Stockholm: European Centre for Disease Prevention and Control.</t>
  </si>
  <si>
    <t>WHO. (2013). Pandemic influenza risk management WHO interim guidance. Geneva: World Health Organization.</t>
  </si>
  <si>
    <t>WHO. (2015). Ebola virus disease: consolidated preparedness checklist. Geneva: World Health Organization.</t>
  </si>
  <si>
    <t>Ministero della Salute (2006). National Plan for preparedness and response to an influenza pandemic. Italy: Ministero della Salute.</t>
  </si>
  <si>
    <t>ECDC. (2015). Technical report: Preparedness planning for respiratory viruses in EU Member States. Three case studies on MERS preparedness in the EU. Stockholm: European Centre for Disease Prevention and Control.</t>
  </si>
  <si>
    <t>ECDC. (2016). Technical document: Zika virus disease: Preparedness planning guide for diseases transmitted by Ae. aegypti and Ae. albopictus. Stockholm: European Centre for Disease Prevention and Control.</t>
  </si>
  <si>
    <t>WHO. (2013). Pandemic influenza risk management WHO interim guidance. Geneva: World Health Organization.</t>
  </si>
  <si>
    <t>WHO. (2016). Joint External Evaluation Tool: International Health Regulations (2005). Geneva: World Health Organization.</t>
  </si>
  <si>
    <t>WHO. (2016). Joint External Evaluation Tool: International Health Regulations (2005). Geneva: World Health Organization.</t>
  </si>
  <si>
    <t>WHO (2016). Joint External Evaluation Tool: International Health Regulations (2005). Geneva: World Health Organization.</t>
  </si>
  <si>
    <t>Department of Health (2011). UK Influenza Pandemic Preparedness Strategy 2011. London: Department of Health, Social Services and Public Safety.</t>
  </si>
  <si>
    <t>ECDC (2016). Zika virus disease epidemic: Preparedness planning guide for diseases transmitted by Aedes aegypti and Aedes albopictus. Stockholm: European Centre for Disease Prevention and Control.</t>
  </si>
  <si>
    <t>Department of Health (2011). UK Influenza Pandemic Preparedness Strategy 2011. London: Department of Health, Social Services and Public Safety.</t>
  </si>
  <si>
    <t>ECDC (2016). Zika virus disease epidemic: Preparedness planning guide for diseases transmitted by Aedes aegypti and Aedes albopictus. Stockholm: European Centre for Disease Prevention and Control.</t>
  </si>
  <si>
    <t>Department of Health (2011). UK Influenza Pandemic Preparedness Strategy 2011. London: Department of Health, Social Services and Public Safety.</t>
  </si>
  <si>
    <t>Ministero della Salute (2006). National Plan for preparedness and response to an influenza pandemic. Italy: Ministero della Salute.</t>
  </si>
  <si>
    <t>WHO (2013). IHR Core Capacity Monitoring Framework: Checklist and Indicators for Monitoring Progress in the Development of IHR Core Capacities in States Parties. World Health Orgainzation.</t>
  </si>
  <si>
    <t>Responsible authority/ies:</t>
  </si>
  <si>
    <t>Respondent/s:</t>
  </si>
  <si>
    <t>ECDC. (2016). Technical document: Zika virus disease: Preparedness planning guide for diseases transmitted by Ae. aegypti and Ae. albopictus. Stockholm: European Centre for Disease Prevention and Control.</t>
  </si>
  <si>
    <t>WHO (2015). Development, monitoring and evaluation of functional core capacity for implementing the International Health Regulations (2005): Concept note. World Health Organization.</t>
  </si>
  <si>
    <t>ECDC. (2016). Technical document: Zika virus disease: Preparedness planning guide for diseases transmitted by Ae. aegypti and Ae. albopictus. Stockholm: European Centre for Disease Prevention and Control.</t>
  </si>
  <si>
    <t>WHO. (2015). Concept note: Development, monitoring and evaluation of functional core capacity for implementing the International Health Regulations (2005). Geneva: World Health Organization.</t>
  </si>
  <si>
    <t>WHO. (2015). Concept note: Development, monitoring and evaluation of functional core capacity for implementing the International Health Regulations (2005). Geneva: World Health Organization.</t>
  </si>
  <si>
    <t>WHO. (2015). Concept note: Development, monitoring and evaluation of functional core capacity for implementing the International Health Regulations (2005). Geneva: World Health Organization.</t>
  </si>
  <si>
    <t>ECDC. (2015). Technical report: Preparedness planning for respiratory viruses in EU Member States. Three case studies on MERS preparedness in the EU. Stockholm: European Centre for Disease Prevention and Control.</t>
  </si>
  <si>
    <t>Responsible authority/ies:</t>
  </si>
  <si>
    <t>Respondent/s:</t>
  </si>
  <si>
    <t>ECDC. (2015). Technical report: Preparedness planning for respiratory viruses in EU Member States. Three case studies on MERS preparedness in the EU. Stockholm: European Centre for Disease Prevention and Control.         European Commission. (2011). Strategy for Generic Preparedness Planning. Technical guidance on generic preparedness planning for public health emergencies. Brussels: European Commission Health and Consumers Directorate-General.</t>
  </si>
  <si>
    <t>ECDC. (2015). Technical report: Preparedness planning for respiratory viruses in EU Member States. Three case studies on MERS preparedness in the EU. Stockholm: European Centre for Disease Prevention and Control.</t>
  </si>
  <si>
    <t>ECDC. (2015). Technical report: Preparedness planning for respiratory viruses in EU Member States. Three case studies on MERS preparedness in the EU. Stockholm: European Centre for Disease Prevention and Control.</t>
  </si>
  <si>
    <t>WHO. (2013). Pandemic influenza risk management WHO interim guidance. Geneva: World Health Organization.                                                                                         WHO. (2016). Joint External Evaluation Tool: International Health Regulations (2005). Geneva: World Health Organization.</t>
  </si>
  <si>
    <t>Norādiet vēlamo procentuālo vērtību, ierakstot “1” attiecīgajā ailē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</si>
</sst>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07" x14ac:knownFonts="1">
    <font>
      <sz val="11"/>
      <color indexed="8"/>
      <name val="Calibri"/>
      <family val="2"/>
      <scheme val="minor"/>
    </font>
    <font>
      <sz val="11"/>
      <color indexed="8"/>
      <name val="Calibri"/>
      <family val="2"/>
    </font>
    <font>
      <sz val="10"/>
      <name val="Calibri"/>
      <family val="2"/>
    </font>
    <font>
      <i/>
      <sz val="10"/>
      <name val="Arial"/>
      <family val="2"/>
    </font>
    <font>
      <sz val="14"/>
      <color indexed="9"/>
      <name val="Calibri"/>
      <family val="2"/>
    </font>
    <font>
      <sz val="10"/>
      <name val="Arial Narrow"/>
      <family val="2"/>
    </font>
    <font>
      <b/>
      <sz val="24"/>
      <color indexed="9"/>
      <name val="Tahoma"/>
      <family val="2"/>
    </font>
    <font>
      <b/>
      <sz val="20"/>
      <color indexed="9"/>
      <name val="Tahoma"/>
      <family val="2"/>
    </font>
    <font>
      <sz val="10"/>
      <color indexed="10"/>
      <name val="Calibri"/>
      <family val="2"/>
    </font>
    <font>
      <b/>
      <sz val="10"/>
      <color indexed="9"/>
      <name val="Calibri"/>
      <family val="2"/>
    </font>
    <font>
      <sz val="10"/>
      <color indexed="8"/>
      <name val="Verdana"/>
      <family val="2"/>
    </font>
    <font>
      <sz val="10"/>
      <color indexed="9"/>
      <name val="Calibri"/>
      <family val="2"/>
    </font>
    <font>
      <sz val="11"/>
      <color indexed="9"/>
      <name val="Calibri"/>
      <family val="2"/>
      <scheme val="minor"/>
    </font>
    <font>
      <b/>
      <sz val="11"/>
      <color indexed="9"/>
      <name val="Calibri"/>
      <family val="2"/>
      <scheme val="minor"/>
    </font>
    <font>
      <sz val="11"/>
      <color rgb="FF006100"/>
      <name val="Calibri"/>
      <family val="2"/>
      <scheme val="minor"/>
    </font>
    <font>
      <b/>
      <sz val="11"/>
      <color indexed="8"/>
      <name val="Calibri"/>
      <family val="2"/>
      <scheme val="minor"/>
    </font>
    <font>
      <sz val="11"/>
      <color indexed="10"/>
      <name val="Calibri"/>
      <family val="2"/>
      <scheme val="minor"/>
    </font>
    <font>
      <sz val="10"/>
      <name val="Calibri"/>
      <family val="2"/>
      <scheme val="minor"/>
    </font>
    <font>
      <b/>
      <sz val="10"/>
      <name val="Calibri"/>
      <family val="2"/>
      <scheme val="minor"/>
    </font>
    <font>
      <sz val="11"/>
      <name val="Calibri"/>
      <family val="2"/>
      <scheme val="minor"/>
    </font>
    <font>
      <b/>
      <sz val="10"/>
      <color indexed="8"/>
      <name val="Calibri"/>
      <family val="2"/>
      <scheme val="minor"/>
    </font>
    <font>
      <sz val="10"/>
      <color rgb="FF002060"/>
      <name val="Calibri"/>
      <family val="2"/>
      <scheme val="minor"/>
    </font>
    <font>
      <sz val="11"/>
      <color rgb="FF002060"/>
      <name val="Calibri"/>
      <family val="2"/>
      <scheme val="minor"/>
    </font>
    <font>
      <sz val="8"/>
      <color indexed="8"/>
      <name val="Calibri"/>
      <family val="2"/>
      <scheme val="minor"/>
    </font>
    <font>
      <sz val="10"/>
      <color indexed="8"/>
      <name val="Calibri"/>
      <family val="2"/>
      <scheme val="minor"/>
    </font>
    <font>
      <b/>
      <sz val="8"/>
      <name val="Calibri"/>
      <family val="2"/>
      <scheme val="minor"/>
    </font>
    <font>
      <sz val="8"/>
      <name val="Calibri"/>
      <family val="2"/>
      <scheme val="minor"/>
    </font>
    <font>
      <b/>
      <sz val="18"/>
      <color indexed="9"/>
      <name val="Calibri"/>
      <family val="2"/>
      <scheme val="minor"/>
    </font>
    <font>
      <b/>
      <i/>
      <sz val="10"/>
      <color indexed="9"/>
      <name val="Calibri"/>
      <family val="2"/>
      <scheme val="minor"/>
    </font>
    <font>
      <i/>
      <sz val="10"/>
      <color indexed="9"/>
      <name val="Calibri"/>
      <family val="2"/>
      <scheme val="minor"/>
    </font>
    <font>
      <i/>
      <sz val="10"/>
      <name val="Calibri"/>
      <family val="2"/>
      <scheme val="minor"/>
    </font>
    <font>
      <b/>
      <sz val="10"/>
      <color indexed="10"/>
      <name val="Calibri"/>
      <family val="2"/>
      <scheme val="minor"/>
    </font>
    <font>
      <b/>
      <u/>
      <sz val="10"/>
      <name val="Calibri"/>
      <family val="2"/>
      <scheme val="minor"/>
    </font>
    <font>
      <b/>
      <sz val="10"/>
      <color indexed="9"/>
      <name val="Calibri"/>
      <family val="2"/>
      <scheme val="minor"/>
    </font>
    <font>
      <i/>
      <sz val="10"/>
      <color indexed="8"/>
      <name val="Calibri"/>
      <family val="2"/>
      <scheme val="minor"/>
    </font>
    <font>
      <b/>
      <sz val="10"/>
      <color rgb="FF002060"/>
      <name val="Calibri"/>
      <family val="2"/>
      <scheme val="minor"/>
    </font>
    <font>
      <b/>
      <sz val="9"/>
      <color rgb="FF002060"/>
      <name val="Calibri"/>
      <family val="2"/>
      <scheme val="minor"/>
    </font>
    <font>
      <b/>
      <sz val="11"/>
      <name val="Calibri"/>
      <family val="2"/>
      <scheme val="minor"/>
    </font>
    <font>
      <b/>
      <sz val="12"/>
      <color rgb="FF002060"/>
      <name val="Calibri"/>
      <family val="2"/>
      <scheme val="minor"/>
    </font>
    <font>
      <b/>
      <sz val="12"/>
      <name val="Calibri"/>
      <family val="2"/>
      <scheme val="minor"/>
    </font>
    <font>
      <sz val="8"/>
      <color indexed="23"/>
      <name val="Calibri"/>
      <family val="2"/>
      <scheme val="minor"/>
    </font>
    <font>
      <sz val="10"/>
      <color theme="0" tint="-0.24988555558946501"/>
      <name val="Calibri"/>
      <family val="2"/>
    </font>
    <font>
      <sz val="10"/>
      <color indexed="10"/>
      <name val="Calibri"/>
      <family val="2"/>
      <scheme val="minor"/>
    </font>
    <font>
      <b/>
      <sz val="16"/>
      <color indexed="8"/>
      <name val="Calibri"/>
      <family val="2"/>
      <scheme val="minor"/>
    </font>
    <font>
      <b/>
      <sz val="14"/>
      <name val="Calibri"/>
      <family val="2"/>
      <scheme val="minor"/>
    </font>
    <font>
      <b/>
      <sz val="18"/>
      <name val="Calibri"/>
      <family val="2"/>
      <scheme val="minor"/>
    </font>
    <font>
      <b/>
      <sz val="22"/>
      <color theme="6" tint="-0.49989318521683401"/>
      <name val="Calibri"/>
      <family val="2"/>
      <scheme val="minor"/>
    </font>
    <font>
      <b/>
      <sz val="22"/>
      <color theme="6" tint="-0.49989318521683401"/>
      <name val="Calibri"/>
      <family val="2"/>
    </font>
    <font>
      <b/>
      <sz val="22"/>
      <color theme="6" tint="-0.49989318521683401"/>
      <name val="Verdana"/>
      <family val="2"/>
    </font>
    <font>
      <b/>
      <sz val="16"/>
      <color indexed="9"/>
      <name val="Calibri"/>
      <family val="2"/>
      <scheme val="minor"/>
    </font>
    <font>
      <sz val="10"/>
      <color indexed="9"/>
      <name val="Calibri"/>
      <family val="2"/>
      <scheme val="minor"/>
    </font>
    <font>
      <sz val="11"/>
      <color theme="1" tint="0.49989318521683401"/>
      <name val="Calibri"/>
      <family val="2"/>
      <scheme val="minor"/>
    </font>
    <font>
      <sz val="11"/>
      <color indexed="23"/>
      <name val="Calibri"/>
      <family val="2"/>
      <scheme val="minor"/>
    </font>
    <font>
      <sz val="10"/>
      <color indexed="23"/>
      <name val="Calibri"/>
      <family val="2"/>
      <scheme val="minor"/>
    </font>
    <font>
      <sz val="11"/>
      <color theme="6" tint="-0.49989318521683401"/>
      <name val="Calibri"/>
      <family val="2"/>
    </font>
    <font>
      <i/>
      <sz val="11"/>
      <name val="Calibri"/>
      <family val="2"/>
      <scheme val="minor"/>
    </font>
    <font>
      <sz val="11"/>
      <color theme="1" tint="0.34998626667073579"/>
      <name val="Calibri"/>
      <family val="2"/>
      <scheme val="minor"/>
    </font>
    <font>
      <sz val="11"/>
      <color theme="1" tint="0.34998626667073579"/>
      <name val="Calibri"/>
      <family val="2"/>
    </font>
    <font>
      <sz val="11"/>
      <color theme="6" tint="-0.49989318521683401"/>
      <name val="Calibri"/>
      <family val="2"/>
      <scheme val="minor"/>
    </font>
    <font>
      <sz val="10"/>
      <color theme="1" tint="0.34998626667073579"/>
      <name val="Verdana"/>
      <family val="2"/>
    </font>
    <font>
      <sz val="11"/>
      <color theme="1" tint="0.34998626667073579"/>
      <name val="Verdana"/>
      <family val="2"/>
    </font>
    <font>
      <b/>
      <sz val="14"/>
      <color indexed="9"/>
      <name val="Calibri"/>
      <family val="2"/>
      <scheme val="minor"/>
    </font>
    <font>
      <sz val="12"/>
      <name val="Calibri"/>
      <family val="2"/>
      <scheme val="minor"/>
    </font>
    <font>
      <b/>
      <sz val="12"/>
      <color indexed="9"/>
      <name val="Calibri"/>
      <family val="2"/>
      <scheme val="minor"/>
    </font>
    <font>
      <sz val="12"/>
      <color indexed="9"/>
      <name val="Calibri"/>
      <family val="2"/>
      <scheme val="minor"/>
    </font>
    <font>
      <sz val="16"/>
      <color indexed="9"/>
      <name val="Calibri"/>
      <family val="2"/>
      <scheme val="minor"/>
    </font>
    <font>
      <b/>
      <sz val="14"/>
      <color rgb="FF65B32E"/>
      <name val="Tahoma"/>
      <family val="2"/>
    </font>
    <font>
      <b/>
      <sz val="18"/>
      <color rgb="FF002060"/>
      <name val="Calibri"/>
      <family val="2"/>
      <scheme val="minor"/>
    </font>
    <font>
      <b/>
      <sz val="11"/>
      <color rgb="FF002060"/>
      <name val="Calibri"/>
      <family val="2"/>
      <scheme val="minor"/>
    </font>
    <font>
      <sz val="12"/>
      <color indexed="8"/>
      <name val="Calibri"/>
      <family val="2"/>
      <scheme val="minor"/>
    </font>
    <font>
      <sz val="14"/>
      <color indexed="9"/>
      <name val="Calibri"/>
      <family val="2"/>
      <scheme val="minor"/>
    </font>
    <font>
      <b/>
      <sz val="11"/>
      <color rgb="FF000000"/>
      <name val="Calibri"/>
      <family val="2"/>
    </font>
    <font>
      <sz val="10"/>
      <color rgb="FFFF0000"/>
      <name val="Calibri"/>
      <family val="2"/>
      <scheme val="minor"/>
    </font>
    <font>
      <sz val="11"/>
      <color rgb="FFFF0000"/>
      <name val="Calibri"/>
      <family val="2"/>
      <scheme val="minor"/>
    </font>
    <font>
      <sz val="10"/>
      <color rgb="FFFF0000"/>
      <name val="Calibri"/>
      <family val="2"/>
    </font>
    <font>
      <sz val="11"/>
      <color indexed="8"/>
      <name val="Calibri"/>
      <family val="2"/>
      <scheme val="minor"/>
    </font>
    <font>
      <b/>
      <i/>
      <sz val="20"/>
      <color rgb="FFFFFFFF"/>
      <name val="Tahoma"/>
      <family val="2"/>
    </font>
    <font>
      <b/>
      <sz val="20"/>
      <color rgb="FFFFFFFF"/>
      <name val="Tahoma"/>
      <family val="2"/>
    </font>
    <font>
      <sz val="11"/>
      <color rgb="FF000000"/>
      <name val="Calibri"/>
      <family val="2"/>
    </font>
    <font>
      <i/>
      <sz val="11"/>
      <color rgb="FF000000"/>
      <name val="Calibri"/>
      <family val="2"/>
    </font>
    <font>
      <b/>
      <sz val="14"/>
      <color rgb="FFFFFFFF"/>
      <name val="Calibri"/>
      <family val="2"/>
    </font>
    <font>
      <sz val="9"/>
      <color rgb="FFFFFFFF"/>
      <name val="Calibri"/>
      <family val="2"/>
    </font>
    <font>
      <b/>
      <sz val="12"/>
      <name val="Calibri"/>
      <family val="2"/>
    </font>
    <font>
      <sz val="12"/>
      <name val="Calibri"/>
      <family val="2"/>
    </font>
    <font>
      <i/>
      <sz val="12"/>
      <name val="Calibri"/>
      <family val="2"/>
    </font>
    <font>
      <b/>
      <sz val="12"/>
      <color rgb="FFFFFFFF"/>
      <name val="Calibri"/>
      <family val="2"/>
    </font>
    <font>
      <sz val="12"/>
      <color rgb="FFFFFFFF"/>
      <name val="Calibri"/>
      <family val="2"/>
    </font>
    <font>
      <i/>
      <sz val="12"/>
      <color rgb="FFFFFFFF"/>
      <name val="Calibri"/>
      <family val="2"/>
    </font>
    <font>
      <b/>
      <sz val="18"/>
      <name val="Calibri"/>
      <family val="2"/>
    </font>
    <font>
      <b/>
      <sz val="16"/>
      <color rgb="FFFFFFFF"/>
      <name val="Calibri"/>
      <family val="2"/>
    </font>
    <font>
      <b/>
      <sz val="11"/>
      <color rgb="FFFFFFFF"/>
      <name val="Calibri"/>
      <family val="2"/>
    </font>
    <font>
      <b/>
      <sz val="14"/>
      <name val="Calibri"/>
      <family val="2"/>
    </font>
    <font>
      <sz val="11"/>
      <color rgb="FF9BBB59" tint="-0.49989318521683401"/>
      <name val="Calibri"/>
      <family val="2"/>
    </font>
    <font>
      <b/>
      <sz val="18"/>
      <color rgb="FFFFFFFF"/>
      <name val="Calibri"/>
      <family val="2"/>
    </font>
    <font>
      <b/>
      <sz val="10"/>
      <color rgb="FFFFFFFF"/>
      <name val="Calibri"/>
      <family val="2"/>
    </font>
    <font>
      <b/>
      <sz val="11"/>
      <name val="Calibri"/>
      <family val="2"/>
    </font>
    <font>
      <sz val="11"/>
      <name val="Calibri"/>
      <family val="2"/>
    </font>
    <font>
      <b/>
      <i/>
      <sz val="18"/>
      <color rgb="FFFFFFFF"/>
      <name val="Calibri"/>
      <family val="2"/>
    </font>
    <font>
      <sz val="12"/>
      <color rgb="FF000000"/>
      <name val="Calibri"/>
      <family val="2"/>
    </font>
    <font>
      <i/>
      <sz val="12"/>
      <color rgb="FF000000"/>
      <name val="Calibri"/>
      <family val="2"/>
    </font>
    <font>
      <b/>
      <i/>
      <sz val="16"/>
      <color rgb="FFFFFFFF"/>
      <name val="Calibri"/>
      <family val="2"/>
    </font>
    <font>
      <b/>
      <sz val="16"/>
      <color rgb="FF000000"/>
      <name val="Calibri"/>
      <family val="2"/>
    </font>
    <font>
      <sz val="11"/>
      <color theme="1" tint="0.49989318521683401"/>
      <name val="Calibri"/>
      <family val="2"/>
    </font>
    <font>
      <i/>
      <sz val="11"/>
      <color theme="1" tint="0.49989318521683401"/>
      <name val="Calibri"/>
      <family val="2"/>
    </font>
    <font>
      <b/>
      <i/>
      <sz val="14"/>
      <color rgb="FFFFFFFF"/>
      <name val="Calibri"/>
      <family val="2"/>
    </font>
    <font>
      <i/>
      <sz val="11"/>
      <name val="Calibri"/>
      <family val="2"/>
    </font>
    <font>
      <sz val="10"/>
      <color theme="1"/>
      <name val="Arial Narrow"/>
      <family val="2"/>
    </font>
  </fonts>
  <fills count="37">
    <fill>
      <patternFill patternType="none"/>
    </fill>
    <fill>
      <patternFill patternType="gray125"/>
    </fill>
    <fill>
      <patternFill patternType="solid">
        <fgColor rgb="FFC6EFCE"/>
        <bgColor indexed="64"/>
      </patternFill>
    </fill>
    <fill>
      <patternFill patternType="solid">
        <fgColor theme="6" tint="-0.24988555558946501"/>
        <bgColor indexed="64"/>
      </patternFill>
    </fill>
    <fill>
      <patternFill patternType="solid">
        <fgColor theme="6" tint="0.39997558519241921"/>
        <bgColor indexed="64"/>
      </patternFill>
    </fill>
    <fill>
      <patternFill patternType="solid">
        <fgColor theme="6" tint="0.79989013336588644"/>
        <bgColor indexed="64"/>
      </patternFill>
    </fill>
    <fill>
      <patternFill patternType="solid">
        <fgColor indexed="65"/>
        <bgColor indexed="64"/>
      </patternFill>
    </fill>
    <fill>
      <patternFill patternType="solid">
        <fgColor rgb="FF65B32E"/>
        <bgColor indexed="64"/>
      </patternFill>
    </fill>
    <fill>
      <patternFill patternType="solid">
        <fgColor indexed="9"/>
        <bgColor indexed="64"/>
      </patternFill>
    </fill>
    <fill>
      <patternFill patternType="solid">
        <fgColor theme="8" tint="0.79989013336588644"/>
        <bgColor indexed="64"/>
      </patternFill>
    </fill>
    <fill>
      <patternFill patternType="solid">
        <fgColor indexed="13"/>
        <bgColor indexed="64"/>
      </patternFill>
    </fill>
    <fill>
      <patternFill patternType="solid">
        <fgColor theme="0" tint="-0.24988555558946501"/>
        <bgColor indexed="64"/>
      </patternFill>
    </fill>
    <fill>
      <patternFill patternType="solid">
        <fgColor indexed="11"/>
        <bgColor indexed="64"/>
      </patternFill>
    </fill>
    <fill>
      <patternFill patternType="solid">
        <fgColor rgb="FF99FF33"/>
        <bgColor indexed="64"/>
      </patternFill>
    </fill>
    <fill>
      <patternFill patternType="solid">
        <fgColor indexed="51"/>
        <bgColor indexed="64"/>
      </patternFill>
    </fill>
    <fill>
      <patternFill patternType="solid">
        <fgColor indexed="53"/>
        <bgColor indexed="64"/>
      </patternFill>
    </fill>
    <fill>
      <patternFill patternType="solid">
        <fgColor indexed="10"/>
        <bgColor indexed="64"/>
      </patternFill>
    </fill>
    <fill>
      <patternFill patternType="solid">
        <fgColor indexed="22"/>
        <bgColor indexed="64"/>
      </patternFill>
    </fill>
    <fill>
      <patternFill patternType="solid">
        <fgColor theme="4" tint="-0.24988555558946501"/>
        <bgColor indexed="64"/>
      </patternFill>
    </fill>
    <fill>
      <patternFill patternType="solid">
        <fgColor theme="3"/>
        <bgColor indexed="64"/>
      </patternFill>
    </fill>
    <fill>
      <patternFill patternType="solid">
        <fgColor rgb="FF66FF33"/>
        <bgColor indexed="64"/>
      </patternFill>
    </fill>
    <fill>
      <patternFill patternType="solid">
        <fgColor theme="9"/>
        <bgColor indexed="64"/>
      </patternFill>
    </fill>
    <fill>
      <patternFill patternType="solid">
        <fgColor theme="8" tint="0.59990234076967686"/>
        <bgColor indexed="64"/>
      </patternFill>
    </fill>
    <fill>
      <patternFill patternType="solid">
        <fgColor theme="4" tint="0.79989013336588644"/>
        <bgColor indexed="64"/>
      </patternFill>
    </fill>
    <fill>
      <patternFill patternType="solid">
        <fgColor indexed="43"/>
        <bgColor indexed="64"/>
      </patternFill>
    </fill>
    <fill>
      <patternFill patternType="solid">
        <fgColor rgb="FFFFC000"/>
        <bgColor indexed="64"/>
      </patternFill>
    </fill>
    <fill>
      <patternFill patternType="solid">
        <fgColor theme="0" tint="-4.9897762993255407E-2"/>
        <bgColor indexed="64"/>
      </patternFill>
    </fill>
    <fill>
      <patternFill patternType="solid">
        <fgColor theme="4" tint="0.59990234076967686"/>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3" tint="0.59990234076967686"/>
        <bgColor indexed="64"/>
      </patternFill>
    </fill>
    <fill>
      <patternFill patternType="solid">
        <fgColor theme="3" tint="0.79989013336588644"/>
        <bgColor indexed="64"/>
      </patternFill>
    </fill>
    <fill>
      <patternFill patternType="solid">
        <fgColor theme="6" tint="0.59990234076967686"/>
        <bgColor indexed="64"/>
      </patternFill>
    </fill>
    <fill>
      <patternFill patternType="solid">
        <fgColor rgb="FFDEDEDE"/>
        <bgColor indexed="64"/>
      </patternFill>
    </fill>
    <fill>
      <patternFill patternType="solid">
        <fgColor rgb="FF0099CC"/>
        <bgColor indexed="64"/>
      </patternFill>
    </fill>
    <fill>
      <patternFill patternType="solid">
        <fgColor theme="2"/>
        <bgColor indexed="64"/>
      </patternFill>
    </fill>
    <fill>
      <patternFill patternType="solid">
        <fgColor theme="6" tint="-0.49989318521683401"/>
        <bgColor indexed="64"/>
      </patternFill>
    </fill>
  </fills>
  <borders count="67">
    <border>
      <left/>
      <right/>
      <top/>
      <bottom/>
      <diagonal/>
    </border>
    <border>
      <left/>
      <right style="thin">
        <color indexed="9"/>
      </right>
      <top style="thin">
        <color indexed="9"/>
      </top>
      <bottom/>
      <diagonal/>
    </border>
    <border>
      <left/>
      <right style="thin">
        <color indexed="9"/>
      </right>
      <top/>
      <bottom/>
      <diagonal/>
    </border>
    <border>
      <left style="medium">
        <color theme="0" tint="-0.24988555558946501"/>
      </left>
      <right style="medium">
        <color theme="0" tint="-0.24988555558946501"/>
      </right>
      <top style="medium">
        <color theme="0" tint="-0.24988555558946501"/>
      </top>
      <bottom/>
      <diagonal/>
    </border>
    <border>
      <left style="medium">
        <color theme="0" tint="-0.24988555558946501"/>
      </left>
      <right style="medium">
        <color theme="0" tint="-0.24988555558946501"/>
      </right>
      <top style="medium">
        <color theme="0" tint="-0.24988555558946501"/>
      </top>
      <bottom style="medium">
        <color theme="0" tint="-0.24988555558946501"/>
      </bottom>
      <diagonal/>
    </border>
    <border>
      <left style="medium">
        <color theme="0" tint="-0.24988555558946501"/>
      </left>
      <right style="medium">
        <color theme="0" tint="-0.24988555558946501"/>
      </right>
      <top/>
      <bottom/>
      <diagonal/>
    </border>
    <border>
      <left/>
      <right style="medium">
        <color theme="0" tint="-0.3498947111423078"/>
      </right>
      <top/>
      <bottom/>
      <diagonal/>
    </border>
    <border>
      <left/>
      <right style="medium">
        <color theme="0" tint="-0.3498947111423078"/>
      </right>
      <top/>
      <bottom style="medium">
        <color theme="0" tint="-0.3498947111423078"/>
      </bottom>
      <diagonal/>
    </border>
    <border>
      <left/>
      <right style="medium">
        <color theme="0" tint="-0.3498947111423078"/>
      </right>
      <top style="medium">
        <color theme="0" tint="-0.3498947111423078"/>
      </top>
      <bottom style="medium">
        <color theme="0" tint="-0.3498947111423078"/>
      </bottom>
      <diagonal/>
    </border>
    <border>
      <left/>
      <right style="medium">
        <color theme="0" tint="-0.24988555558946501"/>
      </right>
      <top style="medium">
        <color theme="0" tint="-0.24988555558946501"/>
      </top>
      <bottom style="medium">
        <color theme="0" tint="-0.3498947111423078"/>
      </bottom>
      <diagonal/>
    </border>
    <border>
      <left style="medium">
        <color theme="0" tint="-0.24988555558946501"/>
      </left>
      <right/>
      <top style="medium">
        <color theme="0" tint="-0.3498947111423078"/>
      </top>
      <bottom/>
      <diagonal/>
    </border>
    <border>
      <left/>
      <right style="medium">
        <color theme="0" tint="-0.24988555558946501"/>
      </right>
      <top style="medium">
        <color theme="0" tint="-0.3498947111423078"/>
      </top>
      <bottom/>
      <diagonal/>
    </border>
    <border>
      <left style="medium">
        <color theme="0" tint="-0.24988555558946501"/>
      </left>
      <right/>
      <top/>
      <bottom style="medium">
        <color theme="0" tint="-0.24988555558946501"/>
      </bottom>
      <diagonal/>
    </border>
    <border>
      <left/>
      <right style="medium">
        <color theme="0" tint="-0.24988555558946501"/>
      </right>
      <top/>
      <bottom style="medium">
        <color theme="0" tint="-0.24988555558946501"/>
      </bottom>
      <diagonal/>
    </border>
    <border>
      <left/>
      <right/>
      <top/>
      <bottom style="medium">
        <color theme="0" tint="-0.3498947111423078"/>
      </bottom>
      <diagonal/>
    </border>
    <border>
      <left/>
      <right/>
      <top style="medium">
        <color theme="0" tint="-0.3498947111423078"/>
      </top>
      <bottom/>
      <diagonal/>
    </border>
    <border>
      <left/>
      <right/>
      <top/>
      <bottom style="medium">
        <color theme="0" tint="-0.24988555558946501"/>
      </bottom>
      <diagonal/>
    </border>
    <border>
      <left style="thin">
        <color theme="0" tint="-0.1498764000366222"/>
      </left>
      <right style="thin">
        <color theme="0" tint="-0.1498764000366222"/>
      </right>
      <top/>
      <bottom style="thin">
        <color theme="0" tint="-0.1498764000366222"/>
      </bottom>
      <diagonal/>
    </border>
    <border>
      <left style="thin">
        <color theme="0" tint="-0.1498764000366222"/>
      </left>
      <right/>
      <top/>
      <bottom style="thin">
        <color theme="0" tint="-0.1498764000366222"/>
      </bottom>
      <diagonal/>
    </border>
    <border>
      <left/>
      <right style="thin">
        <color theme="0" tint="-0.1498764000366222"/>
      </right>
      <top/>
      <bottom style="thin">
        <color theme="0" tint="-0.1498764000366222"/>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theme="0" tint="-0.1498764000366222"/>
      </right>
      <top/>
      <bottom/>
      <diagonal/>
    </border>
    <border>
      <left/>
      <right/>
      <top/>
      <bottom style="medium">
        <color auto="1"/>
      </bottom>
      <diagonal/>
    </border>
    <border>
      <left/>
      <right/>
      <top style="medium">
        <color auto="1"/>
      </top>
      <bottom style="thin">
        <color theme="0" tint="-0.14990691854609822"/>
      </bottom>
      <diagonal/>
    </border>
    <border>
      <left/>
      <right/>
      <top style="thin">
        <color theme="0" tint="-0.14990691854609822"/>
      </top>
      <bottom style="thin">
        <color theme="0" tint="-0.14990691854609822"/>
      </bottom>
      <diagonal/>
    </border>
    <border>
      <left/>
      <right/>
      <top/>
      <bottom style="thin">
        <color theme="0" tint="-0.14990691854609822"/>
      </bottom>
      <diagonal/>
    </border>
    <border>
      <left/>
      <right/>
      <top/>
      <bottom style="thin">
        <color auto="1"/>
      </bottom>
      <diagonal/>
    </border>
    <border>
      <left/>
      <right/>
      <top style="thin">
        <color auto="1"/>
      </top>
      <bottom style="thin">
        <color auto="1"/>
      </bottom>
      <diagonal/>
    </border>
    <border>
      <left/>
      <right/>
      <top style="thin">
        <color theme="0" tint="-0.14990691854609822"/>
      </top>
      <bottom style="thin">
        <color auto="1"/>
      </bottom>
      <diagonal/>
    </border>
    <border>
      <left/>
      <right/>
      <top style="medium">
        <color rgb="FF006699"/>
      </top>
      <bottom/>
      <diagonal/>
    </border>
    <border>
      <left/>
      <right/>
      <top/>
      <bottom style="medium">
        <color rgb="FF006699"/>
      </bottom>
      <diagonal/>
    </border>
    <border>
      <left/>
      <right/>
      <top style="medium">
        <color theme="0" tint="-0.3498947111423078"/>
      </top>
      <bottom style="medium">
        <color theme="0" tint="-0.3498947111423078"/>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thin">
        <color auto="1"/>
      </top>
      <bottom style="thin">
        <color auto="1"/>
      </bottom>
      <diagonal/>
    </border>
    <border>
      <left style="thin">
        <color indexed="9"/>
      </left>
      <right/>
      <top/>
      <bottom/>
      <diagonal/>
    </border>
    <border>
      <left style="thin">
        <color indexed="9"/>
      </left>
      <right style="thin">
        <color indexed="9"/>
      </right>
      <top/>
      <bottom style="thin">
        <color indexed="9"/>
      </bottom>
      <diagonal/>
    </border>
    <border>
      <left/>
      <right/>
      <top style="thin">
        <color indexed="9"/>
      </top>
      <bottom/>
      <diagonal/>
    </border>
    <border>
      <left style="thin">
        <color indexed="9"/>
      </left>
      <right/>
      <top style="thin">
        <color indexed="9"/>
      </top>
      <bottom/>
      <diagonal/>
    </border>
    <border>
      <left style="thin">
        <color indexed="9"/>
      </left>
      <right/>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top/>
      <bottom style="thin">
        <color indexed="9"/>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theme="0" tint="-0.3498947111423078"/>
      </left>
      <right/>
      <top style="medium">
        <color theme="0" tint="-0.3498947111423078"/>
      </top>
      <bottom style="medium">
        <color theme="0" tint="-0.3498947111423078"/>
      </bottom>
      <diagonal/>
    </border>
    <border>
      <left style="medium">
        <color theme="0" tint="-0.24988555558946501"/>
      </left>
      <right/>
      <top style="medium">
        <color theme="0" tint="-0.24988555558946501"/>
      </top>
      <bottom style="medium">
        <color theme="0" tint="-0.3498947111423078"/>
      </bottom>
      <diagonal/>
    </border>
    <border>
      <left/>
      <right/>
      <top style="medium">
        <color theme="0" tint="-0.24988555558946501"/>
      </top>
      <bottom style="medium">
        <color theme="0" tint="-0.3498947111423078"/>
      </bottom>
      <diagonal/>
    </border>
    <border>
      <left style="medium">
        <color auto="1"/>
      </left>
      <right/>
      <top style="medium">
        <color auto="1"/>
      </top>
      <bottom/>
      <diagonal/>
    </border>
    <border>
      <left style="medium">
        <color auto="1"/>
      </left>
      <right/>
      <top/>
      <bottom/>
      <diagonal/>
    </border>
    <border>
      <left style="medium">
        <color auto="1"/>
      </left>
      <right/>
      <top/>
      <bottom style="thin">
        <color auto="1"/>
      </bottom>
      <diagonal/>
    </border>
    <border>
      <left style="medium">
        <color auto="1"/>
      </left>
      <right/>
      <top/>
      <bottom style="medium">
        <color auto="1"/>
      </bottom>
      <diagonal/>
    </border>
    <border>
      <left style="medium">
        <color auto="1"/>
      </left>
      <right/>
      <top style="thin">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right/>
      <top style="thin">
        <color auto="1"/>
      </top>
      <bottom style="thin">
        <color theme="0" tint="-0.14990691854609822"/>
      </bottom>
      <diagonal/>
    </border>
    <border>
      <left/>
      <right/>
      <top style="thin">
        <color theme="0" tint="-0.14990691854609822"/>
      </top>
      <bottom/>
      <diagonal/>
    </border>
    <border>
      <left/>
      <right/>
      <top style="thin">
        <color theme="0" tint="-0.14990691854609822"/>
      </top>
      <bottom style="medium">
        <color auto="1"/>
      </bottom>
      <diagonal/>
    </border>
    <border>
      <left/>
      <right/>
      <top style="medium">
        <color rgb="FF006699"/>
      </top>
      <bottom style="medium">
        <color rgb="FF006699"/>
      </bottom>
      <diagonal/>
    </border>
  </borders>
  <cellStyleXfs count="3">
    <xf numFmtId="0" fontId="0" fillId="0" borderId="0"/>
    <xf numFmtId="9" fontId="75" fillId="0" borderId="0" applyFill="0" applyBorder="0" applyAlignment="0" applyProtection="0"/>
    <xf numFmtId="0" fontId="14" fillId="2" borderId="0" applyNumberFormat="0" applyBorder="0" applyAlignment="0" applyProtection="0"/>
  </cellStyleXfs>
  <cellXfs count="454">
    <xf numFmtId="0" fontId="0" fillId="0" borderId="0" xfId="0" applyFont="1" applyAlignment="1"/>
    <xf numFmtId="0" fontId="63" fillId="3" borderId="1" xfId="0" applyFont="1" applyFill="1" applyBorder="1" applyAlignment="1">
      <alignment horizontal="center" vertical="center" textRotation="90" wrapText="1"/>
    </xf>
    <xf numFmtId="0" fontId="39" fillId="4" borderId="2" xfId="0" applyFont="1" applyFill="1" applyBorder="1" applyAlignment="1">
      <alignment horizontal="center" vertical="center" textRotation="90" wrapText="1"/>
    </xf>
    <xf numFmtId="0" fontId="39" fillId="4" borderId="1" xfId="0" applyFont="1" applyFill="1" applyBorder="1" applyAlignment="1">
      <alignment horizontal="center" vertical="center" textRotation="90" wrapText="1"/>
    </xf>
    <xf numFmtId="0" fontId="39" fillId="5" borderId="2" xfId="0" applyFont="1" applyFill="1" applyBorder="1" applyAlignment="1">
      <alignment horizontal="center" vertical="center" textRotation="90" wrapText="1"/>
    </xf>
    <xf numFmtId="0" fontId="22" fillId="6" borderId="0" xfId="0" applyFont="1" applyFill="1" applyBorder="1" applyAlignment="1">
      <alignment horizontal="left" vertical="center" wrapText="1"/>
    </xf>
    <xf numFmtId="0" fontId="0" fillId="6" borderId="0" xfId="0" applyFont="1" applyFill="1" applyBorder="1" applyAlignment="1">
      <alignment horizontal="left" vertical="center" wrapText="1"/>
    </xf>
    <xf numFmtId="0" fontId="66" fillId="6" borderId="0" xfId="0" applyFont="1" applyFill="1" applyBorder="1" applyAlignment="1">
      <alignment horizontal="left" vertical="center"/>
    </xf>
    <xf numFmtId="0" fontId="67" fillId="6" borderId="0" xfId="0" applyFont="1" applyFill="1" applyBorder="1" applyAlignment="1">
      <alignment horizontal="center" vertical="center"/>
    </xf>
    <xf numFmtId="0" fontId="0" fillId="6" borderId="0" xfId="0" applyFont="1" applyFill="1" applyBorder="1" applyAlignment="1">
      <alignment horizontal="center" vertical="center"/>
    </xf>
    <xf numFmtId="0" fontId="6" fillId="8" borderId="0" xfId="0" applyFont="1" applyFill="1" applyBorder="1" applyAlignment="1">
      <alignment horizontal="left" vertical="center"/>
    </xf>
    <xf numFmtId="0" fontId="0" fillId="6" borderId="0" xfId="0" applyFont="1" applyFill="1" applyBorder="1" applyAlignment="1">
      <alignment horizontal="justify" vertical="center" wrapText="1"/>
    </xf>
    <xf numFmtId="0" fontId="1" fillId="6" borderId="0" xfId="0" applyFont="1" applyFill="1" applyBorder="1" applyAlignment="1">
      <alignment horizontal="justify" vertical="center" wrapText="1"/>
    </xf>
    <xf numFmtId="0" fontId="40" fillId="6" borderId="0" xfId="0" applyFont="1" applyFill="1" applyBorder="1" applyAlignment="1">
      <alignment horizontal="justify" vertical="center" wrapText="1"/>
    </xf>
    <xf numFmtId="0" fontId="17" fillId="0" borderId="0" xfId="0" applyFont="1" applyAlignment="1">
      <alignment vertical="center"/>
    </xf>
    <xf numFmtId="0" fontId="17" fillId="0" borderId="0" xfId="0" applyFont="1" applyFill="1" applyAlignment="1">
      <alignment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Fill="1" applyAlignment="1">
      <alignment vertical="center"/>
    </xf>
    <xf numFmtId="0" fontId="17" fillId="0" borderId="0" xfId="0" applyFont="1" applyFill="1" applyBorder="1" applyAlignment="1">
      <alignment horizontal="left" vertical="center" wrapText="1"/>
    </xf>
    <xf numFmtId="0" fontId="17" fillId="9" borderId="0" xfId="0" applyFont="1" applyFill="1" applyAlignment="1">
      <alignment vertical="center"/>
    </xf>
    <xf numFmtId="0" fontId="17" fillId="0" borderId="0" xfId="0" applyFont="1" applyFill="1" applyBorder="1" applyAlignment="1">
      <alignment horizontal="left" vertical="center"/>
    </xf>
    <xf numFmtId="0" fontId="17" fillId="9" borderId="0" xfId="0" applyFont="1" applyFill="1" applyAlignment="1">
      <alignment horizontal="left" vertical="center"/>
    </xf>
    <xf numFmtId="0" fontId="17" fillId="0" borderId="0" xfId="0" applyFont="1" applyAlignment="1">
      <alignment horizontal="left" vertical="center"/>
    </xf>
    <xf numFmtId="0" fontId="17" fillId="10" borderId="0" xfId="0" applyFont="1" applyFill="1" applyAlignment="1">
      <alignment vertical="center"/>
    </xf>
    <xf numFmtId="0" fontId="19" fillId="0" borderId="0" xfId="0" applyFont="1" applyFill="1" applyBorder="1" applyAlignment="1">
      <alignment horizontal="left" vertical="center"/>
    </xf>
    <xf numFmtId="0" fontId="18" fillId="0" borderId="0" xfId="0" applyFont="1" applyFill="1" applyBorder="1" applyAlignment="1">
      <alignment horizontal="left" vertical="center"/>
    </xf>
    <xf numFmtId="0" fontId="17" fillId="0" borderId="0" xfId="0" applyFont="1" applyFill="1" applyAlignment="1">
      <alignment horizontal="left" vertical="center"/>
    </xf>
    <xf numFmtId="0" fontId="17" fillId="0" borderId="0" xfId="0" applyFont="1" applyAlignment="1">
      <alignment vertical="center" wrapText="1"/>
    </xf>
    <xf numFmtId="0" fontId="18" fillId="0" borderId="0" xfId="0" applyFont="1" applyFill="1" applyAlignment="1">
      <alignment vertical="center"/>
    </xf>
    <xf numFmtId="0" fontId="17" fillId="0" borderId="0" xfId="0" applyFont="1" applyFill="1" applyAlignment="1">
      <alignment vertical="center" wrapText="1"/>
    </xf>
    <xf numFmtId="0" fontId="19" fillId="0" borderId="0" xfId="0" applyFont="1" applyFill="1" applyAlignment="1">
      <alignment vertical="center"/>
    </xf>
    <xf numFmtId="0" fontId="21" fillId="6" borderId="0" xfId="0" applyFont="1" applyFill="1" applyBorder="1" applyAlignment="1">
      <alignment vertical="center"/>
    </xf>
    <xf numFmtId="0" fontId="17" fillId="10" borderId="0" xfId="0" applyFont="1" applyFill="1" applyAlignment="1">
      <alignment horizontal="left" vertical="center"/>
    </xf>
    <xf numFmtId="0" fontId="21" fillId="6" borderId="0" xfId="0" applyFont="1" applyFill="1" applyBorder="1" applyAlignment="1"/>
    <xf numFmtId="0" fontId="0" fillId="6" borderId="0" xfId="0" applyFont="1" applyFill="1" applyBorder="1" applyAlignment="1">
      <alignment horizontal="left" vertical="center"/>
    </xf>
    <xf numFmtId="0" fontId="22" fillId="6" borderId="0" xfId="0" applyFont="1" applyFill="1" applyBorder="1" applyAlignment="1">
      <alignment vertical="center" wrapText="1"/>
    </xf>
    <xf numFmtId="0" fontId="21" fillId="6" borderId="0" xfId="0" applyFont="1" applyFill="1" applyBorder="1" applyAlignment="1">
      <alignment vertical="center" wrapText="1"/>
    </xf>
    <xf numFmtId="0" fontId="21" fillId="6" borderId="0" xfId="0" applyFont="1" applyFill="1" applyBorder="1" applyAlignment="1">
      <alignment horizontal="center"/>
    </xf>
    <xf numFmtId="0" fontId="20" fillId="0" borderId="0" xfId="0" applyFont="1" applyFill="1" applyBorder="1" applyAlignment="1">
      <alignment vertical="center"/>
    </xf>
    <xf numFmtId="0" fontId="17" fillId="0" borderId="0" xfId="0" applyFont="1" applyFill="1" applyBorder="1" applyAlignment="1">
      <alignment vertical="center"/>
    </xf>
    <xf numFmtId="0" fontId="19" fillId="0" borderId="0" xfId="0" applyFont="1" applyBorder="1" applyAlignment="1">
      <alignment vertical="center"/>
    </xf>
    <xf numFmtId="0" fontId="23" fillId="6" borderId="0" xfId="0" applyFont="1" applyFill="1" applyBorder="1" applyAlignment="1">
      <alignment horizontal="left" vertical="center"/>
    </xf>
    <xf numFmtId="0" fontId="24" fillId="6" borderId="0" xfId="0" applyFont="1" applyFill="1" applyBorder="1" applyAlignment="1" applyProtection="1">
      <alignment horizontal="center" vertical="center"/>
    </xf>
    <xf numFmtId="0" fontId="24" fillId="8" borderId="0" xfId="0" applyFont="1" applyFill="1" applyBorder="1" applyAlignment="1" applyProtection="1">
      <alignment vertical="center"/>
    </xf>
    <xf numFmtId="9" fontId="18" fillId="6" borderId="0" xfId="2" applyNumberFormat="1" applyFont="1" applyFill="1" applyBorder="1" applyAlignment="1" applyProtection="1">
      <alignment horizontal="center" vertical="center" textRotation="90" wrapText="1"/>
    </xf>
    <xf numFmtId="0" fontId="18" fillId="6" borderId="0" xfId="2" applyFont="1" applyFill="1" applyBorder="1" applyAlignment="1" applyProtection="1">
      <alignment horizontal="center" vertical="center" textRotation="90" wrapText="1"/>
    </xf>
    <xf numFmtId="164" fontId="18" fillId="6" borderId="0" xfId="2" applyNumberFormat="1" applyFont="1" applyFill="1" applyBorder="1" applyAlignment="1" applyProtection="1">
      <alignment horizontal="center" vertical="center" textRotation="90" wrapText="1"/>
    </xf>
    <xf numFmtId="2" fontId="2" fillId="6" borderId="0" xfId="0" applyNumberFormat="1" applyFont="1" applyFill="1" applyBorder="1" applyAlignment="1" applyProtection="1">
      <alignment horizontal="center" vertical="center" wrapText="1"/>
    </xf>
    <xf numFmtId="0" fontId="24" fillId="8" borderId="0" xfId="0" applyFont="1" applyFill="1" applyBorder="1" applyAlignment="1" applyProtection="1">
      <alignment horizontal="center" vertical="center"/>
    </xf>
    <xf numFmtId="0" fontId="15" fillId="6" borderId="0" xfId="0" applyFont="1" applyFill="1" applyBorder="1" applyAlignment="1" applyProtection="1">
      <alignment horizontal="left" vertical="center"/>
    </xf>
    <xf numFmtId="1" fontId="25" fillId="11" borderId="0" xfId="0" applyNumberFormat="1" applyFont="1" applyFill="1" applyBorder="1" applyAlignment="1" applyProtection="1">
      <alignment horizontal="center" vertical="center" wrapText="1"/>
    </xf>
    <xf numFmtId="0" fontId="26" fillId="6" borderId="0" xfId="0" applyFont="1" applyFill="1" applyBorder="1" applyAlignment="1" applyProtection="1">
      <alignment vertical="center"/>
    </xf>
    <xf numFmtId="164" fontId="25" fillId="11" borderId="0" xfId="0" applyNumberFormat="1" applyFont="1" applyFill="1" applyBorder="1" applyAlignment="1" applyProtection="1">
      <alignment horizontal="center" vertical="center" wrapText="1"/>
    </xf>
    <xf numFmtId="0" fontId="15" fillId="6" borderId="0" xfId="0" applyFont="1" applyFill="1" applyBorder="1" applyAlignment="1" applyProtection="1">
      <alignment horizontal="left" vertical="center"/>
    </xf>
    <xf numFmtId="0" fontId="23" fillId="6" borderId="0" xfId="0" applyFont="1" applyFill="1" applyBorder="1" applyAlignment="1" applyProtection="1">
      <alignment vertical="center"/>
    </xf>
    <xf numFmtId="0" fontId="25" fillId="12" borderId="3" xfId="0" applyFont="1" applyFill="1" applyBorder="1" applyAlignment="1" applyProtection="1">
      <alignment horizontal="center" vertical="center"/>
    </xf>
    <xf numFmtId="0" fontId="26" fillId="6" borderId="0" xfId="0" applyFont="1" applyFill="1" applyBorder="1" applyAlignment="1" applyProtection="1">
      <alignment horizontal="left" vertical="center"/>
    </xf>
    <xf numFmtId="0" fontId="25" fillId="13" borderId="4" xfId="0" applyFont="1" applyFill="1" applyBorder="1" applyAlignment="1" applyProtection="1">
      <alignment horizontal="center" vertical="center"/>
    </xf>
    <xf numFmtId="0" fontId="25" fillId="10" borderId="5" xfId="0" applyFont="1" applyFill="1" applyBorder="1" applyAlignment="1" applyProtection="1">
      <alignment horizontal="center" vertical="center"/>
    </xf>
    <xf numFmtId="0" fontId="25" fillId="14" borderId="4" xfId="0" applyFont="1" applyFill="1" applyBorder="1" applyAlignment="1" applyProtection="1">
      <alignment horizontal="center" vertical="center"/>
    </xf>
    <xf numFmtId="0" fontId="25" fillId="15" borderId="5" xfId="0" applyFont="1" applyFill="1" applyBorder="1" applyAlignment="1" applyProtection="1">
      <alignment horizontal="center" vertical="center"/>
    </xf>
    <xf numFmtId="0" fontId="25" fillId="16" borderId="4" xfId="0" applyFont="1" applyFill="1" applyBorder="1" applyAlignment="1" applyProtection="1">
      <alignment horizontal="center" vertical="center"/>
    </xf>
    <xf numFmtId="0" fontId="24" fillId="6" borderId="0" xfId="0" applyFont="1" applyFill="1" applyBorder="1" applyAlignment="1" applyProtection="1">
      <alignment vertical="center"/>
    </xf>
    <xf numFmtId="0" fontId="24" fillId="8" borderId="0" xfId="0" applyFont="1" applyFill="1" applyBorder="1" applyAlignment="1" applyProtection="1">
      <alignment vertical="center"/>
    </xf>
    <xf numFmtId="0" fontId="27" fillId="8" borderId="0" xfId="0" applyFont="1" applyFill="1" applyBorder="1" applyAlignment="1" applyProtection="1">
      <alignment vertical="center"/>
    </xf>
    <xf numFmtId="0" fontId="17" fillId="6" borderId="0" xfId="0" applyFont="1" applyFill="1" applyBorder="1" applyAlignment="1" applyProtection="1">
      <alignment horizontal="center" vertical="center"/>
    </xf>
    <xf numFmtId="0" fontId="17" fillId="6" borderId="0" xfId="0" applyFont="1" applyFill="1" applyBorder="1" applyAlignment="1" applyProtection="1">
      <alignment vertical="center"/>
    </xf>
    <xf numFmtId="165" fontId="17" fillId="6" borderId="0" xfId="0" applyNumberFormat="1" applyFont="1" applyFill="1" applyBorder="1" applyAlignment="1" applyProtection="1">
      <alignment horizontal="center" vertical="center"/>
    </xf>
    <xf numFmtId="164" fontId="17" fillId="6" borderId="0" xfId="0" applyNumberFormat="1" applyFont="1" applyFill="1" applyBorder="1" applyAlignment="1" applyProtection="1">
      <alignment horizontal="center" vertical="center"/>
    </xf>
    <xf numFmtId="0" fontId="28" fillId="6" borderId="0" xfId="0" applyFont="1" applyFill="1" applyBorder="1" applyAlignment="1" applyProtection="1">
      <alignment horizontal="center" vertical="center"/>
    </xf>
    <xf numFmtId="0" fontId="29" fillId="6" borderId="0" xfId="0" applyFont="1" applyFill="1" applyBorder="1" applyAlignment="1" applyProtection="1">
      <alignment vertical="center"/>
    </xf>
    <xf numFmtId="165" fontId="30" fillId="6" borderId="0" xfId="0" applyNumberFormat="1" applyFont="1" applyFill="1" applyBorder="1" applyAlignment="1" applyProtection="1">
      <alignment horizontal="center" vertical="center"/>
    </xf>
    <xf numFmtId="165" fontId="29" fillId="6" borderId="0" xfId="0" applyNumberFormat="1" applyFont="1" applyFill="1" applyBorder="1" applyAlignment="1" applyProtection="1">
      <alignment horizontal="center" vertical="center"/>
    </xf>
    <xf numFmtId="164" fontId="29" fillId="6" borderId="0" xfId="0" applyNumberFormat="1" applyFont="1" applyFill="1" applyBorder="1" applyAlignment="1" applyProtection="1">
      <alignment horizontal="center" vertical="center"/>
    </xf>
    <xf numFmtId="1" fontId="31" fillId="8" borderId="0" xfId="0" applyNumberFormat="1" applyFont="1" applyFill="1" applyBorder="1" applyAlignment="1" applyProtection="1">
      <alignment horizontal="center" vertical="center" wrapText="1"/>
    </xf>
    <xf numFmtId="0" fontId="32" fillId="6" borderId="0" xfId="0" applyFont="1" applyFill="1" applyBorder="1" applyAlignment="1" applyProtection="1">
      <alignment horizontal="center" vertical="center"/>
    </xf>
    <xf numFmtId="0" fontId="27" fillId="8" borderId="0" xfId="0" applyFont="1" applyFill="1" applyBorder="1" applyAlignment="1" applyProtection="1">
      <alignment horizontal="center" vertical="center"/>
    </xf>
    <xf numFmtId="0" fontId="27" fillId="8" borderId="0" xfId="0" applyFont="1" applyFill="1" applyBorder="1" applyAlignment="1" applyProtection="1">
      <alignment vertical="center"/>
    </xf>
    <xf numFmtId="165" fontId="17" fillId="17" borderId="6" xfId="0" applyNumberFormat="1" applyFont="1" applyFill="1" applyBorder="1" applyAlignment="1" applyProtection="1">
      <alignment horizontal="center" vertical="center" wrapText="1"/>
    </xf>
    <xf numFmtId="165" fontId="17" fillId="17" borderId="7" xfId="0" applyNumberFormat="1" applyFont="1" applyFill="1" applyBorder="1" applyAlignment="1" applyProtection="1">
      <alignment horizontal="center" vertical="center" wrapText="1"/>
    </xf>
    <xf numFmtId="1" fontId="33" fillId="18" borderId="8" xfId="0" applyNumberFormat="1" applyFont="1" applyFill="1" applyBorder="1" applyAlignment="1" applyProtection="1">
      <alignment horizontal="center" vertical="center" wrapText="1"/>
    </xf>
    <xf numFmtId="165" fontId="2" fillId="17" borderId="6" xfId="0" applyNumberFormat="1" applyFont="1" applyFill="1" applyBorder="1" applyAlignment="1" applyProtection="1">
      <alignment horizontal="center" vertical="center" wrapText="1"/>
    </xf>
    <xf numFmtId="165" fontId="2" fillId="17" borderId="7" xfId="0" applyNumberFormat="1" applyFont="1" applyFill="1" applyBorder="1" applyAlignment="1" applyProtection="1">
      <alignment horizontal="center" vertical="center" wrapText="1"/>
    </xf>
    <xf numFmtId="0" fontId="30" fillId="6" borderId="0" xfId="0" applyFont="1" applyFill="1" applyBorder="1" applyAlignment="1">
      <alignment vertical="center"/>
    </xf>
    <xf numFmtId="0" fontId="34" fillId="6" borderId="0" xfId="0" applyFont="1" applyFill="1" applyBorder="1" applyAlignment="1">
      <alignment vertical="center"/>
    </xf>
    <xf numFmtId="0" fontId="34" fillId="6" borderId="0" xfId="0" applyFont="1" applyFill="1" applyBorder="1" applyAlignment="1" applyProtection="1">
      <alignment vertical="center"/>
      <protection locked="0"/>
    </xf>
    <xf numFmtId="164" fontId="3" fillId="6" borderId="0" xfId="0" applyNumberFormat="1" applyFont="1" applyFill="1" applyBorder="1" applyAlignment="1" applyProtection="1">
      <alignment horizontal="center" vertical="center"/>
      <protection locked="0"/>
    </xf>
    <xf numFmtId="164" fontId="3" fillId="6" borderId="0" xfId="0" applyNumberFormat="1" applyFont="1" applyFill="1" applyBorder="1" applyAlignment="1" applyProtection="1">
      <alignment vertical="center"/>
      <protection locked="0"/>
    </xf>
    <xf numFmtId="0" fontId="3" fillId="6" borderId="0" xfId="0" applyFont="1" applyFill="1" applyBorder="1" applyAlignment="1" applyProtection="1">
      <alignment vertical="center"/>
      <protection locked="0"/>
    </xf>
    <xf numFmtId="0" fontId="20" fillId="8" borderId="0" xfId="0" applyFont="1" applyFill="1" applyAlignment="1"/>
    <xf numFmtId="0" fontId="0" fillId="8" borderId="0" xfId="0" applyFont="1" applyFill="1" applyAlignment="1"/>
    <xf numFmtId="0" fontId="35" fillId="6" borderId="0" xfId="0" applyFont="1" applyFill="1" applyBorder="1" applyAlignment="1">
      <alignment horizontal="center" vertical="center"/>
    </xf>
    <xf numFmtId="0" fontId="35" fillId="6" borderId="0" xfId="0" applyFont="1" applyFill="1" applyBorder="1" applyAlignment="1">
      <alignment vertical="center"/>
    </xf>
    <xf numFmtId="9" fontId="35" fillId="6" borderId="0" xfId="0" applyNumberFormat="1" applyFont="1" applyFill="1" applyBorder="1" applyAlignment="1">
      <alignment horizontal="center" vertical="center"/>
    </xf>
    <xf numFmtId="0" fontId="33" fillId="19" borderId="0" xfId="0" applyFont="1" applyFill="1" applyBorder="1" applyAlignment="1">
      <alignment horizontal="center" vertical="center"/>
    </xf>
    <xf numFmtId="0" fontId="33" fillId="19" borderId="0" xfId="0" applyFont="1" applyFill="1" applyBorder="1" applyAlignment="1">
      <alignment horizontal="left" vertical="center"/>
    </xf>
    <xf numFmtId="0" fontId="36" fillId="16" borderId="0" xfId="0" applyFont="1" applyFill="1" applyBorder="1" applyAlignment="1">
      <alignment horizontal="center" vertical="center"/>
    </xf>
    <xf numFmtId="9" fontId="36" fillId="10" borderId="0" xfId="0" applyNumberFormat="1" applyFont="1" applyFill="1" applyBorder="1" applyAlignment="1">
      <alignment horizontal="center" vertical="center"/>
    </xf>
    <xf numFmtId="0" fontId="36" fillId="20" borderId="0" xfId="0" applyFont="1" applyFill="1" applyBorder="1" applyAlignment="1">
      <alignment horizontal="center" vertical="center"/>
    </xf>
    <xf numFmtId="1" fontId="11" fillId="8" borderId="0" xfId="0" applyNumberFormat="1" applyFont="1" applyFill="1" applyBorder="1" applyAlignment="1" applyProtection="1">
      <alignment horizontal="center" vertical="center"/>
      <protection hidden="1"/>
    </xf>
    <xf numFmtId="9" fontId="36" fillId="21" borderId="0" xfId="0" applyNumberFormat="1" applyFont="1" applyFill="1" applyBorder="1" applyAlignment="1">
      <alignment horizontal="center" vertical="center"/>
    </xf>
    <xf numFmtId="0" fontId="13" fillId="19" borderId="0" xfId="0" applyFont="1" applyFill="1" applyBorder="1" applyAlignment="1">
      <alignment horizontal="center" vertical="center"/>
    </xf>
    <xf numFmtId="0" fontId="37" fillId="22" borderId="0" xfId="0" applyFont="1" applyFill="1" applyBorder="1" applyAlignment="1">
      <alignment horizontal="center" vertical="center"/>
    </xf>
    <xf numFmtId="0" fontId="0" fillId="8" borderId="0" xfId="0" applyFont="1" applyFill="1" applyAlignment="1">
      <alignment horizontal="center"/>
    </xf>
    <xf numFmtId="49" fontId="38" fillId="8" borderId="0" xfId="0" applyNumberFormat="1" applyFont="1" applyFill="1" applyBorder="1" applyAlignment="1">
      <alignment horizontal="center" vertical="center"/>
    </xf>
    <xf numFmtId="0" fontId="38" fillId="8" borderId="0" xfId="0" applyFont="1" applyFill="1" applyBorder="1" applyAlignment="1">
      <alignment horizontal="center" vertical="center"/>
    </xf>
    <xf numFmtId="1" fontId="33" fillId="18" borderId="9" xfId="0" applyNumberFormat="1" applyFont="1" applyFill="1" applyBorder="1" applyAlignment="1" applyProtection="1">
      <alignment horizontal="center" vertical="center" wrapText="1"/>
    </xf>
    <xf numFmtId="0" fontId="37" fillId="23" borderId="10" xfId="0" applyFont="1" applyFill="1" applyBorder="1" applyAlignment="1" applyProtection="1">
      <alignment horizontal="center" vertical="center"/>
    </xf>
    <xf numFmtId="165" fontId="17" fillId="17" borderId="11" xfId="0" applyNumberFormat="1" applyFont="1" applyFill="1" applyBorder="1" applyAlignment="1" applyProtection="1">
      <alignment horizontal="center" vertical="center" wrapText="1"/>
    </xf>
    <xf numFmtId="0" fontId="37" fillId="23" borderId="12" xfId="0" applyFont="1" applyFill="1" applyBorder="1" applyAlignment="1" applyProtection="1">
      <alignment horizontal="center" vertical="center"/>
    </xf>
    <xf numFmtId="165" fontId="17" fillId="17" borderId="13" xfId="0" applyNumberFormat="1" applyFont="1" applyFill="1" applyBorder="1" applyAlignment="1" applyProtection="1">
      <alignment horizontal="center" vertical="center" wrapText="1"/>
    </xf>
    <xf numFmtId="0" fontId="24" fillId="0" borderId="0" xfId="0" applyFont="1" applyFill="1" applyAlignment="1">
      <alignment vertical="center"/>
    </xf>
    <xf numFmtId="0" fontId="24" fillId="0" borderId="0" xfId="0" applyFont="1" applyFill="1" applyBorder="1" applyAlignment="1">
      <alignment horizontal="left" vertical="center"/>
    </xf>
    <xf numFmtId="0" fontId="24" fillId="9" borderId="0" xfId="0" applyFont="1" applyFill="1" applyAlignment="1">
      <alignment horizontal="left" vertical="center"/>
    </xf>
    <xf numFmtId="0" fontId="24" fillId="9" borderId="0" xfId="0" applyFont="1" applyFill="1" applyAlignment="1">
      <alignment vertical="center"/>
    </xf>
    <xf numFmtId="0" fontId="0" fillId="0" borderId="0" xfId="0" applyFont="1" applyAlignment="1"/>
    <xf numFmtId="0" fontId="19" fillId="6" borderId="0" xfId="0" applyFont="1" applyFill="1" applyBorder="1" applyAlignment="1" applyProtection="1">
      <alignment horizontal="left" vertical="center"/>
    </xf>
    <xf numFmtId="0" fontId="19" fillId="6" borderId="14" xfId="0" applyFont="1" applyFill="1" applyBorder="1" applyAlignment="1" applyProtection="1">
      <alignment horizontal="left" vertical="center"/>
    </xf>
    <xf numFmtId="0" fontId="19" fillId="6" borderId="15" xfId="0" applyFont="1" applyFill="1" applyBorder="1" applyAlignment="1" applyProtection="1">
      <alignment horizontal="left" vertical="center"/>
    </xf>
    <xf numFmtId="0" fontId="19" fillId="6" borderId="16" xfId="0" applyFont="1" applyFill="1" applyBorder="1" applyAlignment="1" applyProtection="1">
      <alignment horizontal="left" vertical="center"/>
    </xf>
    <xf numFmtId="0" fontId="16" fillId="0" borderId="0" xfId="0" applyFont="1" applyAlignment="1">
      <alignment vertical="center"/>
    </xf>
    <xf numFmtId="0" fontId="20" fillId="0" borderId="0" xfId="0" applyFont="1" applyFill="1" applyAlignment="1">
      <alignment horizontal="center" vertical="center"/>
    </xf>
    <xf numFmtId="0" fontId="19" fillId="0" borderId="0" xfId="0" applyFont="1" applyAlignment="1">
      <alignment horizontal="center" vertical="center"/>
    </xf>
    <xf numFmtId="0" fontId="39" fillId="8" borderId="0" xfId="0" applyFont="1" applyFill="1" applyBorder="1" applyAlignment="1">
      <alignment horizontal="left" vertical="center" wrapText="1"/>
    </xf>
    <xf numFmtId="0" fontId="39" fillId="8" borderId="0" xfId="0" applyFont="1" applyFill="1" applyBorder="1" applyAlignment="1">
      <alignment horizontal="center" vertical="center"/>
    </xf>
    <xf numFmtId="0" fontId="39" fillId="8" borderId="0" xfId="0" applyFont="1" applyFill="1" applyBorder="1" applyAlignment="1">
      <alignment vertical="center" wrapText="1"/>
    </xf>
    <xf numFmtId="0" fontId="40" fillId="6" borderId="0" xfId="0" applyFont="1" applyFill="1" applyBorder="1" applyAlignment="1">
      <alignment vertical="center"/>
    </xf>
    <xf numFmtId="0" fontId="10" fillId="8" borderId="0" xfId="0" applyFont="1" applyFill="1" applyBorder="1" applyAlignment="1">
      <alignment vertical="center" wrapText="1"/>
    </xf>
    <xf numFmtId="9" fontId="17" fillId="6" borderId="0" xfId="2" applyNumberFormat="1" applyFont="1" applyFill="1" applyBorder="1" applyAlignment="1" applyProtection="1">
      <alignment horizontal="center" vertical="center" textRotation="90" wrapText="1"/>
    </xf>
    <xf numFmtId="0" fontId="17" fillId="6" borderId="0" xfId="2" applyFont="1" applyFill="1" applyBorder="1" applyAlignment="1" applyProtection="1">
      <alignment horizontal="center" vertical="center" textRotation="90" wrapText="1"/>
    </xf>
    <xf numFmtId="0" fontId="15" fillId="0" borderId="0" xfId="0" applyFont="1" applyAlignment="1"/>
    <xf numFmtId="0" fontId="0" fillId="8" borderId="0" xfId="0" applyFont="1" applyFill="1" applyAlignment="1">
      <alignment wrapText="1"/>
    </xf>
    <xf numFmtId="0" fontId="10" fillId="8" borderId="0" xfId="0" applyFont="1" applyFill="1" applyBorder="1" applyAlignment="1">
      <alignment wrapText="1"/>
    </xf>
    <xf numFmtId="0" fontId="10" fillId="8" borderId="0" xfId="0" applyFont="1" applyFill="1" applyAlignment="1">
      <alignment wrapText="1"/>
    </xf>
    <xf numFmtId="0" fontId="24" fillId="24" borderId="17" xfId="0" applyFont="1" applyFill="1" applyBorder="1" applyAlignment="1" applyProtection="1">
      <alignment horizontal="center" vertical="center" wrapText="1"/>
      <protection locked="0"/>
    </xf>
    <xf numFmtId="0" fontId="24" fillId="24" borderId="18" xfId="0" applyFont="1" applyFill="1" applyBorder="1" applyAlignment="1" applyProtection="1">
      <alignment horizontal="center" vertical="center" wrapText="1"/>
      <protection locked="0"/>
    </xf>
    <xf numFmtId="0" fontId="24" fillId="14" borderId="19" xfId="0" applyFont="1" applyFill="1" applyBorder="1" applyAlignment="1" applyProtection="1">
      <alignment horizontal="center" vertical="center" wrapText="1"/>
    </xf>
    <xf numFmtId="1" fontId="17" fillId="11" borderId="0" xfId="0" applyNumberFormat="1" applyFont="1" applyFill="1" applyBorder="1" applyAlignment="1" applyProtection="1">
      <alignment horizontal="center" vertical="center" wrapText="1"/>
    </xf>
    <xf numFmtId="0" fontId="0" fillId="8" borderId="0" xfId="0" applyFont="1" applyFill="1" applyAlignment="1"/>
    <xf numFmtId="10" fontId="17" fillId="11" borderId="0" xfId="0" applyNumberFormat="1" applyFont="1" applyFill="1" applyBorder="1" applyAlignment="1" applyProtection="1">
      <alignment horizontal="center" vertical="center" wrapText="1"/>
    </xf>
    <xf numFmtId="0" fontId="24" fillId="0" borderId="0" xfId="0" applyFont="1" applyAlignment="1"/>
    <xf numFmtId="165" fontId="17" fillId="25" borderId="0" xfId="0" applyNumberFormat="1" applyFont="1" applyFill="1" applyBorder="1" applyAlignment="1" applyProtection="1">
      <alignment horizontal="center" vertical="center" wrapText="1"/>
    </xf>
    <xf numFmtId="0" fontId="41" fillId="8" borderId="0" xfId="0" applyFont="1" applyFill="1" applyBorder="1" applyAlignment="1" applyProtection="1">
      <alignment horizontal="center" vertical="center"/>
    </xf>
    <xf numFmtId="0" fontId="0" fillId="0" borderId="0" xfId="0" applyFont="1" applyAlignment="1"/>
    <xf numFmtId="0" fontId="0" fillId="0" borderId="0" xfId="0" applyFont="1" applyAlignment="1">
      <alignment wrapText="1"/>
    </xf>
    <xf numFmtId="0" fontId="41" fillId="8" borderId="0" xfId="0" applyFont="1" applyFill="1" applyBorder="1" applyAlignment="1" applyProtection="1">
      <alignment horizontal="center" vertical="center"/>
    </xf>
    <xf numFmtId="0" fontId="0" fillId="0" borderId="0" xfId="0" applyFont="1" applyAlignment="1"/>
    <xf numFmtId="0" fontId="0" fillId="0" borderId="0" xfId="0" applyFont="1" applyAlignment="1">
      <alignment horizontal="center" vertical="center"/>
    </xf>
    <xf numFmtId="0" fontId="0" fillId="0" borderId="0" xfId="0" applyFont="1" applyAlignment="1">
      <alignment wrapText="1"/>
    </xf>
    <xf numFmtId="0" fontId="0" fillId="0" borderId="0" xfId="0" applyFont="1" applyAlignment="1"/>
    <xf numFmtId="0" fontId="42" fillId="8" borderId="0" xfId="0" applyFont="1" applyFill="1" applyBorder="1" applyAlignment="1" applyProtection="1">
      <alignment horizontal="left" vertical="center"/>
    </xf>
    <xf numFmtId="2" fontId="0" fillId="0" borderId="0" xfId="0" applyNumberFormat="1" applyFont="1" applyAlignment="1">
      <alignment horizontal="center" vertical="center"/>
    </xf>
    <xf numFmtId="0" fontId="0" fillId="4" borderId="0" xfId="0" applyFont="1" applyFill="1" applyAlignment="1">
      <alignment horizontal="left" vertical="top" wrapText="1"/>
    </xf>
    <xf numFmtId="0" fontId="0" fillId="4" borderId="0" xfId="0" applyFont="1" applyFill="1" applyBorder="1" applyAlignment="1">
      <alignment horizontal="left" vertical="top" wrapText="1"/>
    </xf>
    <xf numFmtId="0" fontId="0" fillId="5" borderId="20" xfId="0" applyFont="1" applyFill="1" applyBorder="1" applyAlignment="1">
      <alignment horizontal="left" vertical="top" wrapText="1"/>
    </xf>
    <xf numFmtId="0" fontId="0" fillId="5" borderId="21" xfId="0" applyFont="1" applyFill="1" applyBorder="1" applyAlignment="1">
      <alignment horizontal="left" vertical="top" wrapText="1"/>
    </xf>
    <xf numFmtId="0" fontId="0" fillId="5" borderId="22" xfId="0" applyFont="1" applyFill="1" applyBorder="1" applyAlignment="1">
      <alignment horizontal="left" vertical="top" wrapText="1"/>
    </xf>
    <xf numFmtId="0" fontId="0" fillId="5" borderId="23" xfId="0" applyFont="1" applyFill="1" applyBorder="1" applyAlignment="1">
      <alignment horizontal="left" vertical="top" wrapText="1"/>
    </xf>
    <xf numFmtId="0" fontId="0" fillId="5" borderId="23" xfId="0" applyFont="1" applyFill="1" applyBorder="1" applyAlignment="1">
      <alignment horizontal="left" vertical="top" wrapText="1"/>
    </xf>
    <xf numFmtId="10" fontId="17" fillId="11" borderId="0" xfId="1" applyNumberFormat="1" applyFont="1" applyFill="1" applyBorder="1" applyAlignment="1" applyProtection="1">
      <alignment horizontal="center" vertical="center" wrapText="1"/>
    </xf>
    <xf numFmtId="0" fontId="42" fillId="8" borderId="0" xfId="0" applyFont="1" applyFill="1" applyBorder="1" applyAlignment="1" applyProtection="1">
      <alignment horizontal="left" vertical="center"/>
    </xf>
    <xf numFmtId="0" fontId="41" fillId="8" borderId="0" xfId="0" applyFont="1" applyFill="1" applyBorder="1" applyAlignment="1" applyProtection="1">
      <alignment horizontal="center" vertical="center"/>
    </xf>
    <xf numFmtId="0" fontId="0" fillId="0" borderId="0" xfId="0" applyFont="1" applyAlignment="1"/>
    <xf numFmtId="0" fontId="0" fillId="0" borderId="0" xfId="0" applyFont="1" applyAlignment="1">
      <alignment wrapText="1"/>
    </xf>
    <xf numFmtId="0" fontId="0" fillId="0" borderId="0" xfId="0" applyFont="1" applyAlignment="1">
      <alignment horizontal="center" vertical="center"/>
    </xf>
    <xf numFmtId="0" fontId="0" fillId="0" borderId="0" xfId="0" applyFont="1" applyAlignment="1" applyProtection="1">
      <protection locked="0"/>
    </xf>
    <xf numFmtId="0" fontId="8" fillId="8" borderId="0" xfId="0" applyFont="1" applyFill="1" applyBorder="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2" fillId="6" borderId="0" xfId="0" applyFont="1" applyFill="1" applyBorder="1" applyAlignment="1" applyProtection="1">
      <alignment vertical="center"/>
      <protection locked="0"/>
    </xf>
    <xf numFmtId="0" fontId="44" fillId="8" borderId="0" xfId="0" applyFont="1" applyFill="1" applyBorder="1" applyAlignment="1" applyProtection="1">
      <alignment horizontal="center" vertical="center" wrapText="1"/>
      <protection locked="0"/>
    </xf>
    <xf numFmtId="0" fontId="0" fillId="8" borderId="0" xfId="0" applyFont="1" applyFill="1" applyAlignment="1" applyProtection="1">
      <protection locked="0"/>
    </xf>
    <xf numFmtId="9" fontId="25" fillId="24" borderId="0" xfId="2" applyNumberFormat="1" applyFont="1" applyFill="1" applyBorder="1" applyAlignment="1" applyProtection="1">
      <alignment horizontal="center" vertical="center" textRotation="90" wrapText="1"/>
      <protection locked="0"/>
    </xf>
    <xf numFmtId="0" fontId="25" fillId="11" borderId="0" xfId="2" applyFont="1" applyFill="1" applyBorder="1" applyAlignment="1" applyProtection="1">
      <alignment horizontal="center" vertical="center" textRotation="90" wrapText="1"/>
      <protection locked="0"/>
    </xf>
    <xf numFmtId="164" fontId="25" fillId="11" borderId="0" xfId="2" applyNumberFormat="1" applyFont="1" applyFill="1" applyBorder="1" applyAlignment="1" applyProtection="1">
      <alignment horizontal="center" vertical="center" textRotation="90" wrapText="1"/>
      <protection locked="0"/>
    </xf>
    <xf numFmtId="0" fontId="1" fillId="5" borderId="21" xfId="0" applyFont="1" applyFill="1" applyBorder="1" applyAlignment="1">
      <alignment horizontal="left" vertical="top" wrapText="1"/>
    </xf>
    <xf numFmtId="0" fontId="0" fillId="5" borderId="20" xfId="0" applyFont="1" applyFill="1" applyBorder="1" applyAlignment="1">
      <alignment horizontal="left" vertical="top" wrapText="1"/>
    </xf>
    <xf numFmtId="0" fontId="40" fillId="6" borderId="0" xfId="0" applyFont="1" applyFill="1" applyBorder="1" applyAlignment="1">
      <alignment horizontal="left" vertical="center" wrapText="1"/>
    </xf>
    <xf numFmtId="0" fontId="13" fillId="8" borderId="0" xfId="0" applyFont="1" applyFill="1" applyBorder="1" applyAlignment="1">
      <alignment vertical="center"/>
    </xf>
    <xf numFmtId="0" fontId="21" fillId="6" borderId="0" xfId="0" applyFont="1" applyFill="1" applyBorder="1" applyAlignment="1"/>
    <xf numFmtId="0" fontId="0" fillId="0" borderId="0" xfId="0" applyFont="1" applyBorder="1" applyAlignment="1"/>
    <xf numFmtId="0" fontId="0" fillId="3" borderId="0" xfId="0" applyFont="1" applyFill="1" applyAlignment="1" applyProtection="1">
      <protection locked="0"/>
    </xf>
    <xf numFmtId="165" fontId="19" fillId="17" borderId="23" xfId="0" applyNumberFormat="1" applyFont="1" applyFill="1" applyBorder="1" applyAlignment="1" applyProtection="1">
      <alignment horizontal="center" vertical="center" wrapText="1"/>
    </xf>
    <xf numFmtId="165" fontId="19" fillId="17" borderId="23" xfId="0" applyNumberFormat="1" applyFont="1" applyFill="1" applyBorder="1" applyAlignment="1" applyProtection="1">
      <alignment horizontal="center" vertical="center" wrapText="1"/>
    </xf>
    <xf numFmtId="2" fontId="0" fillId="0" borderId="0" xfId="0" applyNumberFormat="1" applyFont="1" applyAlignment="1"/>
    <xf numFmtId="0" fontId="45" fillId="8" borderId="0" xfId="0" applyFont="1" applyFill="1" applyBorder="1" applyAlignment="1" applyProtection="1">
      <alignment horizontal="center" vertical="center"/>
    </xf>
    <xf numFmtId="0" fontId="42" fillId="8" borderId="0" xfId="0" applyFont="1" applyFill="1" applyBorder="1" applyAlignment="1" applyProtection="1">
      <alignment horizontal="left" vertical="center"/>
    </xf>
    <xf numFmtId="0" fontId="8" fillId="8" borderId="0" xfId="0" applyFont="1" applyFill="1" applyBorder="1" applyAlignment="1" applyProtection="1">
      <alignment horizontal="center" vertical="center"/>
      <protection locked="0"/>
    </xf>
    <xf numFmtId="0" fontId="0" fillId="8" borderId="0" xfId="0" applyFont="1" applyFill="1" applyAlignment="1">
      <alignment horizontal="left" vertical="top" wrapText="1"/>
    </xf>
    <xf numFmtId="0" fontId="0" fillId="8" borderId="0" xfId="0" applyFont="1" applyFill="1" applyBorder="1" applyAlignment="1">
      <alignment horizontal="left" vertical="top" wrapText="1"/>
    </xf>
    <xf numFmtId="0" fontId="0" fillId="8" borderId="0" xfId="0" applyFont="1" applyFill="1" applyBorder="1" applyAlignment="1">
      <alignment horizontal="left" vertical="top" wrapText="1"/>
    </xf>
    <xf numFmtId="0" fontId="0" fillId="8" borderId="0" xfId="0" applyFont="1" applyFill="1" applyAlignment="1">
      <alignment horizontal="center" vertical="center"/>
    </xf>
    <xf numFmtId="9" fontId="39" fillId="24" borderId="0" xfId="2" applyNumberFormat="1" applyFont="1" applyFill="1" applyBorder="1" applyAlignment="1" applyProtection="1">
      <alignment horizontal="center" vertical="center" textRotation="90" wrapText="1"/>
      <protection locked="0"/>
    </xf>
    <xf numFmtId="0" fontId="39" fillId="24" borderId="0" xfId="2" applyFont="1" applyFill="1" applyBorder="1" applyAlignment="1" applyProtection="1">
      <alignment horizontal="center" vertical="center" textRotation="90" wrapText="1"/>
      <protection locked="0"/>
    </xf>
    <xf numFmtId="0" fontId="24" fillId="14" borderId="24" xfId="0" applyFont="1" applyFill="1" applyBorder="1" applyAlignment="1" applyProtection="1">
      <alignment horizontal="center" vertical="center" wrapText="1"/>
    </xf>
    <xf numFmtId="0" fontId="1" fillId="8" borderId="0" xfId="0" applyFont="1" applyFill="1" applyBorder="1" applyAlignment="1">
      <alignment horizontal="left" vertical="top" wrapText="1"/>
    </xf>
    <xf numFmtId="0" fontId="24" fillId="14" borderId="0" xfId="0" applyFont="1" applyFill="1" applyBorder="1" applyAlignment="1" applyProtection="1">
      <alignment horizontal="center" vertical="center" wrapText="1"/>
    </xf>
    <xf numFmtId="0" fontId="24" fillId="24" borderId="18" xfId="0" applyFont="1" applyFill="1" applyBorder="1" applyAlignment="1" applyProtection="1">
      <alignment horizontal="center" vertical="center" wrapText="1"/>
      <protection locked="0"/>
    </xf>
    <xf numFmtId="0" fontId="22" fillId="6" borderId="0" xfId="0" applyFont="1" applyFill="1" applyBorder="1" applyAlignment="1">
      <alignment horizontal="left" vertical="center" wrapText="1"/>
    </xf>
    <xf numFmtId="2" fontId="0" fillId="0" borderId="0" xfId="0" applyNumberFormat="1" applyFont="1" applyAlignment="1">
      <alignment horizontal="center" vertical="center"/>
    </xf>
    <xf numFmtId="0" fontId="24" fillId="6" borderId="0" xfId="0" applyFont="1" applyFill="1" applyBorder="1" applyAlignment="1" applyProtection="1">
      <alignment vertical="top"/>
    </xf>
    <xf numFmtId="0" fontId="0" fillId="0" borderId="0" xfId="0" applyFont="1" applyAlignment="1">
      <alignment vertical="top" wrapText="1"/>
    </xf>
    <xf numFmtId="0" fontId="46" fillId="8" borderId="0" xfId="0" applyFont="1" applyFill="1" applyBorder="1" applyAlignment="1">
      <alignment horizontal="left" vertical="top" wrapText="1"/>
    </xf>
    <xf numFmtId="0" fontId="47" fillId="8" borderId="0" xfId="0" applyFont="1" applyFill="1" applyBorder="1" applyAlignment="1">
      <alignment horizontal="left" vertical="top" wrapText="1"/>
    </xf>
    <xf numFmtId="0" fontId="46" fillId="8" borderId="0" xfId="0" applyFont="1" applyFill="1" applyAlignment="1"/>
    <xf numFmtId="0" fontId="48" fillId="8" borderId="0" xfId="0" applyFont="1" applyFill="1" applyBorder="1" applyAlignment="1">
      <alignment vertical="center" wrapText="1"/>
    </xf>
    <xf numFmtId="0" fontId="0" fillId="26" borderId="25" xfId="0" applyFont="1" applyFill="1" applyBorder="1" applyAlignment="1">
      <alignment horizontal="left" vertical="top" wrapText="1"/>
    </xf>
    <xf numFmtId="0" fontId="0" fillId="26" borderId="0" xfId="0" applyFont="1" applyFill="1" applyBorder="1" applyAlignment="1">
      <alignment horizontal="left" vertical="top" wrapText="1"/>
    </xf>
    <xf numFmtId="0" fontId="15" fillId="9" borderId="0" xfId="0" applyFont="1" applyFill="1" applyBorder="1" applyAlignment="1">
      <alignment horizontal="left" vertical="top" wrapText="1"/>
    </xf>
    <xf numFmtId="0" fontId="0" fillId="27" borderId="0" xfId="0" applyFont="1" applyFill="1" applyBorder="1" applyAlignment="1">
      <alignment horizontal="left" vertical="top" wrapText="1"/>
    </xf>
    <xf numFmtId="0" fontId="15" fillId="27" borderId="0" xfId="0" applyFont="1" applyFill="1" applyBorder="1" applyAlignment="1">
      <alignment horizontal="left" vertical="top" wrapText="1"/>
    </xf>
    <xf numFmtId="0" fontId="12" fillId="8" borderId="0" xfId="0" applyFont="1" applyFill="1" applyAlignment="1">
      <alignment vertical="top" wrapText="1"/>
    </xf>
    <xf numFmtId="0" fontId="49" fillId="28" borderId="0" xfId="0" applyFont="1" applyFill="1" applyAlignment="1">
      <alignment vertical="top" wrapText="1"/>
    </xf>
    <xf numFmtId="0" fontId="12" fillId="28" borderId="0" xfId="0" applyFont="1" applyFill="1" applyAlignment="1">
      <alignment vertical="top" wrapText="1"/>
    </xf>
    <xf numFmtId="0" fontId="50" fillId="28" borderId="0" xfId="0" applyFont="1" applyFill="1" applyBorder="1" applyAlignment="1" applyProtection="1">
      <alignment vertical="top"/>
    </xf>
    <xf numFmtId="0" fontId="51" fillId="26" borderId="0" xfId="0" applyFont="1" applyFill="1" applyBorder="1" applyAlignment="1">
      <alignment horizontal="left" vertical="top" wrapText="1"/>
    </xf>
    <xf numFmtId="0" fontId="51" fillId="26" borderId="25" xfId="0" applyFont="1" applyFill="1" applyBorder="1" applyAlignment="1">
      <alignment horizontal="left" vertical="top" wrapText="1"/>
    </xf>
    <xf numFmtId="0" fontId="0" fillId="22" borderId="0" xfId="0" applyFont="1" applyFill="1" applyBorder="1" applyAlignment="1">
      <alignment horizontal="left" vertical="top" wrapText="1"/>
    </xf>
    <xf numFmtId="0" fontId="0" fillId="29" borderId="0" xfId="0" applyFont="1" applyFill="1" applyBorder="1" applyAlignment="1">
      <alignment horizontal="left" vertical="top" wrapText="1"/>
    </xf>
    <xf numFmtId="0" fontId="15" fillId="27" borderId="0" xfId="0" applyFont="1" applyFill="1" applyBorder="1" applyAlignment="1">
      <alignment horizontal="left" vertical="top" wrapText="1"/>
    </xf>
    <xf numFmtId="0" fontId="51" fillId="26" borderId="26" xfId="0" applyFont="1" applyFill="1" applyBorder="1" applyAlignment="1">
      <alignment horizontal="left" vertical="top" wrapText="1"/>
    </xf>
    <xf numFmtId="0" fontId="51" fillId="26" borderId="27" xfId="0" applyFont="1" applyFill="1" applyBorder="1" applyAlignment="1">
      <alignment horizontal="left" vertical="top" wrapText="1"/>
    </xf>
    <xf numFmtId="0" fontId="51" fillId="26" borderId="28" xfId="0" applyFont="1" applyFill="1" applyBorder="1" applyAlignment="1">
      <alignment horizontal="left" vertical="top" wrapText="1"/>
    </xf>
    <xf numFmtId="0" fontId="52" fillId="26" borderId="28" xfId="0" applyFont="1" applyFill="1" applyBorder="1" applyAlignment="1">
      <alignment horizontal="left" vertical="top" wrapText="1"/>
    </xf>
    <xf numFmtId="0" fontId="0" fillId="26" borderId="28" xfId="0" applyFont="1" applyFill="1" applyBorder="1" applyAlignment="1">
      <alignment horizontal="left" vertical="top" wrapText="1"/>
    </xf>
    <xf numFmtId="0" fontId="0" fillId="26" borderId="27" xfId="0" applyFont="1" applyFill="1" applyBorder="1" applyAlignment="1">
      <alignment horizontal="left" vertical="top" wrapText="1"/>
    </xf>
    <xf numFmtId="0" fontId="15" fillId="26" borderId="27" xfId="0" applyFont="1" applyFill="1" applyBorder="1" applyAlignment="1">
      <alignment horizontal="left" vertical="top" wrapText="1"/>
    </xf>
    <xf numFmtId="0" fontId="0" fillId="29" borderId="29" xfId="0" applyFont="1" applyFill="1" applyBorder="1" applyAlignment="1">
      <alignment horizontal="left" vertical="top" wrapText="1"/>
    </xf>
    <xf numFmtId="0" fontId="15" fillId="27" borderId="29" xfId="0" applyFont="1" applyFill="1" applyBorder="1" applyAlignment="1">
      <alignment horizontal="left" vertical="top" wrapText="1"/>
    </xf>
    <xf numFmtId="0" fontId="15" fillId="27" borderId="29" xfId="0" applyFont="1" applyFill="1" applyBorder="1" applyAlignment="1">
      <alignment horizontal="left" vertical="top" wrapText="1"/>
    </xf>
    <xf numFmtId="0" fontId="0" fillId="26" borderId="29" xfId="0" applyFont="1" applyFill="1" applyBorder="1" applyAlignment="1">
      <alignment horizontal="left" vertical="top" wrapText="1"/>
    </xf>
    <xf numFmtId="0" fontId="51" fillId="26" borderId="29" xfId="0" applyFont="1" applyFill="1" applyBorder="1" applyAlignment="1">
      <alignment horizontal="left" vertical="top" wrapText="1"/>
    </xf>
    <xf numFmtId="0" fontId="24" fillId="29" borderId="29" xfId="0" applyFont="1" applyFill="1" applyBorder="1" applyAlignment="1" applyProtection="1">
      <alignment vertical="center"/>
    </xf>
    <xf numFmtId="0" fontId="15" fillId="27" borderId="29" xfId="0" applyFont="1" applyFill="1" applyBorder="1" applyAlignment="1">
      <alignment vertical="top" wrapText="1"/>
    </xf>
    <xf numFmtId="0" fontId="0" fillId="22" borderId="29" xfId="0" applyFont="1" applyFill="1" applyBorder="1" applyAlignment="1">
      <alignment horizontal="left" vertical="top" wrapText="1"/>
    </xf>
    <xf numFmtId="0" fontId="15" fillId="9" borderId="29" xfId="0" applyFont="1" applyFill="1" applyBorder="1" applyAlignment="1">
      <alignment horizontal="left" vertical="top" wrapText="1"/>
    </xf>
    <xf numFmtId="0" fontId="51" fillId="26" borderId="30" xfId="0" applyFont="1" applyFill="1" applyBorder="1" applyAlignment="1">
      <alignment horizontal="left" vertical="top" wrapText="1"/>
    </xf>
    <xf numFmtId="0" fontId="0" fillId="26" borderId="30" xfId="0" applyFont="1" applyFill="1" applyBorder="1" applyAlignment="1">
      <alignment horizontal="left" vertical="top" wrapText="1"/>
    </xf>
    <xf numFmtId="0" fontId="51" fillId="26" borderId="31" xfId="0" applyFont="1" applyFill="1" applyBorder="1" applyAlignment="1">
      <alignment horizontal="left" vertical="top" wrapText="1"/>
    </xf>
    <xf numFmtId="0" fontId="15" fillId="26" borderId="31" xfId="0" applyFont="1" applyFill="1" applyBorder="1" applyAlignment="1">
      <alignment horizontal="left" vertical="top" wrapText="1"/>
    </xf>
    <xf numFmtId="0" fontId="0" fillId="26" borderId="31" xfId="0" applyFont="1" applyFill="1" applyBorder="1" applyAlignment="1">
      <alignment horizontal="left" vertical="top" wrapText="1"/>
    </xf>
    <xf numFmtId="0" fontId="15" fillId="26" borderId="28" xfId="0" applyFont="1" applyFill="1" applyBorder="1" applyAlignment="1">
      <alignment horizontal="left" vertical="top" wrapText="1"/>
    </xf>
    <xf numFmtId="0" fontId="15" fillId="26" borderId="29" xfId="0" applyFont="1" applyFill="1" applyBorder="1" applyAlignment="1">
      <alignment horizontal="left" vertical="top" wrapText="1"/>
    </xf>
    <xf numFmtId="0" fontId="0" fillId="30" borderId="29" xfId="0" applyFont="1" applyFill="1" applyBorder="1" applyAlignment="1">
      <alignment horizontal="left" vertical="top" wrapText="1"/>
    </xf>
    <xf numFmtId="0" fontId="15" fillId="31" borderId="29" xfId="0" applyFont="1" applyFill="1" applyBorder="1" applyAlignment="1">
      <alignment vertical="top" wrapText="1"/>
    </xf>
    <xf numFmtId="0" fontId="52" fillId="26" borderId="31" xfId="0" applyFont="1" applyFill="1" applyBorder="1" applyAlignment="1">
      <alignment horizontal="left" vertical="top" wrapText="1"/>
    </xf>
    <xf numFmtId="0" fontId="53" fillId="26" borderId="31" xfId="0" applyFont="1" applyFill="1" applyBorder="1" applyAlignment="1" applyProtection="1">
      <alignment horizontal="left" vertical="top"/>
    </xf>
    <xf numFmtId="0" fontId="54" fillId="8" borderId="0" xfId="0" applyFont="1" applyFill="1" applyBorder="1" applyAlignment="1">
      <alignment horizontal="center" vertical="center" wrapText="1"/>
    </xf>
    <xf numFmtId="0" fontId="0" fillId="32" borderId="29" xfId="0" applyFont="1" applyFill="1" applyBorder="1" applyAlignment="1">
      <alignment horizontal="left" vertical="top" wrapText="1"/>
    </xf>
    <xf numFmtId="0" fontId="15" fillId="5" borderId="29" xfId="0" applyFont="1" applyFill="1" applyBorder="1" applyAlignment="1">
      <alignment horizontal="left" vertical="top" wrapText="1"/>
    </xf>
    <xf numFmtId="0" fontId="15" fillId="5" borderId="29" xfId="0" applyFont="1" applyFill="1" applyBorder="1" applyAlignment="1">
      <alignment horizontal="left" vertical="top" wrapText="1"/>
    </xf>
    <xf numFmtId="0" fontId="16" fillId="0" borderId="0" xfId="0" applyFont="1" applyAlignment="1"/>
    <xf numFmtId="0" fontId="0" fillId="0" borderId="32" xfId="0" applyFont="1" applyBorder="1" applyAlignment="1"/>
    <xf numFmtId="0" fontId="0" fillId="33" borderId="0" xfId="0" applyFont="1" applyFill="1" applyBorder="1" applyAlignment="1">
      <alignment vertical="top" wrapText="1"/>
    </xf>
    <xf numFmtId="0" fontId="0" fillId="33" borderId="0" xfId="0" applyNumberFormat="1" applyFont="1" applyFill="1" applyBorder="1" applyAlignment="1">
      <alignment vertical="top" wrapText="1"/>
    </xf>
    <xf numFmtId="0" fontId="0" fillId="33" borderId="0" xfId="0" applyFont="1" applyFill="1" applyBorder="1" applyAlignment="1">
      <alignment horizontal="left" vertical="top" wrapText="1"/>
    </xf>
    <xf numFmtId="0" fontId="0" fillId="33" borderId="0" xfId="0" applyFont="1" applyFill="1" applyBorder="1" applyAlignment="1">
      <alignment vertical="center" wrapText="1"/>
    </xf>
    <xf numFmtId="0" fontId="0" fillId="33" borderId="33" xfId="0" applyFont="1" applyFill="1" applyBorder="1" applyAlignment="1">
      <alignment horizontal="left" vertical="top" wrapText="1"/>
    </xf>
    <xf numFmtId="0" fontId="0" fillId="0" borderId="0" xfId="0" applyFont="1" applyFill="1" applyAlignment="1"/>
    <xf numFmtId="0" fontId="0" fillId="0" borderId="0" xfId="0" applyFont="1" applyFill="1" applyBorder="1" applyAlignment="1"/>
    <xf numFmtId="0" fontId="55" fillId="33" borderId="32" xfId="0" applyFont="1" applyFill="1" applyBorder="1" applyAlignment="1">
      <alignment vertical="center" wrapText="1"/>
    </xf>
    <xf numFmtId="0" fontId="0" fillId="33" borderId="32" xfId="0" applyFont="1" applyFill="1" applyBorder="1" applyAlignment="1">
      <alignment horizontal="left" vertical="top" wrapText="1"/>
    </xf>
    <xf numFmtId="0" fontId="0" fillId="33" borderId="32" xfId="0" applyFont="1" applyFill="1" applyBorder="1" applyAlignment="1"/>
    <xf numFmtId="0" fontId="0" fillId="33" borderId="33" xfId="0" applyFont="1" applyFill="1" applyBorder="1" applyAlignment="1"/>
    <xf numFmtId="0" fontId="0" fillId="33" borderId="0" xfId="0" applyFont="1" applyFill="1" applyBorder="1" applyAlignment="1">
      <alignment horizontal="center" vertical="center"/>
    </xf>
    <xf numFmtId="0" fontId="0" fillId="33" borderId="32" xfId="0" applyFont="1" applyFill="1" applyBorder="1" applyAlignment="1">
      <alignment vertical="top" wrapText="1"/>
    </xf>
    <xf numFmtId="0" fontId="0" fillId="33" borderId="32" xfId="0" applyFont="1" applyFill="1" applyBorder="1" applyAlignment="1">
      <alignment vertical="center" wrapText="1"/>
    </xf>
    <xf numFmtId="0" fontId="0" fillId="33" borderId="33" xfId="0" applyFont="1" applyFill="1" applyBorder="1" applyAlignment="1">
      <alignment vertical="top" wrapText="1"/>
    </xf>
    <xf numFmtId="0" fontId="55" fillId="33" borderId="0" xfId="0" applyFont="1" applyFill="1" applyBorder="1" applyAlignment="1">
      <alignment vertical="center" wrapText="1"/>
    </xf>
    <xf numFmtId="0" fontId="0" fillId="33" borderId="32" xfId="0" applyFont="1" applyFill="1" applyBorder="1" applyAlignment="1">
      <alignment horizontal="center"/>
    </xf>
    <xf numFmtId="0" fontId="0" fillId="33" borderId="33" xfId="0" applyFont="1" applyFill="1" applyBorder="1" applyAlignment="1">
      <alignment vertical="center" wrapText="1"/>
    </xf>
    <xf numFmtId="0" fontId="37" fillId="33" borderId="0" xfId="0" applyFont="1" applyFill="1" applyBorder="1" applyAlignment="1">
      <alignment vertical="center" wrapText="1"/>
    </xf>
    <xf numFmtId="0" fontId="13" fillId="27" borderId="33" xfId="0" applyFont="1" applyFill="1" applyBorder="1" applyAlignment="1">
      <alignment vertical="center" wrapText="1"/>
    </xf>
    <xf numFmtId="0" fontId="13" fillId="34" borderId="32" xfId="0" applyFont="1" applyFill="1" applyBorder="1" applyAlignment="1">
      <alignment horizontal="center" vertical="center" wrapText="1"/>
    </xf>
    <xf numFmtId="0" fontId="13" fillId="34" borderId="0" xfId="0" applyFont="1" applyFill="1" applyBorder="1" applyAlignment="1">
      <alignment horizontal="center" vertical="center" wrapText="1"/>
    </xf>
    <xf numFmtId="0" fontId="0" fillId="0" borderId="33" xfId="0" applyFont="1" applyBorder="1" applyAlignment="1"/>
    <xf numFmtId="0" fontId="0" fillId="8" borderId="0" xfId="0" applyFont="1" applyFill="1" applyBorder="1" applyAlignment="1">
      <alignment horizontal="center" vertical="center" wrapText="1"/>
    </xf>
    <xf numFmtId="0" fontId="56" fillId="0" borderId="0" xfId="0" applyFont="1" applyFill="1" applyBorder="1" applyAlignment="1">
      <alignment horizontal="center" vertical="center" wrapText="1"/>
    </xf>
    <xf numFmtId="0" fontId="57" fillId="8" borderId="0" xfId="0" applyFont="1" applyFill="1" applyBorder="1" applyAlignment="1">
      <alignment horizontal="center" vertical="center" wrapText="1"/>
    </xf>
    <xf numFmtId="0" fontId="56" fillId="8" borderId="0" xfId="0" applyFont="1" applyFill="1" applyBorder="1" applyAlignment="1">
      <alignment horizontal="center" vertical="center" wrapText="1"/>
    </xf>
    <xf numFmtId="0" fontId="58" fillId="8" borderId="0" xfId="0" applyFont="1" applyFill="1" applyBorder="1" applyAlignment="1">
      <alignment horizontal="center" vertical="center" wrapText="1"/>
    </xf>
    <xf numFmtId="0" fontId="56" fillId="8" borderId="0" xfId="0" applyFont="1" applyFill="1" applyAlignment="1">
      <alignment horizontal="center" vertical="center" wrapText="1"/>
    </xf>
    <xf numFmtId="0" fontId="1" fillId="8" borderId="0" xfId="0" applyFont="1" applyFill="1" applyBorder="1" applyAlignment="1">
      <alignment horizontal="center" vertical="center" wrapText="1"/>
    </xf>
    <xf numFmtId="0" fontId="56" fillId="8" borderId="0" xfId="0" applyFont="1" applyFill="1" applyBorder="1" applyAlignment="1">
      <alignment horizontal="center" vertical="center"/>
    </xf>
    <xf numFmtId="0" fontId="59" fillId="8" borderId="0" xfId="0" applyFont="1" applyFill="1" applyBorder="1" applyAlignment="1">
      <alignment horizontal="center" vertical="center" wrapText="1"/>
    </xf>
    <xf numFmtId="0" fontId="0" fillId="8" borderId="0" xfId="0" applyFont="1" applyFill="1" applyBorder="1" applyAlignment="1">
      <alignment horizontal="center" vertical="center"/>
    </xf>
    <xf numFmtId="0" fontId="60" fillId="8" borderId="0" xfId="0" applyFont="1" applyFill="1" applyBorder="1" applyAlignment="1">
      <alignment horizontal="center" vertical="center" wrapText="1"/>
    </xf>
    <xf numFmtId="0" fontId="49" fillId="28" borderId="0" xfId="0" applyFont="1" applyFill="1" applyAlignment="1">
      <alignment vertical="top" wrapText="1"/>
    </xf>
    <xf numFmtId="0" fontId="0" fillId="27" borderId="29" xfId="0" applyFont="1" applyFill="1" applyBorder="1" applyAlignment="1">
      <alignment horizontal="left" vertical="top" wrapText="1"/>
    </xf>
    <xf numFmtId="0" fontId="61" fillId="18" borderId="34" xfId="0" applyFont="1" applyFill="1" applyBorder="1" applyAlignment="1" applyProtection="1">
      <alignment horizontal="center" vertical="center" wrapText="1"/>
    </xf>
    <xf numFmtId="0" fontId="52" fillId="26" borderId="26" xfId="0" applyFont="1" applyFill="1" applyBorder="1" applyAlignment="1">
      <alignment horizontal="left" vertical="top" wrapText="1"/>
    </xf>
    <xf numFmtId="0" fontId="52" fillId="26" borderId="27" xfId="0" applyFont="1" applyFill="1" applyBorder="1" applyAlignment="1">
      <alignment horizontal="left" vertical="top" wrapText="1"/>
    </xf>
    <xf numFmtId="0" fontId="52" fillId="26" borderId="0" xfId="0" applyFont="1" applyFill="1" applyBorder="1" applyAlignment="1">
      <alignment horizontal="left" vertical="top" wrapText="1"/>
    </xf>
    <xf numFmtId="0" fontId="52" fillId="8" borderId="35" xfId="0" applyFont="1" applyFill="1" applyBorder="1" applyAlignment="1">
      <alignment horizontal="left" vertical="top" wrapText="1"/>
    </xf>
    <xf numFmtId="0" fontId="52" fillId="8" borderId="36" xfId="0" applyFont="1" applyFill="1" applyBorder="1" applyAlignment="1">
      <alignment horizontal="left" vertical="top" wrapText="1"/>
    </xf>
    <xf numFmtId="0" fontId="53" fillId="8" borderId="36" xfId="0" applyFont="1" applyFill="1" applyBorder="1" applyAlignment="1" applyProtection="1">
      <alignment horizontal="left" vertical="top"/>
    </xf>
    <xf numFmtId="0" fontId="24" fillId="8" borderId="36" xfId="0" applyFont="1" applyFill="1" applyBorder="1" applyAlignment="1" applyProtection="1">
      <alignment horizontal="left" vertical="top"/>
    </xf>
    <xf numFmtId="0" fontId="24" fillId="8" borderId="37" xfId="0" applyFont="1" applyFill="1" applyBorder="1" applyAlignment="1" applyProtection="1">
      <alignment horizontal="left" vertical="top"/>
    </xf>
    <xf numFmtId="1" fontId="17" fillId="11" borderId="38" xfId="0" applyNumberFormat="1" applyFont="1" applyFill="1" applyBorder="1" applyAlignment="1" applyProtection="1">
      <alignment horizontal="center" vertical="center" wrapText="1"/>
    </xf>
    <xf numFmtId="0" fontId="0" fillId="8" borderId="0" xfId="0" applyFont="1" applyFill="1" applyBorder="1" applyAlignment="1">
      <alignment vertical="top" wrapText="1"/>
    </xf>
    <xf numFmtId="0" fontId="0" fillId="35" borderId="20" xfId="0" applyFont="1" applyFill="1" applyBorder="1" applyAlignment="1">
      <alignment horizontal="left" vertical="top" wrapText="1"/>
    </xf>
    <xf numFmtId="0" fontId="0" fillId="0" borderId="0" xfId="0" applyFont="1" applyAlignment="1">
      <alignment horizontal="left" vertical="top"/>
    </xf>
    <xf numFmtId="0" fontId="8" fillId="8" borderId="0" xfId="0" applyFont="1" applyFill="1" applyBorder="1" applyAlignment="1" applyProtection="1">
      <alignment vertical="center"/>
      <protection locked="0"/>
    </xf>
    <xf numFmtId="0" fontId="1" fillId="5" borderId="23" xfId="0" applyFont="1" applyFill="1" applyBorder="1" applyAlignment="1">
      <alignment horizontal="left" vertical="top" wrapText="1"/>
    </xf>
    <xf numFmtId="0" fontId="12" fillId="19" borderId="0" xfId="0" applyFont="1" applyFill="1" applyAlignment="1"/>
    <xf numFmtId="0" fontId="8" fillId="8" borderId="0" xfId="0" applyFont="1" applyFill="1" applyBorder="1" applyAlignment="1" applyProtection="1">
      <alignment horizontal="left" vertical="top"/>
      <protection locked="0"/>
    </xf>
    <xf numFmtId="0" fontId="0" fillId="8" borderId="0" xfId="0" applyFont="1" applyFill="1" applyAlignment="1">
      <alignment vertical="top" wrapText="1"/>
    </xf>
    <xf numFmtId="0" fontId="24" fillId="8" borderId="0" xfId="0" applyFont="1" applyFill="1" applyBorder="1" applyAlignment="1" applyProtection="1">
      <alignment vertical="top"/>
    </xf>
    <xf numFmtId="0" fontId="24" fillId="0" borderId="0" xfId="0" applyFont="1" applyAlignment="1">
      <alignment vertical="top" wrapText="1"/>
    </xf>
    <xf numFmtId="0" fontId="15" fillId="4" borderId="0" xfId="0" applyFont="1" applyFill="1" applyBorder="1" applyAlignment="1">
      <alignment vertical="center" wrapText="1"/>
    </xf>
    <xf numFmtId="0" fontId="0" fillId="4" borderId="0" xfId="0" applyFont="1" applyFill="1" applyBorder="1" applyAlignment="1">
      <alignment horizontal="left" vertical="top" wrapText="1"/>
    </xf>
    <xf numFmtId="0" fontId="15" fillId="4" borderId="0" xfId="0" applyFont="1" applyFill="1" applyBorder="1" applyAlignment="1">
      <alignment horizontal="left" vertical="top" wrapText="1"/>
    </xf>
    <xf numFmtId="0" fontId="39" fillId="5" borderId="0" xfId="0" applyFont="1" applyFill="1" applyBorder="1" applyAlignment="1">
      <alignment vertical="center" wrapText="1"/>
    </xf>
    <xf numFmtId="0" fontId="39" fillId="4" borderId="0" xfId="0" applyFont="1" applyFill="1" applyBorder="1" applyAlignment="1">
      <alignment vertical="center" wrapText="1"/>
    </xf>
    <xf numFmtId="0" fontId="62" fillId="4" borderId="0" xfId="0" applyFont="1" applyFill="1" applyBorder="1" applyAlignment="1">
      <alignment vertical="center" wrapText="1"/>
    </xf>
    <xf numFmtId="0" fontId="63" fillId="3" borderId="0" xfId="0" applyFont="1" applyFill="1" applyBorder="1" applyAlignment="1">
      <alignment horizontal="center" vertical="center"/>
    </xf>
    <xf numFmtId="0" fontId="63" fillId="36" borderId="0" xfId="0" applyFont="1" applyFill="1" applyBorder="1" applyAlignment="1">
      <alignment horizontal="center" vertical="center"/>
    </xf>
    <xf numFmtId="0" fontId="62" fillId="5" borderId="39" xfId="0" applyFont="1" applyFill="1" applyBorder="1" applyAlignment="1">
      <alignment vertical="center" wrapText="1"/>
    </xf>
    <xf numFmtId="0" fontId="39" fillId="5" borderId="40" xfId="0" applyFont="1" applyFill="1" applyBorder="1" applyAlignment="1">
      <alignment vertical="center" wrapText="1"/>
    </xf>
    <xf numFmtId="0" fontId="64" fillId="3" borderId="41" xfId="0" applyFont="1" applyFill="1" applyBorder="1" applyAlignment="1">
      <alignment vertical="center" wrapText="1"/>
    </xf>
    <xf numFmtId="0" fontId="63" fillId="3" borderId="42" xfId="0" applyFont="1" applyFill="1" applyBorder="1" applyAlignment="1">
      <alignment vertical="center" wrapText="1"/>
    </xf>
    <xf numFmtId="0" fontId="63" fillId="3" borderId="42" xfId="0" applyFont="1" applyFill="1" applyBorder="1" applyAlignment="1">
      <alignment horizontal="center" vertical="center"/>
    </xf>
    <xf numFmtId="0" fontId="63" fillId="36" borderId="39" xfId="0" applyFont="1" applyFill="1" applyBorder="1" applyAlignment="1">
      <alignment horizontal="center" vertical="center"/>
    </xf>
    <xf numFmtId="0" fontId="39" fillId="5" borderId="43" xfId="0" applyFont="1" applyFill="1" applyBorder="1" applyAlignment="1">
      <alignment horizontal="center" vertical="center" wrapText="1"/>
    </xf>
    <xf numFmtId="0" fontId="39" fillId="5" borderId="42" xfId="0" applyFont="1" applyFill="1" applyBorder="1" applyAlignment="1">
      <alignment horizontal="center" vertical="center"/>
    </xf>
    <xf numFmtId="0" fontId="39" fillId="5" borderId="44" xfId="0" applyFont="1" applyFill="1" applyBorder="1" applyAlignment="1">
      <alignment horizontal="center" vertical="center"/>
    </xf>
    <xf numFmtId="0" fontId="39" fillId="5" borderId="45" xfId="0" applyFont="1" applyFill="1" applyBorder="1" applyAlignment="1">
      <alignment horizontal="center" vertical="center"/>
    </xf>
    <xf numFmtId="0" fontId="39" fillId="5" borderId="40" xfId="0" applyFont="1" applyFill="1" applyBorder="1" applyAlignment="1">
      <alignment horizontal="center" vertical="center"/>
    </xf>
    <xf numFmtId="0" fontId="39" fillId="4" borderId="43" xfId="0" applyFont="1" applyFill="1" applyBorder="1" applyAlignment="1">
      <alignment horizontal="center" vertical="center"/>
    </xf>
    <xf numFmtId="0" fontId="63" fillId="3" borderId="46" xfId="0" applyFont="1" applyFill="1" applyBorder="1" applyAlignment="1">
      <alignment horizontal="center" vertical="center"/>
    </xf>
    <xf numFmtId="0" fontId="39" fillId="4" borderId="47" xfId="0" applyFont="1" applyFill="1" applyBorder="1" applyAlignment="1">
      <alignment vertical="center" wrapText="1"/>
    </xf>
    <xf numFmtId="0" fontId="62" fillId="4" borderId="46" xfId="0" applyFont="1" applyFill="1" applyBorder="1" applyAlignment="1">
      <alignment vertical="center" wrapText="1"/>
    </xf>
    <xf numFmtId="0" fontId="39" fillId="4" borderId="48" xfId="0" applyFont="1" applyFill="1" applyBorder="1" applyAlignment="1">
      <alignment horizontal="center" vertical="center"/>
    </xf>
    <xf numFmtId="0" fontId="39" fillId="5" borderId="43" xfId="0" applyFont="1" applyFill="1" applyBorder="1" applyAlignment="1">
      <alignment horizontal="center" vertical="center"/>
    </xf>
    <xf numFmtId="0" fontId="39" fillId="5" borderId="47" xfId="0" applyFont="1" applyFill="1" applyBorder="1" applyAlignment="1">
      <alignment vertical="center" wrapText="1"/>
    </xf>
    <xf numFmtId="0" fontId="62" fillId="5" borderId="48" xfId="0" applyFont="1" applyFill="1" applyBorder="1" applyAlignment="1">
      <alignment vertical="center" wrapText="1"/>
    </xf>
    <xf numFmtId="49" fontId="61" fillId="7" borderId="42" xfId="0" applyNumberFormat="1" applyFont="1" applyFill="1" applyBorder="1" applyAlignment="1">
      <alignment horizontal="center" vertical="center"/>
    </xf>
    <xf numFmtId="0" fontId="43"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9" fillId="7" borderId="0" xfId="0" applyFont="1" applyFill="1" applyBorder="1" applyAlignment="1" applyProtection="1">
      <alignment horizontal="left" vertical="center"/>
      <protection locked="0"/>
    </xf>
    <xf numFmtId="0" fontId="13" fillId="7" borderId="0" xfId="0" applyFont="1" applyFill="1" applyAlignment="1" applyProtection="1">
      <protection locked="0"/>
    </xf>
    <xf numFmtId="0" fontId="65" fillId="7" borderId="0" xfId="0" applyFont="1" applyFill="1" applyAlignment="1" applyProtection="1">
      <alignment horizontal="center" vertical="center"/>
      <protection locked="0"/>
    </xf>
    <xf numFmtId="0" fontId="21" fillId="6" borderId="0" xfId="0" applyFont="1" applyFill="1" applyBorder="1" applyAlignment="1">
      <alignment horizontal="center"/>
    </xf>
    <xf numFmtId="0" fontId="62" fillId="5" borderId="48" xfId="0" applyFont="1" applyFill="1" applyBorder="1" applyAlignment="1" applyProtection="1">
      <alignment vertical="center" wrapText="1"/>
      <protection locked="0"/>
    </xf>
    <xf numFmtId="0" fontId="21" fillId="6" borderId="0" xfId="0" applyFont="1" applyFill="1" applyBorder="1" applyAlignment="1" applyProtection="1">
      <protection locked="0"/>
    </xf>
    <xf numFmtId="0" fontId="73" fillId="0" borderId="0" xfId="0" applyFont="1" applyAlignment="1"/>
    <xf numFmtId="0" fontId="74" fillId="8" borderId="0" xfId="0" applyFont="1" applyFill="1" applyBorder="1" applyAlignment="1" applyProtection="1">
      <alignment horizontal="center" vertical="center"/>
      <protection locked="0"/>
    </xf>
    <xf numFmtId="0" fontId="63" fillId="3" borderId="2" xfId="0" applyFont="1" applyFill="1" applyBorder="1" applyAlignment="1">
      <alignment horizontal="center" vertical="center" textRotation="90" wrapText="1"/>
    </xf>
    <xf numFmtId="0" fontId="61" fillId="7" borderId="0" xfId="0" applyFont="1" applyFill="1" applyBorder="1" applyAlignment="1">
      <alignment horizontal="left" vertical="center"/>
    </xf>
    <xf numFmtId="0" fontId="21" fillId="6" borderId="0" xfId="0" applyFont="1" applyFill="1" applyBorder="1" applyAlignment="1">
      <alignment horizontal="center"/>
    </xf>
    <xf numFmtId="0" fontId="21" fillId="6" borderId="49" xfId="0" applyFont="1" applyFill="1" applyBorder="1" applyAlignment="1">
      <alignment horizontal="center"/>
    </xf>
    <xf numFmtId="0" fontId="61" fillId="7" borderId="0" xfId="0" applyFont="1" applyFill="1" applyBorder="1" applyAlignment="1">
      <alignment horizontal="center" vertical="center"/>
    </xf>
    <xf numFmtId="0" fontId="61" fillId="7" borderId="39" xfId="0" applyFont="1" applyFill="1" applyBorder="1" applyAlignment="1">
      <alignment horizontal="center" vertical="center" wrapText="1"/>
    </xf>
    <xf numFmtId="0" fontId="61" fillId="7" borderId="0" xfId="0" applyFont="1" applyFill="1" applyBorder="1" applyAlignment="1">
      <alignment horizontal="center" vertical="center" wrapText="1"/>
    </xf>
    <xf numFmtId="0" fontId="68" fillId="6" borderId="0" xfId="0" applyFont="1" applyFill="1" applyBorder="1" applyAlignment="1">
      <alignment horizontal="left" vertical="center" wrapText="1"/>
    </xf>
    <xf numFmtId="0" fontId="0" fillId="0" borderId="0" xfId="0" applyFont="1" applyBorder="1" applyAlignment="1">
      <alignment wrapText="1"/>
    </xf>
    <xf numFmtId="0" fontId="49" fillId="3" borderId="0" xfId="0" applyFont="1" applyFill="1" applyAlignment="1" applyProtection="1">
      <alignment horizontal="center" vertical="center"/>
      <protection locked="0"/>
    </xf>
    <xf numFmtId="0" fontId="72" fillId="0" borderId="0" xfId="0" applyFont="1" applyAlignment="1">
      <alignment horizontal="left" vertical="top" wrapText="1"/>
    </xf>
    <xf numFmtId="0" fontId="72" fillId="0" borderId="0" xfId="0" applyFont="1" applyAlignment="1">
      <alignment vertical="top" wrapText="1"/>
    </xf>
    <xf numFmtId="0" fontId="13" fillId="7" borderId="0" xfId="0" applyFont="1" applyFill="1" applyAlignment="1" applyProtection="1">
      <alignment horizontal="center"/>
      <protection locked="0"/>
    </xf>
    <xf numFmtId="0" fontId="44" fillId="11" borderId="0" xfId="0" applyFont="1" applyFill="1" applyBorder="1" applyAlignment="1" applyProtection="1">
      <alignment horizontal="center" vertical="center" wrapText="1"/>
      <protection locked="0"/>
    </xf>
    <xf numFmtId="0" fontId="5" fillId="24" borderId="0" xfId="0" applyFont="1" applyFill="1" applyBorder="1" applyAlignment="1" applyProtection="1">
      <alignment horizontal="center" vertical="center" wrapText="1"/>
      <protection locked="0"/>
    </xf>
    <xf numFmtId="0" fontId="17" fillId="24" borderId="0" xfId="0" applyFont="1" applyFill="1" applyBorder="1" applyAlignment="1" applyProtection="1">
      <alignment horizontal="center" vertical="center" wrapText="1"/>
      <protection locked="0"/>
    </xf>
    <xf numFmtId="0" fontId="45" fillId="8" borderId="0" xfId="0" applyFont="1" applyFill="1" applyBorder="1" applyAlignment="1" applyProtection="1">
      <alignment horizontal="center" vertical="center"/>
    </xf>
    <xf numFmtId="0" fontId="8" fillId="8" borderId="0" xfId="0" applyFont="1" applyFill="1" applyBorder="1" applyAlignment="1" applyProtection="1">
      <alignment horizontal="left" vertical="center"/>
      <protection locked="0"/>
    </xf>
    <xf numFmtId="0" fontId="72" fillId="8" borderId="0" xfId="0" applyFont="1" applyFill="1" applyAlignment="1">
      <alignment horizontal="left" vertical="top" wrapText="1"/>
    </xf>
    <xf numFmtId="0" fontId="8" fillId="8" borderId="0" xfId="0" applyFont="1" applyFill="1" applyBorder="1" applyAlignment="1" applyProtection="1">
      <alignment horizontal="left" vertical="top"/>
      <protection locked="0"/>
    </xf>
    <xf numFmtId="0" fontId="42" fillId="8" borderId="0" xfId="0" applyFont="1" applyFill="1" applyBorder="1" applyAlignment="1" applyProtection="1">
      <alignment horizontal="left" vertical="center"/>
    </xf>
    <xf numFmtId="0" fontId="15" fillId="0" borderId="0" xfId="0" applyFont="1" applyBorder="1" applyAlignment="1">
      <alignment wrapText="1"/>
    </xf>
    <xf numFmtId="0" fontId="0" fillId="26" borderId="65" xfId="0" applyFont="1" applyFill="1" applyBorder="1" applyAlignment="1">
      <alignment horizontal="left" vertical="top" wrapText="1"/>
    </xf>
    <xf numFmtId="0" fontId="0" fillId="27" borderId="29" xfId="0" applyFont="1" applyFill="1" applyBorder="1" applyAlignment="1">
      <alignment horizontal="left" vertical="top" wrapText="1"/>
    </xf>
    <xf numFmtId="0" fontId="0" fillId="27" borderId="52" xfId="0" applyFont="1" applyFill="1" applyBorder="1" applyAlignment="1">
      <alignment horizontal="left" vertical="top" wrapText="1"/>
    </xf>
    <xf numFmtId="0" fontId="0" fillId="26" borderId="30" xfId="0" applyFont="1" applyFill="1" applyBorder="1" applyAlignment="1">
      <alignment horizontal="left" vertical="top" wrapText="1"/>
    </xf>
    <xf numFmtId="0" fontId="0" fillId="26" borderId="27" xfId="0" applyFont="1" applyFill="1" applyBorder="1" applyAlignment="1">
      <alignment horizontal="left" vertical="top" wrapText="1"/>
    </xf>
    <xf numFmtId="0" fontId="0" fillId="9" borderId="29" xfId="0" applyFont="1" applyFill="1" applyBorder="1" applyAlignment="1">
      <alignment horizontal="left" vertical="top" wrapText="1"/>
    </xf>
    <xf numFmtId="0" fontId="0" fillId="9" borderId="30" xfId="0" applyFont="1" applyFill="1" applyBorder="1" applyAlignment="1">
      <alignment horizontal="left" vertical="top" wrapText="1"/>
    </xf>
    <xf numFmtId="0" fontId="15" fillId="26" borderId="31" xfId="0" applyFont="1" applyFill="1" applyBorder="1" applyAlignment="1">
      <alignment horizontal="left" vertical="top" wrapText="1"/>
    </xf>
    <xf numFmtId="0" fontId="0" fillId="9" borderId="52" xfId="0" applyFont="1" applyFill="1" applyBorder="1" applyAlignment="1">
      <alignment horizontal="left" vertical="top" wrapText="1"/>
    </xf>
    <xf numFmtId="0" fontId="0" fillId="9" borderId="0" xfId="0" applyFont="1" applyFill="1" applyBorder="1" applyAlignment="1">
      <alignment horizontal="left" vertical="top" wrapText="1"/>
    </xf>
    <xf numFmtId="0" fontId="69" fillId="0" borderId="0" xfId="0" applyFont="1" applyAlignment="1">
      <alignment vertical="top" wrapText="1"/>
    </xf>
    <xf numFmtId="0" fontId="49" fillId="28" borderId="0" xfId="0" applyFont="1" applyFill="1" applyAlignment="1">
      <alignment vertical="top" wrapText="1"/>
    </xf>
    <xf numFmtId="0" fontId="0" fillId="31" borderId="30" xfId="0" applyFont="1" applyFill="1" applyBorder="1" applyAlignment="1">
      <alignment horizontal="left" vertical="top" wrapText="1"/>
    </xf>
    <xf numFmtId="0" fontId="0" fillId="26" borderId="63" xfId="0" applyFont="1" applyFill="1" applyBorder="1" applyAlignment="1">
      <alignment horizontal="left" vertical="top" wrapText="1"/>
    </xf>
    <xf numFmtId="0" fontId="0" fillId="26" borderId="31" xfId="0" applyFont="1" applyFill="1" applyBorder="1" applyAlignment="1">
      <alignment horizontal="left" vertical="top" wrapText="1"/>
    </xf>
    <xf numFmtId="0" fontId="52" fillId="26" borderId="27" xfId="0" applyFont="1" applyFill="1" applyBorder="1" applyAlignment="1">
      <alignment horizontal="left" vertical="top" wrapText="1"/>
    </xf>
    <xf numFmtId="0" fontId="52" fillId="26" borderId="64" xfId="0" applyFont="1" applyFill="1" applyBorder="1" applyAlignment="1">
      <alignment horizontal="left" vertical="top" wrapText="1"/>
    </xf>
    <xf numFmtId="0" fontId="52" fillId="26" borderId="28" xfId="0" applyFont="1" applyFill="1" applyBorder="1" applyAlignment="1">
      <alignment horizontal="left" vertical="top" wrapText="1"/>
    </xf>
    <xf numFmtId="0" fontId="15" fillId="26" borderId="63" xfId="0" applyFont="1" applyFill="1" applyBorder="1" applyAlignment="1">
      <alignment horizontal="left" vertical="top" wrapText="1"/>
    </xf>
    <xf numFmtId="0" fontId="15" fillId="26" borderId="27" xfId="0" applyFont="1" applyFill="1" applyBorder="1" applyAlignment="1">
      <alignment horizontal="left" vertical="top" wrapText="1"/>
    </xf>
    <xf numFmtId="0" fontId="61" fillId="18" borderId="53" xfId="0" applyFont="1" applyFill="1" applyBorder="1" applyAlignment="1" applyProtection="1">
      <alignment horizontal="center" vertical="center"/>
    </xf>
    <xf numFmtId="0" fontId="61" fillId="18" borderId="34" xfId="0" applyFont="1" applyFill="1" applyBorder="1" applyAlignment="1" applyProtection="1">
      <alignment horizontal="center" vertical="center"/>
    </xf>
    <xf numFmtId="0" fontId="52" fillId="26" borderId="26" xfId="0" applyFont="1" applyFill="1" applyBorder="1" applyAlignment="1">
      <alignment horizontal="left" vertical="top" wrapText="1"/>
    </xf>
    <xf numFmtId="0" fontId="0" fillId="26" borderId="52" xfId="0" applyFont="1" applyFill="1" applyBorder="1" applyAlignment="1">
      <alignment horizontal="left" vertical="top" wrapText="1"/>
    </xf>
    <xf numFmtId="0" fontId="0" fillId="26" borderId="28" xfId="0" applyFont="1" applyFill="1" applyBorder="1" applyAlignment="1">
      <alignment horizontal="left" vertical="top" wrapText="1"/>
    </xf>
    <xf numFmtId="0" fontId="0" fillId="6" borderId="50" xfId="0" applyFont="1" applyFill="1" applyBorder="1" applyAlignment="1" applyProtection="1">
      <alignment vertical="top" wrapText="1"/>
    </xf>
    <xf numFmtId="0" fontId="0" fillId="6" borderId="51" xfId="0" applyFont="1" applyFill="1" applyBorder="1" applyAlignment="1" applyProtection="1">
      <alignment vertical="top" wrapText="1"/>
    </xf>
    <xf numFmtId="0" fontId="19" fillId="6" borderId="50" xfId="0" applyFont="1" applyFill="1" applyBorder="1" applyAlignment="1" applyProtection="1">
      <alignment vertical="top" wrapText="1"/>
    </xf>
    <xf numFmtId="0" fontId="19" fillId="6" borderId="51" xfId="0" applyFont="1" applyFill="1" applyBorder="1" applyAlignment="1" applyProtection="1">
      <alignment vertical="top" wrapText="1"/>
    </xf>
    <xf numFmtId="0" fontId="43" fillId="32" borderId="57" xfId="0" applyFont="1" applyFill="1" applyBorder="1" applyAlignment="1">
      <alignment horizontal="left" vertical="top" wrapText="1"/>
    </xf>
    <xf numFmtId="0" fontId="43" fillId="32" borderId="59" xfId="0" applyFont="1" applyFill="1" applyBorder="1" applyAlignment="1">
      <alignment horizontal="left" vertical="top" wrapText="1"/>
    </xf>
    <xf numFmtId="0" fontId="43" fillId="29" borderId="60" xfId="0" applyFont="1" applyFill="1" applyBorder="1" applyAlignment="1">
      <alignment horizontal="left" vertical="top" wrapText="1"/>
    </xf>
    <xf numFmtId="0" fontId="43" fillId="29" borderId="57" xfId="0" applyFont="1" applyFill="1" applyBorder="1" applyAlignment="1">
      <alignment horizontal="left" vertical="top" wrapText="1"/>
    </xf>
    <xf numFmtId="1" fontId="17" fillId="11" borderId="61" xfId="0" applyNumberFormat="1" applyFont="1" applyFill="1" applyBorder="1" applyAlignment="1" applyProtection="1">
      <alignment horizontal="center" vertical="center" wrapText="1"/>
    </xf>
    <xf numFmtId="1" fontId="17" fillId="11" borderId="36" xfId="0" applyNumberFormat="1" applyFont="1" applyFill="1" applyBorder="1" applyAlignment="1" applyProtection="1">
      <alignment horizontal="center" vertical="center" wrapText="1"/>
    </xf>
    <xf numFmtId="1" fontId="17" fillId="11" borderId="62" xfId="0" applyNumberFormat="1" applyFont="1" applyFill="1" applyBorder="1" applyAlignment="1" applyProtection="1">
      <alignment horizontal="center" vertical="center" wrapText="1"/>
    </xf>
    <xf numFmtId="0" fontId="0" fillId="5" borderId="30" xfId="0" applyFont="1" applyFill="1" applyBorder="1" applyAlignment="1">
      <alignment horizontal="left" vertical="top" wrapText="1"/>
    </xf>
    <xf numFmtId="0" fontId="0" fillId="27" borderId="30" xfId="0" applyFont="1" applyFill="1" applyBorder="1" applyAlignment="1">
      <alignment horizontal="left" vertical="top" wrapText="1"/>
    </xf>
    <xf numFmtId="0" fontId="0" fillId="27" borderId="0" xfId="0" applyFont="1" applyFill="1" applyBorder="1" applyAlignment="1">
      <alignment horizontal="left" vertical="top" wrapText="1"/>
    </xf>
    <xf numFmtId="0" fontId="0" fillId="22" borderId="52" xfId="0" applyFont="1" applyFill="1" applyBorder="1" applyAlignment="1">
      <alignment horizontal="left" vertical="top" wrapText="1"/>
    </xf>
    <xf numFmtId="0" fontId="0" fillId="22" borderId="29" xfId="0" applyFont="1" applyFill="1" applyBorder="1" applyAlignment="1">
      <alignment horizontal="left" vertical="top" wrapText="1"/>
    </xf>
    <xf numFmtId="0" fontId="27" fillId="18" borderId="53" xfId="0" applyFont="1" applyFill="1" applyBorder="1" applyAlignment="1" applyProtection="1">
      <alignment horizontal="center" vertical="center"/>
    </xf>
    <xf numFmtId="0" fontId="27" fillId="18" borderId="34" xfId="0" applyFont="1" applyFill="1" applyBorder="1" applyAlignment="1" applyProtection="1">
      <alignment horizontal="center" vertical="center"/>
    </xf>
    <xf numFmtId="0" fontId="27" fillId="18" borderId="8" xfId="0" applyFont="1" applyFill="1" applyBorder="1" applyAlignment="1" applyProtection="1">
      <alignment horizontal="center" vertical="center"/>
    </xf>
    <xf numFmtId="0" fontId="61" fillId="18" borderId="54" xfId="0" applyFont="1" applyFill="1" applyBorder="1" applyAlignment="1" applyProtection="1">
      <alignment horizontal="center" vertical="center"/>
    </xf>
    <xf numFmtId="0" fontId="61" fillId="18" borderId="55" xfId="0" applyFont="1" applyFill="1" applyBorder="1" applyAlignment="1" applyProtection="1">
      <alignment horizontal="center" vertical="center"/>
    </xf>
    <xf numFmtId="0" fontId="27" fillId="18" borderId="0" xfId="0" applyFont="1" applyFill="1" applyBorder="1" applyAlignment="1" applyProtection="1">
      <alignment horizontal="center" vertical="center"/>
    </xf>
    <xf numFmtId="0" fontId="43" fillId="30" borderId="56" xfId="0" applyFont="1" applyFill="1" applyBorder="1" applyAlignment="1">
      <alignment horizontal="left" vertical="top" wrapText="1"/>
    </xf>
    <xf numFmtId="0" fontId="43" fillId="30" borderId="57" xfId="0" applyFont="1" applyFill="1" applyBorder="1" applyAlignment="1">
      <alignment horizontal="left" vertical="top" wrapText="1"/>
    </xf>
    <xf numFmtId="0" fontId="43" fillId="30" borderId="58" xfId="0" applyFont="1" applyFill="1" applyBorder="1" applyAlignment="1">
      <alignment horizontal="left" vertical="top" wrapText="1"/>
    </xf>
    <xf numFmtId="0" fontId="43" fillId="22" borderId="57" xfId="0" applyFont="1" applyFill="1" applyBorder="1" applyAlignment="1">
      <alignment horizontal="left" vertical="top" wrapText="1"/>
    </xf>
    <xf numFmtId="0" fontId="43" fillId="22" borderId="58" xfId="0" applyFont="1" applyFill="1" applyBorder="1" applyAlignment="1">
      <alignment horizontal="left" vertical="top" wrapText="1"/>
    </xf>
    <xf numFmtId="0" fontId="61" fillId="18" borderId="53" xfId="0" applyFont="1" applyFill="1" applyBorder="1" applyAlignment="1" applyProtection="1">
      <alignment horizontal="center" vertical="center" wrapText="1"/>
    </xf>
    <xf numFmtId="0" fontId="61" fillId="18" borderId="34" xfId="0" applyFont="1" applyFill="1" applyBorder="1" applyAlignment="1" applyProtection="1">
      <alignment horizontal="center" vertical="center" wrapText="1"/>
    </xf>
    <xf numFmtId="165" fontId="18" fillId="17" borderId="34" xfId="0" applyNumberFormat="1" applyFont="1" applyFill="1" applyBorder="1" applyAlignment="1" applyProtection="1">
      <alignment horizontal="center" vertical="center" wrapText="1"/>
    </xf>
    <xf numFmtId="165" fontId="18" fillId="17" borderId="8" xfId="0" applyNumberFormat="1" applyFont="1" applyFill="1" applyBorder="1" applyAlignment="1" applyProtection="1">
      <alignment horizontal="center" vertical="center" wrapText="1"/>
    </xf>
    <xf numFmtId="0" fontId="27" fillId="19" borderId="0" xfId="0" applyFont="1" applyFill="1" applyBorder="1" applyAlignment="1">
      <alignment horizontal="center"/>
    </xf>
    <xf numFmtId="0" fontId="0" fillId="4" borderId="0" xfId="0" applyFont="1" applyFill="1" applyBorder="1" applyAlignment="1">
      <alignment horizontal="left" vertical="top" wrapText="1"/>
    </xf>
    <xf numFmtId="0" fontId="13" fillId="3" borderId="0" xfId="0" applyFont="1" applyFill="1" applyBorder="1" applyAlignment="1">
      <alignment vertical="center" wrapText="1"/>
    </xf>
    <xf numFmtId="0" fontId="15" fillId="5" borderId="0" xfId="0" applyFont="1" applyFill="1" applyBorder="1" applyAlignment="1">
      <alignment horizontal="left" vertical="top" wrapText="1"/>
    </xf>
    <xf numFmtId="0" fontId="0" fillId="5" borderId="0" xfId="0" applyFont="1" applyFill="1" applyBorder="1" applyAlignment="1">
      <alignment horizontal="left" vertical="top" wrapText="1"/>
    </xf>
    <xf numFmtId="0" fontId="13" fillId="3" borderId="0" xfId="0" applyFont="1" applyFill="1" applyBorder="1" applyAlignment="1">
      <alignment horizontal="left" vertical="top" wrapText="1"/>
    </xf>
    <xf numFmtId="0" fontId="28" fillId="19" borderId="0" xfId="0" applyFont="1" applyFill="1" applyBorder="1" applyAlignment="1">
      <alignment horizontal="left" vertical="center"/>
    </xf>
    <xf numFmtId="0" fontId="0" fillId="33" borderId="0" xfId="0" applyFont="1" applyFill="1" applyBorder="1" applyAlignment="1">
      <alignment horizontal="left" vertical="top" wrapText="1"/>
    </xf>
    <xf numFmtId="0" fontId="0" fillId="33" borderId="33" xfId="0" applyFont="1" applyFill="1" applyBorder="1" applyAlignment="1">
      <alignment horizontal="left" vertical="top" wrapText="1"/>
    </xf>
    <xf numFmtId="0" fontId="0" fillId="33" borderId="32" xfId="0" applyFont="1" applyFill="1" applyBorder="1" applyAlignment="1">
      <alignment horizontal="center" vertical="center"/>
    </xf>
    <xf numFmtId="0" fontId="0" fillId="33" borderId="0"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0" xfId="0" applyFont="1" applyFill="1" applyBorder="1" applyAlignment="1">
      <alignment vertical="center" wrapText="1"/>
    </xf>
    <xf numFmtId="0" fontId="0" fillId="33" borderId="33" xfId="0" applyFont="1" applyFill="1" applyBorder="1" applyAlignment="1">
      <alignment vertical="center" wrapText="1"/>
    </xf>
    <xf numFmtId="0" fontId="55" fillId="27" borderId="66" xfId="0" applyFont="1" applyFill="1" applyBorder="1" applyAlignment="1">
      <alignment vertical="center" wrapText="1"/>
    </xf>
    <xf numFmtId="0" fontId="0" fillId="27" borderId="66" xfId="0" applyFont="1" applyFill="1" applyBorder="1" applyAlignment="1">
      <alignment horizontal="center"/>
    </xf>
    <xf numFmtId="0" fontId="61" fillId="19" borderId="0" xfId="0" applyFont="1" applyFill="1" applyAlignment="1">
      <alignment horizontal="center" vertical="center" wrapText="1"/>
    </xf>
    <xf numFmtId="0" fontId="13" fillId="34" borderId="32" xfId="0" applyFont="1" applyFill="1" applyBorder="1" applyAlignment="1">
      <alignment horizontal="center" vertical="center" wrapText="1"/>
    </xf>
    <xf numFmtId="0" fontId="61" fillId="19" borderId="0" xfId="0" applyFont="1" applyFill="1" applyAlignment="1">
      <alignment horizontal="center" vertical="top"/>
    </xf>
    <xf numFmtId="0" fontId="70" fillId="19" borderId="0" xfId="0" applyFont="1" applyFill="1" applyAlignment="1">
      <alignment horizontal="center" vertical="top"/>
    </xf>
    <xf numFmtId="0" fontId="4" fillId="19" borderId="0" xfId="0" applyFont="1" applyFill="1" applyAlignment="1">
      <alignment horizontal="center"/>
    </xf>
    <xf numFmtId="0" fontId="70" fillId="19" borderId="0" xfId="0" applyFont="1" applyFill="1" applyAlignment="1">
      <alignment horizontal="center"/>
    </xf>
    <xf numFmtId="0" fontId="55" fillId="27" borderId="33" xfId="0" applyFont="1" applyFill="1" applyBorder="1" applyAlignment="1">
      <alignment vertical="center" wrapText="1"/>
    </xf>
    <xf numFmtId="0" fontId="0" fillId="33" borderId="32" xfId="0" applyFont="1" applyFill="1" applyBorder="1" applyAlignment="1">
      <alignment horizontal="center" vertical="center" wrapText="1"/>
    </xf>
    <xf numFmtId="0" fontId="0" fillId="33" borderId="0" xfId="0" applyFont="1" applyFill="1" applyBorder="1" applyAlignment="1">
      <alignment horizontal="center" vertical="center" wrapText="1"/>
    </xf>
    <xf numFmtId="0" fontId="0" fillId="33" borderId="33" xfId="0" applyFont="1" applyFill="1" applyBorder="1" applyAlignment="1">
      <alignment horizontal="center" vertical="center" wrapText="1"/>
    </xf>
    <xf numFmtId="0" fontId="0" fillId="27" borderId="32" xfId="0" applyFont="1" applyFill="1" applyBorder="1" applyAlignment="1">
      <alignment horizontal="center"/>
    </xf>
    <xf numFmtId="0" fontId="7" fillId="7" borderId="0" xfId="0" applyFont="1" applyFill="1" applyBorder="1" applyAlignment="1">
      <alignment horizontal="left" vertical="center" wrapText="1"/>
    </xf>
    <xf numFmtId="0" fontId="106" fillId="8" borderId="0" xfId="0" applyFont="1" applyFill="1" applyBorder="1" applyAlignment="1" applyProtection="1">
      <alignment horizontal="center" vertical="center"/>
      <protection locked="0"/>
    </xf>
  </cellXfs>
  <cellStyles count="3">
    <cellStyle name="Good" xfId="2" builtinId="26"/>
    <cellStyle name="Normal" xfId="0" builtinId="0"/>
    <cellStyle name="Percent" xfId="1" builtinId="5"/>
  </cellStyles>
  <dxfs count="744">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ont>
        <color indexed="27"/>
      </font>
    </dxf>
    <dxf>
      <font>
        <color indexed="27"/>
      </font>
    </dxf>
    <dxf>
      <font>
        <color indexed="27"/>
      </font>
    </dxf>
    <dxf>
      <font>
        <color indexed="27"/>
      </font>
    </dxf>
    <dxf>
      <font>
        <color indexed="27"/>
      </font>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ont>
        <color indexed="27"/>
      </font>
    </dxf>
    <dxf>
      <font>
        <color indexed="27"/>
      </font>
    </dxf>
    <dxf>
      <font>
        <color indexed="27"/>
      </font>
    </dxf>
    <dxf>
      <font>
        <color indexed="27"/>
      </font>
    </dxf>
    <dxf>
      <font>
        <color indexed="27"/>
      </font>
    </dxf>
    <dxf>
      <font>
        <color indexed="27"/>
      </font>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ill>
        <patternFill>
          <bgColor rgb="FF66FF33"/>
        </patternFill>
      </fill>
    </dxf>
    <dxf>
      <fill>
        <patternFill>
          <bgColor indexed="10"/>
        </patternFill>
      </fill>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9FF33"/>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ill>
        <patternFill>
          <bgColor rgb="FF66FF33"/>
        </patternFill>
      </fill>
    </dxf>
    <dxf>
      <fill>
        <patternFill>
          <bgColor indexed="10"/>
        </patternFill>
      </fill>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99FF99"/>
        </patternFill>
      </fill>
    </dxf>
    <dxf>
      <fill>
        <patternFill>
          <bgColor rgb="FF66FF33"/>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28" Type="http://schemas.openxmlformats.org/officeDocument/2006/relationships/customXml" Target="../customXml/item7.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 Id="rId27" Type="http://schemas.openxmlformats.org/officeDocument/2006/relationships/customXml" Target="../customXml/item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95250" cmpd="sng"/>
          </c:spPr>
          <c:marker>
            <c:symbol val="none"/>
          </c:marker>
          <c:cat>
            <c:strRef>
              <c:f>Apkopojums!$E$34:$E$40</c:f>
              <c:strCache>
                <c:ptCount val="7"/>
                <c:pt idx="0">
                  <c:v>Sagatavošanās pasākumi un pārvaldība pirms notikuma</c:v>
                </c:pt>
                <c:pt idx="1">
                  <c:v>Resursi: apmācīts darbaspēks</c:v>
                </c:pt>
                <c:pt idx="2">
                  <c:v>Atbalsta spējas: uzraudzība</c:v>
                </c:pt>
                <c:pt idx="3">
                  <c:v>Atbalsta spējas: riska novērtēšana</c:v>
                </c:pt>
                <c:pt idx="4">
                  <c:v>Reaģēšanas uz notikumu pārvaldība</c:v>
                </c:pt>
                <c:pt idx="5">
                  <c:v>Izvērtēšana pēc notikuma</c:v>
                </c:pt>
                <c:pt idx="6">
                  <c:v>Gūto atziņu īstenošana</c:v>
                </c:pt>
              </c:strCache>
            </c:strRef>
          </c:cat>
          <c:val>
            <c:numRef>
              <c:f>Apkopojums!$G$34:$G$40</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CEF-4C6D-A12E-C28BC71C4C1D}"/>
            </c:ext>
          </c:extLst>
        </c:ser>
        <c:dLbls>
          <c:showLegendKey val="0"/>
          <c:showVal val="0"/>
          <c:showCatName val="0"/>
          <c:showSerName val="0"/>
          <c:showPercent val="0"/>
          <c:showBubbleSize val="0"/>
        </c:dLbls>
        <c:axId val="59610411"/>
        <c:axId val="14528369"/>
      </c:radarChart>
      <c:catAx>
        <c:axId val="59610411"/>
        <c:scaling>
          <c:orientation val="minMax"/>
        </c:scaling>
        <c:delete val="0"/>
        <c:axPos val="b"/>
        <c:majorGridlines/>
        <c:numFmt formatCode="General" sourceLinked="1"/>
        <c:majorTickMark val="out"/>
        <c:minorTickMark val="none"/>
        <c:tickLblPos val="nextTo"/>
        <c:spPr>
          <a:ln w="9525" cap="flat" cmpd="sng"/>
        </c:spPr>
        <c:txPr>
          <a:bodyPr rot="0" vert="horz"/>
          <a:lstStyle/>
          <a:p>
            <a:pPr>
              <a:defRPr lang="en-US" sz="1000" b="0" i="0" u="none" baseline="0">
                <a:solidFill>
                  <a:srgbClr val="000000"/>
                </a:solidFill>
                <a:latin typeface="Calibri"/>
                <a:ea typeface="Calibri"/>
                <a:cs typeface="Calibri"/>
              </a:defRPr>
            </a:pPr>
            <a:endParaRPr lang="en-US"/>
          </a:p>
        </c:txPr>
        <c:crossAx val="14528369"/>
        <c:crosses val="autoZero"/>
        <c:auto val="0"/>
        <c:lblAlgn val="ctr"/>
        <c:lblOffset val="100"/>
        <c:noMultiLvlLbl val="0"/>
      </c:catAx>
      <c:valAx>
        <c:axId val="14528369"/>
        <c:scaling>
          <c:orientation val="minMax"/>
        </c:scaling>
        <c:delete val="0"/>
        <c:axPos val="l"/>
        <c:majorGridlines/>
        <c:numFmt formatCode="0.0" sourceLinked="1"/>
        <c:majorTickMark val="cross"/>
        <c:minorTickMark val="none"/>
        <c:tickLblPos val="nextTo"/>
        <c:spPr>
          <a:ln w="9525" cap="flat" cmpd="sng"/>
        </c:spPr>
        <c:txPr>
          <a:bodyPr rot="0" vert="horz"/>
          <a:lstStyle/>
          <a:p>
            <a:pPr>
              <a:defRPr lang="en-US" sz="1000" b="0" i="0" u="none" baseline="0">
                <a:solidFill>
                  <a:srgbClr val="000000"/>
                </a:solidFill>
                <a:latin typeface="Calibri"/>
                <a:ea typeface="Calibri"/>
                <a:cs typeface="Calibri"/>
              </a:defRPr>
            </a:pPr>
            <a:endParaRPr lang="en-US"/>
          </a:p>
        </c:txPr>
        <c:crossAx val="59610411"/>
        <c:crosses val="autoZero"/>
        <c:crossBetween val="between"/>
      </c:valAx>
    </c:plotArea>
    <c:plotVisOnly val="1"/>
    <c:dispBlanksAs val="gap"/>
    <c:showDLblsOverMax val="0"/>
  </c:chart>
  <c:txPr>
    <a:bodyPr rot="0" vert="horz"/>
    <a:lstStyle/>
    <a:p>
      <a:pPr>
        <a:defRPr lang="en-US" sz="1000" b="0" i="0" u="non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95250" cmpd="sng"/>
          </c:spPr>
          <c:marker>
            <c:symbol val="none"/>
          </c:marker>
          <c:cat>
            <c:strRef>
              <c:f>Apkopojums!$E$46:$E$52</c:f>
              <c:strCache>
                <c:ptCount val="7"/>
                <c:pt idx="0">
                  <c:v>Sagatavošanās pasākumi un pārvaldība pirms notikuma</c:v>
                </c:pt>
                <c:pt idx="1">
                  <c:v>Resursi: apmācīts darbaspēks</c:v>
                </c:pt>
                <c:pt idx="2">
                  <c:v>Atbalsta spējas: uzraudzība</c:v>
                </c:pt>
                <c:pt idx="3">
                  <c:v>Atbalsta spējas: riska novērtēšana</c:v>
                </c:pt>
                <c:pt idx="4">
                  <c:v>Reaģēšanas uz notikumu pārvaldība</c:v>
                </c:pt>
                <c:pt idx="5">
                  <c:v>Izvērtēšana pēc notikuma</c:v>
                </c:pt>
                <c:pt idx="6">
                  <c:v>Gūto atziņu īstenošana</c:v>
                </c:pt>
              </c:strCache>
            </c:strRef>
          </c:cat>
          <c:val>
            <c:numRef>
              <c:f>Apkopojums!$G$46:$G$52</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DBD-4A9A-ACE5-9BAECEE4DFAC}"/>
            </c:ext>
          </c:extLst>
        </c:ser>
        <c:dLbls>
          <c:showLegendKey val="0"/>
          <c:showVal val="0"/>
          <c:showCatName val="0"/>
          <c:showSerName val="0"/>
          <c:showPercent val="0"/>
          <c:showBubbleSize val="0"/>
        </c:dLbls>
        <c:axId val="1254748"/>
        <c:axId val="55329978"/>
      </c:radarChart>
      <c:catAx>
        <c:axId val="1254748"/>
        <c:scaling>
          <c:orientation val="minMax"/>
        </c:scaling>
        <c:delete val="0"/>
        <c:axPos val="b"/>
        <c:majorGridlines/>
        <c:numFmt formatCode="General" sourceLinked="1"/>
        <c:majorTickMark val="out"/>
        <c:minorTickMark val="none"/>
        <c:tickLblPos val="nextTo"/>
        <c:spPr>
          <a:ln w="9525" cap="flat" cmpd="sng"/>
        </c:spPr>
        <c:txPr>
          <a:bodyPr rot="0" vert="horz"/>
          <a:lstStyle/>
          <a:p>
            <a:pPr>
              <a:defRPr lang="en-US" sz="1000" b="0" i="0" u="none" baseline="0">
                <a:solidFill>
                  <a:srgbClr val="000000"/>
                </a:solidFill>
                <a:latin typeface="Calibri"/>
                <a:ea typeface="Calibri"/>
                <a:cs typeface="Calibri"/>
              </a:defRPr>
            </a:pPr>
            <a:endParaRPr lang="en-US"/>
          </a:p>
        </c:txPr>
        <c:crossAx val="55329978"/>
        <c:crosses val="autoZero"/>
        <c:auto val="0"/>
        <c:lblAlgn val="ctr"/>
        <c:lblOffset val="100"/>
        <c:noMultiLvlLbl val="0"/>
      </c:catAx>
      <c:valAx>
        <c:axId val="55329978"/>
        <c:scaling>
          <c:orientation val="minMax"/>
        </c:scaling>
        <c:delete val="0"/>
        <c:axPos val="l"/>
        <c:majorGridlines/>
        <c:numFmt formatCode="0.0" sourceLinked="1"/>
        <c:majorTickMark val="cross"/>
        <c:minorTickMark val="none"/>
        <c:tickLblPos val="nextTo"/>
        <c:spPr>
          <a:ln w="9525" cap="flat" cmpd="sng"/>
        </c:spPr>
        <c:txPr>
          <a:bodyPr rot="0" vert="horz"/>
          <a:lstStyle/>
          <a:p>
            <a:pPr>
              <a:defRPr lang="en-US" sz="1000" b="0" i="0" u="none" baseline="0">
                <a:solidFill>
                  <a:srgbClr val="000000"/>
                </a:solidFill>
                <a:latin typeface="Calibri"/>
                <a:ea typeface="Calibri"/>
                <a:cs typeface="Calibri"/>
              </a:defRPr>
            </a:pPr>
            <a:endParaRPr lang="en-US"/>
          </a:p>
        </c:txPr>
        <c:crossAx val="1254748"/>
        <c:crosses val="autoZero"/>
        <c:crossBetween val="between"/>
      </c:valAx>
    </c:plotArea>
    <c:plotVisOnly val="1"/>
    <c:dispBlanksAs val="gap"/>
    <c:showDLblsOverMax val="0"/>
  </c:chart>
  <c:txPr>
    <a:bodyPr rot="0" vert="horz"/>
    <a:lstStyle/>
    <a:p>
      <a:pPr>
        <a:defRPr lang="en-US" sz="1000" b="0" i="0" u="non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sz="1600" b="1" u="none"/>
              <a:t>HEPSA STRATEGIC FRAMEWORK: </a:t>
            </a:r>
            <a:endParaRPr lang="en-US"/>
          </a:p>
          <a:p>
            <a:pPr>
              <a:defRPr/>
            </a:pPr>
            <a:r>
              <a:rPr sz="1600" b="1" u="none"/>
              <a:t>each phase has a specific preparedness GOAL</a:t>
            </a:r>
            <a:endParaRPr lang="en-US"/>
          </a:p>
        </c:rich>
      </c:tx>
      <c:layout>
        <c:manualLayout>
          <c:xMode val="edge"/>
          <c:yMode val="edge"/>
          <c:x val="0.32874999999999999"/>
          <c:y val="4.1750000000000002E-2"/>
        </c:manualLayout>
      </c:layout>
      <c:overlay val="0"/>
      <c:spPr>
        <a:solidFill>
          <a:srgbClr val="376092"/>
        </a:solidFill>
        <a:ln w="25400">
          <a:noFill/>
        </a:ln>
      </c:spPr>
    </c:title>
    <c:autoTitleDeleted val="0"/>
    <c:plotArea>
      <c:layout>
        <c:manualLayout>
          <c:layoutTarget val="inner"/>
          <c:xMode val="edge"/>
          <c:yMode val="edge"/>
          <c:x val="0.29225000000000001"/>
          <c:y val="0.18625"/>
          <c:w val="0.41575000000000001"/>
          <c:h val="0.74124999999999996"/>
        </c:manualLayout>
      </c:layout>
      <c:doughnutChart>
        <c:varyColors val="1"/>
        <c:ser>
          <c:idx val="0"/>
          <c:order val="0"/>
          <c:spPr>
            <a:solidFill>
              <a:srgbClr val="4F81BD"/>
            </a:solidFill>
            <a:ln w="25400">
              <a:noFill/>
            </a:ln>
          </c:spPr>
          <c:dPt>
            <c:idx val="0"/>
            <c:bubble3D val="0"/>
            <c:spPr>
              <a:solidFill>
                <a:srgbClr val="0070C0"/>
              </a:solidFill>
              <a:ln w="12700" cap="flat" cmpd="sng">
                <a:solidFill>
                  <a:srgbClr val="FFFFFF"/>
                </a:solidFill>
                <a:prstDash val="solid"/>
              </a:ln>
            </c:spPr>
            <c:extLst>
              <c:ext xmlns:c16="http://schemas.microsoft.com/office/drawing/2014/chart" uri="{C3380CC4-5D6E-409C-BE32-E72D297353CC}">
                <c16:uniqueId val="{00000001-E04E-42CE-9232-77604663F01C}"/>
              </c:ext>
            </c:extLst>
          </c:dPt>
          <c:dPt>
            <c:idx val="1"/>
            <c:bubble3D val="0"/>
            <c:spPr>
              <a:solidFill>
                <a:srgbClr val="C00000"/>
              </a:solidFill>
              <a:ln w="12700" cap="flat" cmpd="sng">
                <a:solidFill>
                  <a:srgbClr val="FFFFFF"/>
                </a:solidFill>
                <a:prstDash val="solid"/>
              </a:ln>
            </c:spPr>
            <c:extLst>
              <c:ext xmlns:c16="http://schemas.microsoft.com/office/drawing/2014/chart" uri="{C3380CC4-5D6E-409C-BE32-E72D297353CC}">
                <c16:uniqueId val="{00000003-E04E-42CE-9232-77604663F01C}"/>
              </c:ext>
            </c:extLst>
          </c:dPt>
          <c:dPt>
            <c:idx val="2"/>
            <c:bubble3D val="0"/>
            <c:spPr>
              <a:solidFill>
                <a:srgbClr val="77933C"/>
              </a:solidFill>
              <a:ln w="12700" cap="flat" cmpd="sng">
                <a:solidFill>
                  <a:srgbClr val="FFFFFF"/>
                </a:solidFill>
                <a:prstDash val="solid"/>
              </a:ln>
            </c:spPr>
            <c:extLst>
              <c:ext xmlns:c16="http://schemas.microsoft.com/office/drawing/2014/chart" uri="{C3380CC4-5D6E-409C-BE32-E72D297353CC}">
                <c16:uniqueId val="{00000005-E04E-42CE-9232-77604663F01C}"/>
              </c:ext>
            </c:extLst>
          </c:dPt>
          <c:dLbls>
            <c:dLbl>
              <c:idx val="1"/>
              <c:layout>
                <c:manualLayout>
                  <c:x val="1.325E-2"/>
                  <c:y val="-1.95E-2"/>
                </c:manualLayout>
              </c:layout>
              <c:spPr>
                <a:noFill/>
                <a:ln w="25400">
                  <a:noFill/>
                </a:ln>
              </c:spPr>
              <c:txPr>
                <a:bodyPr rot="0" vert="horz"/>
                <a:lstStyle/>
                <a:p>
                  <a:pPr algn="ctr">
                    <a:defRPr lang="en-US" sz="1600" b="1" i="0" u="none" baseline="0">
                      <a:solidFill>
                        <a:srgbClr val="003366"/>
                      </a:solidFill>
                      <a:latin typeface="Calibri"/>
                      <a:ea typeface="Calibri"/>
                      <a:cs typeface="Calibri"/>
                    </a:defRPr>
                  </a:pPr>
                  <a:endParaRPr lang="en-US"/>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04E-42CE-9232-77604663F01C}"/>
                </c:ext>
              </c:extLst>
            </c:dLbl>
            <c:spPr>
              <a:noFill/>
              <a:ln w="25400">
                <a:noFill/>
              </a:ln>
            </c:spPr>
            <c:txPr>
              <a:bodyPr rot="0" vert="horz">
                <a:spAutoFit/>
              </a:bodyPr>
              <a:lstStyle/>
              <a:p>
                <a:pPr algn="ctr">
                  <a:defRPr lang="en-US" sz="1600" b="1" i="0" u="none" baseline="0">
                    <a:solidFill>
                      <a:srgbClr val="003366"/>
                    </a:solidFill>
                    <a:latin typeface="Calibri"/>
                    <a:ea typeface="Calibri"/>
                    <a:cs typeface="Calibri"/>
                  </a:defRPr>
                </a:pPr>
                <a:endParaRPr lang="en-US"/>
              </a:p>
            </c:txPr>
            <c:showLegendKey val="0"/>
            <c:showVal val="0"/>
            <c:showCatName val="1"/>
            <c:showSerName val="0"/>
            <c:showPercent val="0"/>
            <c:showBubbleSize val="0"/>
            <c:showLeaderLines val="0"/>
            <c:extLst>
              <c:ext xmlns:c15="http://schemas.microsoft.com/office/drawing/2012/chart" uri="{CE6537A1-D6FC-4f65-9D91-7224C49458BB}"/>
            </c:extLst>
          </c:dLbls>
          <c:cat>
            <c:strRef>
              <c:f>Figures!$J$10:$J$12</c:f>
              <c:strCache>
                <c:ptCount val="3"/>
                <c:pt idx="0">
                  <c:v>Pre-event: RISK MANAGEMENT (GOAL 1)</c:v>
                </c:pt>
                <c:pt idx="1">
                  <c:v>Event: EMERGENCY MANAGEMENT (GOAL 2)</c:v>
                </c:pt>
                <c:pt idx="2">
                  <c:v>Post-event: RECOVERY MANAGEMENT (GOAL 3)</c:v>
                </c:pt>
              </c:strCache>
            </c:strRef>
          </c:cat>
          <c:val>
            <c:numRef>
              <c:f>Figures!$K$10:$K$12</c:f>
              <c:numCache>
                <c:formatCode>General</c:formatCode>
                <c:ptCount val="3"/>
                <c:pt idx="0">
                  <c:v>1</c:v>
                </c:pt>
                <c:pt idx="1">
                  <c:v>1</c:v>
                </c:pt>
                <c:pt idx="2">
                  <c:v>1</c:v>
                </c:pt>
              </c:numCache>
            </c:numRef>
          </c:val>
          <c:extLst>
            <c:ext xmlns:c16="http://schemas.microsoft.com/office/drawing/2014/chart" uri="{C3380CC4-5D6E-409C-BE32-E72D297353CC}">
              <c16:uniqueId val="{00000006-E04E-42CE-9232-77604663F01C}"/>
            </c:ext>
          </c:extLst>
        </c:ser>
        <c:dLbls>
          <c:showLegendKey val="0"/>
          <c:showVal val="0"/>
          <c:showCatName val="0"/>
          <c:showSerName val="0"/>
          <c:showPercent val="0"/>
          <c:showBubbleSize val="0"/>
          <c:showLeaderLines val="0"/>
        </c:dLbls>
        <c:firstSliceAng val="0"/>
        <c:holeSize val="54"/>
      </c:doughnutChart>
      <c:spPr>
        <a:noFill/>
        <a:ln w="25400">
          <a:noFill/>
        </a:ln>
      </c:spPr>
    </c:plotArea>
    <c:plotVisOnly val="1"/>
    <c:dispBlanksAs val="gap"/>
    <c:showDLblsOverMax val="0"/>
  </c:chart>
  <c:spPr>
    <a:solidFill>
      <a:schemeClr val="bg1"/>
    </a:solidFill>
    <a:ln w="9525" cap="flat" cmpd="sng">
      <a:solidFill>
        <a:schemeClr val="tx1">
          <a:lumMod val="15000"/>
          <a:lumOff val="85000"/>
        </a:schemeClr>
      </a:solidFill>
      <a:round/>
    </a:ln>
  </c:spPr>
  <c:txPr>
    <a:bodyPr rot="0" vert="horz"/>
    <a:lstStyle/>
    <a:p>
      <a:pPr>
        <a:defRPr lang="en-US" sz="1000" b="0" i="0" u="non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Overview%20BSI%20&amp;%20CSI'!A1"/><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hyperlink" Target="#'D1'!A1"/></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2'!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3'!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4'!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5'!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6'!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7'!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Apkopojums'!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47625</xdr:colOff>
      <xdr:row>0</xdr:row>
      <xdr:rowOff>371475</xdr:rowOff>
    </xdr:from>
    <xdr:ext cx="1095375" cy="1000125"/>
    <xdr:pic>
      <xdr:nvPicPr>
        <xdr:cNvPr id="578248"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23850" y="371475"/>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1193800</xdr:colOff>
      <xdr:row>32</xdr:row>
      <xdr:rowOff>180975</xdr:rowOff>
    </xdr:from>
    <xdr:to>
      <xdr:col>2</xdr:col>
      <xdr:colOff>4213225</xdr:colOff>
      <xdr:row>41</xdr:row>
      <xdr:rowOff>342900</xdr:rowOff>
    </xdr:to>
    <xdr:graphicFrame macro="">
      <xdr:nvGraphicFramePr>
        <xdr:cNvPr id="1422930"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1104900</xdr:colOff>
      <xdr:row>45</xdr:row>
      <xdr:rowOff>85725</xdr:rowOff>
    </xdr:from>
    <xdr:to>
      <xdr:col>2</xdr:col>
      <xdr:colOff>4143375</xdr:colOff>
      <xdr:row>57</xdr:row>
      <xdr:rowOff>38100</xdr:rowOff>
    </xdr:to>
    <xdr:graphicFrame macro="">
      <xdr:nvGraphicFramePr>
        <xdr:cNvPr id="1422931"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676424</xdr:colOff>
      <xdr:row>54</xdr:row>
      <xdr:rowOff>75902</xdr:rowOff>
    </xdr:from>
    <xdr:to>
      <xdr:col>8</xdr:col>
      <xdr:colOff>686098</xdr:colOff>
      <xdr:row>56</xdr:row>
      <xdr:rowOff>37951</xdr:rowOff>
    </xdr:to>
    <xdr:sp macro="" textlink="" fLocksText="0">
      <xdr:nvSpPr>
        <xdr:cNvPr id="1620" name="Rounded Rectangle 5">
          <a:hlinkClick xmlns:r="http://schemas.openxmlformats.org/officeDocument/2006/relationships" r:id="rId3"/>
        </xdr:cNvPr>
        <xdr:cNvSpPr/>
      </xdr:nvSpPr>
      <xdr:spPr>
        <a:xfrm>
          <a:off x="11525250" y="15706725"/>
          <a:ext cx="971550" cy="285750"/>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Nākamais</a:t>
          </a:r>
        </a:p>
      </xdr:txBody>
    </xdr:sp>
    <xdr:clientData/>
  </xdr:twoCellAnchor>
  <xdr:oneCellAnchor>
    <xdr:from>
      <xdr:col>1</xdr:col>
      <xdr:colOff>0</xdr:colOff>
      <xdr:row>63</xdr:row>
      <xdr:rowOff>0</xdr:rowOff>
    </xdr:from>
    <xdr:ext cx="8220075" cy="1495425"/>
    <xdr:pic>
      <xdr:nvPicPr>
        <xdr:cNvPr id="1422933" name="Picture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323850" y="17516475"/>
          <a:ext cx="82200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twoCellAnchor>
    <xdr:from>
      <xdr:col>22</xdr:col>
      <xdr:colOff>66768</xdr:colOff>
      <xdr:row>2</xdr:row>
      <xdr:rowOff>28910</xdr:rowOff>
    </xdr:from>
    <xdr:to>
      <xdr:col>22</xdr:col>
      <xdr:colOff>276365</xdr:colOff>
      <xdr:row>2</xdr:row>
      <xdr:rowOff>171896</xdr:rowOff>
    </xdr:to>
    <xdr:sp macro="" textlink="" fLocksText="0">
      <xdr:nvSpPr>
        <xdr:cNvPr id="2224" name="Left Brace 1"/>
        <xdr:cNvSpPr/>
      </xdr:nvSpPr>
      <xdr:spPr>
        <a:xfrm>
          <a:off x="22183725" y="409575"/>
          <a:ext cx="209550" cy="142875"/>
        </a:xfrm>
        <a:prstGeom prst="leftBrace">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en-GB"/>
        </a:p>
      </xdr:txBody>
    </xdr:sp>
    <xdr:clientData/>
  </xdr:twoCellAnchor>
  <xdr:twoCellAnchor>
    <xdr:from>
      <xdr:col>24</xdr:col>
      <xdr:colOff>38063</xdr:colOff>
      <xdr:row>2</xdr:row>
      <xdr:rowOff>47662</xdr:rowOff>
    </xdr:from>
    <xdr:to>
      <xdr:col>24</xdr:col>
      <xdr:colOff>247697</xdr:colOff>
      <xdr:row>2</xdr:row>
      <xdr:rowOff>190649</xdr:rowOff>
    </xdr:to>
    <xdr:sp macro="" textlink="" fLocksText="0">
      <xdr:nvSpPr>
        <xdr:cNvPr id="2225" name="Left Brace 2"/>
        <xdr:cNvSpPr/>
      </xdr:nvSpPr>
      <xdr:spPr>
        <a:xfrm>
          <a:off x="23260050" y="428625"/>
          <a:ext cx="209550" cy="142875"/>
        </a:xfrm>
        <a:prstGeom prst="leftBrace">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en-GB"/>
        </a:p>
      </xdr:txBody>
    </xdr:sp>
    <xdr:clientData/>
  </xdr:twoCellAnchor>
  <xdr:twoCellAnchor>
    <xdr:from>
      <xdr:col>26</xdr:col>
      <xdr:colOff>38063</xdr:colOff>
      <xdr:row>2</xdr:row>
      <xdr:rowOff>47662</xdr:rowOff>
    </xdr:from>
    <xdr:to>
      <xdr:col>26</xdr:col>
      <xdr:colOff>247697</xdr:colOff>
      <xdr:row>2</xdr:row>
      <xdr:rowOff>190649</xdr:rowOff>
    </xdr:to>
    <xdr:sp macro="" textlink="" fLocksText="0">
      <xdr:nvSpPr>
        <xdr:cNvPr id="2226" name="Left Brace 3"/>
        <xdr:cNvSpPr/>
      </xdr:nvSpPr>
      <xdr:spPr>
        <a:xfrm>
          <a:off x="24384000" y="428625"/>
          <a:ext cx="209550" cy="142875"/>
        </a:xfrm>
        <a:prstGeom prst="leftBrace">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en-GB"/>
        </a:p>
      </xdr:txBody>
    </xdr:sp>
    <xdr:clientData/>
  </xdr:twoCellAnchor>
  <xdr:twoCellAnchor>
    <xdr:from>
      <xdr:col>1</xdr:col>
      <xdr:colOff>0</xdr:colOff>
      <xdr:row>8</xdr:row>
      <xdr:rowOff>0</xdr:rowOff>
    </xdr:from>
    <xdr:to>
      <xdr:col>8</xdr:col>
      <xdr:colOff>142875</xdr:colOff>
      <xdr:row>43</xdr:row>
      <xdr:rowOff>95250</xdr:rowOff>
    </xdr:to>
    <xdr:graphicFrame macro="">
      <xdr:nvGraphicFramePr>
        <xdr:cNvPr id="1797299"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44</xdr:row>
      <xdr:rowOff>0</xdr:rowOff>
    </xdr:from>
    <xdr:ext cx="5257800" cy="1476375"/>
    <xdr:pic>
      <xdr:nvPicPr>
        <xdr:cNvPr id="1797300" name="Picture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352425" y="8391525"/>
          <a:ext cx="5257800"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2.xml><?xml version="1.0" encoding="utf-8"?>
<c:userShapes xmlns:c="http://schemas.openxmlformats.org/drawingml/2006/chart">
  <cdr:relSizeAnchor xmlns:cdr="http://schemas.openxmlformats.org/drawingml/2006/chartDrawing">
    <cdr:from>
      <cdr:x>0.24825</cdr:x>
      <cdr:y>0.146</cdr:y>
    </cdr:from>
    <cdr:to>
      <cdr:x>0.74975</cdr:x>
      <cdr:y>0.93975</cdr:y>
    </cdr:to>
    <cdr:sp macro="" textlink="" fLocksText="0">
      <cdr:nvSpPr>
        <cdr:cNvPr id="3" name="Rectangle 2"/>
        <cdr:cNvSpPr/>
      </cdr:nvSpPr>
      <cdr:spPr>
        <a:xfrm xmlns:a="http://schemas.openxmlformats.org/drawingml/2006/main">
          <a:off x="2809875" y="981075"/>
          <a:ext cx="5695950" cy="5372100"/>
        </a:xfrm>
        <a:prstGeom xmlns:a="http://schemas.openxmlformats.org/drawingml/2006/main" prst="rect">
          <a:avLst/>
        </a:prstGeom>
        <a:noFill xmlns:a="http://schemas.openxmlformats.org/drawingml/2006/main"/>
        <a:ln xmlns:a="http://schemas.openxmlformats.org/drawingml/2006/main">
          <a:solidFill>
            <a:srgbClr val="0070C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bg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0.7515</cdr:x>
      <cdr:y>0.5445</cdr:y>
    </cdr:from>
    <cdr:to>
      <cdr:x>0.79075</cdr:x>
      <cdr:y>0.57525</cdr:y>
    </cdr:to>
    <cdr:sp macro="" textlink="" fLocksText="0">
      <cdr:nvSpPr>
        <cdr:cNvPr id="5" name="Right Arrow 4"/>
        <cdr:cNvSpPr/>
      </cdr:nvSpPr>
      <cdr:spPr>
        <a:xfrm xmlns:a="http://schemas.openxmlformats.org/drawingml/2006/main">
          <a:off x="8524875" y="3676650"/>
          <a:ext cx="447675" cy="209550"/>
        </a:xfrm>
        <a:prstGeom xmlns:a="http://schemas.openxmlformats.org/drawingml/2006/main" prst="rightArrow">
          <a:avLst/>
        </a:prstGeom>
        <a:solidFill xmlns:a="http://schemas.openxmlformats.org/drawingml/2006/main">
          <a:srgbClr val="0070C0"/>
        </a:solidFill>
        <a:ln xmlns:a="http://schemas.openxmlformats.org/drawingml/2006/main">
          <a:solidFill>
            <a:srgbClr val="0070C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bg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0.7955</cdr:x>
      <cdr:y>0.53575</cdr:y>
    </cdr:from>
    <cdr:to>
      <cdr:x>0.96125</cdr:x>
      <cdr:y>0.86625</cdr:y>
    </cdr:to>
    <cdr:sp macro="" textlink="">
      <cdr:nvSpPr>
        <cdr:cNvPr id="6" name="TextBox 5"/>
        <cdr:cNvSpPr txBox="1"/>
      </cdr:nvSpPr>
      <cdr:spPr>
        <a:xfrm xmlns:a="http://schemas.openxmlformats.org/drawingml/2006/main">
          <a:off x="9029700" y="3619500"/>
          <a:ext cx="1885950" cy="2238375"/>
        </a:xfrm>
        <a:prstGeom xmlns:a="http://schemas.openxmlformats.org/drawingml/2006/main" prst="rect">
          <a:avLst/>
        </a:prstGeom>
      </cdr:spPr>
      <cdr:txBody>
        <a:bodyPr xmlns:a="http://schemas.openxmlformats.org/drawingml/2006/main" vertOverflow="clip" wrap="none"/>
        <a:lstStyle xmlns:a="http://schemas.openxmlformats.org/drawingml/2006/main"/>
        <a:p xmlns:a="http://schemas.openxmlformats.org/drawingml/2006/main">
          <a:endParaRPr lang="en-US"/>
        </a:p>
      </cdr:txBody>
    </cdr:sp>
  </cdr:relSizeAnchor>
  <cdr:relSizeAnchor xmlns:cdr="http://schemas.openxmlformats.org/drawingml/2006/chartDrawing">
    <cdr:from>
      <cdr:x>0.4975</cdr:x>
      <cdr:y>0.17525</cdr:y>
    </cdr:from>
    <cdr:to>
      <cdr:x>0.52775</cdr:x>
      <cdr:y>0.4</cdr:y>
    </cdr:to>
    <cdr:sp macro="" textlink="">
      <cdr:nvSpPr>
        <cdr:cNvPr id="1913860" name="Down Arrow 20"/>
        <cdr:cNvSpPr>
          <a:spLocks xmlns:a="http://schemas.openxmlformats.org/drawingml/2006/main" noChangeArrowheads="1"/>
        </cdr:cNvSpPr>
      </cdr:nvSpPr>
      <cdr:spPr bwMode="auto">
        <a:xfrm xmlns:a="http://schemas.openxmlformats.org/drawingml/2006/main" rot="5400000" flipV="1">
          <a:off x="5648325" y="1181100"/>
          <a:ext cx="342900" cy="1524000"/>
        </a:xfrm>
        <a:prstGeom xmlns:a="http://schemas.openxmlformats.org/drawingml/2006/main" prst="downArrow">
          <a:avLst>
            <a:gd name="adj1" fmla="val 60833"/>
            <a:gd name="adj2" fmla="val 100000"/>
          </a:avLst>
        </a:prstGeom>
        <a:solidFill xmlns:a="http://schemas.openxmlformats.org/drawingml/2006/main">
          <a:srgbClr val="77933C"/>
        </a:solidFill>
        <a:ln xmlns:a="http://schemas.openxmlformats.org/drawingml/2006/main" w="25400" algn="ctr">
          <a:solidFill>
            <a:srgbClr val="77933C"/>
          </a:solidFill>
          <a:miter lim="800000"/>
        </a:ln>
      </cdr:spPr>
    </cdr:sp>
  </cdr:relSizeAnchor>
  <cdr:relSizeAnchor xmlns:cdr="http://schemas.openxmlformats.org/drawingml/2006/chartDrawing">
    <cdr:from>
      <cdr:x>0.29275</cdr:x>
      <cdr:y>0.6535</cdr:y>
    </cdr:from>
    <cdr:to>
      <cdr:x>0.42525</cdr:x>
      <cdr:y>0.7045</cdr:y>
    </cdr:to>
    <cdr:sp macro="" textlink="" fLocksText="0">
      <cdr:nvSpPr>
        <cdr:cNvPr id="22" name="Down Arrow 21"/>
        <cdr:cNvSpPr/>
      </cdr:nvSpPr>
      <cdr:spPr>
        <a:xfrm xmlns:a="http://schemas.openxmlformats.org/drawingml/2006/main" rot="19910260" flipV="1">
          <a:off x="3314700" y="4410075"/>
          <a:ext cx="1504950" cy="342900"/>
        </a:xfrm>
        <a:prstGeom xmlns:a="http://schemas.openxmlformats.org/drawingml/2006/main" prst="downArrow">
          <a:avLst>
            <a:gd name="adj1" fmla="val 60836"/>
            <a:gd name="adj2" fmla="val 100000"/>
          </a:avLst>
        </a:prstGeom>
        <a:solidFill xmlns:a="http://schemas.openxmlformats.org/drawingml/2006/main">
          <a:srgbClr val="C00000"/>
        </a:solidFill>
        <a:ln xmlns:a="http://schemas.openxmlformats.org/drawingml/2006/main">
          <a:solidFill>
            <a:srgbClr val="C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bg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0.564</cdr:x>
      <cdr:y>0.6695</cdr:y>
    </cdr:from>
    <cdr:to>
      <cdr:x>0.6965</cdr:x>
      <cdr:y>0.7205</cdr:y>
    </cdr:to>
    <cdr:sp macro="" textlink="" fLocksText="0">
      <cdr:nvSpPr>
        <cdr:cNvPr id="23" name="Down Arrow 22"/>
        <cdr:cNvSpPr/>
      </cdr:nvSpPr>
      <cdr:spPr>
        <a:xfrm xmlns:a="http://schemas.openxmlformats.org/drawingml/2006/main" rot="12948504" flipV="1">
          <a:off x="6400800" y="4524375"/>
          <a:ext cx="1504950" cy="342900"/>
        </a:xfrm>
        <a:prstGeom xmlns:a="http://schemas.openxmlformats.org/drawingml/2006/main" prst="downArrow">
          <a:avLst>
            <a:gd name="adj1" fmla="val 60836"/>
            <a:gd name="adj2" fmla="val 100000"/>
          </a:avLst>
        </a:prstGeom>
        <a:solidFill xmlns:a="http://schemas.openxmlformats.org/drawingml/2006/main">
          <a:srgbClr val="0070C0"/>
        </a:solidFill>
        <a:ln xmlns:a="http://schemas.openxmlformats.org/drawingml/2006/main">
          <a:solidFill>
            <a:srgbClr val="0070C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bg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0.811</cdr:x>
      <cdr:y>0.53075</cdr:y>
    </cdr:from>
    <cdr:to>
      <cdr:x>0.904</cdr:x>
      <cdr:y>0.581</cdr:y>
    </cdr:to>
    <cdr:sp macro="" textlink="">
      <cdr:nvSpPr>
        <cdr:cNvPr id="24" name="TextBox 8"/>
        <cdr:cNvSpPr txBox="1"/>
      </cdr:nvSpPr>
      <cdr:spPr>
        <a:xfrm xmlns:a="http://schemas.openxmlformats.org/drawingml/2006/main">
          <a:off x="9201150" y="3581400"/>
          <a:ext cx="1057275" cy="342900"/>
        </a:xfrm>
        <a:prstGeom xmlns:a="http://schemas.openxmlformats.org/drawingml/2006/main" prst="rect">
          <a:avLst/>
        </a:prstGeom>
        <a:noFill xmlns:a="http://schemas.openxmlformats.org/drawingml/2006/mai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tx1"/>
        </a:fontRef>
      </cdr:style>
      <cdr:txBody>
        <a:bodyPr xmlns:a="http://schemas.openxmlformats.org/drawingml/2006/main" wrap="none"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600" b="1"/>
            <a:t>ENABLERS</a:t>
          </a:r>
        </a:p>
      </cdr:txBody>
    </cdr:sp>
  </cdr:relSizeAnchor>
</c:userShapes>
</file>

<file path=xl/drawings/drawing2.xml><?xml version="1.0" encoding="utf-8"?>
<xdr:wsDr xmlns:xdr="http://schemas.openxmlformats.org/drawingml/2006/spreadsheetDrawing" xmlns:a="http://schemas.openxmlformats.org/drawingml/2006/main">
  <xdr:twoCellAnchor>
    <xdr:from>
      <xdr:col>6</xdr:col>
      <xdr:colOff>218898</xdr:colOff>
      <xdr:row>20</xdr:row>
      <xdr:rowOff>161888</xdr:rowOff>
    </xdr:from>
    <xdr:to>
      <xdr:col>7</xdr:col>
      <xdr:colOff>19095</xdr:colOff>
      <xdr:row>22</xdr:row>
      <xdr:rowOff>85539</xdr:rowOff>
    </xdr:to>
    <xdr:sp macro="" textlink="" fLocksText="0">
      <xdr:nvSpPr>
        <xdr:cNvPr id="3329" name="Rounded Rectangle 9">
          <a:hlinkClick xmlns:r="http://schemas.openxmlformats.org/officeDocument/2006/relationships" r:id="rId1"/>
        </xdr:cNvPr>
        <xdr:cNvSpPr/>
      </xdr:nvSpPr>
      <xdr:spPr>
        <a:xfrm>
          <a:off x="9763125" y="17649825"/>
          <a:ext cx="971550" cy="285750"/>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Nākamais</a:t>
          </a:r>
        </a:p>
      </xdr:txBody>
    </xdr:sp>
    <xdr:clientData/>
  </xdr:twoCellAnchor>
  <xdr:twoCellAnchor>
    <xdr:from>
      <xdr:col>3</xdr:col>
      <xdr:colOff>1210289</xdr:colOff>
      <xdr:row>6</xdr:row>
      <xdr:rowOff>739787</xdr:rowOff>
    </xdr:from>
    <xdr:to>
      <xdr:col>4</xdr:col>
      <xdr:colOff>3085951</xdr:colOff>
      <xdr:row>8</xdr:row>
      <xdr:rowOff>533995</xdr:rowOff>
    </xdr:to>
    <xdr:sp macro="" textlink="" fLocksText="0">
      <xdr:nvSpPr>
        <xdr:cNvPr id="3330" name="Ring 4"/>
        <xdr:cNvSpPr/>
      </xdr:nvSpPr>
      <xdr:spPr>
        <a:xfrm rot="9975368">
          <a:off x="2266950" y="3067050"/>
          <a:ext cx="3152775" cy="3190875"/>
        </a:xfrm>
        <a:prstGeom prst="donut">
          <a:avLst>
            <a:gd name="adj" fmla="val 18906"/>
          </a:avLst>
        </a:prstGeom>
        <a:gradFill rotWithShape="1">
          <a:gsLst>
            <a:gs pos="0">
              <a:srgbClr val="FF0000">
                <a:lumMod val="90000"/>
                <a:lumOff val="10000"/>
              </a:srgbClr>
            </a:gs>
            <a:gs pos="35000">
              <a:srgbClr val="39870C">
                <a:lumMod val="40000"/>
                <a:lumOff val="60000"/>
              </a:srgbClr>
            </a:gs>
            <a:gs pos="100000">
              <a:srgbClr val="39870C">
                <a:lumMod val="60000"/>
                <a:lumOff val="40000"/>
              </a:srgbClr>
            </a:gs>
          </a:gsLst>
          <a:lin ang="5400000" scaled="1"/>
          <a:tileRect/>
        </a:gra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ctr"/>
        <a:lstStyle/>
        <a:p>
          <a:endParaRPr lang="en-GB"/>
        </a:p>
      </xdr:txBody>
    </xdr:sp>
    <xdr:clientData/>
  </xdr:twoCellAnchor>
  <xdr:oneCellAnchor>
    <xdr:from>
      <xdr:col>4</xdr:col>
      <xdr:colOff>266700</xdr:colOff>
      <xdr:row>6</xdr:row>
      <xdr:rowOff>1381125</xdr:rowOff>
    </xdr:from>
    <xdr:ext cx="2752725" cy="409575"/>
    <xdr:sp macro="" textlink="">
      <xdr:nvSpPr>
        <xdr:cNvPr id="1852675" name="Tekstvak 19"/>
        <xdr:cNvSpPr txBox="1">
          <a:spLocks noChangeArrowheads="1"/>
        </xdr:cNvSpPr>
      </xdr:nvSpPr>
      <xdr:spPr bwMode="auto">
        <a:xfrm rot="10800000">
          <a:off x="2600325" y="3705225"/>
          <a:ext cx="27527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45720" tIns="36576" rIns="45720" bIns="0" anchor="t" upright="1">
          <a:spAutoFit/>
        </a:bodyPr>
        <a:lstStyle/>
        <a:p>
          <a:pPr algn="ctr" rtl="0"/>
          <a:r>
            <a:rPr lang="en-US" sz="2400">
              <a:solidFill>
                <a:srgbClr val="000000"/>
              </a:solidFill>
              <a:latin typeface="Verdana"/>
              <a:ea typeface="Verdana"/>
            </a:rPr>
            <a:t>Pēc notikuma</a:t>
          </a:r>
        </a:p>
      </xdr:txBody>
    </xdr:sp>
    <xdr:clientData/>
  </xdr:oneCellAnchor>
  <xdr:twoCellAnchor>
    <xdr:from>
      <xdr:col>4</xdr:col>
      <xdr:colOff>3382677</xdr:colOff>
      <xdr:row>6</xdr:row>
      <xdr:rowOff>1391803</xdr:rowOff>
    </xdr:from>
    <xdr:to>
      <xdr:col>4</xdr:col>
      <xdr:colOff>4895980</xdr:colOff>
      <xdr:row>6</xdr:row>
      <xdr:rowOff>2119052</xdr:rowOff>
    </xdr:to>
    <xdr:sp macro="" textlink="" fLocksText="0">
      <xdr:nvSpPr>
        <xdr:cNvPr id="3332" name="Rounded Rectangle 61"/>
        <xdr:cNvSpPr/>
      </xdr:nvSpPr>
      <xdr:spPr>
        <a:xfrm>
          <a:off x="5715000" y="3714750"/>
          <a:ext cx="1514475" cy="723900"/>
        </a:xfrm>
        <a:prstGeom prst="roundRect">
          <a:avLst/>
        </a:prstGeom>
        <a:solidFill>
          <a:srgbClr val="39870C">
            <a:lumMod val="40000"/>
            <a:lumOff val="60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r>
            <a:rPr lang="en-GB" sz="1200">
              <a:solidFill>
                <a:srgbClr val="000000"/>
              </a:solidFill>
              <a:latin typeface="Tahoma" pitchFamily="34"/>
              <a:ea typeface="Tahoma"/>
              <a:cs typeface="Tahoma"/>
            </a:rPr>
            <a:t>3. Uzraudzība</a:t>
          </a:r>
          <a:r>
            <a:rPr lang="en-US" sz="1200"/>
            <a:t>
</a:t>
          </a:r>
        </a:p>
      </xdr:txBody>
    </xdr:sp>
    <xdr:clientData/>
  </xdr:twoCellAnchor>
  <xdr:twoCellAnchor>
    <xdr:from>
      <xdr:col>4</xdr:col>
      <xdr:colOff>1370874</xdr:colOff>
      <xdr:row>8</xdr:row>
      <xdr:rowOff>754559</xdr:rowOff>
    </xdr:from>
    <xdr:to>
      <xdr:col>4</xdr:col>
      <xdr:colOff>2884177</xdr:colOff>
      <xdr:row>8</xdr:row>
      <xdr:rowOff>1468487</xdr:rowOff>
    </xdr:to>
    <xdr:sp macro="" textlink="" fLocksText="0">
      <xdr:nvSpPr>
        <xdr:cNvPr id="3333" name="Rounded Rectangle 62"/>
        <xdr:cNvSpPr/>
      </xdr:nvSpPr>
      <xdr:spPr>
        <a:xfrm>
          <a:off x="3705225" y="6477000"/>
          <a:ext cx="1514475" cy="714375"/>
        </a:xfrm>
        <a:prstGeom prst="roundRect">
          <a:avLst/>
        </a:prstGeom>
        <a:solidFill>
          <a:srgbClr val="FF3300"/>
        </a:solidFill>
        <a:ln w="9525" cap="flat" cmpd="sng" algn="ctr">
          <a:noFill/>
          <a:prstDash val="solid"/>
        </a:ln>
        <a:effectLst/>
      </xdr:spPr>
      <xdr:style>
        <a:lnRef idx="1">
          <a:schemeClr val="tx1"/>
        </a:lnRef>
        <a:fillRef idx="2">
          <a:schemeClr val="tx1"/>
        </a:fillRef>
        <a:effectRef idx="1">
          <a:schemeClr val="tx1"/>
        </a:effectRef>
        <a:fontRef idx="minor">
          <a:schemeClr val="tx1"/>
        </a:fontRef>
      </xdr:style>
      <xdr:txBody>
        <a:bodyPr wrap="square" anchor="ctr"/>
        <a:lstStyle>
          <a:defPPr>
            <a:defRPr lang="nl-NL"/>
          </a:defPPr>
          <a:lvl1pPr algn="l" rtl="0" fontAlgn="base">
            <a:spcBef>
              <a:spcPct val="0"/>
            </a:spcBef>
            <a:spcAft>
              <a:spcPct val="0"/>
            </a:spcAft>
            <a:defRPr kern="1200">
              <a:solidFill>
                <a:srgbClr val="000000"/>
              </a:solidFill>
              <a:latin typeface="Verdana"/>
              <a:cs typeface="Arial"/>
            </a:defRPr>
          </a:lvl1pPr>
          <a:lvl2pPr marL="457200" algn="l" rtl="0" fontAlgn="base">
            <a:spcBef>
              <a:spcPct val="0"/>
            </a:spcBef>
            <a:spcAft>
              <a:spcPct val="0"/>
            </a:spcAft>
            <a:defRPr kern="1200">
              <a:solidFill>
                <a:srgbClr val="000000"/>
              </a:solidFill>
              <a:latin typeface="Verdana"/>
              <a:cs typeface="Arial"/>
            </a:defRPr>
          </a:lvl2pPr>
          <a:lvl3pPr marL="914400" algn="l" rtl="0" fontAlgn="base">
            <a:spcBef>
              <a:spcPct val="0"/>
            </a:spcBef>
            <a:spcAft>
              <a:spcPct val="0"/>
            </a:spcAft>
            <a:defRPr kern="1200">
              <a:solidFill>
                <a:srgbClr val="000000"/>
              </a:solidFill>
              <a:latin typeface="Verdana"/>
              <a:cs typeface="Arial"/>
            </a:defRPr>
          </a:lvl3pPr>
          <a:lvl4pPr marL="1371600" algn="l" rtl="0" fontAlgn="base">
            <a:spcBef>
              <a:spcPct val="0"/>
            </a:spcBef>
            <a:spcAft>
              <a:spcPct val="0"/>
            </a:spcAft>
            <a:defRPr kern="1200">
              <a:solidFill>
                <a:srgbClr val="000000"/>
              </a:solidFill>
              <a:latin typeface="Verdana"/>
              <a:cs typeface="Arial"/>
            </a:defRPr>
          </a:lvl4pPr>
          <a:lvl5pPr marL="1828800" algn="l" rtl="0" fontAlgn="base">
            <a:spcBef>
              <a:spcPct val="0"/>
            </a:spcBef>
            <a:spcAft>
              <a:spcPct val="0"/>
            </a:spcAft>
            <a:defRPr kern="1200">
              <a:solidFill>
                <a:srgbClr val="000000"/>
              </a:solidFill>
              <a:latin typeface="Verdana"/>
              <a:cs typeface="Arial"/>
            </a:defRPr>
          </a:lvl5pPr>
          <a:lvl6pPr marL="2286000" algn="l" defTabSz="914400" rtl="0" eaLnBrk="1" latinLnBrk="0" hangingPunct="1">
            <a:defRPr kern="1200">
              <a:solidFill>
                <a:srgbClr val="000000"/>
              </a:solidFill>
              <a:latin typeface="Verdana"/>
              <a:cs typeface="Arial"/>
            </a:defRPr>
          </a:lvl6pPr>
          <a:lvl7pPr marL="2743200" algn="l" defTabSz="914400" rtl="0" eaLnBrk="1" latinLnBrk="0" hangingPunct="1">
            <a:defRPr kern="1200">
              <a:solidFill>
                <a:srgbClr val="000000"/>
              </a:solidFill>
              <a:latin typeface="Verdana"/>
              <a:cs typeface="Arial"/>
            </a:defRPr>
          </a:lvl7pPr>
          <a:lvl8pPr marL="3200400" algn="l" defTabSz="914400" rtl="0" eaLnBrk="1" latinLnBrk="0" hangingPunct="1">
            <a:defRPr kern="1200">
              <a:solidFill>
                <a:srgbClr val="000000"/>
              </a:solidFill>
              <a:latin typeface="Verdana"/>
              <a:cs typeface="Arial"/>
            </a:defRPr>
          </a:lvl8pPr>
          <a:lvl9pPr marL="3657600" algn="l" defTabSz="914400" rtl="0" eaLnBrk="1" latinLnBrk="0" hangingPunct="1">
            <a:defRPr kern="1200">
              <a:solidFill>
                <a:srgbClr val="000000"/>
              </a:solidFill>
              <a:latin typeface="Verdana"/>
              <a:cs typeface="Arial"/>
            </a:defRPr>
          </a:lvl9pPr>
        </a:lstStyle>
        <a:p>
          <a:r>
            <a:rPr lang="en-GB" sz="1200" b="1">
              <a:solidFill>
                <a:srgbClr val="FFFFFF"/>
              </a:solidFill>
              <a:latin typeface="Tahoma" pitchFamily="34"/>
              <a:ea typeface="Tahoma"/>
              <a:cs typeface="Tahoma"/>
            </a:rPr>
            <a:t>5. Riska un krīžu pārvaldība</a:t>
          </a:r>
          <a:r>
            <a:rPr lang="en-US" sz="1200"/>
            <a:t>
</a:t>
          </a:r>
        </a:p>
      </xdr:txBody>
    </xdr:sp>
    <xdr:clientData/>
  </xdr:twoCellAnchor>
  <xdr:twoCellAnchor>
    <xdr:from>
      <xdr:col>4</xdr:col>
      <xdr:colOff>3228380</xdr:colOff>
      <xdr:row>6</xdr:row>
      <xdr:rowOff>3009305</xdr:rowOff>
    </xdr:from>
    <xdr:to>
      <xdr:col>4</xdr:col>
      <xdr:colOff>4735748</xdr:colOff>
      <xdr:row>8</xdr:row>
      <xdr:rowOff>340407</xdr:rowOff>
    </xdr:to>
    <xdr:sp macro="" textlink="" fLocksText="0">
      <xdr:nvSpPr>
        <xdr:cNvPr id="3334" name="Rounded Rectangle 63"/>
        <xdr:cNvSpPr/>
      </xdr:nvSpPr>
      <xdr:spPr>
        <a:xfrm>
          <a:off x="5562600" y="5334000"/>
          <a:ext cx="1504950" cy="733425"/>
        </a:xfrm>
        <a:prstGeom prst="roundRect">
          <a:avLst/>
        </a:prstGeom>
        <a:gradFill rotWithShape="1">
          <a:gsLst>
            <a:gs pos="50000">
              <a:srgbClr val="39870C">
                <a:lumMod val="40000"/>
                <a:lumOff val="60000"/>
              </a:srgbClr>
            </a:gs>
            <a:gs pos="82000">
              <a:srgbClr val="FF3300"/>
            </a:gs>
            <a:gs pos="100000">
              <a:srgbClr val="FF3300"/>
            </a:gs>
          </a:gsLst>
          <a:lin ang="8100000" scaled="1"/>
          <a:tileRect/>
        </a:gradFill>
        <a:ln w="9525" cap="flat" cmpd="sng" algn="ctr">
          <a:noFill/>
          <a:prstDash val="solid"/>
        </a:ln>
        <a:effectLst/>
      </xdr:spPr>
      <xdr:style>
        <a:lnRef idx="1">
          <a:schemeClr val="tx1"/>
        </a:lnRef>
        <a:fillRef idx="2">
          <a:schemeClr val="tx1"/>
        </a:fillRef>
        <a:effectRef idx="1">
          <a:schemeClr val="tx1"/>
        </a:effectRef>
        <a:fontRef idx="minor">
          <a:schemeClr val="tx1"/>
        </a:fontRef>
      </xdr:style>
      <xdr:txBody>
        <a:bodyPr wrap="square" anchor="ctr"/>
        <a:lstStyle>
          <a:defPPr>
            <a:defRPr lang="nl-NL"/>
          </a:defPPr>
          <a:lvl1pPr algn="l" rtl="0" fontAlgn="base">
            <a:spcBef>
              <a:spcPct val="0"/>
            </a:spcBef>
            <a:spcAft>
              <a:spcPct val="0"/>
            </a:spcAft>
            <a:defRPr kern="1200">
              <a:solidFill>
                <a:srgbClr val="000000"/>
              </a:solidFill>
              <a:latin typeface="Verdana"/>
              <a:cs typeface="Arial"/>
            </a:defRPr>
          </a:lvl1pPr>
          <a:lvl2pPr marL="457200" algn="l" rtl="0" fontAlgn="base">
            <a:spcBef>
              <a:spcPct val="0"/>
            </a:spcBef>
            <a:spcAft>
              <a:spcPct val="0"/>
            </a:spcAft>
            <a:defRPr kern="1200">
              <a:solidFill>
                <a:srgbClr val="000000"/>
              </a:solidFill>
              <a:latin typeface="Verdana"/>
              <a:cs typeface="Arial"/>
            </a:defRPr>
          </a:lvl2pPr>
          <a:lvl3pPr marL="914400" algn="l" rtl="0" fontAlgn="base">
            <a:spcBef>
              <a:spcPct val="0"/>
            </a:spcBef>
            <a:spcAft>
              <a:spcPct val="0"/>
            </a:spcAft>
            <a:defRPr kern="1200">
              <a:solidFill>
                <a:srgbClr val="000000"/>
              </a:solidFill>
              <a:latin typeface="Verdana"/>
              <a:cs typeface="Arial"/>
            </a:defRPr>
          </a:lvl3pPr>
          <a:lvl4pPr marL="1371600" algn="l" rtl="0" fontAlgn="base">
            <a:spcBef>
              <a:spcPct val="0"/>
            </a:spcBef>
            <a:spcAft>
              <a:spcPct val="0"/>
            </a:spcAft>
            <a:defRPr kern="1200">
              <a:solidFill>
                <a:srgbClr val="000000"/>
              </a:solidFill>
              <a:latin typeface="Verdana"/>
              <a:cs typeface="Arial"/>
            </a:defRPr>
          </a:lvl4pPr>
          <a:lvl5pPr marL="1828800" algn="l" rtl="0" fontAlgn="base">
            <a:spcBef>
              <a:spcPct val="0"/>
            </a:spcBef>
            <a:spcAft>
              <a:spcPct val="0"/>
            </a:spcAft>
            <a:defRPr kern="1200">
              <a:solidFill>
                <a:srgbClr val="000000"/>
              </a:solidFill>
              <a:latin typeface="Verdana"/>
              <a:cs typeface="Arial"/>
            </a:defRPr>
          </a:lvl5pPr>
          <a:lvl6pPr marL="2286000" algn="l" defTabSz="914400" rtl="0" eaLnBrk="1" latinLnBrk="0" hangingPunct="1">
            <a:defRPr kern="1200">
              <a:solidFill>
                <a:srgbClr val="000000"/>
              </a:solidFill>
              <a:latin typeface="Verdana"/>
              <a:cs typeface="Arial"/>
            </a:defRPr>
          </a:lvl6pPr>
          <a:lvl7pPr marL="2743200" algn="l" defTabSz="914400" rtl="0" eaLnBrk="1" latinLnBrk="0" hangingPunct="1">
            <a:defRPr kern="1200">
              <a:solidFill>
                <a:srgbClr val="000000"/>
              </a:solidFill>
              <a:latin typeface="Verdana"/>
              <a:cs typeface="Arial"/>
            </a:defRPr>
          </a:lvl7pPr>
          <a:lvl8pPr marL="3200400" algn="l" defTabSz="914400" rtl="0" eaLnBrk="1" latinLnBrk="0" hangingPunct="1">
            <a:defRPr kern="1200">
              <a:solidFill>
                <a:srgbClr val="000000"/>
              </a:solidFill>
              <a:latin typeface="Verdana"/>
              <a:cs typeface="Arial"/>
            </a:defRPr>
          </a:lvl8pPr>
          <a:lvl9pPr marL="3657600" algn="l" defTabSz="914400" rtl="0" eaLnBrk="1" latinLnBrk="0" hangingPunct="1">
            <a:defRPr kern="1200">
              <a:solidFill>
                <a:srgbClr val="000000"/>
              </a:solidFill>
              <a:latin typeface="Verdana"/>
              <a:cs typeface="Arial"/>
            </a:defRPr>
          </a:lvl9pPr>
        </a:lstStyle>
        <a:p>
          <a:r>
            <a:rPr lang="en-GB" sz="1200">
              <a:solidFill>
                <a:srgbClr val="000000"/>
              </a:solidFill>
              <a:latin typeface="Tahoma" pitchFamily="34"/>
              <a:ea typeface="Tahoma"/>
              <a:cs typeface="Tahoma"/>
            </a:rPr>
            <a:t>4. Riska novērtēšana</a:t>
          </a:r>
          <a:r>
            <a:rPr lang="en-US" sz="1200"/>
            <a:t>
</a:t>
          </a:r>
        </a:p>
      </xdr:txBody>
    </xdr:sp>
    <xdr:clientData/>
  </xdr:twoCellAnchor>
  <xdr:twoCellAnchor>
    <xdr:from>
      <xdr:col>2</xdr:col>
      <xdr:colOff>0</xdr:colOff>
      <xdr:row>6</xdr:row>
      <xdr:rowOff>1730350</xdr:rowOff>
    </xdr:from>
    <xdr:to>
      <xdr:col>3</xdr:col>
      <xdr:colOff>980524</xdr:colOff>
      <xdr:row>6</xdr:row>
      <xdr:rowOff>2457599</xdr:rowOff>
    </xdr:to>
    <xdr:sp macro="" textlink="" fLocksText="0">
      <xdr:nvSpPr>
        <xdr:cNvPr id="3335" name="Rounded Rectangle 64"/>
        <xdr:cNvSpPr/>
      </xdr:nvSpPr>
      <xdr:spPr>
        <a:xfrm>
          <a:off x="514350" y="4057650"/>
          <a:ext cx="1524000" cy="723900"/>
        </a:xfrm>
        <a:prstGeom prst="roundRect">
          <a:avLst/>
        </a:prstGeom>
        <a:solidFill>
          <a:srgbClr val="39870C">
            <a:lumMod val="40000"/>
            <a:lumOff val="60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r>
            <a:rPr lang="en-GB" sz="1200">
              <a:solidFill>
                <a:srgbClr val="000000"/>
              </a:solidFill>
              <a:latin typeface="Tahoma" pitchFamily="34"/>
              <a:ea typeface="Tahoma"/>
              <a:cs typeface="Tahoma"/>
            </a:rPr>
            <a:t>7. Gūto atziņu īstenošana</a:t>
          </a:r>
          <a:r>
            <a:rPr lang="en-US" sz="1200"/>
            <a:t>
</a:t>
          </a:r>
        </a:p>
      </xdr:txBody>
    </xdr:sp>
    <xdr:clientData/>
  </xdr:twoCellAnchor>
  <xdr:twoCellAnchor>
    <xdr:from>
      <xdr:col>2</xdr:col>
      <xdr:colOff>504751</xdr:colOff>
      <xdr:row>8</xdr:row>
      <xdr:rowOff>220563</xdr:rowOff>
    </xdr:from>
    <xdr:to>
      <xdr:col>4</xdr:col>
      <xdr:colOff>201774</xdr:colOff>
      <xdr:row>8</xdr:row>
      <xdr:rowOff>934492</xdr:rowOff>
    </xdr:to>
    <xdr:sp macro="" textlink="" fLocksText="0">
      <xdr:nvSpPr>
        <xdr:cNvPr id="3336" name="Rounded Rectangle 65"/>
        <xdr:cNvSpPr/>
      </xdr:nvSpPr>
      <xdr:spPr>
        <a:xfrm>
          <a:off x="1019175" y="5943600"/>
          <a:ext cx="1514475" cy="714375"/>
        </a:xfrm>
        <a:prstGeom prst="roundRect">
          <a:avLst/>
        </a:prstGeom>
        <a:solidFill>
          <a:srgbClr val="39870C">
            <a:lumMod val="40000"/>
            <a:lumOff val="60000"/>
          </a:srgbClr>
        </a:solidFill>
        <a:ln w="9525" cap="flat" cmpd="sng" algn="ctr">
          <a:noFill/>
          <a:prstDash val="solid"/>
        </a:ln>
        <a:effectLst/>
      </xdr:spPr>
      <xdr:style>
        <a:lnRef idx="1">
          <a:schemeClr val="tx1"/>
        </a:lnRef>
        <a:fillRef idx="2">
          <a:schemeClr val="tx1"/>
        </a:fillRef>
        <a:effectRef idx="1">
          <a:schemeClr val="tx1"/>
        </a:effectRef>
        <a:fontRef idx="minor">
          <a:schemeClr val="tx1"/>
        </a:fontRef>
      </xdr:style>
      <xdr:txBody>
        <a:bodyPr wrap="square" anchor="ctr"/>
        <a:lstStyle>
          <a:defPPr>
            <a:defRPr lang="nl-NL"/>
          </a:defPPr>
          <a:lvl1pPr algn="l" rtl="0" fontAlgn="base">
            <a:spcBef>
              <a:spcPct val="0"/>
            </a:spcBef>
            <a:spcAft>
              <a:spcPct val="0"/>
            </a:spcAft>
            <a:defRPr kern="1200">
              <a:solidFill>
                <a:srgbClr val="000000"/>
              </a:solidFill>
              <a:latin typeface="Verdana"/>
              <a:cs typeface="Arial"/>
            </a:defRPr>
          </a:lvl1pPr>
          <a:lvl2pPr marL="457200" algn="l" rtl="0" fontAlgn="base">
            <a:spcBef>
              <a:spcPct val="0"/>
            </a:spcBef>
            <a:spcAft>
              <a:spcPct val="0"/>
            </a:spcAft>
            <a:defRPr kern="1200">
              <a:solidFill>
                <a:srgbClr val="000000"/>
              </a:solidFill>
              <a:latin typeface="Verdana"/>
              <a:cs typeface="Arial"/>
            </a:defRPr>
          </a:lvl2pPr>
          <a:lvl3pPr marL="914400" algn="l" rtl="0" fontAlgn="base">
            <a:spcBef>
              <a:spcPct val="0"/>
            </a:spcBef>
            <a:spcAft>
              <a:spcPct val="0"/>
            </a:spcAft>
            <a:defRPr kern="1200">
              <a:solidFill>
                <a:srgbClr val="000000"/>
              </a:solidFill>
              <a:latin typeface="Verdana"/>
              <a:cs typeface="Arial"/>
            </a:defRPr>
          </a:lvl3pPr>
          <a:lvl4pPr marL="1371600" algn="l" rtl="0" fontAlgn="base">
            <a:spcBef>
              <a:spcPct val="0"/>
            </a:spcBef>
            <a:spcAft>
              <a:spcPct val="0"/>
            </a:spcAft>
            <a:defRPr kern="1200">
              <a:solidFill>
                <a:srgbClr val="000000"/>
              </a:solidFill>
              <a:latin typeface="Verdana"/>
              <a:cs typeface="Arial"/>
            </a:defRPr>
          </a:lvl4pPr>
          <a:lvl5pPr marL="1828800" algn="l" rtl="0" fontAlgn="base">
            <a:spcBef>
              <a:spcPct val="0"/>
            </a:spcBef>
            <a:spcAft>
              <a:spcPct val="0"/>
            </a:spcAft>
            <a:defRPr kern="1200">
              <a:solidFill>
                <a:srgbClr val="000000"/>
              </a:solidFill>
              <a:latin typeface="Verdana"/>
              <a:cs typeface="Arial"/>
            </a:defRPr>
          </a:lvl5pPr>
          <a:lvl6pPr marL="2286000" algn="l" defTabSz="914400" rtl="0" eaLnBrk="1" latinLnBrk="0" hangingPunct="1">
            <a:defRPr kern="1200">
              <a:solidFill>
                <a:srgbClr val="000000"/>
              </a:solidFill>
              <a:latin typeface="Verdana"/>
              <a:cs typeface="Arial"/>
            </a:defRPr>
          </a:lvl6pPr>
          <a:lvl7pPr marL="2743200" algn="l" defTabSz="914400" rtl="0" eaLnBrk="1" latinLnBrk="0" hangingPunct="1">
            <a:defRPr kern="1200">
              <a:solidFill>
                <a:srgbClr val="000000"/>
              </a:solidFill>
              <a:latin typeface="Verdana"/>
              <a:cs typeface="Arial"/>
            </a:defRPr>
          </a:lvl7pPr>
          <a:lvl8pPr marL="3200400" algn="l" defTabSz="914400" rtl="0" eaLnBrk="1" latinLnBrk="0" hangingPunct="1">
            <a:defRPr kern="1200">
              <a:solidFill>
                <a:srgbClr val="000000"/>
              </a:solidFill>
              <a:latin typeface="Verdana"/>
              <a:cs typeface="Arial"/>
            </a:defRPr>
          </a:lvl8pPr>
          <a:lvl9pPr marL="3657600" algn="l" defTabSz="914400" rtl="0" eaLnBrk="1" latinLnBrk="0" hangingPunct="1">
            <a:defRPr kern="1200">
              <a:solidFill>
                <a:srgbClr val="000000"/>
              </a:solidFill>
              <a:latin typeface="Verdana"/>
              <a:cs typeface="Arial"/>
            </a:defRPr>
          </a:lvl9pPr>
        </a:lstStyle>
        <a:p>
          <a:r>
            <a:rPr lang="en-GB" sz="1200">
              <a:solidFill>
                <a:srgbClr val="000000"/>
              </a:solidFill>
              <a:latin typeface="Tahoma" pitchFamily="34"/>
              <a:ea typeface="Tahoma"/>
              <a:cs typeface="Tahoma"/>
            </a:rPr>
            <a:t>6. Izvērtēšana pēc notikuma</a:t>
          </a:r>
          <a:r>
            <a:rPr lang="en-US" sz="1200"/>
            <a:t>
</a:t>
          </a:r>
        </a:p>
      </xdr:txBody>
    </xdr:sp>
    <xdr:clientData/>
  </xdr:twoCellAnchor>
  <xdr:oneCellAnchor>
    <xdr:from>
      <xdr:col>4</xdr:col>
      <xdr:colOff>440289</xdr:colOff>
      <xdr:row>6</xdr:row>
      <xdr:rowOff>3171684</xdr:rowOff>
    </xdr:from>
    <xdr:ext cx="2219134" cy="348622"/>
    <xdr:sp macro="" textlink="">
      <xdr:nvSpPr>
        <xdr:cNvPr id="1852682" name="Tekstvak 19"/>
        <xdr:cNvSpPr txBox="1">
          <a:spLocks noChangeArrowheads="1"/>
        </xdr:cNvSpPr>
      </xdr:nvSpPr>
      <xdr:spPr bwMode="auto">
        <a:xfrm rot="-2179498">
          <a:off x="2780718" y="5498505"/>
          <a:ext cx="2219134" cy="3486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36576" rIns="45720" bIns="0" anchor="t" upright="1">
          <a:spAutoFit/>
        </a:bodyPr>
        <a:lstStyle/>
        <a:p>
          <a:pPr algn="r" rtl="0"/>
          <a:r>
            <a:rPr lang="en-US" sz="2000" b="1">
              <a:solidFill>
                <a:srgbClr val="FFFFFF"/>
              </a:solidFill>
              <a:latin typeface="Verdana"/>
              <a:ea typeface="Verdana"/>
            </a:rPr>
            <a:t>Notikuma laikā	</a:t>
          </a:r>
        </a:p>
      </xdr:txBody>
    </xdr:sp>
    <xdr:clientData/>
  </xdr:oneCellAnchor>
  <xdr:twoCellAnchor>
    <xdr:from>
      <xdr:col>4</xdr:col>
      <xdr:colOff>2160166</xdr:colOff>
      <xdr:row>6</xdr:row>
      <xdr:rowOff>0</xdr:rowOff>
    </xdr:from>
    <xdr:to>
      <xdr:col>4</xdr:col>
      <xdr:colOff>3673469</xdr:colOff>
      <xdr:row>6</xdr:row>
      <xdr:rowOff>727249</xdr:rowOff>
    </xdr:to>
    <xdr:sp macro="" textlink="" fLocksText="0">
      <xdr:nvSpPr>
        <xdr:cNvPr id="3339" name="Rounded Rectangle 68"/>
        <xdr:cNvSpPr/>
      </xdr:nvSpPr>
      <xdr:spPr>
        <a:xfrm>
          <a:off x="4495800" y="2324100"/>
          <a:ext cx="1514475" cy="723900"/>
        </a:xfrm>
        <a:prstGeom prst="roundRect">
          <a:avLst/>
        </a:prstGeom>
        <a:solidFill>
          <a:srgbClr val="39870C">
            <a:lumMod val="40000"/>
            <a:lumOff val="60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r>
            <a:rPr lang="en-GB" sz="1200">
              <a:solidFill>
                <a:srgbClr val="000000"/>
              </a:solidFill>
              <a:latin typeface="Tahoma" pitchFamily="34"/>
              <a:ea typeface="Tahoma"/>
              <a:cs typeface="Tahoma"/>
            </a:rPr>
            <a:t>2. Spēju uzlabošana un uzturēšana </a:t>
          </a:r>
          <a:r>
            <a:rPr lang="en-US" sz="1200"/>
            <a:t>
</a:t>
          </a:r>
        </a:p>
      </xdr:txBody>
    </xdr:sp>
    <xdr:clientData/>
  </xdr:twoCellAnchor>
  <xdr:twoCellAnchor>
    <xdr:from>
      <xdr:col>4</xdr:col>
      <xdr:colOff>818964</xdr:colOff>
      <xdr:row>6</xdr:row>
      <xdr:rowOff>1028179</xdr:rowOff>
    </xdr:from>
    <xdr:to>
      <xdr:col>4</xdr:col>
      <xdr:colOff>1335267</xdr:colOff>
      <xdr:row>6</xdr:row>
      <xdr:rowOff>1304032</xdr:rowOff>
    </xdr:to>
    <xdr:sp macro="" textlink="" fLocksText="0">
      <xdr:nvSpPr>
        <xdr:cNvPr id="3340" name="Right Arrow 69"/>
        <xdr:cNvSpPr/>
      </xdr:nvSpPr>
      <xdr:spPr>
        <a:xfrm rot="-1351082">
          <a:off x="3152775" y="3352800"/>
          <a:ext cx="514350" cy="276225"/>
        </a:xfrm>
        <a:prstGeom prst="rightArrow">
          <a:avLst/>
        </a:prstGeom>
        <a:solidFill>
          <a:srgbClr val="FFFFFF"/>
        </a:solidFill>
        <a:ln w="25400" cap="flat" cmpd="sng" algn="ctr">
          <a:noFill/>
          <a:prstDash val="solid"/>
        </a:ln>
        <a:effectLst/>
      </xdr:spPr>
      <xdr:style>
        <a:lnRef idx="2">
          <a:schemeClr val="tx1">
            <a:shade val="50000"/>
          </a:schemeClr>
        </a:lnRef>
        <a:fillRef idx="1">
          <a:schemeClr val="tx1"/>
        </a:fillRef>
        <a:effectRef idx="0">
          <a:schemeClr val="tx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pPr algn="ctr"/>
          <a:endParaRPr lang="nl-NL"/>
        </a:p>
      </xdr:txBody>
    </xdr:sp>
    <xdr:clientData/>
  </xdr:twoCellAnchor>
  <xdr:twoCellAnchor>
    <xdr:from>
      <xdr:col>4</xdr:col>
      <xdr:colOff>2522172</xdr:colOff>
      <xdr:row>6</xdr:row>
      <xdr:rowOff>2445060</xdr:rowOff>
    </xdr:from>
    <xdr:to>
      <xdr:col>4</xdr:col>
      <xdr:colOff>2824832</xdr:colOff>
      <xdr:row>6</xdr:row>
      <xdr:rowOff>2971688</xdr:rowOff>
    </xdr:to>
    <xdr:sp macro="" textlink="" fLocksText="0">
      <xdr:nvSpPr>
        <xdr:cNvPr id="3341" name="Right Arrow 70"/>
        <xdr:cNvSpPr/>
      </xdr:nvSpPr>
      <xdr:spPr>
        <a:xfrm rot="6456063">
          <a:off x="4857750" y="4772025"/>
          <a:ext cx="304800" cy="523875"/>
        </a:xfrm>
        <a:prstGeom prst="rightArrow">
          <a:avLst>
            <a:gd name="adj1" fmla="val 50000"/>
            <a:gd name="adj2" fmla="val 58259"/>
          </a:avLst>
        </a:prstGeom>
        <a:solidFill>
          <a:srgbClr val="FFFFFF"/>
        </a:solidFill>
        <a:ln w="25400" cap="flat" cmpd="sng" algn="ctr">
          <a:noFill/>
          <a:prstDash val="solid"/>
        </a:ln>
        <a:effectLst/>
      </xdr:spPr>
      <xdr:style>
        <a:lnRef idx="2">
          <a:schemeClr val="tx1">
            <a:shade val="50000"/>
          </a:schemeClr>
        </a:lnRef>
        <a:fillRef idx="1">
          <a:schemeClr val="tx1"/>
        </a:fillRef>
        <a:effectRef idx="0">
          <a:schemeClr val="tx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pPr algn="ctr"/>
          <a:endParaRPr lang="nl-NL"/>
        </a:p>
      </xdr:txBody>
    </xdr:sp>
    <xdr:clientData/>
  </xdr:twoCellAnchor>
  <xdr:twoCellAnchor>
    <xdr:from>
      <xdr:col>4</xdr:col>
      <xdr:colOff>1127310</xdr:colOff>
      <xdr:row>8</xdr:row>
      <xdr:rowOff>203044</xdr:rowOff>
    </xdr:from>
    <xdr:to>
      <xdr:col>4</xdr:col>
      <xdr:colOff>1655483</xdr:colOff>
      <xdr:row>8</xdr:row>
      <xdr:rowOff>480906</xdr:rowOff>
    </xdr:to>
    <xdr:sp macro="" textlink="" fLocksText="0">
      <xdr:nvSpPr>
        <xdr:cNvPr id="3342" name="Right Arrow 71"/>
        <xdr:cNvSpPr/>
      </xdr:nvSpPr>
      <xdr:spPr>
        <a:xfrm rot="-9119546">
          <a:off x="3467739" y="5931651"/>
          <a:ext cx="528173" cy="277862"/>
        </a:xfrm>
        <a:prstGeom prst="rightArrow">
          <a:avLst/>
        </a:prstGeom>
        <a:solidFill>
          <a:srgbClr val="FFFFFF"/>
        </a:solidFill>
        <a:ln w="25400" cap="flat" cmpd="sng" algn="ctr">
          <a:noFill/>
          <a:prstDash val="solid"/>
        </a:ln>
        <a:effectLst/>
      </xdr:spPr>
      <xdr:style>
        <a:lnRef idx="2">
          <a:schemeClr val="tx1">
            <a:shade val="50000"/>
          </a:schemeClr>
        </a:lnRef>
        <a:fillRef idx="1">
          <a:schemeClr val="tx1"/>
        </a:fillRef>
        <a:effectRef idx="0">
          <a:schemeClr val="tx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pPr algn="ctr"/>
          <a:endParaRPr lang="nl-NL"/>
        </a:p>
      </xdr:txBody>
    </xdr:sp>
    <xdr:clientData/>
  </xdr:twoCellAnchor>
  <xdr:twoCellAnchor>
    <xdr:from>
      <xdr:col>3</xdr:col>
      <xdr:colOff>619032</xdr:colOff>
      <xdr:row>6</xdr:row>
      <xdr:rowOff>0</xdr:rowOff>
    </xdr:from>
    <xdr:to>
      <xdr:col>4</xdr:col>
      <xdr:colOff>848646</xdr:colOff>
      <xdr:row>6</xdr:row>
      <xdr:rowOff>727249</xdr:rowOff>
    </xdr:to>
    <xdr:sp macro="" textlink="" fLocksText="0">
      <xdr:nvSpPr>
        <xdr:cNvPr id="3343" name="Rounded Rectangle 72"/>
        <xdr:cNvSpPr/>
      </xdr:nvSpPr>
      <xdr:spPr>
        <a:xfrm>
          <a:off x="1676400" y="2324100"/>
          <a:ext cx="1504950" cy="723900"/>
        </a:xfrm>
        <a:prstGeom prst="roundRect">
          <a:avLst/>
        </a:prstGeom>
        <a:solidFill>
          <a:srgbClr val="39870C">
            <a:lumMod val="40000"/>
            <a:lumOff val="60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r>
            <a:rPr lang="en-GB" sz="1200">
              <a:solidFill>
                <a:srgbClr val="000000"/>
              </a:solidFill>
              <a:latin typeface="Tahoma" pitchFamily="34"/>
              <a:ea typeface="Tahoma"/>
              <a:cs typeface="Tahoma"/>
            </a:rPr>
            <a:t>1. Pārvaldība</a:t>
          </a:r>
          <a:r>
            <a:rPr lang="en-US" sz="1200"/>
            <a:t>
</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26</xdr:col>
      <xdr:colOff>361950</xdr:colOff>
      <xdr:row>10</xdr:row>
      <xdr:rowOff>476250</xdr:rowOff>
    </xdr:from>
    <xdr:ext cx="180975" cy="266700"/>
    <xdr:sp macro="" textlink="">
      <xdr:nvSpPr>
        <xdr:cNvPr id="15296" name="TextBox 1"/>
        <xdr:cNvSpPr txBox="1"/>
      </xdr:nvSpPr>
      <xdr:spPr>
        <a:xfrm>
          <a:off x="11201400" y="44386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10</xdr:row>
      <xdr:rowOff>361950</xdr:rowOff>
    </xdr:from>
    <xdr:ext cx="180975" cy="266700"/>
    <xdr:sp macro="" textlink="">
      <xdr:nvSpPr>
        <xdr:cNvPr id="15297" name="TextBox 2"/>
        <xdr:cNvSpPr txBox="1"/>
      </xdr:nvSpPr>
      <xdr:spPr>
        <a:xfrm>
          <a:off x="11020425" y="43243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15</xdr:row>
      <xdr:rowOff>476250</xdr:rowOff>
    </xdr:from>
    <xdr:ext cx="180975" cy="266700"/>
    <xdr:sp macro="" textlink="">
      <xdr:nvSpPr>
        <xdr:cNvPr id="15298" name="TextBox 4"/>
        <xdr:cNvSpPr txBox="1"/>
      </xdr:nvSpPr>
      <xdr:spPr>
        <a:xfrm>
          <a:off x="11201400" y="78771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15</xdr:row>
      <xdr:rowOff>361950</xdr:rowOff>
    </xdr:from>
    <xdr:ext cx="180975" cy="266700"/>
    <xdr:sp macro="" textlink="">
      <xdr:nvSpPr>
        <xdr:cNvPr id="15299" name="TextBox 5"/>
        <xdr:cNvSpPr txBox="1"/>
      </xdr:nvSpPr>
      <xdr:spPr>
        <a:xfrm>
          <a:off x="11020425" y="77628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22</xdr:row>
      <xdr:rowOff>476250</xdr:rowOff>
    </xdr:from>
    <xdr:ext cx="180975" cy="266700"/>
    <xdr:sp macro="" textlink="">
      <xdr:nvSpPr>
        <xdr:cNvPr id="15300" name="TextBox 6"/>
        <xdr:cNvSpPr txBox="1"/>
      </xdr:nvSpPr>
      <xdr:spPr>
        <a:xfrm>
          <a:off x="11201400" y="128111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22</xdr:row>
      <xdr:rowOff>361950</xdr:rowOff>
    </xdr:from>
    <xdr:ext cx="180975" cy="266700"/>
    <xdr:sp macro="" textlink="">
      <xdr:nvSpPr>
        <xdr:cNvPr id="15301" name="TextBox 7"/>
        <xdr:cNvSpPr txBox="1"/>
      </xdr:nvSpPr>
      <xdr:spPr>
        <a:xfrm>
          <a:off x="11020425" y="126968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28</xdr:row>
      <xdr:rowOff>476250</xdr:rowOff>
    </xdr:from>
    <xdr:ext cx="180975" cy="266700"/>
    <xdr:sp macro="" textlink="">
      <xdr:nvSpPr>
        <xdr:cNvPr id="15302" name="TextBox 8"/>
        <xdr:cNvSpPr txBox="1"/>
      </xdr:nvSpPr>
      <xdr:spPr>
        <a:xfrm>
          <a:off x="11201400" y="171164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28</xdr:row>
      <xdr:rowOff>361950</xdr:rowOff>
    </xdr:from>
    <xdr:ext cx="180975" cy="266700"/>
    <xdr:sp macro="" textlink="">
      <xdr:nvSpPr>
        <xdr:cNvPr id="15303" name="TextBox 9"/>
        <xdr:cNvSpPr txBox="1"/>
      </xdr:nvSpPr>
      <xdr:spPr>
        <a:xfrm>
          <a:off x="11020425" y="170021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36</xdr:row>
      <xdr:rowOff>476250</xdr:rowOff>
    </xdr:from>
    <xdr:ext cx="180975" cy="266700"/>
    <xdr:sp macro="" textlink="">
      <xdr:nvSpPr>
        <xdr:cNvPr id="15304" name="TextBox 12"/>
        <xdr:cNvSpPr txBox="1"/>
      </xdr:nvSpPr>
      <xdr:spPr>
        <a:xfrm>
          <a:off x="11201400" y="225075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36</xdr:row>
      <xdr:rowOff>361950</xdr:rowOff>
    </xdr:from>
    <xdr:ext cx="180975" cy="266700"/>
    <xdr:sp macro="" textlink="">
      <xdr:nvSpPr>
        <xdr:cNvPr id="15305" name="TextBox 13"/>
        <xdr:cNvSpPr txBox="1"/>
      </xdr:nvSpPr>
      <xdr:spPr>
        <a:xfrm>
          <a:off x="11020425" y="223932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42</xdr:row>
      <xdr:rowOff>476250</xdr:rowOff>
    </xdr:from>
    <xdr:ext cx="180975" cy="266700"/>
    <xdr:sp macro="" textlink="">
      <xdr:nvSpPr>
        <xdr:cNvPr id="15306" name="TextBox 14"/>
        <xdr:cNvSpPr txBox="1"/>
      </xdr:nvSpPr>
      <xdr:spPr>
        <a:xfrm>
          <a:off x="11201400" y="263747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42</xdr:row>
      <xdr:rowOff>361950</xdr:rowOff>
    </xdr:from>
    <xdr:ext cx="180975" cy="266700"/>
    <xdr:sp macro="" textlink="">
      <xdr:nvSpPr>
        <xdr:cNvPr id="15307" name="TextBox 15"/>
        <xdr:cNvSpPr txBox="1"/>
      </xdr:nvSpPr>
      <xdr:spPr>
        <a:xfrm>
          <a:off x="11020425" y="262604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27</xdr:col>
      <xdr:colOff>600075</xdr:colOff>
      <xdr:row>19</xdr:row>
      <xdr:rowOff>228600</xdr:rowOff>
    </xdr:from>
    <xdr:ext cx="180975" cy="266700"/>
    <xdr:sp macro="" textlink="">
      <xdr:nvSpPr>
        <xdr:cNvPr id="15308" name="TextBox 3"/>
        <xdr:cNvSpPr txBox="1"/>
      </xdr:nvSpPr>
      <xdr:spPr>
        <a:xfrm>
          <a:off x="12725400" y="106394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438150</xdr:colOff>
      <xdr:row>11</xdr:row>
      <xdr:rowOff>38100</xdr:rowOff>
    </xdr:from>
    <xdr:ext cx="180975" cy="266700"/>
    <xdr:sp macro="" textlink="">
      <xdr:nvSpPr>
        <xdr:cNvPr id="15309" name="TextBox 20"/>
        <xdr:cNvSpPr txBox="1"/>
      </xdr:nvSpPr>
      <xdr:spPr>
        <a:xfrm>
          <a:off x="11277600" y="46386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twoCellAnchor>
    <xdr:from>
      <xdr:col>24</xdr:col>
      <xdr:colOff>419100</xdr:colOff>
      <xdr:row>9</xdr:row>
      <xdr:rowOff>0</xdr:rowOff>
    </xdr:from>
    <xdr:to>
      <xdr:col>31</xdr:col>
      <xdr:colOff>409175</xdr:colOff>
      <xdr:row>9</xdr:row>
      <xdr:rowOff>505867</xdr:rowOff>
    </xdr:to>
    <xdr:sp macro="" textlink="">
      <xdr:nvSpPr>
        <xdr:cNvPr id="15310" name="TextBox 25"/>
        <xdr:cNvSpPr txBox="1"/>
      </xdr:nvSpPr>
      <xdr:spPr>
        <a:xfrm>
          <a:off x="9925050" y="33337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GB"/>
        </a:p>
      </xdr:txBody>
    </xdr:sp>
    <xdr:clientData/>
  </xdr:twoCellAnchor>
  <xdr:twoCellAnchor>
    <xdr:from>
      <xdr:col>25</xdr:col>
      <xdr:colOff>0</xdr:colOff>
      <xdr:row>13</xdr:row>
      <xdr:rowOff>685800</xdr:rowOff>
    </xdr:from>
    <xdr:to>
      <xdr:col>27</xdr:col>
      <xdr:colOff>9860</xdr:colOff>
      <xdr:row>14</xdr:row>
      <xdr:rowOff>0</xdr:rowOff>
    </xdr:to>
    <xdr:sp macro="" textlink="">
      <xdr:nvSpPr>
        <xdr:cNvPr id="15311" name="TextBox 84"/>
        <xdr:cNvSpPr txBox="1"/>
      </xdr:nvSpPr>
      <xdr:spPr>
        <a:xfrm>
          <a:off x="9925050" y="6610350"/>
          <a:ext cx="2209800" cy="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10</xdr:row>
      <xdr:rowOff>0</xdr:rowOff>
    </xdr:from>
    <xdr:to>
      <xdr:col>31</xdr:col>
      <xdr:colOff>409175</xdr:colOff>
      <xdr:row>10</xdr:row>
      <xdr:rowOff>506053</xdr:rowOff>
    </xdr:to>
    <xdr:sp macro="" textlink="">
      <xdr:nvSpPr>
        <xdr:cNvPr id="15312" name="TextBox 87"/>
        <xdr:cNvSpPr txBox="1"/>
      </xdr:nvSpPr>
      <xdr:spPr>
        <a:xfrm>
          <a:off x="9925050" y="39624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11</xdr:row>
      <xdr:rowOff>0</xdr:rowOff>
    </xdr:from>
    <xdr:to>
      <xdr:col>31</xdr:col>
      <xdr:colOff>409175</xdr:colOff>
      <xdr:row>11</xdr:row>
      <xdr:rowOff>505755</xdr:rowOff>
    </xdr:to>
    <xdr:sp macro="" textlink="">
      <xdr:nvSpPr>
        <xdr:cNvPr id="15313" name="TextBox 88"/>
        <xdr:cNvSpPr txBox="1"/>
      </xdr:nvSpPr>
      <xdr:spPr>
        <a:xfrm>
          <a:off x="9925050" y="46005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12</xdr:row>
      <xdr:rowOff>0</xdr:rowOff>
    </xdr:from>
    <xdr:to>
      <xdr:col>31</xdr:col>
      <xdr:colOff>409175</xdr:colOff>
      <xdr:row>12</xdr:row>
      <xdr:rowOff>505271</xdr:rowOff>
    </xdr:to>
    <xdr:sp macro="" textlink="">
      <xdr:nvSpPr>
        <xdr:cNvPr id="15314" name="TextBox 89"/>
        <xdr:cNvSpPr txBox="1"/>
      </xdr:nvSpPr>
      <xdr:spPr>
        <a:xfrm>
          <a:off x="9925050" y="5257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13</xdr:row>
      <xdr:rowOff>0</xdr:rowOff>
    </xdr:from>
    <xdr:to>
      <xdr:col>31</xdr:col>
      <xdr:colOff>409175</xdr:colOff>
      <xdr:row>13</xdr:row>
      <xdr:rowOff>513319</xdr:rowOff>
    </xdr:to>
    <xdr:sp macro="" textlink="">
      <xdr:nvSpPr>
        <xdr:cNvPr id="15315" name="TextBox 90"/>
        <xdr:cNvSpPr txBox="1"/>
      </xdr:nvSpPr>
      <xdr:spPr>
        <a:xfrm>
          <a:off x="9925050" y="5924550"/>
          <a:ext cx="8286750"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14</xdr:row>
      <xdr:rowOff>0</xdr:rowOff>
    </xdr:from>
    <xdr:to>
      <xdr:col>31</xdr:col>
      <xdr:colOff>409175</xdr:colOff>
      <xdr:row>14</xdr:row>
      <xdr:rowOff>503374</xdr:rowOff>
    </xdr:to>
    <xdr:sp macro="" textlink="">
      <xdr:nvSpPr>
        <xdr:cNvPr id="15316" name="TextBox 91"/>
        <xdr:cNvSpPr txBox="1"/>
      </xdr:nvSpPr>
      <xdr:spPr>
        <a:xfrm>
          <a:off x="9925050" y="66103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15</xdr:row>
      <xdr:rowOff>0</xdr:rowOff>
    </xdr:from>
    <xdr:to>
      <xdr:col>31</xdr:col>
      <xdr:colOff>409175</xdr:colOff>
      <xdr:row>15</xdr:row>
      <xdr:rowOff>503411</xdr:rowOff>
    </xdr:to>
    <xdr:sp macro="" textlink="">
      <xdr:nvSpPr>
        <xdr:cNvPr id="15317" name="TextBox 92"/>
        <xdr:cNvSpPr txBox="1"/>
      </xdr:nvSpPr>
      <xdr:spPr>
        <a:xfrm>
          <a:off x="9925050" y="74009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16</xdr:row>
      <xdr:rowOff>0</xdr:rowOff>
    </xdr:from>
    <xdr:to>
      <xdr:col>31</xdr:col>
      <xdr:colOff>409175</xdr:colOff>
      <xdr:row>16</xdr:row>
      <xdr:rowOff>513548</xdr:rowOff>
    </xdr:to>
    <xdr:sp macro="" textlink="">
      <xdr:nvSpPr>
        <xdr:cNvPr id="15318" name="TextBox 93"/>
        <xdr:cNvSpPr txBox="1"/>
      </xdr:nvSpPr>
      <xdr:spPr>
        <a:xfrm>
          <a:off x="9925050" y="8181975"/>
          <a:ext cx="8286750"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17</xdr:row>
      <xdr:rowOff>0</xdr:rowOff>
    </xdr:from>
    <xdr:to>
      <xdr:col>31</xdr:col>
      <xdr:colOff>409175</xdr:colOff>
      <xdr:row>17</xdr:row>
      <xdr:rowOff>503411</xdr:rowOff>
    </xdr:to>
    <xdr:sp macro="" textlink="">
      <xdr:nvSpPr>
        <xdr:cNvPr id="15319" name="TextBox 95"/>
        <xdr:cNvSpPr txBox="1"/>
      </xdr:nvSpPr>
      <xdr:spPr>
        <a:xfrm>
          <a:off x="9925050" y="8886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18</xdr:row>
      <xdr:rowOff>0</xdr:rowOff>
    </xdr:from>
    <xdr:to>
      <xdr:col>31</xdr:col>
      <xdr:colOff>409175</xdr:colOff>
      <xdr:row>18</xdr:row>
      <xdr:rowOff>504974</xdr:rowOff>
    </xdr:to>
    <xdr:sp macro="" textlink="">
      <xdr:nvSpPr>
        <xdr:cNvPr id="15320" name="TextBox 96"/>
        <xdr:cNvSpPr txBox="1"/>
      </xdr:nvSpPr>
      <xdr:spPr>
        <a:xfrm>
          <a:off x="9925050" y="96678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21</xdr:row>
      <xdr:rowOff>0</xdr:rowOff>
    </xdr:from>
    <xdr:to>
      <xdr:col>31</xdr:col>
      <xdr:colOff>409175</xdr:colOff>
      <xdr:row>21</xdr:row>
      <xdr:rowOff>503969</xdr:rowOff>
    </xdr:to>
    <xdr:sp macro="" textlink="">
      <xdr:nvSpPr>
        <xdr:cNvPr id="15321" name="TextBox 97"/>
        <xdr:cNvSpPr txBox="1"/>
      </xdr:nvSpPr>
      <xdr:spPr>
        <a:xfrm>
          <a:off x="9925050" y="11734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22</xdr:row>
      <xdr:rowOff>0</xdr:rowOff>
    </xdr:from>
    <xdr:to>
      <xdr:col>31</xdr:col>
      <xdr:colOff>409175</xdr:colOff>
      <xdr:row>22</xdr:row>
      <xdr:rowOff>505197</xdr:rowOff>
    </xdr:to>
    <xdr:sp macro="" textlink="">
      <xdr:nvSpPr>
        <xdr:cNvPr id="15322" name="TextBox 98"/>
        <xdr:cNvSpPr txBox="1"/>
      </xdr:nvSpPr>
      <xdr:spPr>
        <a:xfrm>
          <a:off x="9925050" y="123348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23</xdr:row>
      <xdr:rowOff>0</xdr:rowOff>
    </xdr:from>
    <xdr:to>
      <xdr:col>31</xdr:col>
      <xdr:colOff>409175</xdr:colOff>
      <xdr:row>23</xdr:row>
      <xdr:rowOff>505569</xdr:rowOff>
    </xdr:to>
    <xdr:sp macro="" textlink="">
      <xdr:nvSpPr>
        <xdr:cNvPr id="15323" name="TextBox 99"/>
        <xdr:cNvSpPr txBox="1"/>
      </xdr:nvSpPr>
      <xdr:spPr>
        <a:xfrm>
          <a:off x="9925050" y="129254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24</xdr:row>
      <xdr:rowOff>0</xdr:rowOff>
    </xdr:from>
    <xdr:to>
      <xdr:col>31</xdr:col>
      <xdr:colOff>409175</xdr:colOff>
      <xdr:row>24</xdr:row>
      <xdr:rowOff>505569</xdr:rowOff>
    </xdr:to>
    <xdr:sp macro="" textlink="">
      <xdr:nvSpPr>
        <xdr:cNvPr id="15324" name="TextBox 100"/>
        <xdr:cNvSpPr txBox="1"/>
      </xdr:nvSpPr>
      <xdr:spPr>
        <a:xfrm>
          <a:off x="9925050" y="136779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25</xdr:row>
      <xdr:rowOff>0</xdr:rowOff>
    </xdr:from>
    <xdr:to>
      <xdr:col>31</xdr:col>
      <xdr:colOff>409175</xdr:colOff>
      <xdr:row>25</xdr:row>
      <xdr:rowOff>506053</xdr:rowOff>
    </xdr:to>
    <xdr:sp macro="" textlink="">
      <xdr:nvSpPr>
        <xdr:cNvPr id="15325" name="TextBox 101"/>
        <xdr:cNvSpPr txBox="1"/>
      </xdr:nvSpPr>
      <xdr:spPr>
        <a:xfrm>
          <a:off x="9925050" y="144970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26</xdr:row>
      <xdr:rowOff>0</xdr:rowOff>
    </xdr:from>
    <xdr:to>
      <xdr:col>31</xdr:col>
      <xdr:colOff>409175</xdr:colOff>
      <xdr:row>26</xdr:row>
      <xdr:rowOff>505569</xdr:rowOff>
    </xdr:to>
    <xdr:sp macro="" textlink="">
      <xdr:nvSpPr>
        <xdr:cNvPr id="15326" name="TextBox 102"/>
        <xdr:cNvSpPr txBox="1"/>
      </xdr:nvSpPr>
      <xdr:spPr>
        <a:xfrm>
          <a:off x="9925050" y="151352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27</xdr:row>
      <xdr:rowOff>0</xdr:rowOff>
    </xdr:from>
    <xdr:to>
      <xdr:col>31</xdr:col>
      <xdr:colOff>409175</xdr:colOff>
      <xdr:row>27</xdr:row>
      <xdr:rowOff>505569</xdr:rowOff>
    </xdr:to>
    <xdr:sp macro="" textlink="">
      <xdr:nvSpPr>
        <xdr:cNvPr id="15327" name="TextBox 103"/>
        <xdr:cNvSpPr txBox="1"/>
      </xdr:nvSpPr>
      <xdr:spPr>
        <a:xfrm>
          <a:off x="9925050" y="158877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28</xdr:row>
      <xdr:rowOff>0</xdr:rowOff>
    </xdr:from>
    <xdr:to>
      <xdr:col>31</xdr:col>
      <xdr:colOff>409175</xdr:colOff>
      <xdr:row>28</xdr:row>
      <xdr:rowOff>496499</xdr:rowOff>
    </xdr:to>
    <xdr:sp macro="" textlink="">
      <xdr:nvSpPr>
        <xdr:cNvPr id="15328" name="TextBox 104"/>
        <xdr:cNvSpPr txBox="1"/>
      </xdr:nvSpPr>
      <xdr:spPr>
        <a:xfrm>
          <a:off x="9925050" y="16640175"/>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29</xdr:row>
      <xdr:rowOff>0</xdr:rowOff>
    </xdr:from>
    <xdr:to>
      <xdr:col>31</xdr:col>
      <xdr:colOff>409175</xdr:colOff>
      <xdr:row>29</xdr:row>
      <xdr:rowOff>505271</xdr:rowOff>
    </xdr:to>
    <xdr:sp macro="" textlink="">
      <xdr:nvSpPr>
        <xdr:cNvPr id="15329" name="TextBox 105"/>
        <xdr:cNvSpPr txBox="1"/>
      </xdr:nvSpPr>
      <xdr:spPr>
        <a:xfrm>
          <a:off x="9925050" y="17268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30</xdr:row>
      <xdr:rowOff>0</xdr:rowOff>
    </xdr:from>
    <xdr:to>
      <xdr:col>31</xdr:col>
      <xdr:colOff>409175</xdr:colOff>
      <xdr:row>30</xdr:row>
      <xdr:rowOff>505755</xdr:rowOff>
    </xdr:to>
    <xdr:sp macro="" textlink="">
      <xdr:nvSpPr>
        <xdr:cNvPr id="15330" name="TextBox 106"/>
        <xdr:cNvSpPr txBox="1"/>
      </xdr:nvSpPr>
      <xdr:spPr>
        <a:xfrm>
          <a:off x="9925050" y="179355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31</xdr:row>
      <xdr:rowOff>0</xdr:rowOff>
    </xdr:from>
    <xdr:to>
      <xdr:col>31</xdr:col>
      <xdr:colOff>409175</xdr:colOff>
      <xdr:row>31</xdr:row>
      <xdr:rowOff>505867</xdr:rowOff>
    </xdr:to>
    <xdr:sp macro="" textlink="">
      <xdr:nvSpPr>
        <xdr:cNvPr id="15331" name="TextBox 107"/>
        <xdr:cNvSpPr txBox="1"/>
      </xdr:nvSpPr>
      <xdr:spPr>
        <a:xfrm>
          <a:off x="9925050" y="18592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32</xdr:row>
      <xdr:rowOff>0</xdr:rowOff>
    </xdr:from>
    <xdr:to>
      <xdr:col>31</xdr:col>
      <xdr:colOff>409175</xdr:colOff>
      <xdr:row>32</xdr:row>
      <xdr:rowOff>503374</xdr:rowOff>
    </xdr:to>
    <xdr:sp macro="" textlink="">
      <xdr:nvSpPr>
        <xdr:cNvPr id="15332" name="TextBox 108"/>
        <xdr:cNvSpPr txBox="1"/>
      </xdr:nvSpPr>
      <xdr:spPr>
        <a:xfrm>
          <a:off x="9925050" y="192214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33</xdr:row>
      <xdr:rowOff>0</xdr:rowOff>
    </xdr:from>
    <xdr:to>
      <xdr:col>31</xdr:col>
      <xdr:colOff>409175</xdr:colOff>
      <xdr:row>33</xdr:row>
      <xdr:rowOff>506053</xdr:rowOff>
    </xdr:to>
    <xdr:sp macro="" textlink="">
      <xdr:nvSpPr>
        <xdr:cNvPr id="15333" name="TextBox 109"/>
        <xdr:cNvSpPr txBox="1"/>
      </xdr:nvSpPr>
      <xdr:spPr>
        <a:xfrm>
          <a:off x="9925050" y="200120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34</xdr:row>
      <xdr:rowOff>0</xdr:rowOff>
    </xdr:from>
    <xdr:to>
      <xdr:col>31</xdr:col>
      <xdr:colOff>409175</xdr:colOff>
      <xdr:row>34</xdr:row>
      <xdr:rowOff>506313</xdr:rowOff>
    </xdr:to>
    <xdr:sp macro="" textlink="">
      <xdr:nvSpPr>
        <xdr:cNvPr id="15334" name="TextBox 114"/>
        <xdr:cNvSpPr txBox="1"/>
      </xdr:nvSpPr>
      <xdr:spPr>
        <a:xfrm>
          <a:off x="9925050" y="206502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35</xdr:row>
      <xdr:rowOff>0</xdr:rowOff>
    </xdr:from>
    <xdr:to>
      <xdr:col>31</xdr:col>
      <xdr:colOff>409175</xdr:colOff>
      <xdr:row>35</xdr:row>
      <xdr:rowOff>504825</xdr:rowOff>
    </xdr:to>
    <xdr:sp macro="" textlink="">
      <xdr:nvSpPr>
        <xdr:cNvPr id="15335" name="TextBox 115"/>
        <xdr:cNvSpPr txBox="1"/>
      </xdr:nvSpPr>
      <xdr:spPr>
        <a:xfrm>
          <a:off x="9925050" y="214217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36</xdr:row>
      <xdr:rowOff>0</xdr:rowOff>
    </xdr:from>
    <xdr:to>
      <xdr:col>31</xdr:col>
      <xdr:colOff>409175</xdr:colOff>
      <xdr:row>36</xdr:row>
      <xdr:rowOff>506053</xdr:rowOff>
    </xdr:to>
    <xdr:sp macro="" textlink="">
      <xdr:nvSpPr>
        <xdr:cNvPr id="15336" name="TextBox 116"/>
        <xdr:cNvSpPr txBox="1"/>
      </xdr:nvSpPr>
      <xdr:spPr>
        <a:xfrm>
          <a:off x="9925050" y="220313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37</xdr:row>
      <xdr:rowOff>0</xdr:rowOff>
    </xdr:from>
    <xdr:to>
      <xdr:col>31</xdr:col>
      <xdr:colOff>409175</xdr:colOff>
      <xdr:row>37</xdr:row>
      <xdr:rowOff>506016</xdr:rowOff>
    </xdr:to>
    <xdr:sp macro="" textlink="">
      <xdr:nvSpPr>
        <xdr:cNvPr id="15337" name="TextBox 117"/>
        <xdr:cNvSpPr txBox="1"/>
      </xdr:nvSpPr>
      <xdr:spPr>
        <a:xfrm>
          <a:off x="9925050" y="226695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38</xdr:row>
      <xdr:rowOff>0</xdr:rowOff>
    </xdr:from>
    <xdr:to>
      <xdr:col>31</xdr:col>
      <xdr:colOff>409175</xdr:colOff>
      <xdr:row>38</xdr:row>
      <xdr:rowOff>504527</xdr:rowOff>
    </xdr:to>
    <xdr:sp macro="" textlink="">
      <xdr:nvSpPr>
        <xdr:cNvPr id="15338" name="TextBox 118"/>
        <xdr:cNvSpPr txBox="1"/>
      </xdr:nvSpPr>
      <xdr:spPr>
        <a:xfrm>
          <a:off x="9925050" y="234315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39</xdr:row>
      <xdr:rowOff>0</xdr:rowOff>
    </xdr:from>
    <xdr:to>
      <xdr:col>31</xdr:col>
      <xdr:colOff>409175</xdr:colOff>
      <xdr:row>39</xdr:row>
      <xdr:rowOff>505755</xdr:rowOff>
    </xdr:to>
    <xdr:sp macro="" textlink="">
      <xdr:nvSpPr>
        <xdr:cNvPr id="15339" name="TextBox 119"/>
        <xdr:cNvSpPr txBox="1"/>
      </xdr:nvSpPr>
      <xdr:spPr>
        <a:xfrm>
          <a:off x="9925050" y="240030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40</xdr:row>
      <xdr:rowOff>0</xdr:rowOff>
    </xdr:from>
    <xdr:to>
      <xdr:col>31</xdr:col>
      <xdr:colOff>409175</xdr:colOff>
      <xdr:row>40</xdr:row>
      <xdr:rowOff>506016</xdr:rowOff>
    </xdr:to>
    <xdr:sp macro="" textlink="">
      <xdr:nvSpPr>
        <xdr:cNvPr id="15340" name="TextBox 120"/>
        <xdr:cNvSpPr txBox="1"/>
      </xdr:nvSpPr>
      <xdr:spPr>
        <a:xfrm>
          <a:off x="9925050" y="246602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41</xdr:row>
      <xdr:rowOff>0</xdr:rowOff>
    </xdr:from>
    <xdr:to>
      <xdr:col>31</xdr:col>
      <xdr:colOff>409175</xdr:colOff>
      <xdr:row>41</xdr:row>
      <xdr:rowOff>505197</xdr:rowOff>
    </xdr:to>
    <xdr:sp macro="" textlink="">
      <xdr:nvSpPr>
        <xdr:cNvPr id="15341" name="TextBox 121"/>
        <xdr:cNvSpPr txBox="1"/>
      </xdr:nvSpPr>
      <xdr:spPr>
        <a:xfrm>
          <a:off x="9925050" y="253079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42</xdr:row>
      <xdr:rowOff>0</xdr:rowOff>
    </xdr:from>
    <xdr:to>
      <xdr:col>31</xdr:col>
      <xdr:colOff>409175</xdr:colOff>
      <xdr:row>42</xdr:row>
      <xdr:rowOff>506053</xdr:rowOff>
    </xdr:to>
    <xdr:sp macro="" textlink="">
      <xdr:nvSpPr>
        <xdr:cNvPr id="15342" name="TextBox 122"/>
        <xdr:cNvSpPr txBox="1"/>
      </xdr:nvSpPr>
      <xdr:spPr>
        <a:xfrm>
          <a:off x="9925050" y="258984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43</xdr:row>
      <xdr:rowOff>0</xdr:rowOff>
    </xdr:from>
    <xdr:to>
      <xdr:col>31</xdr:col>
      <xdr:colOff>409175</xdr:colOff>
      <xdr:row>43</xdr:row>
      <xdr:rowOff>506016</xdr:rowOff>
    </xdr:to>
    <xdr:sp macro="" textlink="">
      <xdr:nvSpPr>
        <xdr:cNvPr id="15343" name="TextBox 123"/>
        <xdr:cNvSpPr txBox="1"/>
      </xdr:nvSpPr>
      <xdr:spPr>
        <a:xfrm>
          <a:off x="9925050" y="265366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44</xdr:row>
      <xdr:rowOff>0</xdr:rowOff>
    </xdr:from>
    <xdr:to>
      <xdr:col>31</xdr:col>
      <xdr:colOff>409175</xdr:colOff>
      <xdr:row>44</xdr:row>
      <xdr:rowOff>505271</xdr:rowOff>
    </xdr:to>
    <xdr:sp macro="" textlink="">
      <xdr:nvSpPr>
        <xdr:cNvPr id="15344" name="TextBox 124"/>
        <xdr:cNvSpPr txBox="1"/>
      </xdr:nvSpPr>
      <xdr:spPr>
        <a:xfrm>
          <a:off x="9925050" y="271843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45</xdr:row>
      <xdr:rowOff>0</xdr:rowOff>
    </xdr:from>
    <xdr:to>
      <xdr:col>31</xdr:col>
      <xdr:colOff>409175</xdr:colOff>
      <xdr:row>45</xdr:row>
      <xdr:rowOff>496682</xdr:rowOff>
    </xdr:to>
    <xdr:sp macro="" textlink="">
      <xdr:nvSpPr>
        <xdr:cNvPr id="15345" name="TextBox 125"/>
        <xdr:cNvSpPr txBox="1"/>
      </xdr:nvSpPr>
      <xdr:spPr>
        <a:xfrm>
          <a:off x="9925050" y="27851100"/>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46</xdr:row>
      <xdr:rowOff>0</xdr:rowOff>
    </xdr:from>
    <xdr:to>
      <xdr:col>31</xdr:col>
      <xdr:colOff>409175</xdr:colOff>
      <xdr:row>46</xdr:row>
      <xdr:rowOff>505085</xdr:rowOff>
    </xdr:to>
    <xdr:sp macro="" textlink="">
      <xdr:nvSpPr>
        <xdr:cNvPr id="15346" name="TextBox 126"/>
        <xdr:cNvSpPr txBox="1"/>
      </xdr:nvSpPr>
      <xdr:spPr>
        <a:xfrm>
          <a:off x="9925050" y="284892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19</xdr:row>
      <xdr:rowOff>0</xdr:rowOff>
    </xdr:from>
    <xdr:to>
      <xdr:col>31</xdr:col>
      <xdr:colOff>409175</xdr:colOff>
      <xdr:row>19</xdr:row>
      <xdr:rowOff>504565</xdr:rowOff>
    </xdr:to>
    <xdr:sp macro="" textlink="">
      <xdr:nvSpPr>
        <xdr:cNvPr id="15347" name="TextBox 138"/>
        <xdr:cNvSpPr txBox="1"/>
      </xdr:nvSpPr>
      <xdr:spPr>
        <a:xfrm>
          <a:off x="9925050" y="10410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20</xdr:row>
      <xdr:rowOff>0</xdr:rowOff>
    </xdr:from>
    <xdr:to>
      <xdr:col>31</xdr:col>
      <xdr:colOff>409175</xdr:colOff>
      <xdr:row>20</xdr:row>
      <xdr:rowOff>496645</xdr:rowOff>
    </xdr:to>
    <xdr:sp macro="" textlink="">
      <xdr:nvSpPr>
        <xdr:cNvPr id="15348" name="TextBox 139"/>
        <xdr:cNvSpPr txBox="1"/>
      </xdr:nvSpPr>
      <xdr:spPr>
        <a:xfrm>
          <a:off x="9925050" y="11087100"/>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26</xdr:col>
      <xdr:colOff>381000</xdr:colOff>
      <xdr:row>5</xdr:row>
      <xdr:rowOff>9525</xdr:rowOff>
    </xdr:from>
    <xdr:ext cx="180975" cy="266700"/>
    <xdr:sp macro="" textlink="">
      <xdr:nvSpPr>
        <xdr:cNvPr id="15349" name="TextBox 22"/>
        <xdr:cNvSpPr txBox="1"/>
      </xdr:nvSpPr>
      <xdr:spPr>
        <a:xfrm>
          <a:off x="11220450" y="11239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1</xdr:col>
      <xdr:colOff>9525</xdr:colOff>
      <xdr:row>3</xdr:row>
      <xdr:rowOff>123825</xdr:rowOff>
    </xdr:from>
    <xdr:ext cx="1304925" cy="371475"/>
    <xdr:pic>
      <xdr:nvPicPr>
        <xdr:cNvPr id="1857526" name="Picture 8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875" y="866775"/>
          <a:ext cx="13049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25</xdr:col>
      <xdr:colOff>38398</xdr:colOff>
      <xdr:row>48</xdr:row>
      <xdr:rowOff>9674</xdr:rowOff>
    </xdr:from>
    <xdr:to>
      <xdr:col>26</xdr:col>
      <xdr:colOff>114272</xdr:colOff>
      <xdr:row>49</xdr:row>
      <xdr:rowOff>95250</xdr:rowOff>
    </xdr:to>
    <xdr:sp macro="" textlink="" fLocksText="0">
      <xdr:nvSpPr>
        <xdr:cNvPr id="15351" name="Rounded Rectangle 78">
          <a:hlinkClick xmlns:r="http://schemas.openxmlformats.org/officeDocument/2006/relationships" r:id="rId2"/>
        </xdr:cNvPr>
        <xdr:cNvSpPr/>
      </xdr:nvSpPr>
      <xdr:spPr>
        <a:xfrm>
          <a:off x="9963150" y="29403675"/>
          <a:ext cx="990600"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Nākamais</a:t>
          </a:r>
        </a:p>
      </xdr:txBody>
    </xdr:sp>
    <xdr:clientData/>
  </xdr:twoCellAnchor>
  <mc:AlternateContent xmlns:mc="http://schemas.openxmlformats.org/markup-compatibility/2006">
    <mc:Choice xmlns:a14="http://schemas.microsoft.com/office/drawing/2010/main" Requires="a14">
      <xdr:twoCellAnchor>
        <xdr:from>
          <xdr:col>2</xdr:col>
          <xdr:colOff>2819400</xdr:colOff>
          <xdr:row>3</xdr:row>
          <xdr:rowOff>114300</xdr:rowOff>
        </xdr:from>
        <xdr:to>
          <xdr:col>2</xdr:col>
          <xdr:colOff>3895725</xdr:colOff>
          <xdr:row>5</xdr:row>
          <xdr:rowOff>104775</xdr:rowOff>
        </xdr:to>
        <xdr:sp macro="" textlink="">
          <xdr:nvSpPr>
            <xdr:cNvPr id="1562260" name="Button 9876" hidden="1">
              <a:extLst>
                <a:ext uri="{63B3BB69-23CF-44E3-9099-C40C66FF867C}">
                  <a14:compatExt spid="_x0000_s1562260"/>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4057650</xdr:colOff>
          <xdr:row>3</xdr:row>
          <xdr:rowOff>104775</xdr:rowOff>
        </xdr:from>
        <xdr:to>
          <xdr:col>5</xdr:col>
          <xdr:colOff>76200</xdr:colOff>
          <xdr:row>5</xdr:row>
          <xdr:rowOff>95250</xdr:rowOff>
        </xdr:to>
        <xdr:sp macro="" textlink="">
          <xdr:nvSpPr>
            <xdr:cNvPr id="1620178" name="Button 10450" hidden="1">
              <a:extLst>
                <a:ext uri="{63B3BB69-23CF-44E3-9099-C40C66FF867C}">
                  <a14:compatExt spid="_x0000_s1620178"/>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25</xdr:col>
      <xdr:colOff>0</xdr:colOff>
      <xdr:row>5</xdr:row>
      <xdr:rowOff>190500</xdr:rowOff>
    </xdr:from>
    <xdr:ext cx="8220075" cy="1504950"/>
    <xdr:pic>
      <xdr:nvPicPr>
        <xdr:cNvPr id="1857528" name="Picture 6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925050" y="1304925"/>
          <a:ext cx="82200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25</xdr:col>
      <xdr:colOff>0</xdr:colOff>
      <xdr:row>12</xdr:row>
      <xdr:rowOff>0</xdr:rowOff>
    </xdr:from>
    <xdr:to>
      <xdr:col>31</xdr:col>
      <xdr:colOff>409575</xdr:colOff>
      <xdr:row>12</xdr:row>
      <xdr:rowOff>506053</xdr:rowOff>
    </xdr:to>
    <xdr:sp macro="" textlink="">
      <xdr:nvSpPr>
        <xdr:cNvPr id="5024" name="TextBox 16"/>
        <xdr:cNvSpPr txBox="1"/>
      </xdr:nvSpPr>
      <xdr:spPr>
        <a:xfrm>
          <a:off x="9639300" y="50006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13</xdr:row>
      <xdr:rowOff>0</xdr:rowOff>
    </xdr:from>
    <xdr:to>
      <xdr:col>31</xdr:col>
      <xdr:colOff>409575</xdr:colOff>
      <xdr:row>13</xdr:row>
      <xdr:rowOff>505755</xdr:rowOff>
    </xdr:to>
    <xdr:sp macro="" textlink="">
      <xdr:nvSpPr>
        <xdr:cNvPr id="5025" name="TextBox 17"/>
        <xdr:cNvSpPr txBox="1"/>
      </xdr:nvSpPr>
      <xdr:spPr>
        <a:xfrm>
          <a:off x="9639300" y="5638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14</xdr:row>
      <xdr:rowOff>0</xdr:rowOff>
    </xdr:from>
    <xdr:to>
      <xdr:col>31</xdr:col>
      <xdr:colOff>409575</xdr:colOff>
      <xdr:row>14</xdr:row>
      <xdr:rowOff>503969</xdr:rowOff>
    </xdr:to>
    <xdr:sp macro="" textlink="">
      <xdr:nvSpPr>
        <xdr:cNvPr id="5026" name="TextBox 18"/>
        <xdr:cNvSpPr txBox="1"/>
      </xdr:nvSpPr>
      <xdr:spPr>
        <a:xfrm>
          <a:off x="9639300" y="62960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15</xdr:row>
      <xdr:rowOff>0</xdr:rowOff>
    </xdr:from>
    <xdr:to>
      <xdr:col>31</xdr:col>
      <xdr:colOff>409575</xdr:colOff>
      <xdr:row>15</xdr:row>
      <xdr:rowOff>506016</xdr:rowOff>
    </xdr:to>
    <xdr:sp macro="" textlink="">
      <xdr:nvSpPr>
        <xdr:cNvPr id="5027" name="TextBox 19"/>
        <xdr:cNvSpPr txBox="1"/>
      </xdr:nvSpPr>
      <xdr:spPr>
        <a:xfrm>
          <a:off x="9639300" y="68961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16</xdr:row>
      <xdr:rowOff>0</xdr:rowOff>
    </xdr:from>
    <xdr:to>
      <xdr:col>31</xdr:col>
      <xdr:colOff>409575</xdr:colOff>
      <xdr:row>16</xdr:row>
      <xdr:rowOff>506053</xdr:rowOff>
    </xdr:to>
    <xdr:sp macro="" textlink="">
      <xdr:nvSpPr>
        <xdr:cNvPr id="5028" name="TextBox 20"/>
        <xdr:cNvSpPr txBox="1"/>
      </xdr:nvSpPr>
      <xdr:spPr>
        <a:xfrm>
          <a:off x="9639300" y="7543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17</xdr:row>
      <xdr:rowOff>0</xdr:rowOff>
    </xdr:from>
    <xdr:to>
      <xdr:col>31</xdr:col>
      <xdr:colOff>409575</xdr:colOff>
      <xdr:row>17</xdr:row>
      <xdr:rowOff>503374</xdr:rowOff>
    </xdr:to>
    <xdr:sp macro="" textlink="">
      <xdr:nvSpPr>
        <xdr:cNvPr id="5029" name="TextBox 21"/>
        <xdr:cNvSpPr txBox="1"/>
      </xdr:nvSpPr>
      <xdr:spPr>
        <a:xfrm>
          <a:off x="9639300" y="81819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18</xdr:row>
      <xdr:rowOff>0</xdr:rowOff>
    </xdr:from>
    <xdr:to>
      <xdr:col>31</xdr:col>
      <xdr:colOff>409575</xdr:colOff>
      <xdr:row>18</xdr:row>
      <xdr:rowOff>503411</xdr:rowOff>
    </xdr:to>
    <xdr:sp macro="" textlink="">
      <xdr:nvSpPr>
        <xdr:cNvPr id="5030" name="TextBox 22"/>
        <xdr:cNvSpPr txBox="1"/>
      </xdr:nvSpPr>
      <xdr:spPr>
        <a:xfrm>
          <a:off x="9639300" y="89725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19</xdr:row>
      <xdr:rowOff>0</xdr:rowOff>
    </xdr:from>
    <xdr:to>
      <xdr:col>31</xdr:col>
      <xdr:colOff>409575</xdr:colOff>
      <xdr:row>19</xdr:row>
      <xdr:rowOff>503858</xdr:rowOff>
    </xdr:to>
    <xdr:sp macro="" textlink="">
      <xdr:nvSpPr>
        <xdr:cNvPr id="5031" name="TextBox 23"/>
        <xdr:cNvSpPr txBox="1"/>
      </xdr:nvSpPr>
      <xdr:spPr>
        <a:xfrm>
          <a:off x="9639300" y="97536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20</xdr:row>
      <xdr:rowOff>0</xdr:rowOff>
    </xdr:from>
    <xdr:to>
      <xdr:col>31</xdr:col>
      <xdr:colOff>409575</xdr:colOff>
      <xdr:row>20</xdr:row>
      <xdr:rowOff>506016</xdr:rowOff>
    </xdr:to>
    <xdr:sp macro="" textlink="">
      <xdr:nvSpPr>
        <xdr:cNvPr id="5032" name="TextBox 24"/>
        <xdr:cNvSpPr txBox="1"/>
      </xdr:nvSpPr>
      <xdr:spPr>
        <a:xfrm>
          <a:off x="9639300" y="104584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21</xdr:row>
      <xdr:rowOff>0</xdr:rowOff>
    </xdr:from>
    <xdr:to>
      <xdr:col>31</xdr:col>
      <xdr:colOff>409575</xdr:colOff>
      <xdr:row>21</xdr:row>
      <xdr:rowOff>503411</xdr:rowOff>
    </xdr:to>
    <xdr:sp macro="" textlink="">
      <xdr:nvSpPr>
        <xdr:cNvPr id="5033" name="TextBox 25"/>
        <xdr:cNvSpPr txBox="1"/>
      </xdr:nvSpPr>
      <xdr:spPr>
        <a:xfrm>
          <a:off x="9639300" y="111061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9</xdr:row>
      <xdr:rowOff>0</xdr:rowOff>
    </xdr:from>
    <xdr:to>
      <xdr:col>31</xdr:col>
      <xdr:colOff>409575</xdr:colOff>
      <xdr:row>9</xdr:row>
      <xdr:rowOff>505867</xdr:rowOff>
    </xdr:to>
    <xdr:sp macro="" textlink="">
      <xdr:nvSpPr>
        <xdr:cNvPr id="5034" name="TextBox 27"/>
        <xdr:cNvSpPr txBox="1"/>
      </xdr:nvSpPr>
      <xdr:spPr>
        <a:xfrm>
          <a:off x="9639300" y="31432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9525</xdr:colOff>
      <xdr:row>3</xdr:row>
      <xdr:rowOff>123825</xdr:rowOff>
    </xdr:from>
    <xdr:ext cx="1343025" cy="381000"/>
    <xdr:pic>
      <xdr:nvPicPr>
        <xdr:cNvPr id="1731499"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875" y="847725"/>
          <a:ext cx="13430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25</xdr:col>
      <xdr:colOff>38398</xdr:colOff>
      <xdr:row>22</xdr:row>
      <xdr:rowOff>190351</xdr:rowOff>
    </xdr:from>
    <xdr:to>
      <xdr:col>26</xdr:col>
      <xdr:colOff>95436</xdr:colOff>
      <xdr:row>24</xdr:row>
      <xdr:rowOff>85427</xdr:rowOff>
    </xdr:to>
    <xdr:sp macro="" textlink="" fLocksText="0">
      <xdr:nvSpPr>
        <xdr:cNvPr id="5036" name="Rounded Rectangle 14">
          <a:hlinkClick xmlns:r="http://schemas.openxmlformats.org/officeDocument/2006/relationships" r:id="rId2"/>
        </xdr:cNvPr>
        <xdr:cNvSpPr/>
      </xdr:nvSpPr>
      <xdr:spPr>
        <a:xfrm>
          <a:off x="9677400" y="12077700"/>
          <a:ext cx="971550"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Nākamais</a:t>
          </a:r>
        </a:p>
      </xdr:txBody>
    </xdr:sp>
    <xdr:clientData/>
  </xdr:twoCellAnchor>
  <xdr:twoCellAnchor>
    <xdr:from>
      <xdr:col>25</xdr:col>
      <xdr:colOff>0</xdr:colOff>
      <xdr:row>11</xdr:row>
      <xdr:rowOff>0</xdr:rowOff>
    </xdr:from>
    <xdr:to>
      <xdr:col>31</xdr:col>
      <xdr:colOff>409575</xdr:colOff>
      <xdr:row>11</xdr:row>
      <xdr:rowOff>506016</xdr:rowOff>
    </xdr:to>
    <xdr:sp macro="" textlink="">
      <xdr:nvSpPr>
        <xdr:cNvPr id="5037" name="TextBox 15"/>
        <xdr:cNvSpPr txBox="1"/>
      </xdr:nvSpPr>
      <xdr:spPr>
        <a:xfrm>
          <a:off x="9639300" y="43529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25</xdr:col>
      <xdr:colOff>657225</xdr:colOff>
      <xdr:row>10</xdr:row>
      <xdr:rowOff>123825</xdr:rowOff>
    </xdr:from>
    <xdr:ext cx="180975" cy="266700"/>
    <xdr:sp macro="" textlink="">
      <xdr:nvSpPr>
        <xdr:cNvPr id="5038" name="TextBox 26"/>
        <xdr:cNvSpPr txBox="1"/>
      </xdr:nvSpPr>
      <xdr:spPr>
        <a:xfrm>
          <a:off x="10296525" y="38957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twoCellAnchor>
    <xdr:from>
      <xdr:col>25</xdr:col>
      <xdr:colOff>0</xdr:colOff>
      <xdr:row>10</xdr:row>
      <xdr:rowOff>0</xdr:rowOff>
    </xdr:from>
    <xdr:to>
      <xdr:col>31</xdr:col>
      <xdr:colOff>409575</xdr:colOff>
      <xdr:row>10</xdr:row>
      <xdr:rowOff>503858</xdr:rowOff>
    </xdr:to>
    <xdr:sp macro="" textlink="">
      <xdr:nvSpPr>
        <xdr:cNvPr id="5039" name="TextBox 28"/>
        <xdr:cNvSpPr txBox="1"/>
      </xdr:nvSpPr>
      <xdr:spPr>
        <a:xfrm>
          <a:off x="9639300" y="37719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xdr:from>
          <xdr:col>2</xdr:col>
          <xdr:colOff>2857500</xdr:colOff>
          <xdr:row>3</xdr:row>
          <xdr:rowOff>76200</xdr:rowOff>
        </xdr:from>
        <xdr:to>
          <xdr:col>2</xdr:col>
          <xdr:colOff>3933825</xdr:colOff>
          <xdr:row>5</xdr:row>
          <xdr:rowOff>66675</xdr:rowOff>
        </xdr:to>
        <xdr:sp macro="" textlink="">
          <xdr:nvSpPr>
            <xdr:cNvPr id="1533261" name="Button 3405" hidden="1">
              <a:extLst>
                <a:ext uri="{63B3BB69-23CF-44E3-9099-C40C66FF867C}">
                  <a14:compatExt spid="_x0000_s1533261"/>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4057650</xdr:colOff>
          <xdr:row>3</xdr:row>
          <xdr:rowOff>66675</xdr:rowOff>
        </xdr:from>
        <xdr:to>
          <xdr:col>6</xdr:col>
          <xdr:colOff>57150</xdr:colOff>
          <xdr:row>5</xdr:row>
          <xdr:rowOff>57150</xdr:rowOff>
        </xdr:to>
        <xdr:sp macro="" textlink="">
          <xdr:nvSpPr>
            <xdr:cNvPr id="1533468" name="Button 3612" hidden="1">
              <a:extLst>
                <a:ext uri="{63B3BB69-23CF-44E3-9099-C40C66FF867C}">
                  <a14:compatExt spid="_x0000_s1533468"/>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25</xdr:col>
      <xdr:colOff>0</xdr:colOff>
      <xdr:row>6</xdr:row>
      <xdr:rowOff>0</xdr:rowOff>
    </xdr:from>
    <xdr:ext cx="8220075" cy="1409700"/>
    <xdr:pic>
      <xdr:nvPicPr>
        <xdr:cNvPr id="1731504" name="Picture 30"/>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639300" y="1285875"/>
          <a:ext cx="8220075"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24</xdr:col>
      <xdr:colOff>0</xdr:colOff>
      <xdr:row>9</xdr:row>
      <xdr:rowOff>0</xdr:rowOff>
    </xdr:from>
    <xdr:to>
      <xdr:col>30</xdr:col>
      <xdr:colOff>419100</xdr:colOff>
      <xdr:row>9</xdr:row>
      <xdr:rowOff>505867</xdr:rowOff>
    </xdr:to>
    <xdr:sp macro="" textlink="">
      <xdr:nvSpPr>
        <xdr:cNvPr id="6405" name="TextBox 25"/>
        <xdr:cNvSpPr txBox="1"/>
      </xdr:nvSpPr>
      <xdr:spPr>
        <a:xfrm>
          <a:off x="9677400" y="34671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10</xdr:row>
      <xdr:rowOff>0</xdr:rowOff>
    </xdr:from>
    <xdr:to>
      <xdr:col>30</xdr:col>
      <xdr:colOff>419100</xdr:colOff>
      <xdr:row>10</xdr:row>
      <xdr:rowOff>505197</xdr:rowOff>
    </xdr:to>
    <xdr:sp macro="" textlink="">
      <xdr:nvSpPr>
        <xdr:cNvPr id="6406" name="TextBox 26"/>
        <xdr:cNvSpPr txBox="1"/>
      </xdr:nvSpPr>
      <xdr:spPr>
        <a:xfrm>
          <a:off x="9677400" y="40957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11</xdr:row>
      <xdr:rowOff>0</xdr:rowOff>
    </xdr:from>
    <xdr:to>
      <xdr:col>30</xdr:col>
      <xdr:colOff>419100</xdr:colOff>
      <xdr:row>11</xdr:row>
      <xdr:rowOff>504825</xdr:rowOff>
    </xdr:to>
    <xdr:sp macro="" textlink="">
      <xdr:nvSpPr>
        <xdr:cNvPr id="6407" name="TextBox 27"/>
        <xdr:cNvSpPr txBox="1"/>
      </xdr:nvSpPr>
      <xdr:spPr>
        <a:xfrm>
          <a:off x="9677400" y="46863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12</xdr:row>
      <xdr:rowOff>0</xdr:rowOff>
    </xdr:from>
    <xdr:to>
      <xdr:col>30</xdr:col>
      <xdr:colOff>419100</xdr:colOff>
      <xdr:row>12</xdr:row>
      <xdr:rowOff>505271</xdr:rowOff>
    </xdr:to>
    <xdr:sp macro="" textlink="">
      <xdr:nvSpPr>
        <xdr:cNvPr id="6408" name="TextBox 28"/>
        <xdr:cNvSpPr txBox="1"/>
      </xdr:nvSpPr>
      <xdr:spPr>
        <a:xfrm>
          <a:off x="9677400" y="52959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13</xdr:row>
      <xdr:rowOff>0</xdr:rowOff>
    </xdr:from>
    <xdr:to>
      <xdr:col>30</xdr:col>
      <xdr:colOff>419100</xdr:colOff>
      <xdr:row>13</xdr:row>
      <xdr:rowOff>513548</xdr:rowOff>
    </xdr:to>
    <xdr:sp macro="" textlink="">
      <xdr:nvSpPr>
        <xdr:cNvPr id="6409" name="TextBox 29"/>
        <xdr:cNvSpPr txBox="1"/>
      </xdr:nvSpPr>
      <xdr:spPr>
        <a:xfrm>
          <a:off x="9677400" y="5962650"/>
          <a:ext cx="8296275"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14</xdr:row>
      <xdr:rowOff>0</xdr:rowOff>
    </xdr:from>
    <xdr:to>
      <xdr:col>30</xdr:col>
      <xdr:colOff>419100</xdr:colOff>
      <xdr:row>14</xdr:row>
      <xdr:rowOff>503969</xdr:rowOff>
    </xdr:to>
    <xdr:sp macro="" textlink="">
      <xdr:nvSpPr>
        <xdr:cNvPr id="6410" name="TextBox 31"/>
        <xdr:cNvSpPr txBox="1"/>
      </xdr:nvSpPr>
      <xdr:spPr>
        <a:xfrm>
          <a:off x="9677400" y="65436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15</xdr:row>
      <xdr:rowOff>0</xdr:rowOff>
    </xdr:from>
    <xdr:to>
      <xdr:col>30</xdr:col>
      <xdr:colOff>419100</xdr:colOff>
      <xdr:row>15</xdr:row>
      <xdr:rowOff>504527</xdr:rowOff>
    </xdr:to>
    <xdr:sp macro="" textlink="">
      <xdr:nvSpPr>
        <xdr:cNvPr id="6411" name="TextBox 32"/>
        <xdr:cNvSpPr txBox="1"/>
      </xdr:nvSpPr>
      <xdr:spPr>
        <a:xfrm>
          <a:off x="9677400" y="71437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16</xdr:row>
      <xdr:rowOff>0</xdr:rowOff>
    </xdr:from>
    <xdr:to>
      <xdr:col>30</xdr:col>
      <xdr:colOff>419100</xdr:colOff>
      <xdr:row>16</xdr:row>
      <xdr:rowOff>503858</xdr:rowOff>
    </xdr:to>
    <xdr:sp macro="" textlink="">
      <xdr:nvSpPr>
        <xdr:cNvPr id="6412" name="TextBox 33"/>
        <xdr:cNvSpPr txBox="1"/>
      </xdr:nvSpPr>
      <xdr:spPr>
        <a:xfrm>
          <a:off x="9677400" y="77152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17</xdr:row>
      <xdr:rowOff>0</xdr:rowOff>
    </xdr:from>
    <xdr:to>
      <xdr:col>30</xdr:col>
      <xdr:colOff>419100</xdr:colOff>
      <xdr:row>17</xdr:row>
      <xdr:rowOff>505867</xdr:rowOff>
    </xdr:to>
    <xdr:sp macro="" textlink="">
      <xdr:nvSpPr>
        <xdr:cNvPr id="6413" name="TextBox 34"/>
        <xdr:cNvSpPr txBox="1"/>
      </xdr:nvSpPr>
      <xdr:spPr>
        <a:xfrm>
          <a:off x="9677400" y="82962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18</xdr:row>
      <xdr:rowOff>0</xdr:rowOff>
    </xdr:from>
    <xdr:to>
      <xdr:col>30</xdr:col>
      <xdr:colOff>419100</xdr:colOff>
      <xdr:row>18</xdr:row>
      <xdr:rowOff>505867</xdr:rowOff>
    </xdr:to>
    <xdr:sp macro="" textlink="">
      <xdr:nvSpPr>
        <xdr:cNvPr id="6414" name="TextBox 35"/>
        <xdr:cNvSpPr txBox="1"/>
      </xdr:nvSpPr>
      <xdr:spPr>
        <a:xfrm>
          <a:off x="9677400" y="89249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19</xdr:row>
      <xdr:rowOff>0</xdr:rowOff>
    </xdr:from>
    <xdr:to>
      <xdr:col>30</xdr:col>
      <xdr:colOff>419100</xdr:colOff>
      <xdr:row>19</xdr:row>
      <xdr:rowOff>506016</xdr:rowOff>
    </xdr:to>
    <xdr:sp macro="" textlink="">
      <xdr:nvSpPr>
        <xdr:cNvPr id="6415" name="TextBox 36"/>
        <xdr:cNvSpPr txBox="1"/>
      </xdr:nvSpPr>
      <xdr:spPr>
        <a:xfrm>
          <a:off x="9677400" y="95535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20</xdr:row>
      <xdr:rowOff>0</xdr:rowOff>
    </xdr:from>
    <xdr:to>
      <xdr:col>30</xdr:col>
      <xdr:colOff>419100</xdr:colOff>
      <xdr:row>20</xdr:row>
      <xdr:rowOff>505271</xdr:rowOff>
    </xdr:to>
    <xdr:sp macro="" textlink="">
      <xdr:nvSpPr>
        <xdr:cNvPr id="6416" name="TextBox 37"/>
        <xdr:cNvSpPr txBox="1"/>
      </xdr:nvSpPr>
      <xdr:spPr>
        <a:xfrm>
          <a:off x="9677400" y="102012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22</xdr:row>
      <xdr:rowOff>0</xdr:rowOff>
    </xdr:from>
    <xdr:to>
      <xdr:col>30</xdr:col>
      <xdr:colOff>419100</xdr:colOff>
      <xdr:row>22</xdr:row>
      <xdr:rowOff>505458</xdr:rowOff>
    </xdr:to>
    <xdr:sp macro="" textlink="">
      <xdr:nvSpPr>
        <xdr:cNvPr id="6417" name="TextBox 38"/>
        <xdr:cNvSpPr txBox="1"/>
      </xdr:nvSpPr>
      <xdr:spPr>
        <a:xfrm>
          <a:off x="9677400" y="115157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23</xdr:row>
      <xdr:rowOff>0</xdr:rowOff>
    </xdr:from>
    <xdr:to>
      <xdr:col>30</xdr:col>
      <xdr:colOff>419100</xdr:colOff>
      <xdr:row>23</xdr:row>
      <xdr:rowOff>506313</xdr:rowOff>
    </xdr:to>
    <xdr:sp macro="" textlink="">
      <xdr:nvSpPr>
        <xdr:cNvPr id="6418" name="TextBox 39"/>
        <xdr:cNvSpPr txBox="1"/>
      </xdr:nvSpPr>
      <xdr:spPr>
        <a:xfrm>
          <a:off x="9677400" y="121348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21</xdr:row>
      <xdr:rowOff>0</xdr:rowOff>
    </xdr:from>
    <xdr:to>
      <xdr:col>30</xdr:col>
      <xdr:colOff>419100</xdr:colOff>
      <xdr:row>21</xdr:row>
      <xdr:rowOff>506016</xdr:rowOff>
    </xdr:to>
    <xdr:sp macro="" textlink="">
      <xdr:nvSpPr>
        <xdr:cNvPr id="6419" name="TextBox 40"/>
        <xdr:cNvSpPr txBox="1"/>
      </xdr:nvSpPr>
      <xdr:spPr>
        <a:xfrm>
          <a:off x="9677400" y="108680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24</xdr:row>
      <xdr:rowOff>0</xdr:rowOff>
    </xdr:from>
    <xdr:to>
      <xdr:col>30</xdr:col>
      <xdr:colOff>419100</xdr:colOff>
      <xdr:row>24</xdr:row>
      <xdr:rowOff>496645</xdr:rowOff>
    </xdr:to>
    <xdr:sp macro="" textlink="">
      <xdr:nvSpPr>
        <xdr:cNvPr id="6420" name="TextBox 41"/>
        <xdr:cNvSpPr txBox="1"/>
      </xdr:nvSpPr>
      <xdr:spPr>
        <a:xfrm>
          <a:off x="9677400" y="12906375"/>
          <a:ext cx="8296275"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25</xdr:row>
      <xdr:rowOff>0</xdr:rowOff>
    </xdr:from>
    <xdr:to>
      <xdr:col>30</xdr:col>
      <xdr:colOff>419100</xdr:colOff>
      <xdr:row>25</xdr:row>
      <xdr:rowOff>503858</xdr:rowOff>
    </xdr:to>
    <xdr:sp macro="" textlink="">
      <xdr:nvSpPr>
        <xdr:cNvPr id="6421" name="TextBox 42"/>
        <xdr:cNvSpPr txBox="1"/>
      </xdr:nvSpPr>
      <xdr:spPr>
        <a:xfrm>
          <a:off x="9677400" y="135540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26</xdr:row>
      <xdr:rowOff>0</xdr:rowOff>
    </xdr:from>
    <xdr:to>
      <xdr:col>30</xdr:col>
      <xdr:colOff>419100</xdr:colOff>
      <xdr:row>26</xdr:row>
      <xdr:rowOff>503858</xdr:rowOff>
    </xdr:to>
    <xdr:sp macro="" textlink="">
      <xdr:nvSpPr>
        <xdr:cNvPr id="6422" name="TextBox 43"/>
        <xdr:cNvSpPr txBox="1"/>
      </xdr:nvSpPr>
      <xdr:spPr>
        <a:xfrm>
          <a:off x="9677400" y="141351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27</xdr:row>
      <xdr:rowOff>0</xdr:rowOff>
    </xdr:from>
    <xdr:to>
      <xdr:col>30</xdr:col>
      <xdr:colOff>419100</xdr:colOff>
      <xdr:row>27</xdr:row>
      <xdr:rowOff>504974</xdr:rowOff>
    </xdr:to>
    <xdr:sp macro="" textlink="">
      <xdr:nvSpPr>
        <xdr:cNvPr id="6423" name="TextBox 44"/>
        <xdr:cNvSpPr txBox="1"/>
      </xdr:nvSpPr>
      <xdr:spPr>
        <a:xfrm>
          <a:off x="9677400" y="147161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47625</xdr:colOff>
      <xdr:row>3</xdr:row>
      <xdr:rowOff>95250</xdr:rowOff>
    </xdr:from>
    <xdr:ext cx="1343025" cy="381000"/>
    <xdr:pic>
      <xdr:nvPicPr>
        <xdr:cNvPr id="1873176" name="Picture 2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971550"/>
          <a:ext cx="13430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24</xdr:col>
      <xdr:colOff>18752</xdr:colOff>
      <xdr:row>28</xdr:row>
      <xdr:rowOff>162223</xdr:rowOff>
    </xdr:from>
    <xdr:to>
      <xdr:col>25</xdr:col>
      <xdr:colOff>85390</xdr:colOff>
      <xdr:row>30</xdr:row>
      <xdr:rowOff>57299</xdr:rowOff>
    </xdr:to>
    <xdr:sp macro="" textlink="" fLocksText="0">
      <xdr:nvSpPr>
        <xdr:cNvPr id="6425" name="Rounded Rectangle 23">
          <a:hlinkClick xmlns:r="http://schemas.openxmlformats.org/officeDocument/2006/relationships" r:id="rId2"/>
        </xdr:cNvPr>
        <xdr:cNvSpPr/>
      </xdr:nvSpPr>
      <xdr:spPr>
        <a:xfrm>
          <a:off x="9696450" y="15430500"/>
          <a:ext cx="981075"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Nākamais</a:t>
          </a:r>
        </a:p>
      </xdr:txBody>
    </xdr:sp>
    <xdr:clientData/>
  </xdr:twoCellAnchor>
  <mc:AlternateContent xmlns:mc="http://schemas.openxmlformats.org/markup-compatibility/2006">
    <mc:Choice xmlns:a14="http://schemas.microsoft.com/office/drawing/2010/main" Requires="a14">
      <xdr:twoCellAnchor>
        <xdr:from>
          <xdr:col>2</xdr:col>
          <xdr:colOff>2876550</xdr:colOff>
          <xdr:row>3</xdr:row>
          <xdr:rowOff>95250</xdr:rowOff>
        </xdr:from>
        <xdr:to>
          <xdr:col>2</xdr:col>
          <xdr:colOff>3952875</xdr:colOff>
          <xdr:row>5</xdr:row>
          <xdr:rowOff>85725</xdr:rowOff>
        </xdr:to>
        <xdr:sp macro="" textlink="">
          <xdr:nvSpPr>
            <xdr:cNvPr id="1569003" name="Button 4331" hidden="1">
              <a:extLst>
                <a:ext uri="{63B3BB69-23CF-44E3-9099-C40C66FF867C}">
                  <a14:compatExt spid="_x0000_s1569003"/>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4105275</xdr:colOff>
          <xdr:row>3</xdr:row>
          <xdr:rowOff>95250</xdr:rowOff>
        </xdr:from>
        <xdr:to>
          <xdr:col>6</xdr:col>
          <xdr:colOff>209550</xdr:colOff>
          <xdr:row>5</xdr:row>
          <xdr:rowOff>85725</xdr:rowOff>
        </xdr:to>
        <xdr:sp macro="" textlink="">
          <xdr:nvSpPr>
            <xdr:cNvPr id="1569250" name="Button 4578" hidden="1">
              <a:extLst>
                <a:ext uri="{63B3BB69-23CF-44E3-9099-C40C66FF867C}">
                  <a14:compatExt spid="_x0000_s1569250"/>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24</xdr:col>
      <xdr:colOff>0</xdr:colOff>
      <xdr:row>5</xdr:row>
      <xdr:rowOff>190500</xdr:rowOff>
    </xdr:from>
    <xdr:ext cx="8220075" cy="1495425"/>
    <xdr:pic>
      <xdr:nvPicPr>
        <xdr:cNvPr id="1873178" name="Picture 30"/>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677400" y="1438275"/>
          <a:ext cx="82200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twoCellAnchor>
    <xdr:from>
      <xdr:col>25</xdr:col>
      <xdr:colOff>0</xdr:colOff>
      <xdr:row>9</xdr:row>
      <xdr:rowOff>0</xdr:rowOff>
    </xdr:from>
    <xdr:to>
      <xdr:col>31</xdr:col>
      <xdr:colOff>409575</xdr:colOff>
      <xdr:row>9</xdr:row>
      <xdr:rowOff>503969</xdr:rowOff>
    </xdr:to>
    <xdr:sp macro="" textlink="">
      <xdr:nvSpPr>
        <xdr:cNvPr id="5828" name="TextBox 19"/>
        <xdr:cNvSpPr txBox="1"/>
      </xdr:nvSpPr>
      <xdr:spPr>
        <a:xfrm>
          <a:off x="9667875" y="33813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10</xdr:row>
      <xdr:rowOff>0</xdr:rowOff>
    </xdr:from>
    <xdr:to>
      <xdr:col>31</xdr:col>
      <xdr:colOff>409575</xdr:colOff>
      <xdr:row>10</xdr:row>
      <xdr:rowOff>503969</xdr:rowOff>
    </xdr:to>
    <xdr:sp macro="" textlink="">
      <xdr:nvSpPr>
        <xdr:cNvPr id="5829" name="TextBox 20"/>
        <xdr:cNvSpPr txBox="1"/>
      </xdr:nvSpPr>
      <xdr:spPr>
        <a:xfrm>
          <a:off x="9667875" y="39814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11</xdr:row>
      <xdr:rowOff>0</xdr:rowOff>
    </xdr:from>
    <xdr:to>
      <xdr:col>31</xdr:col>
      <xdr:colOff>409575</xdr:colOff>
      <xdr:row>11</xdr:row>
      <xdr:rowOff>506053</xdr:rowOff>
    </xdr:to>
    <xdr:sp macro="" textlink="">
      <xdr:nvSpPr>
        <xdr:cNvPr id="5830" name="TextBox 21"/>
        <xdr:cNvSpPr txBox="1"/>
      </xdr:nvSpPr>
      <xdr:spPr>
        <a:xfrm>
          <a:off x="9667875" y="45815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12</xdr:row>
      <xdr:rowOff>0</xdr:rowOff>
    </xdr:from>
    <xdr:to>
      <xdr:col>31</xdr:col>
      <xdr:colOff>409575</xdr:colOff>
      <xdr:row>12</xdr:row>
      <xdr:rowOff>506053</xdr:rowOff>
    </xdr:to>
    <xdr:sp macro="" textlink="">
      <xdr:nvSpPr>
        <xdr:cNvPr id="5831" name="TextBox 22"/>
        <xdr:cNvSpPr txBox="1"/>
      </xdr:nvSpPr>
      <xdr:spPr>
        <a:xfrm>
          <a:off x="9667875" y="52197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13</xdr:row>
      <xdr:rowOff>0</xdr:rowOff>
    </xdr:from>
    <xdr:to>
      <xdr:col>31</xdr:col>
      <xdr:colOff>409575</xdr:colOff>
      <xdr:row>13</xdr:row>
      <xdr:rowOff>496682</xdr:rowOff>
    </xdr:to>
    <xdr:sp macro="" textlink="">
      <xdr:nvSpPr>
        <xdr:cNvPr id="5832" name="TextBox 23"/>
        <xdr:cNvSpPr txBox="1"/>
      </xdr:nvSpPr>
      <xdr:spPr>
        <a:xfrm>
          <a:off x="9667875" y="5857875"/>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14</xdr:row>
      <xdr:rowOff>0</xdr:rowOff>
    </xdr:from>
    <xdr:to>
      <xdr:col>31</xdr:col>
      <xdr:colOff>409575</xdr:colOff>
      <xdr:row>14</xdr:row>
      <xdr:rowOff>504825</xdr:rowOff>
    </xdr:to>
    <xdr:sp macro="" textlink="">
      <xdr:nvSpPr>
        <xdr:cNvPr id="5833" name="TextBox 24"/>
        <xdr:cNvSpPr txBox="1"/>
      </xdr:nvSpPr>
      <xdr:spPr>
        <a:xfrm>
          <a:off x="9667875" y="64960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15</xdr:row>
      <xdr:rowOff>0</xdr:rowOff>
    </xdr:from>
    <xdr:to>
      <xdr:col>31</xdr:col>
      <xdr:colOff>409575</xdr:colOff>
      <xdr:row>15</xdr:row>
      <xdr:rowOff>505867</xdr:rowOff>
    </xdr:to>
    <xdr:sp macro="" textlink="">
      <xdr:nvSpPr>
        <xdr:cNvPr id="5834" name="TextBox 25"/>
        <xdr:cNvSpPr txBox="1"/>
      </xdr:nvSpPr>
      <xdr:spPr>
        <a:xfrm>
          <a:off x="9667875" y="71056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16</xdr:row>
      <xdr:rowOff>0</xdr:rowOff>
    </xdr:from>
    <xdr:to>
      <xdr:col>31</xdr:col>
      <xdr:colOff>409575</xdr:colOff>
      <xdr:row>16</xdr:row>
      <xdr:rowOff>503858</xdr:rowOff>
    </xdr:to>
    <xdr:sp macro="" textlink="">
      <xdr:nvSpPr>
        <xdr:cNvPr id="5835" name="TextBox 26"/>
        <xdr:cNvSpPr txBox="1"/>
      </xdr:nvSpPr>
      <xdr:spPr>
        <a:xfrm>
          <a:off x="9667875" y="77343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17</xdr:row>
      <xdr:rowOff>0</xdr:rowOff>
    </xdr:from>
    <xdr:to>
      <xdr:col>31</xdr:col>
      <xdr:colOff>409575</xdr:colOff>
      <xdr:row>17</xdr:row>
      <xdr:rowOff>505197</xdr:rowOff>
    </xdr:to>
    <xdr:sp macro="" textlink="">
      <xdr:nvSpPr>
        <xdr:cNvPr id="5836" name="TextBox 27"/>
        <xdr:cNvSpPr txBox="1"/>
      </xdr:nvSpPr>
      <xdr:spPr>
        <a:xfrm>
          <a:off x="9667875" y="84391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18</xdr:row>
      <xdr:rowOff>0</xdr:rowOff>
    </xdr:from>
    <xdr:to>
      <xdr:col>31</xdr:col>
      <xdr:colOff>409575</xdr:colOff>
      <xdr:row>18</xdr:row>
      <xdr:rowOff>505867</xdr:rowOff>
    </xdr:to>
    <xdr:sp macro="" textlink="">
      <xdr:nvSpPr>
        <xdr:cNvPr id="5837" name="TextBox 28"/>
        <xdr:cNvSpPr txBox="1"/>
      </xdr:nvSpPr>
      <xdr:spPr>
        <a:xfrm>
          <a:off x="9667875" y="91344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19</xdr:row>
      <xdr:rowOff>0</xdr:rowOff>
    </xdr:from>
    <xdr:to>
      <xdr:col>31</xdr:col>
      <xdr:colOff>409575</xdr:colOff>
      <xdr:row>19</xdr:row>
      <xdr:rowOff>496682</xdr:rowOff>
    </xdr:to>
    <xdr:sp macro="" textlink="">
      <xdr:nvSpPr>
        <xdr:cNvPr id="5838" name="TextBox 29"/>
        <xdr:cNvSpPr txBox="1"/>
      </xdr:nvSpPr>
      <xdr:spPr>
        <a:xfrm>
          <a:off x="9667875" y="9763125"/>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20</xdr:row>
      <xdr:rowOff>0</xdr:rowOff>
    </xdr:from>
    <xdr:to>
      <xdr:col>31</xdr:col>
      <xdr:colOff>409575</xdr:colOff>
      <xdr:row>20</xdr:row>
      <xdr:rowOff>506053</xdr:rowOff>
    </xdr:to>
    <xdr:sp macro="" textlink="">
      <xdr:nvSpPr>
        <xdr:cNvPr id="5839" name="TextBox 30"/>
        <xdr:cNvSpPr txBox="1"/>
      </xdr:nvSpPr>
      <xdr:spPr>
        <a:xfrm>
          <a:off x="9667875" y="104013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21</xdr:row>
      <xdr:rowOff>0</xdr:rowOff>
    </xdr:from>
    <xdr:to>
      <xdr:col>31</xdr:col>
      <xdr:colOff>409575</xdr:colOff>
      <xdr:row>21</xdr:row>
      <xdr:rowOff>503858</xdr:rowOff>
    </xdr:to>
    <xdr:sp macro="" textlink="">
      <xdr:nvSpPr>
        <xdr:cNvPr id="5840" name="TextBox 31"/>
        <xdr:cNvSpPr txBox="1"/>
      </xdr:nvSpPr>
      <xdr:spPr>
        <a:xfrm>
          <a:off x="9667875" y="110394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22</xdr:row>
      <xdr:rowOff>0</xdr:rowOff>
    </xdr:from>
    <xdr:to>
      <xdr:col>31</xdr:col>
      <xdr:colOff>409575</xdr:colOff>
      <xdr:row>22</xdr:row>
      <xdr:rowOff>505197</xdr:rowOff>
    </xdr:to>
    <xdr:sp macro="" textlink="">
      <xdr:nvSpPr>
        <xdr:cNvPr id="5841" name="TextBox 32"/>
        <xdr:cNvSpPr txBox="1"/>
      </xdr:nvSpPr>
      <xdr:spPr>
        <a:xfrm>
          <a:off x="9667875" y="116205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23</xdr:row>
      <xdr:rowOff>0</xdr:rowOff>
    </xdr:from>
    <xdr:to>
      <xdr:col>31</xdr:col>
      <xdr:colOff>409575</xdr:colOff>
      <xdr:row>23</xdr:row>
      <xdr:rowOff>503969</xdr:rowOff>
    </xdr:to>
    <xdr:sp macro="" textlink="">
      <xdr:nvSpPr>
        <xdr:cNvPr id="5842" name="TextBox 33"/>
        <xdr:cNvSpPr txBox="1"/>
      </xdr:nvSpPr>
      <xdr:spPr>
        <a:xfrm>
          <a:off x="9667875" y="122110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24</xdr:row>
      <xdr:rowOff>0</xdr:rowOff>
    </xdr:from>
    <xdr:to>
      <xdr:col>31</xdr:col>
      <xdr:colOff>409575</xdr:colOff>
      <xdr:row>24</xdr:row>
      <xdr:rowOff>496645</xdr:rowOff>
    </xdr:to>
    <xdr:sp macro="" textlink="">
      <xdr:nvSpPr>
        <xdr:cNvPr id="5843" name="TextBox 34"/>
        <xdr:cNvSpPr txBox="1"/>
      </xdr:nvSpPr>
      <xdr:spPr>
        <a:xfrm>
          <a:off x="9667875" y="12811125"/>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25</xdr:row>
      <xdr:rowOff>0</xdr:rowOff>
    </xdr:from>
    <xdr:to>
      <xdr:col>31</xdr:col>
      <xdr:colOff>409575</xdr:colOff>
      <xdr:row>25</xdr:row>
      <xdr:rowOff>504527</xdr:rowOff>
    </xdr:to>
    <xdr:sp macro="" textlink="">
      <xdr:nvSpPr>
        <xdr:cNvPr id="5844" name="TextBox 35"/>
        <xdr:cNvSpPr txBox="1"/>
      </xdr:nvSpPr>
      <xdr:spPr>
        <a:xfrm>
          <a:off x="9667875" y="13458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0</xdr:col>
      <xdr:colOff>142875</xdr:colOff>
      <xdr:row>3</xdr:row>
      <xdr:rowOff>133350</xdr:rowOff>
    </xdr:from>
    <xdr:ext cx="1352550" cy="381000"/>
    <xdr:pic>
      <xdr:nvPicPr>
        <xdr:cNvPr id="1793749" name="Picture 3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875" y="923925"/>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25</xdr:col>
      <xdr:colOff>38398</xdr:colOff>
      <xdr:row>26</xdr:row>
      <xdr:rowOff>162223</xdr:rowOff>
    </xdr:from>
    <xdr:to>
      <xdr:col>26</xdr:col>
      <xdr:colOff>104226</xdr:colOff>
      <xdr:row>28</xdr:row>
      <xdr:rowOff>57299</xdr:rowOff>
    </xdr:to>
    <xdr:sp macro="" textlink="" fLocksText="0">
      <xdr:nvSpPr>
        <xdr:cNvPr id="5846" name="Rounded Rectangle 36">
          <a:hlinkClick xmlns:r="http://schemas.openxmlformats.org/officeDocument/2006/relationships" r:id="rId2"/>
        </xdr:cNvPr>
        <xdr:cNvSpPr/>
      </xdr:nvSpPr>
      <xdr:spPr>
        <a:xfrm>
          <a:off x="9705975" y="14192250"/>
          <a:ext cx="981075" cy="247650"/>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Nākamais</a:t>
          </a:r>
        </a:p>
      </xdr:txBody>
    </xdr:sp>
    <xdr:clientData/>
  </xdr:twoCellAnchor>
  <mc:AlternateContent xmlns:mc="http://schemas.openxmlformats.org/markup-compatibility/2006">
    <mc:Choice xmlns:a14="http://schemas.microsoft.com/office/drawing/2010/main" Requires="a14">
      <xdr:twoCellAnchor>
        <xdr:from>
          <xdr:col>2</xdr:col>
          <xdr:colOff>2800350</xdr:colOff>
          <xdr:row>3</xdr:row>
          <xdr:rowOff>104775</xdr:rowOff>
        </xdr:from>
        <xdr:to>
          <xdr:col>2</xdr:col>
          <xdr:colOff>3876675</xdr:colOff>
          <xdr:row>5</xdr:row>
          <xdr:rowOff>85725</xdr:rowOff>
        </xdr:to>
        <xdr:sp macro="" textlink="">
          <xdr:nvSpPr>
            <xdr:cNvPr id="1459049" name="Button 3945" hidden="1">
              <a:extLst>
                <a:ext uri="{63B3BB69-23CF-44E3-9099-C40C66FF867C}">
                  <a14:compatExt spid="_x0000_s1459049"/>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3981450</xdr:colOff>
          <xdr:row>3</xdr:row>
          <xdr:rowOff>85725</xdr:rowOff>
        </xdr:from>
        <xdr:to>
          <xdr:col>5</xdr:col>
          <xdr:colOff>38100</xdr:colOff>
          <xdr:row>5</xdr:row>
          <xdr:rowOff>76200</xdr:rowOff>
        </xdr:to>
        <xdr:sp macro="" textlink="">
          <xdr:nvSpPr>
            <xdr:cNvPr id="1627207" name="Button 4167" hidden="1">
              <a:extLst>
                <a:ext uri="{63B3BB69-23CF-44E3-9099-C40C66FF867C}">
                  <a14:compatExt spid="_x0000_s1627207"/>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25</xdr:col>
      <xdr:colOff>0</xdr:colOff>
      <xdr:row>5</xdr:row>
      <xdr:rowOff>190500</xdr:rowOff>
    </xdr:from>
    <xdr:ext cx="8220075" cy="1466850"/>
    <xdr:pic>
      <xdr:nvPicPr>
        <xdr:cNvPr id="1793751" name="Picture 37"/>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667875" y="1352550"/>
          <a:ext cx="8220075"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twoCellAnchor>
    <xdr:from>
      <xdr:col>25</xdr:col>
      <xdr:colOff>0</xdr:colOff>
      <xdr:row>9</xdr:row>
      <xdr:rowOff>0</xdr:rowOff>
    </xdr:from>
    <xdr:to>
      <xdr:col>31</xdr:col>
      <xdr:colOff>419100</xdr:colOff>
      <xdr:row>9</xdr:row>
      <xdr:rowOff>505867</xdr:rowOff>
    </xdr:to>
    <xdr:sp macro="" textlink="">
      <xdr:nvSpPr>
        <xdr:cNvPr id="14477" name="TextBox 42"/>
        <xdr:cNvSpPr txBox="1"/>
      </xdr:nvSpPr>
      <xdr:spPr>
        <a:xfrm>
          <a:off x="9791700" y="33528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16</xdr:row>
      <xdr:rowOff>0</xdr:rowOff>
    </xdr:from>
    <xdr:to>
      <xdr:col>31</xdr:col>
      <xdr:colOff>419100</xdr:colOff>
      <xdr:row>16</xdr:row>
      <xdr:rowOff>503634</xdr:rowOff>
    </xdr:to>
    <xdr:sp macro="" textlink="">
      <xdr:nvSpPr>
        <xdr:cNvPr id="14478" name="TextBox 44"/>
        <xdr:cNvSpPr txBox="1"/>
      </xdr:nvSpPr>
      <xdr:spPr>
        <a:xfrm>
          <a:off x="9791700" y="80200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24</xdr:row>
      <xdr:rowOff>0</xdr:rowOff>
    </xdr:from>
    <xdr:to>
      <xdr:col>31</xdr:col>
      <xdr:colOff>419100</xdr:colOff>
      <xdr:row>24</xdr:row>
      <xdr:rowOff>503858</xdr:rowOff>
    </xdr:to>
    <xdr:sp macro="" textlink="">
      <xdr:nvSpPr>
        <xdr:cNvPr id="14479" name="TextBox 45"/>
        <xdr:cNvSpPr txBox="1"/>
      </xdr:nvSpPr>
      <xdr:spPr>
        <a:xfrm>
          <a:off x="9791700" y="139541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17</xdr:row>
      <xdr:rowOff>0</xdr:rowOff>
    </xdr:from>
    <xdr:to>
      <xdr:col>31</xdr:col>
      <xdr:colOff>419100</xdr:colOff>
      <xdr:row>17</xdr:row>
      <xdr:rowOff>505569</xdr:rowOff>
    </xdr:to>
    <xdr:sp macro="" textlink="">
      <xdr:nvSpPr>
        <xdr:cNvPr id="14480" name="TextBox 46"/>
        <xdr:cNvSpPr txBox="1"/>
      </xdr:nvSpPr>
      <xdr:spPr>
        <a:xfrm>
          <a:off x="9791700" y="87058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18</xdr:row>
      <xdr:rowOff>0</xdr:rowOff>
    </xdr:from>
    <xdr:to>
      <xdr:col>31</xdr:col>
      <xdr:colOff>419100</xdr:colOff>
      <xdr:row>18</xdr:row>
      <xdr:rowOff>503411</xdr:rowOff>
    </xdr:to>
    <xdr:sp macro="" textlink="">
      <xdr:nvSpPr>
        <xdr:cNvPr id="14481" name="TextBox 47"/>
        <xdr:cNvSpPr txBox="1"/>
      </xdr:nvSpPr>
      <xdr:spPr>
        <a:xfrm>
          <a:off x="9791700" y="94583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19</xdr:row>
      <xdr:rowOff>0</xdr:rowOff>
    </xdr:from>
    <xdr:to>
      <xdr:col>31</xdr:col>
      <xdr:colOff>419100</xdr:colOff>
      <xdr:row>19</xdr:row>
      <xdr:rowOff>503634</xdr:rowOff>
    </xdr:to>
    <xdr:sp macro="" textlink="">
      <xdr:nvSpPr>
        <xdr:cNvPr id="14482" name="TextBox 48"/>
        <xdr:cNvSpPr txBox="1"/>
      </xdr:nvSpPr>
      <xdr:spPr>
        <a:xfrm>
          <a:off x="9791700" y="102393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20</xdr:row>
      <xdr:rowOff>0</xdr:rowOff>
    </xdr:from>
    <xdr:to>
      <xdr:col>31</xdr:col>
      <xdr:colOff>419100</xdr:colOff>
      <xdr:row>20</xdr:row>
      <xdr:rowOff>513927</xdr:rowOff>
    </xdr:to>
    <xdr:sp macro="" textlink="">
      <xdr:nvSpPr>
        <xdr:cNvPr id="14483" name="TextBox 49"/>
        <xdr:cNvSpPr txBox="1"/>
      </xdr:nvSpPr>
      <xdr:spPr>
        <a:xfrm>
          <a:off x="9791700" y="10925175"/>
          <a:ext cx="8296275"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21</xdr:row>
      <xdr:rowOff>0</xdr:rowOff>
    </xdr:from>
    <xdr:to>
      <xdr:col>31</xdr:col>
      <xdr:colOff>419100</xdr:colOff>
      <xdr:row>21</xdr:row>
      <xdr:rowOff>506313</xdr:rowOff>
    </xdr:to>
    <xdr:sp macro="" textlink="">
      <xdr:nvSpPr>
        <xdr:cNvPr id="14484" name="TextBox 50"/>
        <xdr:cNvSpPr txBox="1"/>
      </xdr:nvSpPr>
      <xdr:spPr>
        <a:xfrm>
          <a:off x="9791700" y="116586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22</xdr:row>
      <xdr:rowOff>0</xdr:rowOff>
    </xdr:from>
    <xdr:to>
      <xdr:col>31</xdr:col>
      <xdr:colOff>419100</xdr:colOff>
      <xdr:row>22</xdr:row>
      <xdr:rowOff>504230</xdr:rowOff>
    </xdr:to>
    <xdr:sp macro="" textlink="">
      <xdr:nvSpPr>
        <xdr:cNvPr id="14485" name="TextBox 51"/>
        <xdr:cNvSpPr txBox="1"/>
      </xdr:nvSpPr>
      <xdr:spPr>
        <a:xfrm>
          <a:off x="9791700" y="124301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23</xdr:row>
      <xdr:rowOff>0</xdr:rowOff>
    </xdr:from>
    <xdr:to>
      <xdr:col>31</xdr:col>
      <xdr:colOff>419100</xdr:colOff>
      <xdr:row>23</xdr:row>
      <xdr:rowOff>503374</xdr:rowOff>
    </xdr:to>
    <xdr:sp macro="" textlink="">
      <xdr:nvSpPr>
        <xdr:cNvPr id="14486" name="TextBox 52"/>
        <xdr:cNvSpPr txBox="1"/>
      </xdr:nvSpPr>
      <xdr:spPr>
        <a:xfrm>
          <a:off x="9791700" y="131635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25</xdr:row>
      <xdr:rowOff>0</xdr:rowOff>
    </xdr:from>
    <xdr:to>
      <xdr:col>31</xdr:col>
      <xdr:colOff>419100</xdr:colOff>
      <xdr:row>25</xdr:row>
      <xdr:rowOff>505197</xdr:rowOff>
    </xdr:to>
    <xdr:sp macro="" textlink="">
      <xdr:nvSpPr>
        <xdr:cNvPr id="14487" name="TextBox 53"/>
        <xdr:cNvSpPr txBox="1"/>
      </xdr:nvSpPr>
      <xdr:spPr>
        <a:xfrm>
          <a:off x="9791700" y="146589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26</xdr:row>
      <xdr:rowOff>0</xdr:rowOff>
    </xdr:from>
    <xdr:to>
      <xdr:col>31</xdr:col>
      <xdr:colOff>419100</xdr:colOff>
      <xdr:row>26</xdr:row>
      <xdr:rowOff>503858</xdr:rowOff>
    </xdr:to>
    <xdr:sp macro="" textlink="">
      <xdr:nvSpPr>
        <xdr:cNvPr id="14488" name="TextBox 54"/>
        <xdr:cNvSpPr txBox="1"/>
      </xdr:nvSpPr>
      <xdr:spPr>
        <a:xfrm>
          <a:off x="9791700" y="153543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27</xdr:row>
      <xdr:rowOff>0</xdr:rowOff>
    </xdr:from>
    <xdr:to>
      <xdr:col>31</xdr:col>
      <xdr:colOff>419100</xdr:colOff>
      <xdr:row>27</xdr:row>
      <xdr:rowOff>513548</xdr:rowOff>
    </xdr:to>
    <xdr:sp macro="" textlink="">
      <xdr:nvSpPr>
        <xdr:cNvPr id="14489" name="TextBox 55"/>
        <xdr:cNvSpPr txBox="1"/>
      </xdr:nvSpPr>
      <xdr:spPr>
        <a:xfrm>
          <a:off x="9791700" y="16059150"/>
          <a:ext cx="8296275"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28</xdr:row>
      <xdr:rowOff>0</xdr:rowOff>
    </xdr:from>
    <xdr:to>
      <xdr:col>31</xdr:col>
      <xdr:colOff>419100</xdr:colOff>
      <xdr:row>28</xdr:row>
      <xdr:rowOff>504565</xdr:rowOff>
    </xdr:to>
    <xdr:sp macro="" textlink="">
      <xdr:nvSpPr>
        <xdr:cNvPr id="14490" name="TextBox 56"/>
        <xdr:cNvSpPr txBox="1"/>
      </xdr:nvSpPr>
      <xdr:spPr>
        <a:xfrm>
          <a:off x="9791700" y="167640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29</xdr:row>
      <xdr:rowOff>0</xdr:rowOff>
    </xdr:from>
    <xdr:to>
      <xdr:col>31</xdr:col>
      <xdr:colOff>419100</xdr:colOff>
      <xdr:row>29</xdr:row>
      <xdr:rowOff>506164</xdr:rowOff>
    </xdr:to>
    <xdr:sp macro="" textlink="">
      <xdr:nvSpPr>
        <xdr:cNvPr id="14491" name="TextBox 57"/>
        <xdr:cNvSpPr txBox="1"/>
      </xdr:nvSpPr>
      <xdr:spPr>
        <a:xfrm>
          <a:off x="9791700" y="174402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30</xdr:row>
      <xdr:rowOff>0</xdr:rowOff>
    </xdr:from>
    <xdr:to>
      <xdr:col>31</xdr:col>
      <xdr:colOff>419100</xdr:colOff>
      <xdr:row>30</xdr:row>
      <xdr:rowOff>505569</xdr:rowOff>
    </xdr:to>
    <xdr:sp macro="" textlink="">
      <xdr:nvSpPr>
        <xdr:cNvPr id="14492" name="TextBox 58"/>
        <xdr:cNvSpPr txBox="1"/>
      </xdr:nvSpPr>
      <xdr:spPr>
        <a:xfrm>
          <a:off x="9791700" y="181641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31</xdr:row>
      <xdr:rowOff>0</xdr:rowOff>
    </xdr:from>
    <xdr:to>
      <xdr:col>31</xdr:col>
      <xdr:colOff>419100</xdr:colOff>
      <xdr:row>31</xdr:row>
      <xdr:rowOff>513319</xdr:rowOff>
    </xdr:to>
    <xdr:sp macro="" textlink="">
      <xdr:nvSpPr>
        <xdr:cNvPr id="14493" name="TextBox 59"/>
        <xdr:cNvSpPr txBox="1"/>
      </xdr:nvSpPr>
      <xdr:spPr>
        <a:xfrm>
          <a:off x="9791700" y="18916650"/>
          <a:ext cx="8296275"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32</xdr:row>
      <xdr:rowOff>0</xdr:rowOff>
    </xdr:from>
    <xdr:to>
      <xdr:col>31</xdr:col>
      <xdr:colOff>419100</xdr:colOff>
      <xdr:row>32</xdr:row>
      <xdr:rowOff>505271</xdr:rowOff>
    </xdr:to>
    <xdr:sp macro="" textlink="">
      <xdr:nvSpPr>
        <xdr:cNvPr id="14494" name="TextBox 60"/>
        <xdr:cNvSpPr txBox="1"/>
      </xdr:nvSpPr>
      <xdr:spPr>
        <a:xfrm>
          <a:off x="9791700" y="196024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33</xdr:row>
      <xdr:rowOff>0</xdr:rowOff>
    </xdr:from>
    <xdr:to>
      <xdr:col>31</xdr:col>
      <xdr:colOff>419100</xdr:colOff>
      <xdr:row>33</xdr:row>
      <xdr:rowOff>505197</xdr:rowOff>
    </xdr:to>
    <xdr:sp macro="" textlink="">
      <xdr:nvSpPr>
        <xdr:cNvPr id="14495" name="TextBox 61"/>
        <xdr:cNvSpPr txBox="1"/>
      </xdr:nvSpPr>
      <xdr:spPr>
        <a:xfrm>
          <a:off x="9791700" y="202692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34</xdr:row>
      <xdr:rowOff>0</xdr:rowOff>
    </xdr:from>
    <xdr:to>
      <xdr:col>31</xdr:col>
      <xdr:colOff>419100</xdr:colOff>
      <xdr:row>34</xdr:row>
      <xdr:rowOff>506016</xdr:rowOff>
    </xdr:to>
    <xdr:sp macro="" textlink="">
      <xdr:nvSpPr>
        <xdr:cNvPr id="14496" name="TextBox 62"/>
        <xdr:cNvSpPr txBox="1"/>
      </xdr:nvSpPr>
      <xdr:spPr>
        <a:xfrm>
          <a:off x="9791700" y="209645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35</xdr:row>
      <xdr:rowOff>0</xdr:rowOff>
    </xdr:from>
    <xdr:to>
      <xdr:col>31</xdr:col>
      <xdr:colOff>419100</xdr:colOff>
      <xdr:row>35</xdr:row>
      <xdr:rowOff>505197</xdr:rowOff>
    </xdr:to>
    <xdr:sp macro="" textlink="">
      <xdr:nvSpPr>
        <xdr:cNvPr id="14497" name="TextBox 63"/>
        <xdr:cNvSpPr txBox="1"/>
      </xdr:nvSpPr>
      <xdr:spPr>
        <a:xfrm>
          <a:off x="9791700" y="216122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36</xdr:row>
      <xdr:rowOff>0</xdr:rowOff>
    </xdr:from>
    <xdr:to>
      <xdr:col>31</xdr:col>
      <xdr:colOff>419100</xdr:colOff>
      <xdr:row>36</xdr:row>
      <xdr:rowOff>505867</xdr:rowOff>
    </xdr:to>
    <xdr:sp macro="" textlink="">
      <xdr:nvSpPr>
        <xdr:cNvPr id="14498" name="TextBox 64"/>
        <xdr:cNvSpPr txBox="1"/>
      </xdr:nvSpPr>
      <xdr:spPr>
        <a:xfrm>
          <a:off x="9791700" y="223075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37</xdr:row>
      <xdr:rowOff>0</xdr:rowOff>
    </xdr:from>
    <xdr:to>
      <xdr:col>31</xdr:col>
      <xdr:colOff>419100</xdr:colOff>
      <xdr:row>37</xdr:row>
      <xdr:rowOff>505458</xdr:rowOff>
    </xdr:to>
    <xdr:sp macro="" textlink="">
      <xdr:nvSpPr>
        <xdr:cNvPr id="14499" name="TextBox 65"/>
        <xdr:cNvSpPr txBox="1"/>
      </xdr:nvSpPr>
      <xdr:spPr>
        <a:xfrm>
          <a:off x="9791700" y="229362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38</xdr:row>
      <xdr:rowOff>0</xdr:rowOff>
    </xdr:from>
    <xdr:to>
      <xdr:col>31</xdr:col>
      <xdr:colOff>419100</xdr:colOff>
      <xdr:row>38</xdr:row>
      <xdr:rowOff>505867</xdr:rowOff>
    </xdr:to>
    <xdr:sp macro="" textlink="">
      <xdr:nvSpPr>
        <xdr:cNvPr id="14500" name="TextBox 66"/>
        <xdr:cNvSpPr txBox="1"/>
      </xdr:nvSpPr>
      <xdr:spPr>
        <a:xfrm>
          <a:off x="9791700" y="235553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39</xdr:row>
      <xdr:rowOff>0</xdr:rowOff>
    </xdr:from>
    <xdr:to>
      <xdr:col>31</xdr:col>
      <xdr:colOff>419100</xdr:colOff>
      <xdr:row>39</xdr:row>
      <xdr:rowOff>506016</xdr:rowOff>
    </xdr:to>
    <xdr:sp macro="" textlink="">
      <xdr:nvSpPr>
        <xdr:cNvPr id="14501" name="TextBox 67"/>
        <xdr:cNvSpPr txBox="1"/>
      </xdr:nvSpPr>
      <xdr:spPr>
        <a:xfrm>
          <a:off x="9791700" y="241839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40</xdr:row>
      <xdr:rowOff>0</xdr:rowOff>
    </xdr:from>
    <xdr:to>
      <xdr:col>31</xdr:col>
      <xdr:colOff>419100</xdr:colOff>
      <xdr:row>40</xdr:row>
      <xdr:rowOff>504974</xdr:rowOff>
    </xdr:to>
    <xdr:sp macro="" textlink="">
      <xdr:nvSpPr>
        <xdr:cNvPr id="14502" name="TextBox 68"/>
        <xdr:cNvSpPr txBox="1"/>
      </xdr:nvSpPr>
      <xdr:spPr>
        <a:xfrm>
          <a:off x="9791700" y="248316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41</xdr:row>
      <xdr:rowOff>0</xdr:rowOff>
    </xdr:from>
    <xdr:to>
      <xdr:col>31</xdr:col>
      <xdr:colOff>419100</xdr:colOff>
      <xdr:row>41</xdr:row>
      <xdr:rowOff>496389</xdr:rowOff>
    </xdr:to>
    <xdr:sp macro="" textlink="">
      <xdr:nvSpPr>
        <xdr:cNvPr id="14503" name="TextBox 69"/>
        <xdr:cNvSpPr txBox="1"/>
      </xdr:nvSpPr>
      <xdr:spPr>
        <a:xfrm>
          <a:off x="9791700" y="25574625"/>
          <a:ext cx="8296275"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42</xdr:row>
      <xdr:rowOff>0</xdr:rowOff>
    </xdr:from>
    <xdr:to>
      <xdr:col>31</xdr:col>
      <xdr:colOff>419100</xdr:colOff>
      <xdr:row>42</xdr:row>
      <xdr:rowOff>505867</xdr:rowOff>
    </xdr:to>
    <xdr:sp macro="" textlink="">
      <xdr:nvSpPr>
        <xdr:cNvPr id="14504" name="TextBox 70"/>
        <xdr:cNvSpPr txBox="1"/>
      </xdr:nvSpPr>
      <xdr:spPr>
        <a:xfrm>
          <a:off x="9791700" y="262318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43</xdr:row>
      <xdr:rowOff>0</xdr:rowOff>
    </xdr:from>
    <xdr:to>
      <xdr:col>31</xdr:col>
      <xdr:colOff>419100</xdr:colOff>
      <xdr:row>43</xdr:row>
      <xdr:rowOff>504825</xdr:rowOff>
    </xdr:to>
    <xdr:sp macro="" textlink="">
      <xdr:nvSpPr>
        <xdr:cNvPr id="14505" name="TextBox 71"/>
        <xdr:cNvSpPr txBox="1"/>
      </xdr:nvSpPr>
      <xdr:spPr>
        <a:xfrm>
          <a:off x="9791700" y="268605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44</xdr:row>
      <xdr:rowOff>0</xdr:rowOff>
    </xdr:from>
    <xdr:to>
      <xdr:col>31</xdr:col>
      <xdr:colOff>419100</xdr:colOff>
      <xdr:row>44</xdr:row>
      <xdr:rowOff>506053</xdr:rowOff>
    </xdr:to>
    <xdr:sp macro="" textlink="">
      <xdr:nvSpPr>
        <xdr:cNvPr id="14506" name="TextBox 72"/>
        <xdr:cNvSpPr txBox="1"/>
      </xdr:nvSpPr>
      <xdr:spPr>
        <a:xfrm>
          <a:off x="9791700" y="274701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45</xdr:row>
      <xdr:rowOff>0</xdr:rowOff>
    </xdr:from>
    <xdr:to>
      <xdr:col>31</xdr:col>
      <xdr:colOff>419100</xdr:colOff>
      <xdr:row>45</xdr:row>
      <xdr:rowOff>505085</xdr:rowOff>
    </xdr:to>
    <xdr:sp macro="" textlink="">
      <xdr:nvSpPr>
        <xdr:cNvPr id="14507" name="TextBox 73"/>
        <xdr:cNvSpPr txBox="1"/>
      </xdr:nvSpPr>
      <xdr:spPr>
        <a:xfrm>
          <a:off x="9791700" y="281082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47</xdr:row>
      <xdr:rowOff>0</xdr:rowOff>
    </xdr:from>
    <xdr:to>
      <xdr:col>31</xdr:col>
      <xdr:colOff>419100</xdr:colOff>
      <xdr:row>47</xdr:row>
      <xdr:rowOff>505197</xdr:rowOff>
    </xdr:to>
    <xdr:sp macro="" textlink="">
      <xdr:nvSpPr>
        <xdr:cNvPr id="14508" name="TextBox 74"/>
        <xdr:cNvSpPr txBox="1"/>
      </xdr:nvSpPr>
      <xdr:spPr>
        <a:xfrm>
          <a:off x="9791700" y="294894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48</xdr:row>
      <xdr:rowOff>0</xdr:rowOff>
    </xdr:from>
    <xdr:to>
      <xdr:col>31</xdr:col>
      <xdr:colOff>419100</xdr:colOff>
      <xdr:row>48</xdr:row>
      <xdr:rowOff>506053</xdr:rowOff>
    </xdr:to>
    <xdr:sp macro="" textlink="">
      <xdr:nvSpPr>
        <xdr:cNvPr id="14509" name="TextBox 75"/>
        <xdr:cNvSpPr txBox="1"/>
      </xdr:nvSpPr>
      <xdr:spPr>
        <a:xfrm>
          <a:off x="9791700" y="301847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49</xdr:row>
      <xdr:rowOff>0</xdr:rowOff>
    </xdr:from>
    <xdr:to>
      <xdr:col>31</xdr:col>
      <xdr:colOff>419100</xdr:colOff>
      <xdr:row>49</xdr:row>
      <xdr:rowOff>506053</xdr:rowOff>
    </xdr:to>
    <xdr:sp macro="" textlink="">
      <xdr:nvSpPr>
        <xdr:cNvPr id="14510" name="TextBox 76"/>
        <xdr:cNvSpPr txBox="1"/>
      </xdr:nvSpPr>
      <xdr:spPr>
        <a:xfrm>
          <a:off x="9791700" y="308229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50</xdr:row>
      <xdr:rowOff>0</xdr:rowOff>
    </xdr:from>
    <xdr:to>
      <xdr:col>31</xdr:col>
      <xdr:colOff>419100</xdr:colOff>
      <xdr:row>50</xdr:row>
      <xdr:rowOff>505867</xdr:rowOff>
    </xdr:to>
    <xdr:sp macro="" textlink="">
      <xdr:nvSpPr>
        <xdr:cNvPr id="14511" name="TextBox 77"/>
        <xdr:cNvSpPr txBox="1"/>
      </xdr:nvSpPr>
      <xdr:spPr>
        <a:xfrm>
          <a:off x="9791700" y="314610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51</xdr:row>
      <xdr:rowOff>0</xdr:rowOff>
    </xdr:from>
    <xdr:to>
      <xdr:col>31</xdr:col>
      <xdr:colOff>419100</xdr:colOff>
      <xdr:row>51</xdr:row>
      <xdr:rowOff>505197</xdr:rowOff>
    </xdr:to>
    <xdr:sp macro="" textlink="">
      <xdr:nvSpPr>
        <xdr:cNvPr id="14512" name="TextBox 78"/>
        <xdr:cNvSpPr txBox="1"/>
      </xdr:nvSpPr>
      <xdr:spPr>
        <a:xfrm>
          <a:off x="9791700" y="320897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9525</xdr:colOff>
      <xdr:row>3</xdr:row>
      <xdr:rowOff>133350</xdr:rowOff>
    </xdr:from>
    <xdr:ext cx="1333500" cy="381000"/>
    <xdr:pic>
      <xdr:nvPicPr>
        <xdr:cNvPr id="1901745" name="Picture 4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3825" y="895350"/>
          <a:ext cx="13335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25</xdr:col>
      <xdr:colOff>9823</xdr:colOff>
      <xdr:row>60</xdr:row>
      <xdr:rowOff>190500</xdr:rowOff>
    </xdr:from>
    <xdr:to>
      <xdr:col>26</xdr:col>
      <xdr:colOff>76600</xdr:colOff>
      <xdr:row>62</xdr:row>
      <xdr:rowOff>85576</xdr:rowOff>
    </xdr:to>
    <xdr:sp macro="" textlink="" fLocksText="0">
      <xdr:nvSpPr>
        <xdr:cNvPr id="14514" name="Rounded Rectangle 41">
          <a:hlinkClick xmlns:r="http://schemas.openxmlformats.org/officeDocument/2006/relationships" r:id="rId2"/>
        </xdr:cNvPr>
        <xdr:cNvSpPr/>
      </xdr:nvSpPr>
      <xdr:spPr>
        <a:xfrm>
          <a:off x="9801225" y="38252400"/>
          <a:ext cx="981075"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Nākamais</a:t>
          </a:r>
        </a:p>
      </xdr:txBody>
    </xdr:sp>
    <xdr:clientData/>
  </xdr:twoCellAnchor>
  <xdr:twoCellAnchor>
    <xdr:from>
      <xdr:col>25</xdr:col>
      <xdr:colOff>0</xdr:colOff>
      <xdr:row>10</xdr:row>
      <xdr:rowOff>0</xdr:rowOff>
    </xdr:from>
    <xdr:to>
      <xdr:col>31</xdr:col>
      <xdr:colOff>419100</xdr:colOff>
      <xdr:row>10</xdr:row>
      <xdr:rowOff>506053</xdr:rowOff>
    </xdr:to>
    <xdr:sp macro="" textlink="">
      <xdr:nvSpPr>
        <xdr:cNvPr id="14515" name="TextBox 79"/>
        <xdr:cNvSpPr txBox="1"/>
      </xdr:nvSpPr>
      <xdr:spPr>
        <a:xfrm>
          <a:off x="9791700" y="39814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15</xdr:row>
      <xdr:rowOff>0</xdr:rowOff>
    </xdr:from>
    <xdr:to>
      <xdr:col>31</xdr:col>
      <xdr:colOff>419100</xdr:colOff>
      <xdr:row>15</xdr:row>
      <xdr:rowOff>506016</xdr:rowOff>
    </xdr:to>
    <xdr:sp macro="" textlink="">
      <xdr:nvSpPr>
        <xdr:cNvPr id="14516" name="TextBox 80"/>
        <xdr:cNvSpPr txBox="1"/>
      </xdr:nvSpPr>
      <xdr:spPr>
        <a:xfrm>
          <a:off x="9791700" y="72580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26</xdr:col>
      <xdr:colOff>361950</xdr:colOff>
      <xdr:row>11</xdr:row>
      <xdr:rowOff>476250</xdr:rowOff>
    </xdr:from>
    <xdr:ext cx="180975" cy="266700"/>
    <xdr:sp macro="" textlink="">
      <xdr:nvSpPr>
        <xdr:cNvPr id="14517" name="TextBox 43"/>
        <xdr:cNvSpPr txBox="1"/>
      </xdr:nvSpPr>
      <xdr:spPr>
        <a:xfrm>
          <a:off x="11068050" y="50958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11</xdr:row>
      <xdr:rowOff>361950</xdr:rowOff>
    </xdr:from>
    <xdr:ext cx="180975" cy="266700"/>
    <xdr:sp macro="" textlink="">
      <xdr:nvSpPr>
        <xdr:cNvPr id="14518" name="TextBox 81"/>
        <xdr:cNvSpPr txBox="1"/>
      </xdr:nvSpPr>
      <xdr:spPr>
        <a:xfrm>
          <a:off x="10887075" y="49815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twoCellAnchor>
    <xdr:from>
      <xdr:col>25</xdr:col>
      <xdr:colOff>0</xdr:colOff>
      <xdr:row>11</xdr:row>
      <xdr:rowOff>0</xdr:rowOff>
    </xdr:from>
    <xdr:to>
      <xdr:col>31</xdr:col>
      <xdr:colOff>409575</xdr:colOff>
      <xdr:row>11</xdr:row>
      <xdr:rowOff>505867</xdr:rowOff>
    </xdr:to>
    <xdr:sp macro="" textlink="">
      <xdr:nvSpPr>
        <xdr:cNvPr id="14519" name="TextBox 82"/>
        <xdr:cNvSpPr txBox="1"/>
      </xdr:nvSpPr>
      <xdr:spPr>
        <a:xfrm>
          <a:off x="9791700" y="46196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12</xdr:row>
      <xdr:rowOff>0</xdr:rowOff>
    </xdr:from>
    <xdr:to>
      <xdr:col>31</xdr:col>
      <xdr:colOff>409575</xdr:colOff>
      <xdr:row>12</xdr:row>
      <xdr:rowOff>506016</xdr:rowOff>
    </xdr:to>
    <xdr:sp macro="" textlink="">
      <xdr:nvSpPr>
        <xdr:cNvPr id="14520" name="TextBox 83"/>
        <xdr:cNvSpPr txBox="1"/>
      </xdr:nvSpPr>
      <xdr:spPr>
        <a:xfrm>
          <a:off x="9791700" y="52482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13</xdr:row>
      <xdr:rowOff>0</xdr:rowOff>
    </xdr:from>
    <xdr:to>
      <xdr:col>31</xdr:col>
      <xdr:colOff>409575</xdr:colOff>
      <xdr:row>13</xdr:row>
      <xdr:rowOff>503858</xdr:rowOff>
    </xdr:to>
    <xdr:sp macro="" textlink="">
      <xdr:nvSpPr>
        <xdr:cNvPr id="14521" name="TextBox 84"/>
        <xdr:cNvSpPr txBox="1"/>
      </xdr:nvSpPr>
      <xdr:spPr>
        <a:xfrm>
          <a:off x="9791700" y="58959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14</xdr:row>
      <xdr:rowOff>0</xdr:rowOff>
    </xdr:from>
    <xdr:to>
      <xdr:col>31</xdr:col>
      <xdr:colOff>409575</xdr:colOff>
      <xdr:row>14</xdr:row>
      <xdr:rowOff>505755</xdr:rowOff>
    </xdr:to>
    <xdr:sp macro="" textlink="">
      <xdr:nvSpPr>
        <xdr:cNvPr id="14522" name="TextBox 85"/>
        <xdr:cNvSpPr txBox="1"/>
      </xdr:nvSpPr>
      <xdr:spPr>
        <a:xfrm>
          <a:off x="9791700" y="6600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46</xdr:row>
      <xdr:rowOff>0</xdr:rowOff>
    </xdr:from>
    <xdr:to>
      <xdr:col>31</xdr:col>
      <xdr:colOff>409575</xdr:colOff>
      <xdr:row>46</xdr:row>
      <xdr:rowOff>505271</xdr:rowOff>
    </xdr:to>
    <xdr:sp macro="" textlink="">
      <xdr:nvSpPr>
        <xdr:cNvPr id="14523" name="TextBox 86"/>
        <xdr:cNvSpPr txBox="1"/>
      </xdr:nvSpPr>
      <xdr:spPr>
        <a:xfrm>
          <a:off x="9791700" y="288226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26</xdr:col>
      <xdr:colOff>361950</xdr:colOff>
      <xdr:row>53</xdr:row>
      <xdr:rowOff>476250</xdr:rowOff>
    </xdr:from>
    <xdr:ext cx="180975" cy="266700"/>
    <xdr:sp macro="" textlink="">
      <xdr:nvSpPr>
        <xdr:cNvPr id="14524" name="TextBox 87"/>
        <xdr:cNvSpPr txBox="1"/>
      </xdr:nvSpPr>
      <xdr:spPr>
        <a:xfrm>
          <a:off x="11068050" y="337756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53</xdr:row>
      <xdr:rowOff>361950</xdr:rowOff>
    </xdr:from>
    <xdr:ext cx="180975" cy="266700"/>
    <xdr:sp macro="" textlink="">
      <xdr:nvSpPr>
        <xdr:cNvPr id="14525" name="TextBox 88"/>
        <xdr:cNvSpPr txBox="1"/>
      </xdr:nvSpPr>
      <xdr:spPr>
        <a:xfrm>
          <a:off x="10887075" y="336613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twoCellAnchor>
    <xdr:from>
      <xdr:col>25</xdr:col>
      <xdr:colOff>0</xdr:colOff>
      <xdr:row>53</xdr:row>
      <xdr:rowOff>0</xdr:rowOff>
    </xdr:from>
    <xdr:to>
      <xdr:col>31</xdr:col>
      <xdr:colOff>409575</xdr:colOff>
      <xdr:row>53</xdr:row>
      <xdr:rowOff>513092</xdr:rowOff>
    </xdr:to>
    <xdr:sp macro="" textlink="">
      <xdr:nvSpPr>
        <xdr:cNvPr id="14526" name="TextBox 89"/>
        <xdr:cNvSpPr txBox="1"/>
      </xdr:nvSpPr>
      <xdr:spPr>
        <a:xfrm>
          <a:off x="9791700" y="33299400"/>
          <a:ext cx="8286750"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54</xdr:row>
      <xdr:rowOff>0</xdr:rowOff>
    </xdr:from>
    <xdr:to>
      <xdr:col>31</xdr:col>
      <xdr:colOff>409575</xdr:colOff>
      <xdr:row>54</xdr:row>
      <xdr:rowOff>505197</xdr:rowOff>
    </xdr:to>
    <xdr:sp macro="" textlink="">
      <xdr:nvSpPr>
        <xdr:cNvPr id="14527" name="TextBox 90"/>
        <xdr:cNvSpPr txBox="1"/>
      </xdr:nvSpPr>
      <xdr:spPr>
        <a:xfrm>
          <a:off x="9791700" y="340804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55</xdr:row>
      <xdr:rowOff>0</xdr:rowOff>
    </xdr:from>
    <xdr:to>
      <xdr:col>31</xdr:col>
      <xdr:colOff>409575</xdr:colOff>
      <xdr:row>55</xdr:row>
      <xdr:rowOff>505867</xdr:rowOff>
    </xdr:to>
    <xdr:sp macro="" textlink="">
      <xdr:nvSpPr>
        <xdr:cNvPr id="14528" name="TextBox 91"/>
        <xdr:cNvSpPr txBox="1"/>
      </xdr:nvSpPr>
      <xdr:spPr>
        <a:xfrm>
          <a:off x="9791700" y="346710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56</xdr:row>
      <xdr:rowOff>0</xdr:rowOff>
    </xdr:from>
    <xdr:to>
      <xdr:col>31</xdr:col>
      <xdr:colOff>409575</xdr:colOff>
      <xdr:row>56</xdr:row>
      <xdr:rowOff>504565</xdr:rowOff>
    </xdr:to>
    <xdr:sp macro="" textlink="">
      <xdr:nvSpPr>
        <xdr:cNvPr id="14529" name="TextBox 92"/>
        <xdr:cNvSpPr txBox="1"/>
      </xdr:nvSpPr>
      <xdr:spPr>
        <a:xfrm>
          <a:off x="9791700" y="352996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57</xdr:row>
      <xdr:rowOff>0</xdr:rowOff>
    </xdr:from>
    <xdr:to>
      <xdr:col>31</xdr:col>
      <xdr:colOff>409575</xdr:colOff>
      <xdr:row>57</xdr:row>
      <xdr:rowOff>505458</xdr:rowOff>
    </xdr:to>
    <xdr:sp macro="" textlink="">
      <xdr:nvSpPr>
        <xdr:cNvPr id="14530" name="TextBox 93"/>
        <xdr:cNvSpPr txBox="1"/>
      </xdr:nvSpPr>
      <xdr:spPr>
        <a:xfrm>
          <a:off x="9791700" y="359759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58</xdr:row>
      <xdr:rowOff>0</xdr:rowOff>
    </xdr:from>
    <xdr:to>
      <xdr:col>31</xdr:col>
      <xdr:colOff>409575</xdr:colOff>
      <xdr:row>58</xdr:row>
      <xdr:rowOff>505755</xdr:rowOff>
    </xdr:to>
    <xdr:sp macro="" textlink="">
      <xdr:nvSpPr>
        <xdr:cNvPr id="14531" name="TextBox 94"/>
        <xdr:cNvSpPr txBox="1"/>
      </xdr:nvSpPr>
      <xdr:spPr>
        <a:xfrm>
          <a:off x="9791700" y="365950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59</xdr:row>
      <xdr:rowOff>0</xdr:rowOff>
    </xdr:from>
    <xdr:to>
      <xdr:col>31</xdr:col>
      <xdr:colOff>409575</xdr:colOff>
      <xdr:row>59</xdr:row>
      <xdr:rowOff>506016</xdr:rowOff>
    </xdr:to>
    <xdr:sp macro="" textlink="">
      <xdr:nvSpPr>
        <xdr:cNvPr id="14532" name="TextBox 95"/>
        <xdr:cNvSpPr txBox="1"/>
      </xdr:nvSpPr>
      <xdr:spPr>
        <a:xfrm>
          <a:off x="9791700" y="372522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52</xdr:row>
      <xdr:rowOff>0</xdr:rowOff>
    </xdr:from>
    <xdr:to>
      <xdr:col>31</xdr:col>
      <xdr:colOff>409575</xdr:colOff>
      <xdr:row>52</xdr:row>
      <xdr:rowOff>505458</xdr:rowOff>
    </xdr:to>
    <xdr:sp macro="" textlink="">
      <xdr:nvSpPr>
        <xdr:cNvPr id="14533" name="TextBox 97"/>
        <xdr:cNvSpPr txBox="1"/>
      </xdr:nvSpPr>
      <xdr:spPr>
        <a:xfrm>
          <a:off x="9791700" y="326802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xdr:from>
          <xdr:col>2</xdr:col>
          <xdr:colOff>2762250</xdr:colOff>
          <xdr:row>3</xdr:row>
          <xdr:rowOff>114300</xdr:rowOff>
        </xdr:from>
        <xdr:to>
          <xdr:col>2</xdr:col>
          <xdr:colOff>3838575</xdr:colOff>
          <xdr:row>5</xdr:row>
          <xdr:rowOff>104775</xdr:rowOff>
        </xdr:to>
        <xdr:sp macro="" textlink="">
          <xdr:nvSpPr>
            <xdr:cNvPr id="1555262" name="Button 9022" hidden="1">
              <a:extLst>
                <a:ext uri="{63B3BB69-23CF-44E3-9099-C40C66FF867C}">
                  <a14:compatExt spid="_x0000_s1555262"/>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3933825</xdr:colOff>
          <xdr:row>3</xdr:row>
          <xdr:rowOff>104775</xdr:rowOff>
        </xdr:from>
        <xdr:to>
          <xdr:col>5</xdr:col>
          <xdr:colOff>66675</xdr:colOff>
          <xdr:row>5</xdr:row>
          <xdr:rowOff>95250</xdr:rowOff>
        </xdr:to>
        <xdr:sp macro="" textlink="">
          <xdr:nvSpPr>
            <xdr:cNvPr id="1613246" name="Button 9662" hidden="1">
              <a:extLst>
                <a:ext uri="{63B3BB69-23CF-44E3-9099-C40C66FF867C}">
                  <a14:compatExt spid="_x0000_s1613246"/>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25</xdr:col>
      <xdr:colOff>0</xdr:colOff>
      <xdr:row>6</xdr:row>
      <xdr:rowOff>0</xdr:rowOff>
    </xdr:from>
    <xdr:ext cx="8220075" cy="1495425"/>
    <xdr:pic>
      <xdr:nvPicPr>
        <xdr:cNvPr id="1901766" name="Picture 9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791700" y="1323975"/>
          <a:ext cx="82200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twoCellAnchor>
    <xdr:from>
      <xdr:col>24</xdr:col>
      <xdr:colOff>0</xdr:colOff>
      <xdr:row>9</xdr:row>
      <xdr:rowOff>0</xdr:rowOff>
    </xdr:from>
    <xdr:to>
      <xdr:col>30</xdr:col>
      <xdr:colOff>419100</xdr:colOff>
      <xdr:row>9</xdr:row>
      <xdr:rowOff>504825</xdr:rowOff>
    </xdr:to>
    <xdr:sp macro="" textlink="">
      <xdr:nvSpPr>
        <xdr:cNvPr id="3640" name="TextBox 9"/>
        <xdr:cNvSpPr txBox="1"/>
      </xdr:nvSpPr>
      <xdr:spPr>
        <a:xfrm>
          <a:off x="9839325" y="34385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11</xdr:row>
      <xdr:rowOff>0</xdr:rowOff>
    </xdr:from>
    <xdr:to>
      <xdr:col>30</xdr:col>
      <xdr:colOff>419100</xdr:colOff>
      <xdr:row>11</xdr:row>
      <xdr:rowOff>505867</xdr:rowOff>
    </xdr:to>
    <xdr:sp macro="" textlink="">
      <xdr:nvSpPr>
        <xdr:cNvPr id="3641" name="TextBox 10"/>
        <xdr:cNvSpPr txBox="1"/>
      </xdr:nvSpPr>
      <xdr:spPr>
        <a:xfrm>
          <a:off x="9839325" y="46482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12</xdr:row>
      <xdr:rowOff>0</xdr:rowOff>
    </xdr:from>
    <xdr:to>
      <xdr:col>30</xdr:col>
      <xdr:colOff>419100</xdr:colOff>
      <xdr:row>12</xdr:row>
      <xdr:rowOff>504825</xdr:rowOff>
    </xdr:to>
    <xdr:sp macro="" textlink="">
      <xdr:nvSpPr>
        <xdr:cNvPr id="3642" name="TextBox 11"/>
        <xdr:cNvSpPr txBox="1"/>
      </xdr:nvSpPr>
      <xdr:spPr>
        <a:xfrm>
          <a:off x="9839325" y="52768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13</xdr:row>
      <xdr:rowOff>0</xdr:rowOff>
    </xdr:from>
    <xdr:to>
      <xdr:col>30</xdr:col>
      <xdr:colOff>419100</xdr:colOff>
      <xdr:row>13</xdr:row>
      <xdr:rowOff>505867</xdr:rowOff>
    </xdr:to>
    <xdr:sp macro="" textlink="">
      <xdr:nvSpPr>
        <xdr:cNvPr id="3643" name="TextBox 12"/>
        <xdr:cNvSpPr txBox="1"/>
      </xdr:nvSpPr>
      <xdr:spPr>
        <a:xfrm>
          <a:off x="9839325" y="58864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14</xdr:row>
      <xdr:rowOff>0</xdr:rowOff>
    </xdr:from>
    <xdr:to>
      <xdr:col>30</xdr:col>
      <xdr:colOff>419100</xdr:colOff>
      <xdr:row>14</xdr:row>
      <xdr:rowOff>505867</xdr:rowOff>
    </xdr:to>
    <xdr:sp macro="" textlink="">
      <xdr:nvSpPr>
        <xdr:cNvPr id="3644" name="TextBox 13"/>
        <xdr:cNvSpPr txBox="1"/>
      </xdr:nvSpPr>
      <xdr:spPr>
        <a:xfrm>
          <a:off x="9839325" y="65151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15</xdr:row>
      <xdr:rowOff>0</xdr:rowOff>
    </xdr:from>
    <xdr:to>
      <xdr:col>30</xdr:col>
      <xdr:colOff>419100</xdr:colOff>
      <xdr:row>15</xdr:row>
      <xdr:rowOff>505755</xdr:rowOff>
    </xdr:to>
    <xdr:sp macro="" textlink="">
      <xdr:nvSpPr>
        <xdr:cNvPr id="3645" name="TextBox 14"/>
        <xdr:cNvSpPr txBox="1"/>
      </xdr:nvSpPr>
      <xdr:spPr>
        <a:xfrm>
          <a:off x="9839325" y="71437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16</xdr:row>
      <xdr:rowOff>0</xdr:rowOff>
    </xdr:from>
    <xdr:to>
      <xdr:col>30</xdr:col>
      <xdr:colOff>419100</xdr:colOff>
      <xdr:row>16</xdr:row>
      <xdr:rowOff>503858</xdr:rowOff>
    </xdr:to>
    <xdr:sp macro="" textlink="">
      <xdr:nvSpPr>
        <xdr:cNvPr id="3646" name="TextBox 15"/>
        <xdr:cNvSpPr txBox="1"/>
      </xdr:nvSpPr>
      <xdr:spPr>
        <a:xfrm>
          <a:off x="9839325" y="78009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9525</xdr:colOff>
      <xdr:row>3</xdr:row>
      <xdr:rowOff>133350</xdr:rowOff>
    </xdr:from>
    <xdr:ext cx="1352550" cy="390525"/>
    <xdr:pic>
      <xdr:nvPicPr>
        <xdr:cNvPr id="1742399"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3825" y="981075"/>
          <a:ext cx="13525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24</xdr:col>
      <xdr:colOff>38398</xdr:colOff>
      <xdr:row>17</xdr:row>
      <xdr:rowOff>180826</xdr:rowOff>
    </xdr:from>
    <xdr:to>
      <xdr:col>25</xdr:col>
      <xdr:colOff>104226</xdr:colOff>
      <xdr:row>19</xdr:row>
      <xdr:rowOff>75902</xdr:rowOff>
    </xdr:to>
    <xdr:sp macro="" textlink="" fLocksText="0">
      <xdr:nvSpPr>
        <xdr:cNvPr id="3648" name="Rounded Rectangle 16">
          <a:hlinkClick xmlns:r="http://schemas.openxmlformats.org/officeDocument/2006/relationships" r:id="rId2"/>
        </xdr:cNvPr>
        <xdr:cNvSpPr/>
      </xdr:nvSpPr>
      <xdr:spPr>
        <a:xfrm>
          <a:off x="9877425" y="8562975"/>
          <a:ext cx="981075" cy="247650"/>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Nākamais</a:t>
          </a:r>
        </a:p>
      </xdr:txBody>
    </xdr:sp>
    <xdr:clientData/>
  </xdr:twoCellAnchor>
  <xdr:twoCellAnchor>
    <xdr:from>
      <xdr:col>24</xdr:col>
      <xdr:colOff>0</xdr:colOff>
      <xdr:row>10</xdr:row>
      <xdr:rowOff>0</xdr:rowOff>
    </xdr:from>
    <xdr:to>
      <xdr:col>30</xdr:col>
      <xdr:colOff>409575</xdr:colOff>
      <xdr:row>10</xdr:row>
      <xdr:rowOff>503969</xdr:rowOff>
    </xdr:to>
    <xdr:sp macro="" textlink="">
      <xdr:nvSpPr>
        <xdr:cNvPr id="3649" name="TextBox 17"/>
        <xdr:cNvSpPr txBox="1"/>
      </xdr:nvSpPr>
      <xdr:spPr>
        <a:xfrm>
          <a:off x="9839325" y="40481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xdr:from>
          <xdr:col>2</xdr:col>
          <xdr:colOff>2819400</xdr:colOff>
          <xdr:row>3</xdr:row>
          <xdr:rowOff>95250</xdr:rowOff>
        </xdr:from>
        <xdr:to>
          <xdr:col>2</xdr:col>
          <xdr:colOff>3895725</xdr:colOff>
          <xdr:row>5</xdr:row>
          <xdr:rowOff>85725</xdr:rowOff>
        </xdr:to>
        <xdr:sp macro="" textlink="">
          <xdr:nvSpPr>
            <xdr:cNvPr id="1434154" name="Button 2602" hidden="1">
              <a:extLst>
                <a:ext uri="{63B3BB69-23CF-44E3-9099-C40C66FF867C}">
                  <a14:compatExt spid="_x0000_s1434154"/>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3981450</xdr:colOff>
          <xdr:row>3</xdr:row>
          <xdr:rowOff>85725</xdr:rowOff>
        </xdr:from>
        <xdr:to>
          <xdr:col>5</xdr:col>
          <xdr:colOff>95250</xdr:colOff>
          <xdr:row>5</xdr:row>
          <xdr:rowOff>76200</xdr:rowOff>
        </xdr:to>
        <xdr:sp macro="" textlink="">
          <xdr:nvSpPr>
            <xdr:cNvPr id="1434278" name="Button 2726" hidden="1">
              <a:extLst>
                <a:ext uri="{63B3BB69-23CF-44E3-9099-C40C66FF867C}">
                  <a14:compatExt spid="_x0000_s1434278"/>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24</xdr:col>
      <xdr:colOff>0</xdr:colOff>
      <xdr:row>6</xdr:row>
      <xdr:rowOff>0</xdr:rowOff>
    </xdr:from>
    <xdr:ext cx="8220075" cy="1504950"/>
    <xdr:pic>
      <xdr:nvPicPr>
        <xdr:cNvPr id="1742402" name="Picture 18"/>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839325" y="1409700"/>
          <a:ext cx="82200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twoCellAnchor>
    <xdr:from>
      <xdr:col>24</xdr:col>
      <xdr:colOff>0</xdr:colOff>
      <xdr:row>9</xdr:row>
      <xdr:rowOff>0</xdr:rowOff>
    </xdr:from>
    <xdr:to>
      <xdr:col>30</xdr:col>
      <xdr:colOff>419100</xdr:colOff>
      <xdr:row>9</xdr:row>
      <xdr:rowOff>505867</xdr:rowOff>
    </xdr:to>
    <xdr:sp macro="" textlink="">
      <xdr:nvSpPr>
        <xdr:cNvPr id="2948" name="TextBox 8"/>
        <xdr:cNvSpPr txBox="1"/>
      </xdr:nvSpPr>
      <xdr:spPr>
        <a:xfrm>
          <a:off x="9915525" y="33528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10</xdr:row>
      <xdr:rowOff>0</xdr:rowOff>
    </xdr:from>
    <xdr:to>
      <xdr:col>30</xdr:col>
      <xdr:colOff>419100</xdr:colOff>
      <xdr:row>10</xdr:row>
      <xdr:rowOff>503969</xdr:rowOff>
    </xdr:to>
    <xdr:sp macro="" textlink="">
      <xdr:nvSpPr>
        <xdr:cNvPr id="2949" name="TextBox 9"/>
        <xdr:cNvSpPr txBox="1"/>
      </xdr:nvSpPr>
      <xdr:spPr>
        <a:xfrm>
          <a:off x="9915525" y="39814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11</xdr:row>
      <xdr:rowOff>0</xdr:rowOff>
    </xdr:from>
    <xdr:to>
      <xdr:col>30</xdr:col>
      <xdr:colOff>419100</xdr:colOff>
      <xdr:row>11</xdr:row>
      <xdr:rowOff>503858</xdr:rowOff>
    </xdr:to>
    <xdr:sp macro="" textlink="">
      <xdr:nvSpPr>
        <xdr:cNvPr id="2950" name="TextBox 10"/>
        <xdr:cNvSpPr txBox="1"/>
      </xdr:nvSpPr>
      <xdr:spPr>
        <a:xfrm>
          <a:off x="9915525" y="45815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12</xdr:row>
      <xdr:rowOff>0</xdr:rowOff>
    </xdr:from>
    <xdr:to>
      <xdr:col>30</xdr:col>
      <xdr:colOff>419100</xdr:colOff>
      <xdr:row>12</xdr:row>
      <xdr:rowOff>506053</xdr:rowOff>
    </xdr:to>
    <xdr:sp macro="" textlink="">
      <xdr:nvSpPr>
        <xdr:cNvPr id="2951" name="TextBox 11"/>
        <xdr:cNvSpPr txBox="1"/>
      </xdr:nvSpPr>
      <xdr:spPr>
        <a:xfrm>
          <a:off x="9915525" y="51625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13</xdr:row>
      <xdr:rowOff>0</xdr:rowOff>
    </xdr:from>
    <xdr:to>
      <xdr:col>30</xdr:col>
      <xdr:colOff>419100</xdr:colOff>
      <xdr:row>13</xdr:row>
      <xdr:rowOff>504899</xdr:rowOff>
    </xdr:to>
    <xdr:sp macro="" textlink="">
      <xdr:nvSpPr>
        <xdr:cNvPr id="2952" name="TextBox 12"/>
        <xdr:cNvSpPr txBox="1"/>
      </xdr:nvSpPr>
      <xdr:spPr>
        <a:xfrm>
          <a:off x="9915525" y="58007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0</xdr:colOff>
      <xdr:row>3</xdr:row>
      <xdr:rowOff>133350</xdr:rowOff>
    </xdr:from>
    <xdr:ext cx="1352550" cy="381000"/>
    <xdr:pic>
      <xdr:nvPicPr>
        <xdr:cNvPr id="1542025"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350" y="895350"/>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24</xdr:col>
      <xdr:colOff>9823</xdr:colOff>
      <xdr:row>14</xdr:row>
      <xdr:rowOff>162223</xdr:rowOff>
    </xdr:from>
    <xdr:to>
      <xdr:col>25</xdr:col>
      <xdr:colOff>76600</xdr:colOff>
      <xdr:row>16</xdr:row>
      <xdr:rowOff>57299</xdr:rowOff>
    </xdr:to>
    <xdr:sp macro="" textlink="" fLocksText="0">
      <xdr:nvSpPr>
        <xdr:cNvPr id="2954" name="Rounded Rectangle 13">
          <a:hlinkClick xmlns:r="http://schemas.openxmlformats.org/officeDocument/2006/relationships" r:id="rId2"/>
        </xdr:cNvPr>
        <xdr:cNvSpPr/>
      </xdr:nvSpPr>
      <xdr:spPr>
        <a:xfrm>
          <a:off x="9925050" y="6524625"/>
          <a:ext cx="981075"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Nākamais</a:t>
          </a:r>
        </a:p>
      </xdr:txBody>
    </xdr:sp>
    <xdr:clientData/>
  </xdr:twoCellAnchor>
  <mc:AlternateContent xmlns:mc="http://schemas.openxmlformats.org/markup-compatibility/2006">
    <mc:Choice xmlns:a14="http://schemas.microsoft.com/office/drawing/2010/main" Requires="a14">
      <xdr:twoCellAnchor>
        <xdr:from>
          <xdr:col>2</xdr:col>
          <xdr:colOff>2743200</xdr:colOff>
          <xdr:row>3</xdr:row>
          <xdr:rowOff>114300</xdr:rowOff>
        </xdr:from>
        <xdr:to>
          <xdr:col>2</xdr:col>
          <xdr:colOff>3819525</xdr:colOff>
          <xdr:row>5</xdr:row>
          <xdr:rowOff>104775</xdr:rowOff>
        </xdr:to>
        <xdr:sp macro="" textlink="">
          <xdr:nvSpPr>
            <xdr:cNvPr id="1541265" name="Button 2193" hidden="1">
              <a:extLst>
                <a:ext uri="{63B3BB69-23CF-44E3-9099-C40C66FF867C}">
                  <a14:compatExt spid="_x0000_s1541265"/>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3914775</xdr:colOff>
          <xdr:row>3</xdr:row>
          <xdr:rowOff>104775</xdr:rowOff>
        </xdr:from>
        <xdr:to>
          <xdr:col>5</xdr:col>
          <xdr:colOff>85725</xdr:colOff>
          <xdr:row>5</xdr:row>
          <xdr:rowOff>95250</xdr:rowOff>
        </xdr:to>
        <xdr:sp macro="" textlink="">
          <xdr:nvSpPr>
            <xdr:cNvPr id="1541355" name="Button 2283" hidden="1">
              <a:extLst>
                <a:ext uri="{63B3BB69-23CF-44E3-9099-C40C66FF867C}">
                  <a14:compatExt spid="_x0000_s1541355"/>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24</xdr:col>
      <xdr:colOff>0</xdr:colOff>
      <xdr:row>5</xdr:row>
      <xdr:rowOff>190500</xdr:rowOff>
    </xdr:from>
    <xdr:ext cx="8229600" cy="1495425"/>
    <xdr:pic>
      <xdr:nvPicPr>
        <xdr:cNvPr id="1542027" name="Picture 1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915525" y="1323975"/>
          <a:ext cx="82296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0.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1.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2.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3.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9.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L41"/>
  <sheetViews>
    <sheetView zoomScale="115" zoomScaleNormal="115" workbookViewId="0">
      <selection activeCell="D37" sqref="A37:IV37"/>
    </sheetView>
  </sheetViews>
  <sheetFormatPr defaultColWidth="11.42578125" defaultRowHeight="11.25" customHeight="1" x14ac:dyDescent="0.25"/>
  <cols>
    <col min="1" max="1" width="4.140625" style="17" customWidth="1"/>
    <col min="2" max="2" width="46.5703125" style="17" customWidth="1"/>
    <col min="3" max="3" width="6.140625" style="17" customWidth="1"/>
    <col min="4" max="4" width="56.7109375" style="17" customWidth="1"/>
    <col min="5" max="5" width="5.7109375" style="17" customWidth="1"/>
    <col min="6" max="6" width="94.7109375" style="17" customWidth="1"/>
    <col min="7" max="7" width="4.5703125" style="17" customWidth="1"/>
    <col min="8" max="8" width="18.28515625" style="17" customWidth="1"/>
    <col min="9" max="16384" width="11.42578125" style="17"/>
  </cols>
  <sheetData>
    <row r="1" spans="1:12" ht="11.25" customHeight="1" x14ac:dyDescent="0.25">
      <c r="B1" s="16" t="s">
        <v>1072</v>
      </c>
      <c r="C1" s="14"/>
      <c r="D1" s="16" t="s">
        <v>1073</v>
      </c>
      <c r="E1" s="16" t="s">
        <v>1074</v>
      </c>
      <c r="G1" s="122" t="s">
        <v>1075</v>
      </c>
      <c r="H1" s="18"/>
      <c r="I1" s="18"/>
      <c r="J1" s="18"/>
      <c r="K1" s="18"/>
      <c r="L1" s="39"/>
    </row>
    <row r="2" spans="1:12" ht="11.25" customHeight="1" x14ac:dyDescent="0.25">
      <c r="A2" s="14" t="s">
        <v>1076</v>
      </c>
      <c r="B2" s="14" t="s">
        <v>1077</v>
      </c>
      <c r="C2" s="15" t="s">
        <v>1078</v>
      </c>
      <c r="D2" s="15" t="s">
        <v>1079</v>
      </c>
      <c r="E2" s="14" t="s">
        <v>1080</v>
      </c>
      <c r="F2" s="14" t="s">
        <v>1081</v>
      </c>
      <c r="G2" s="123">
        <v>1</v>
      </c>
      <c r="L2" s="41"/>
    </row>
    <row r="3" spans="1:12" ht="11.25" customHeight="1" x14ac:dyDescent="0.25">
      <c r="A3" s="14"/>
      <c r="B3" s="14"/>
      <c r="C3" s="15"/>
      <c r="D3" s="15"/>
      <c r="E3" s="14" t="s">
        <v>1082</v>
      </c>
      <c r="F3" s="14" t="s">
        <v>1083</v>
      </c>
      <c r="G3" s="123">
        <v>1</v>
      </c>
      <c r="L3" s="41"/>
    </row>
    <row r="4" spans="1:12" ht="11.25" customHeight="1" x14ac:dyDescent="0.25">
      <c r="A4" s="14"/>
      <c r="B4" s="14"/>
      <c r="C4" s="14"/>
      <c r="D4" s="14"/>
      <c r="E4" s="14" t="s">
        <v>1084</v>
      </c>
      <c r="F4" s="14" t="s">
        <v>1085</v>
      </c>
      <c r="G4" s="123">
        <v>1</v>
      </c>
      <c r="L4" s="41"/>
    </row>
    <row r="5" spans="1:12" ht="11.25" customHeight="1" x14ac:dyDescent="0.25">
      <c r="A5" s="14"/>
      <c r="B5" s="14"/>
      <c r="C5" s="14"/>
      <c r="D5" s="14"/>
      <c r="E5" s="14" t="s">
        <v>1086</v>
      </c>
      <c r="F5" s="15" t="s">
        <v>1087</v>
      </c>
      <c r="G5" s="123">
        <v>1</v>
      </c>
    </row>
    <row r="6" spans="1:12" ht="11.25" customHeight="1" x14ac:dyDescent="0.25">
      <c r="C6" s="14"/>
      <c r="D6" s="14"/>
      <c r="G6" s="123"/>
    </row>
    <row r="7" spans="1:12" ht="11.25" customHeight="1" x14ac:dyDescent="0.25">
      <c r="A7" s="15" t="s">
        <v>1088</v>
      </c>
      <c r="B7" s="15" t="s">
        <v>1089</v>
      </c>
      <c r="C7" s="15" t="s">
        <v>1090</v>
      </c>
      <c r="D7" s="112" t="s">
        <v>1091</v>
      </c>
      <c r="E7" s="14" t="s">
        <v>1092</v>
      </c>
      <c r="F7" s="14" t="s">
        <v>1093</v>
      </c>
      <c r="G7" s="123">
        <v>1</v>
      </c>
    </row>
    <row r="8" spans="1:12" ht="11.25" customHeight="1" x14ac:dyDescent="0.25">
      <c r="B8" s="16"/>
      <c r="C8" s="31"/>
      <c r="D8" s="29"/>
      <c r="E8" s="14" t="s">
        <v>1094</v>
      </c>
      <c r="F8" s="14" t="s">
        <v>1095</v>
      </c>
      <c r="G8" s="123">
        <v>1</v>
      </c>
    </row>
    <row r="9" spans="1:12" ht="11.25" customHeight="1" x14ac:dyDescent="0.25">
      <c r="B9" s="16"/>
      <c r="C9" s="31"/>
      <c r="D9" s="29"/>
      <c r="E9" s="14" t="s">
        <v>1096</v>
      </c>
      <c r="F9" s="14" t="s">
        <v>1097</v>
      </c>
      <c r="G9" s="123">
        <v>1</v>
      </c>
    </row>
    <row r="10" spans="1:12" ht="11.25" customHeight="1" x14ac:dyDescent="0.25">
      <c r="B10" s="16"/>
      <c r="C10" s="31"/>
      <c r="D10" s="29"/>
      <c r="E10" s="14" t="s">
        <v>1098</v>
      </c>
      <c r="F10" s="14" t="s">
        <v>1099</v>
      </c>
      <c r="G10" s="123">
        <v>1</v>
      </c>
    </row>
    <row r="11" spans="1:12" ht="11.25" customHeight="1" x14ac:dyDescent="0.25">
      <c r="B11" s="16"/>
      <c r="C11" s="31"/>
      <c r="D11" s="15"/>
      <c r="E11" s="14"/>
      <c r="F11" s="14"/>
      <c r="G11" s="123"/>
    </row>
    <row r="12" spans="1:12" ht="11.25" customHeight="1" x14ac:dyDescent="0.25">
      <c r="B12" s="16"/>
      <c r="C12" s="15" t="s">
        <v>1100</v>
      </c>
      <c r="D12" s="15" t="s">
        <v>1101</v>
      </c>
      <c r="E12" s="15" t="s">
        <v>1102</v>
      </c>
      <c r="F12" s="14" t="s">
        <v>1103</v>
      </c>
      <c r="G12" s="123">
        <v>1</v>
      </c>
    </row>
    <row r="13" spans="1:12" ht="11.25" customHeight="1" x14ac:dyDescent="0.25">
      <c r="B13" s="16"/>
      <c r="E13" s="15" t="s">
        <v>1104</v>
      </c>
      <c r="F13" s="14" t="s">
        <v>1105</v>
      </c>
      <c r="G13" s="123">
        <v>1</v>
      </c>
      <c r="H13" s="14"/>
    </row>
    <row r="14" spans="1:12" ht="11.25" customHeight="1" x14ac:dyDescent="0.25">
      <c r="B14" s="16"/>
      <c r="E14" s="14"/>
      <c r="F14" s="14"/>
      <c r="G14" s="123"/>
    </row>
    <row r="15" spans="1:12" ht="11.25" customHeight="1" x14ac:dyDescent="0.25">
      <c r="A15" s="14" t="s">
        <v>1106</v>
      </c>
      <c r="B15" s="14" t="s">
        <v>1107</v>
      </c>
      <c r="C15" s="14" t="s">
        <v>1108</v>
      </c>
      <c r="D15" s="14" t="s">
        <v>1109</v>
      </c>
      <c r="E15" s="15" t="s">
        <v>1110</v>
      </c>
      <c r="F15" s="15" t="s">
        <v>1111</v>
      </c>
      <c r="G15" s="123">
        <v>1</v>
      </c>
    </row>
    <row r="16" spans="1:12" ht="11.25" customHeight="1" x14ac:dyDescent="0.25">
      <c r="B16" s="16"/>
      <c r="E16" s="15" t="s">
        <v>1112</v>
      </c>
      <c r="F16" s="14" t="s">
        <v>1113</v>
      </c>
      <c r="G16" s="123">
        <v>1</v>
      </c>
    </row>
    <row r="17" spans="1:7" ht="11.25" customHeight="1" x14ac:dyDescent="0.25">
      <c r="B17" s="16"/>
      <c r="E17" s="15" t="s">
        <v>1114</v>
      </c>
      <c r="F17" s="14" t="s">
        <v>1115</v>
      </c>
      <c r="G17" s="123">
        <v>1</v>
      </c>
    </row>
    <row r="18" spans="1:7" s="31" customFormat="1" ht="11.25" customHeight="1" x14ac:dyDescent="0.25">
      <c r="B18" s="29"/>
      <c r="C18" s="17"/>
      <c r="D18" s="14"/>
      <c r="E18" s="15" t="s">
        <v>1116</v>
      </c>
      <c r="F18" s="14" t="s">
        <v>1117</v>
      </c>
      <c r="G18" s="123">
        <v>1</v>
      </c>
    </row>
    <row r="19" spans="1:7" s="31" customFormat="1" ht="11.25" customHeight="1" x14ac:dyDescent="0.25">
      <c r="B19" s="29"/>
      <c r="C19" s="17"/>
      <c r="D19" s="14"/>
      <c r="G19" s="123"/>
    </row>
    <row r="20" spans="1:7" s="31" customFormat="1" ht="11.25" customHeight="1" x14ac:dyDescent="0.25">
      <c r="B20" s="29"/>
      <c r="C20" s="14" t="s">
        <v>1118</v>
      </c>
      <c r="D20" s="14" t="s">
        <v>1119</v>
      </c>
      <c r="E20" s="15" t="s">
        <v>1120</v>
      </c>
      <c r="F20" s="14" t="s">
        <v>1121</v>
      </c>
      <c r="G20" s="123">
        <v>1</v>
      </c>
    </row>
    <row r="21" spans="1:7" s="31" customFormat="1" ht="11.25" customHeight="1" x14ac:dyDescent="0.25">
      <c r="B21" s="29"/>
      <c r="C21" s="14"/>
      <c r="D21" s="14"/>
      <c r="E21" s="15" t="s">
        <v>1122</v>
      </c>
      <c r="F21" s="14" t="s">
        <v>1123</v>
      </c>
      <c r="G21" s="123">
        <v>1</v>
      </c>
    </row>
    <row r="22" spans="1:7" s="31" customFormat="1" ht="11.25" customHeight="1" x14ac:dyDescent="0.25">
      <c r="B22" s="29"/>
      <c r="D22" s="14"/>
      <c r="E22" s="15" t="s">
        <v>1124</v>
      </c>
      <c r="F22" s="14" t="s">
        <v>1125</v>
      </c>
      <c r="G22" s="123">
        <v>1</v>
      </c>
    </row>
    <row r="23" spans="1:7" s="31" customFormat="1" ht="11.25" customHeight="1" x14ac:dyDescent="0.25">
      <c r="B23" s="29"/>
      <c r="D23" s="14"/>
      <c r="E23" s="15" t="s">
        <v>1126</v>
      </c>
      <c r="F23" s="14" t="s">
        <v>1127</v>
      </c>
      <c r="G23" s="123">
        <v>1</v>
      </c>
    </row>
    <row r="24" spans="1:7" s="31" customFormat="1" ht="11.25" customHeight="1" x14ac:dyDescent="0.25">
      <c r="B24" s="29"/>
      <c r="D24" s="14"/>
      <c r="G24" s="123"/>
    </row>
    <row r="25" spans="1:7" ht="11.25" customHeight="1" x14ac:dyDescent="0.25">
      <c r="A25" s="14" t="s">
        <v>1128</v>
      </c>
      <c r="B25" s="14" t="s">
        <v>1129</v>
      </c>
      <c r="C25" s="14" t="s">
        <v>1130</v>
      </c>
      <c r="D25" s="14" t="s">
        <v>1131</v>
      </c>
      <c r="E25" s="14" t="s">
        <v>1132</v>
      </c>
      <c r="F25" s="14" t="s">
        <v>1133</v>
      </c>
      <c r="G25" s="123">
        <v>1</v>
      </c>
    </row>
    <row r="26" spans="1:7" ht="11.25" customHeight="1" x14ac:dyDescent="0.25">
      <c r="C26" s="14"/>
      <c r="E26" s="14" t="s">
        <v>1134</v>
      </c>
      <c r="F26" s="14" t="s">
        <v>1135</v>
      </c>
      <c r="G26" s="123">
        <v>1</v>
      </c>
    </row>
    <row r="27" spans="1:7" ht="11.25" customHeight="1" x14ac:dyDescent="0.25">
      <c r="C27" s="14"/>
      <c r="E27" s="14" t="s">
        <v>1136</v>
      </c>
      <c r="F27" s="14" t="s">
        <v>1137</v>
      </c>
      <c r="G27" s="123">
        <v>1</v>
      </c>
    </row>
    <row r="28" spans="1:7" ht="11.25" customHeight="1" x14ac:dyDescent="0.25">
      <c r="C28" s="14"/>
      <c r="E28" s="14" t="s">
        <v>1138</v>
      </c>
      <c r="F28" s="14" t="s">
        <v>1139</v>
      </c>
      <c r="G28" s="123">
        <v>1</v>
      </c>
    </row>
    <row r="29" spans="1:7" ht="11.25" customHeight="1" x14ac:dyDescent="0.25">
      <c r="C29" s="14"/>
      <c r="E29" s="14"/>
      <c r="G29" s="123"/>
    </row>
    <row r="30" spans="1:7" ht="11.25" customHeight="1" x14ac:dyDescent="0.25">
      <c r="A30" s="14" t="s">
        <v>1140</v>
      </c>
      <c r="B30" s="15" t="s">
        <v>1141</v>
      </c>
      <c r="C30" s="15" t="s">
        <v>1142</v>
      </c>
      <c r="D30" s="15" t="s">
        <v>1143</v>
      </c>
      <c r="E30" s="15" t="s">
        <v>1144</v>
      </c>
      <c r="F30" s="24" t="s">
        <v>1145</v>
      </c>
      <c r="G30" s="123">
        <v>1</v>
      </c>
    </row>
    <row r="31" spans="1:7" ht="11.25" customHeight="1" x14ac:dyDescent="0.25">
      <c r="C31" s="14"/>
      <c r="D31" s="15"/>
      <c r="E31" s="15" t="s">
        <v>1146</v>
      </c>
      <c r="F31" s="33" t="s">
        <v>1147</v>
      </c>
      <c r="G31" s="123">
        <v>1</v>
      </c>
    </row>
    <row r="32" spans="1:7" ht="11.25" customHeight="1" x14ac:dyDescent="0.25">
      <c r="C32" s="14"/>
      <c r="D32" s="14"/>
      <c r="E32" s="15" t="s">
        <v>1148</v>
      </c>
      <c r="F32" s="24" t="s">
        <v>1149</v>
      </c>
      <c r="G32" s="123">
        <v>1</v>
      </c>
    </row>
    <row r="33" spans="3:7" ht="11.25" customHeight="1" x14ac:dyDescent="0.25">
      <c r="C33" s="14"/>
      <c r="D33" s="14"/>
      <c r="E33" s="15" t="s">
        <v>1150</v>
      </c>
      <c r="F33" s="15" t="s">
        <v>1151</v>
      </c>
      <c r="G33" s="123">
        <v>1</v>
      </c>
    </row>
    <row r="34" spans="3:7" ht="11.25" customHeight="1" x14ac:dyDescent="0.25">
      <c r="C34" s="14"/>
      <c r="D34" s="14"/>
      <c r="E34" s="15" t="s">
        <v>1152</v>
      </c>
      <c r="F34" s="24" t="s">
        <v>1153</v>
      </c>
      <c r="G34" s="123">
        <v>1</v>
      </c>
    </row>
    <row r="35" spans="3:7" ht="11.25" customHeight="1" x14ac:dyDescent="0.25">
      <c r="E35" s="15" t="s">
        <v>1154</v>
      </c>
      <c r="F35" s="33" t="s">
        <v>1155</v>
      </c>
      <c r="G35" s="123">
        <v>1</v>
      </c>
    </row>
    <row r="36" spans="3:7" ht="11.25" customHeight="1" x14ac:dyDescent="0.25">
      <c r="C36" s="14"/>
      <c r="D36" s="14"/>
      <c r="E36" s="15" t="s">
        <v>1156</v>
      </c>
      <c r="F36" s="33" t="s">
        <v>1157</v>
      </c>
      <c r="G36" s="123">
        <v>1</v>
      </c>
    </row>
    <row r="37" spans="3:7" ht="11.25" customHeight="1" x14ac:dyDescent="0.25">
      <c r="C37" s="14"/>
      <c r="D37" s="14"/>
      <c r="E37" s="15" t="s">
        <v>1158</v>
      </c>
      <c r="F37" s="33" t="s">
        <v>1159</v>
      </c>
      <c r="G37" s="123">
        <v>1</v>
      </c>
    </row>
    <row r="38" spans="3:7" ht="11.25" customHeight="1" x14ac:dyDescent="0.25">
      <c r="C38" s="14"/>
      <c r="D38" s="14"/>
      <c r="E38" s="15" t="s">
        <v>1160</v>
      </c>
      <c r="F38" s="33" t="s">
        <v>1161</v>
      </c>
      <c r="G38" s="123">
        <v>1</v>
      </c>
    </row>
    <row r="39" spans="3:7" ht="11.25" customHeight="1" x14ac:dyDescent="0.25">
      <c r="C39" s="14"/>
      <c r="D39" s="14"/>
      <c r="E39" s="15" t="s">
        <v>1162</v>
      </c>
      <c r="F39" s="24" t="s">
        <v>1163</v>
      </c>
      <c r="G39" s="123">
        <v>1</v>
      </c>
    </row>
    <row r="40" spans="3:7" ht="11.25" customHeight="1" x14ac:dyDescent="0.25">
      <c r="C40" s="14"/>
      <c r="D40" s="14"/>
    </row>
    <row r="41" spans="3:7" ht="11.25" customHeight="1" x14ac:dyDescent="0.25">
      <c r="C41" s="14"/>
      <c r="D41" s="1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5" tint="-0.24988555558946501"/>
  </sheetPr>
  <dimension ref="A1:AN42"/>
  <sheetViews>
    <sheetView showGridLines="0" showRowColHeaders="0" zoomScale="115" zoomScaleNormal="115" workbookViewId="0">
      <pane ySplit="8" topLeftCell="A12" activePane="bottomLeft" state="frozen"/>
      <selection pane="bottomLeft" activeCell="C6" sqref="C6:S6"/>
    </sheetView>
  </sheetViews>
  <sheetFormatPr defaultRowHeight="15" outlineLevelCol="1" x14ac:dyDescent="0.25"/>
  <cols>
    <col min="1" max="1" width="2.28515625" style="163" customWidth="1"/>
    <col min="2" max="2" width="5.140625" style="150" customWidth="1"/>
    <col min="3" max="3" width="65.85546875" style="144" customWidth="1"/>
    <col min="4" max="4" width="2.85546875" style="163" customWidth="1" outlineLevel="1"/>
    <col min="5" max="5" width="6.42578125" style="163" customWidth="1" outlineLevel="1"/>
    <col min="6" max="6" width="2" style="163" customWidth="1" outlineLevel="1"/>
    <col min="7" max="7" width="5.140625" style="163" customWidth="1" outlineLevel="1"/>
    <col min="8" max="8" width="2.5703125" style="144" customWidth="1"/>
    <col min="9" max="9" width="4.42578125" style="144" hidden="1" customWidth="1"/>
    <col min="10" max="10" width="4.42578125" style="163" hidden="1" customWidth="1"/>
    <col min="11" max="11" width="4.42578125" style="144" hidden="1" customWidth="1"/>
    <col min="12" max="13" width="4" style="144" customWidth="1"/>
    <col min="14" max="14" width="3.28515625" style="144" customWidth="1"/>
    <col min="15" max="15" width="4.42578125" style="144" customWidth="1"/>
    <col min="16" max="16" width="4.140625" style="144" customWidth="1"/>
    <col min="17" max="17" width="3.42578125" style="144" customWidth="1"/>
    <col min="18" max="18" width="3.7109375" style="144" customWidth="1"/>
    <col min="19" max="19" width="5.28515625" style="144" customWidth="1"/>
    <col min="20" max="20" width="13.28515625" style="144" customWidth="1"/>
    <col min="21" max="21" width="8.28515625" style="144" hidden="1" customWidth="1"/>
    <col min="22" max="22" width="9.5703125" style="144" hidden="1" customWidth="1"/>
    <col min="23" max="23" width="10.42578125" style="147" hidden="1" customWidth="1"/>
    <col min="24" max="24" width="8.42578125" style="144" hidden="1" customWidth="1"/>
    <col min="25" max="25" width="7.140625" style="144" customWidth="1"/>
    <col min="26" max="26" width="13.7109375" style="144" customWidth="1"/>
    <col min="27" max="27" width="19.28515625" style="144" customWidth="1"/>
    <col min="28" max="28" width="15.140625" style="144" customWidth="1"/>
    <col min="29" max="29" width="9.140625" style="144"/>
    <col min="30" max="30" width="51.7109375" style="144" customWidth="1"/>
    <col min="31" max="16384" width="9.140625" style="144"/>
  </cols>
  <sheetData>
    <row r="1" spans="1:40" ht="32.25" customHeight="1" x14ac:dyDescent="0.25">
      <c r="A1" s="345"/>
      <c r="B1" s="185"/>
      <c r="C1" s="363" t="s">
        <v>287</v>
      </c>
      <c r="D1" s="363"/>
      <c r="E1" s="363"/>
      <c r="F1" s="363"/>
      <c r="G1" s="363"/>
      <c r="H1" s="363"/>
      <c r="I1" s="363"/>
      <c r="J1" s="363"/>
      <c r="K1" s="363"/>
      <c r="L1" s="363"/>
      <c r="M1" s="363"/>
      <c r="N1" s="363"/>
      <c r="O1" s="363"/>
      <c r="P1" s="363"/>
      <c r="Q1" s="363"/>
      <c r="R1" s="363"/>
      <c r="S1" s="363"/>
      <c r="T1" s="363"/>
      <c r="U1" s="363"/>
      <c r="V1" s="363"/>
      <c r="W1" s="185"/>
      <c r="X1" s="185"/>
      <c r="Y1" s="185"/>
      <c r="AA1"/>
      <c r="AB1"/>
    </row>
    <row r="2" spans="1:40" x14ac:dyDescent="0.25">
      <c r="B2" s="186"/>
      <c r="C2" s="367" t="s">
        <v>1613</v>
      </c>
      <c r="D2" s="367"/>
      <c r="E2" s="367"/>
      <c r="F2" s="367"/>
      <c r="G2" s="367"/>
      <c r="H2" s="367"/>
      <c r="I2" s="367"/>
      <c r="J2" s="367"/>
      <c r="K2" s="367"/>
      <c r="L2" s="367"/>
      <c r="M2" s="367"/>
      <c r="N2" s="367"/>
      <c r="O2" s="367"/>
      <c r="P2" s="367"/>
      <c r="Q2" s="367"/>
      <c r="R2" s="367"/>
      <c r="S2" s="367"/>
      <c r="T2" s="367"/>
      <c r="U2" s="186"/>
      <c r="V2" s="186"/>
      <c r="W2" s="186"/>
      <c r="X2" s="186"/>
      <c r="Y2" s="186"/>
      <c r="AA2"/>
      <c r="AB2"/>
    </row>
    <row r="3" spans="1:40" x14ac:dyDescent="0.25">
      <c r="B3" s="186"/>
      <c r="C3" s="367" t="s">
        <v>1614</v>
      </c>
      <c r="D3" s="367"/>
      <c r="E3" s="367"/>
      <c r="F3" s="367"/>
      <c r="G3" s="367"/>
      <c r="H3" s="367"/>
      <c r="I3" s="367"/>
      <c r="J3" s="367"/>
      <c r="K3" s="367"/>
      <c r="L3" s="367"/>
      <c r="M3" s="367"/>
      <c r="N3" s="367"/>
      <c r="O3" s="367"/>
      <c r="P3" s="367"/>
      <c r="Q3" s="367"/>
      <c r="R3" s="367"/>
      <c r="S3" s="367"/>
      <c r="T3" s="367"/>
      <c r="U3" s="367"/>
      <c r="V3" s="367"/>
      <c r="W3" s="186"/>
      <c r="X3" s="186"/>
      <c r="Y3" s="186"/>
      <c r="AA3"/>
      <c r="AB3"/>
    </row>
    <row r="4" spans="1:40" x14ac:dyDescent="0.25">
      <c r="B4" s="151"/>
      <c r="C4" s="143"/>
      <c r="D4" s="162"/>
      <c r="E4" s="162"/>
      <c r="F4" s="162"/>
      <c r="G4" s="162"/>
      <c r="H4" s="143"/>
      <c r="I4" s="143"/>
      <c r="J4" s="162"/>
      <c r="K4" s="143"/>
      <c r="L4" s="143"/>
      <c r="M4" s="143"/>
      <c r="N4" s="143"/>
      <c r="O4" s="143"/>
      <c r="P4" s="143"/>
      <c r="Q4" s="143"/>
      <c r="R4" s="143"/>
      <c r="S4" s="143"/>
      <c r="T4" s="143"/>
      <c r="U4" s="143"/>
      <c r="V4" s="143"/>
      <c r="W4" s="146"/>
      <c r="X4" s="143"/>
      <c r="Y4" s="143"/>
      <c r="AA4"/>
      <c r="AB4"/>
    </row>
    <row r="5" spans="1:40" s="166" customFormat="1" ht="14.25" customHeight="1" x14ac:dyDescent="0.25">
      <c r="B5" s="187"/>
      <c r="C5" s="302"/>
      <c r="D5" s="302"/>
      <c r="E5" s="302"/>
      <c r="F5" s="302"/>
      <c r="G5" s="302"/>
      <c r="H5" s="302"/>
      <c r="I5" s="302"/>
      <c r="J5" s="366"/>
      <c r="K5" s="366"/>
      <c r="L5" s="366"/>
      <c r="M5" s="366"/>
      <c r="N5" s="366"/>
      <c r="O5" s="366"/>
      <c r="P5" s="366"/>
      <c r="Q5" s="366"/>
      <c r="R5" s="366"/>
      <c r="S5" s="366"/>
      <c r="T5" s="366"/>
      <c r="U5" s="366"/>
      <c r="V5" s="366"/>
      <c r="W5" s="366"/>
      <c r="X5" s="366"/>
      <c r="Y5" s="366"/>
      <c r="Z5" s="366"/>
      <c r="AA5" s="366"/>
      <c r="AB5" s="366"/>
    </row>
    <row r="6" spans="1:40" s="166" customFormat="1" x14ac:dyDescent="0.25">
      <c r="B6" s="167"/>
      <c r="C6" s="453"/>
      <c r="D6" s="453"/>
      <c r="E6" s="453"/>
      <c r="F6" s="453"/>
      <c r="G6" s="453"/>
      <c r="H6" s="453"/>
      <c r="I6" s="453"/>
      <c r="J6" s="453"/>
      <c r="K6" s="453"/>
      <c r="L6" s="453"/>
      <c r="M6" s="453"/>
      <c r="N6" s="453"/>
      <c r="O6" s="453"/>
      <c r="P6" s="453"/>
      <c r="Q6" s="453"/>
      <c r="R6" s="453"/>
      <c r="S6" s="453"/>
      <c r="T6" s="167"/>
      <c r="U6" s="167"/>
      <c r="V6" s="167"/>
      <c r="W6" s="167"/>
      <c r="X6" s="167"/>
      <c r="Y6" s="167"/>
    </row>
    <row r="7" spans="1:40" s="166" customFormat="1" ht="37.5" customHeight="1" x14ac:dyDescent="0.25">
      <c r="B7" s="181"/>
      <c r="C7" s="356" t="s">
        <v>288</v>
      </c>
      <c r="D7" s="341"/>
      <c r="E7" s="359" t="s">
        <v>289</v>
      </c>
      <c r="F7" s="339"/>
      <c r="G7" s="359" t="s">
        <v>290</v>
      </c>
      <c r="H7" s="168"/>
      <c r="I7" s="169"/>
      <c r="J7" s="361" t="s">
        <v>1694</v>
      </c>
      <c r="K7" s="362"/>
      <c r="L7" s="362"/>
      <c r="M7" s="362"/>
      <c r="N7" s="362"/>
      <c r="O7" s="362"/>
      <c r="P7" s="362"/>
      <c r="Q7" s="362"/>
      <c r="R7" s="362"/>
      <c r="S7" s="169"/>
      <c r="T7" s="360" t="s">
        <v>291</v>
      </c>
      <c r="U7" s="360"/>
      <c r="V7" s="360"/>
      <c r="W7" s="170"/>
      <c r="X7" s="170"/>
      <c r="Y7" s="170"/>
      <c r="Z7" s="170"/>
      <c r="AH7" s="356" t="s">
        <v>292</v>
      </c>
      <c r="AI7" s="356"/>
      <c r="AJ7" s="356"/>
      <c r="AK7" s="356"/>
      <c r="AL7" s="356"/>
      <c r="AM7" s="356"/>
      <c r="AN7" s="356"/>
    </row>
    <row r="8" spans="1:40" s="166" customFormat="1" ht="80.25" customHeight="1" x14ac:dyDescent="0.25">
      <c r="B8" s="181"/>
      <c r="C8" s="356"/>
      <c r="D8" s="341"/>
      <c r="E8" s="359"/>
      <c r="F8" s="340"/>
      <c r="G8" s="359"/>
      <c r="H8" s="168"/>
      <c r="J8" s="172" t="s">
        <v>345</v>
      </c>
      <c r="K8" s="172" t="s">
        <v>346</v>
      </c>
      <c r="L8" s="192">
        <v>0</v>
      </c>
      <c r="M8" s="192">
        <v>0.2</v>
      </c>
      <c r="N8" s="192">
        <v>0.4</v>
      </c>
      <c r="O8" s="192">
        <v>0.6</v>
      </c>
      <c r="P8" s="192">
        <v>0.8</v>
      </c>
      <c r="Q8" s="192">
        <v>1</v>
      </c>
      <c r="R8" s="193" t="s">
        <v>293</v>
      </c>
      <c r="T8" s="174"/>
      <c r="U8" s="174" t="s">
        <v>347</v>
      </c>
      <c r="V8" s="173" t="s">
        <v>348</v>
      </c>
      <c r="W8" s="171"/>
      <c r="Y8" s="171"/>
      <c r="AH8" s="356"/>
      <c r="AI8" s="356"/>
      <c r="AJ8" s="356"/>
      <c r="AK8" s="356"/>
      <c r="AL8" s="356"/>
      <c r="AM8" s="356"/>
      <c r="AN8" s="356"/>
    </row>
    <row r="9" spans="1:40" ht="42" customHeight="1" x14ac:dyDescent="0.25">
      <c r="H9" s="139"/>
      <c r="K9" s="45"/>
      <c r="L9" s="45"/>
      <c r="M9" s="45"/>
      <c r="N9" s="45"/>
      <c r="O9" s="45"/>
      <c r="P9" s="46"/>
      <c r="Q9" s="129"/>
      <c r="R9" s="130"/>
      <c r="T9" s="47"/>
      <c r="U9" s="47"/>
      <c r="V9" s="46"/>
      <c r="W9" s="144" t="s">
        <v>349</v>
      </c>
      <c r="X9" s="144" t="s">
        <v>350</v>
      </c>
      <c r="Z9" s="131" t="s">
        <v>294</v>
      </c>
      <c r="AH9" s="358"/>
      <c r="AI9" s="358"/>
      <c r="AJ9" s="358"/>
      <c r="AK9" s="358"/>
      <c r="AL9" s="358"/>
      <c r="AM9" s="358"/>
      <c r="AN9" s="358"/>
    </row>
    <row r="10" spans="1:40" ht="47.25" customHeight="1" x14ac:dyDescent="0.25">
      <c r="B10" s="301">
        <v>1</v>
      </c>
      <c r="C10" s="154" t="s">
        <v>295</v>
      </c>
      <c r="D10" s="189"/>
      <c r="E10" s="279" t="s">
        <v>296</v>
      </c>
      <c r="F10" s="189"/>
      <c r="G10" s="202"/>
      <c r="H10" s="139"/>
      <c r="I10" s="148"/>
      <c r="J10" s="137">
        <f>SUM(L10:Q10)</f>
        <v>0</v>
      </c>
      <c r="K10" s="137">
        <f>SUM(L10:Q10)</f>
        <v>0</v>
      </c>
      <c r="L10" s="135"/>
      <c r="M10" s="135"/>
      <c r="N10" s="135"/>
      <c r="O10" s="135"/>
      <c r="P10" s="136"/>
      <c r="Q10" s="197"/>
      <c r="R10" s="136"/>
      <c r="T10" s="138" t="str">
        <f>IF(SUM(L10:Q10)=1,((L10*0)+(M10*20)+(N10*40)+(O10*60)+(P10*80)+(Q10*100)),"")</f>
        <v/>
      </c>
      <c r="U10" s="160" t="e">
        <f>1/$J$28</f>
        <v>#DIV/0!</v>
      </c>
      <c r="V10" s="140" t="e">
        <f t="shared" ref="V10" si="0">1/$K$28</f>
        <v>#DIV/0!</v>
      </c>
      <c r="W10" s="152" t="e">
        <f>IF(R10=1,0,T10*U10)</f>
        <v>#VALUE!</v>
      </c>
      <c r="X10" s="48" t="e">
        <f>IF(R10=1,0,T10*V10)</f>
        <v>#VALUE!</v>
      </c>
      <c r="Y10" s="147"/>
      <c r="Z10" s="355"/>
      <c r="AA10" s="355"/>
      <c r="AH10" s="358" t="s">
        <v>1615</v>
      </c>
      <c r="AI10" s="358"/>
      <c r="AJ10" s="358"/>
      <c r="AK10" s="358"/>
      <c r="AL10" s="358"/>
      <c r="AM10" s="358"/>
      <c r="AN10" s="358"/>
    </row>
    <row r="11" spans="1:40" ht="47.25" customHeight="1" x14ac:dyDescent="0.25">
      <c r="B11" s="301">
        <v>2</v>
      </c>
      <c r="C11" s="154" t="s">
        <v>297</v>
      </c>
      <c r="D11" s="189"/>
      <c r="E11" s="279" t="s">
        <v>298</v>
      </c>
      <c r="F11" s="189"/>
      <c r="G11" s="202"/>
      <c r="H11" s="139"/>
      <c r="I11" s="148"/>
      <c r="J11" s="137">
        <f>SUM(L11:Q11)</f>
        <v>0</v>
      </c>
      <c r="K11" s="137">
        <f t="shared" ref="K11" si="1">SUM(L11:Q11)</f>
        <v>0</v>
      </c>
      <c r="L11" s="135"/>
      <c r="M11" s="135"/>
      <c r="N11" s="135"/>
      <c r="O11" s="135"/>
      <c r="P11" s="136"/>
      <c r="Q11" s="135"/>
      <c r="R11" s="136"/>
      <c r="T11" s="138" t="str">
        <f t="shared" ref="T11" si="2">IF(SUM(L11:Q11)=1,((L11*0)+(M11*20)+(N11*40)+(O11*60)+(P11*80)+(Q11*100)),"")</f>
        <v/>
      </c>
      <c r="U11" s="160" t="e">
        <f>1/$J$28</f>
        <v>#DIV/0!</v>
      </c>
      <c r="V11" s="140" t="e">
        <f t="shared" ref="V11" si="3">1/$K$28</f>
        <v>#DIV/0!</v>
      </c>
      <c r="W11" s="152" t="e">
        <f>IF(R11=1,0,T11*U11)</f>
        <v>#VALUE!</v>
      </c>
      <c r="X11" s="48" t="e">
        <f t="shared" ref="X11" si="4">IF(R11=1,0,T11*V11)</f>
        <v>#VALUE!</v>
      </c>
      <c r="Z11" s="355"/>
      <c r="AA11" s="355"/>
      <c r="AH11" s="358" t="s">
        <v>1616</v>
      </c>
      <c r="AI11" s="358"/>
      <c r="AJ11" s="358"/>
      <c r="AK11" s="358"/>
      <c r="AL11" s="358"/>
      <c r="AM11" s="358"/>
      <c r="AN11" s="358"/>
    </row>
    <row r="12" spans="1:40" ht="50.25" customHeight="1" x14ac:dyDescent="0.25">
      <c r="B12" s="301" t="s">
        <v>299</v>
      </c>
      <c r="C12" s="155" t="s">
        <v>300</v>
      </c>
      <c r="D12" s="189"/>
      <c r="E12" s="279" t="s">
        <v>301</v>
      </c>
      <c r="F12" s="189"/>
      <c r="G12" s="202"/>
      <c r="H12" s="132"/>
      <c r="I12" s="148"/>
      <c r="J12" s="165"/>
      <c r="K12" s="137">
        <f t="shared" ref="K12" si="5">SUM(L12:Q12)</f>
        <v>0</v>
      </c>
      <c r="L12" s="135"/>
      <c r="M12" s="135"/>
      <c r="N12" s="135"/>
      <c r="O12" s="135"/>
      <c r="P12" s="136"/>
      <c r="Q12" s="135"/>
      <c r="R12" s="136"/>
      <c r="T12" s="138" t="str">
        <f t="shared" ref="T12" si="6">IF(SUM(L12:Q12)=1,((L12*0)+(M12*20)+(N12*40)+(O12*60)+(P12*80)+(Q12*100)),"")</f>
        <v/>
      </c>
      <c r="U12" s="160"/>
      <c r="V12" s="140" t="e">
        <f t="shared" ref="V12:V26" si="7">1/$K$28</f>
        <v>#DIV/0!</v>
      </c>
      <c r="W12" s="152"/>
      <c r="X12" s="48" t="e">
        <f t="shared" ref="X12" si="8">IF(R12=1,0,T12*V12)</f>
        <v>#VALUE!</v>
      </c>
      <c r="Z12" s="355"/>
      <c r="AA12" s="355"/>
      <c r="AH12" s="358" t="s">
        <v>1617</v>
      </c>
      <c r="AI12" s="358"/>
      <c r="AJ12" s="358"/>
      <c r="AK12" s="358"/>
      <c r="AL12" s="358"/>
      <c r="AM12" s="358"/>
      <c r="AN12" s="358"/>
    </row>
    <row r="13" spans="1:40" ht="50.25" customHeight="1" x14ac:dyDescent="0.25">
      <c r="B13" s="301" t="s">
        <v>302</v>
      </c>
      <c r="C13" s="156" t="s">
        <v>303</v>
      </c>
      <c r="D13" s="189"/>
      <c r="E13" s="279" t="s">
        <v>304</v>
      </c>
      <c r="F13" s="189"/>
      <c r="G13" s="202"/>
      <c r="H13" s="139"/>
      <c r="I13" s="148"/>
      <c r="J13" s="165"/>
      <c r="K13" s="137">
        <f t="shared" ref="K13:K26" si="9">SUM(L13:Q13)</f>
        <v>0</v>
      </c>
      <c r="L13" s="135"/>
      <c r="M13" s="135"/>
      <c r="N13" s="135"/>
      <c r="O13" s="135"/>
      <c r="P13" s="136"/>
      <c r="Q13" s="135"/>
      <c r="R13" s="136"/>
      <c r="T13" s="138" t="str">
        <f t="shared" ref="T13:T26" si="10">IF(SUM(L13:Q13)=1,((L13*0)+(M13*20)+(N13*40)+(O13*60)+(P13*80)+(Q13*100)),"")</f>
        <v/>
      </c>
      <c r="U13" s="160"/>
      <c r="V13" s="140" t="e">
        <f t="shared" si="7"/>
        <v>#DIV/0!</v>
      </c>
      <c r="W13" s="152"/>
      <c r="X13" s="48" t="e">
        <f t="shared" ref="X13:X26" si="11">IF(R13=1,0,T13*V13)</f>
        <v>#VALUE!</v>
      </c>
      <c r="Z13" s="355"/>
      <c r="AA13" s="355"/>
      <c r="AH13" s="358" t="s">
        <v>1618</v>
      </c>
      <c r="AI13" s="358"/>
      <c r="AJ13" s="358"/>
      <c r="AK13" s="358"/>
      <c r="AL13" s="358"/>
      <c r="AM13" s="358"/>
      <c r="AN13" s="358"/>
    </row>
    <row r="14" spans="1:40" ht="50.25" customHeight="1" x14ac:dyDescent="0.25">
      <c r="B14" s="301" t="s">
        <v>305</v>
      </c>
      <c r="C14" s="175" t="s">
        <v>306</v>
      </c>
      <c r="D14" s="195"/>
      <c r="E14" s="279" t="s">
        <v>307</v>
      </c>
      <c r="F14" s="195"/>
      <c r="G14" s="203"/>
      <c r="H14" s="128"/>
      <c r="I14" s="148"/>
      <c r="J14" s="165"/>
      <c r="K14" s="137">
        <f t="shared" si="9"/>
        <v>0</v>
      </c>
      <c r="L14" s="135"/>
      <c r="M14" s="135"/>
      <c r="N14" s="135"/>
      <c r="O14" s="135"/>
      <c r="P14" s="136"/>
      <c r="Q14" s="135"/>
      <c r="R14" s="136"/>
      <c r="T14" s="138" t="str">
        <f t="shared" si="10"/>
        <v/>
      </c>
      <c r="U14" s="160"/>
      <c r="V14" s="140" t="e">
        <f t="shared" si="7"/>
        <v>#DIV/0!</v>
      </c>
      <c r="W14" s="152"/>
      <c r="X14" s="48" t="e">
        <f t="shared" si="11"/>
        <v>#VALUE!</v>
      </c>
      <c r="Z14" s="355"/>
      <c r="AA14" s="355"/>
      <c r="AH14" s="358" t="s">
        <v>1619</v>
      </c>
      <c r="AI14" s="358"/>
      <c r="AJ14" s="358"/>
      <c r="AK14" s="358"/>
      <c r="AL14" s="358"/>
      <c r="AM14" s="358"/>
      <c r="AN14" s="358"/>
    </row>
    <row r="15" spans="1:40" ht="48" customHeight="1" x14ac:dyDescent="0.25">
      <c r="B15" s="301" t="s">
        <v>308</v>
      </c>
      <c r="C15" s="156" t="s">
        <v>309</v>
      </c>
      <c r="D15" s="189"/>
      <c r="E15" s="279" t="s">
        <v>310</v>
      </c>
      <c r="F15" s="189"/>
      <c r="G15" s="202"/>
      <c r="H15" s="128"/>
      <c r="I15" s="148"/>
      <c r="J15" s="165"/>
      <c r="K15" s="137">
        <f t="shared" si="9"/>
        <v>0</v>
      </c>
      <c r="L15" s="135"/>
      <c r="M15" s="135"/>
      <c r="N15" s="135"/>
      <c r="O15" s="135"/>
      <c r="P15" s="136"/>
      <c r="Q15" s="135"/>
      <c r="R15" s="136"/>
      <c r="T15" s="138" t="str">
        <f t="shared" si="10"/>
        <v/>
      </c>
      <c r="U15" s="160"/>
      <c r="V15" s="140" t="e">
        <f t="shared" si="7"/>
        <v>#DIV/0!</v>
      </c>
      <c r="W15" s="152"/>
      <c r="X15" s="48" t="e">
        <f t="shared" si="11"/>
        <v>#VALUE!</v>
      </c>
      <c r="Z15" s="355"/>
      <c r="AA15" s="355"/>
      <c r="AH15" s="358" t="s">
        <v>1620</v>
      </c>
      <c r="AI15" s="358"/>
      <c r="AJ15" s="358"/>
      <c r="AK15" s="358"/>
      <c r="AL15" s="358"/>
      <c r="AM15" s="358"/>
      <c r="AN15" s="358"/>
    </row>
    <row r="16" spans="1:40" ht="49.5" customHeight="1" x14ac:dyDescent="0.25">
      <c r="B16" s="301" t="s">
        <v>311</v>
      </c>
      <c r="C16" s="156" t="s">
        <v>312</v>
      </c>
      <c r="D16" s="189"/>
      <c r="E16" s="279" t="s">
        <v>313</v>
      </c>
      <c r="F16" s="189"/>
      <c r="G16" s="202"/>
      <c r="H16" s="128"/>
      <c r="I16" s="148"/>
      <c r="J16" s="165"/>
      <c r="K16" s="137">
        <f t="shared" si="9"/>
        <v>0</v>
      </c>
      <c r="L16" s="135"/>
      <c r="M16" s="135"/>
      <c r="N16" s="135"/>
      <c r="O16" s="135"/>
      <c r="P16" s="136"/>
      <c r="Q16" s="135"/>
      <c r="R16" s="136"/>
      <c r="T16" s="138" t="str">
        <f t="shared" si="10"/>
        <v/>
      </c>
      <c r="U16" s="160"/>
      <c r="V16" s="140" t="e">
        <f t="shared" si="7"/>
        <v>#DIV/0!</v>
      </c>
      <c r="W16" s="152"/>
      <c r="X16" s="48" t="e">
        <f t="shared" si="11"/>
        <v>#VALUE!</v>
      </c>
      <c r="Z16" s="355"/>
      <c r="AA16" s="355"/>
      <c r="AH16" s="358" t="s">
        <v>1621</v>
      </c>
      <c r="AI16" s="358"/>
      <c r="AJ16" s="358"/>
      <c r="AK16" s="358"/>
      <c r="AL16" s="358"/>
      <c r="AM16" s="358"/>
      <c r="AN16" s="358"/>
    </row>
    <row r="17" spans="1:40" ht="55.5" customHeight="1" x14ac:dyDescent="0.25">
      <c r="B17" s="301" t="s">
        <v>314</v>
      </c>
      <c r="C17" s="156" t="s">
        <v>315</v>
      </c>
      <c r="D17" s="189"/>
      <c r="E17" s="279" t="s">
        <v>316</v>
      </c>
      <c r="F17" s="189"/>
      <c r="G17" s="202"/>
      <c r="H17" s="128"/>
      <c r="I17" s="148"/>
      <c r="J17" s="165"/>
      <c r="K17" s="137">
        <f t="shared" si="9"/>
        <v>0</v>
      </c>
      <c r="L17" s="135"/>
      <c r="M17" s="135"/>
      <c r="N17" s="135"/>
      <c r="O17" s="135"/>
      <c r="P17" s="136"/>
      <c r="Q17" s="135"/>
      <c r="R17" s="136"/>
      <c r="T17" s="138" t="str">
        <f t="shared" si="10"/>
        <v/>
      </c>
      <c r="U17" s="160"/>
      <c r="V17" s="140" t="e">
        <f t="shared" si="7"/>
        <v>#DIV/0!</v>
      </c>
      <c r="W17" s="152"/>
      <c r="X17" s="48" t="e">
        <f t="shared" si="11"/>
        <v>#VALUE!</v>
      </c>
      <c r="Z17" s="355"/>
      <c r="AA17" s="355"/>
      <c r="AH17" s="358" t="s">
        <v>1622</v>
      </c>
      <c r="AI17" s="358"/>
      <c r="AJ17" s="358"/>
      <c r="AK17" s="358"/>
      <c r="AL17" s="358"/>
      <c r="AM17" s="358"/>
      <c r="AN17" s="358"/>
    </row>
    <row r="18" spans="1:40" ht="54.75" customHeight="1" x14ac:dyDescent="0.25">
      <c r="B18" s="301" t="s">
        <v>317</v>
      </c>
      <c r="C18" s="157" t="s">
        <v>318</v>
      </c>
      <c r="D18" s="189"/>
      <c r="E18" s="279" t="s">
        <v>319</v>
      </c>
      <c r="F18" s="189"/>
      <c r="G18" s="202"/>
      <c r="H18" s="128"/>
      <c r="I18" s="148"/>
      <c r="J18" s="165"/>
      <c r="K18" s="137">
        <f t="shared" si="9"/>
        <v>0</v>
      </c>
      <c r="L18" s="135"/>
      <c r="M18" s="135"/>
      <c r="N18" s="135"/>
      <c r="O18" s="135"/>
      <c r="P18" s="136"/>
      <c r="Q18" s="135"/>
      <c r="R18" s="136"/>
      <c r="T18" s="138" t="str">
        <f t="shared" si="10"/>
        <v/>
      </c>
      <c r="U18" s="160"/>
      <c r="V18" s="140" t="e">
        <f t="shared" si="7"/>
        <v>#DIV/0!</v>
      </c>
      <c r="W18" s="152"/>
      <c r="X18" s="48" t="e">
        <f t="shared" si="11"/>
        <v>#VALUE!</v>
      </c>
      <c r="Z18" s="355"/>
      <c r="AA18" s="355"/>
      <c r="AH18" s="358" t="s">
        <v>1623</v>
      </c>
      <c r="AI18" s="358"/>
      <c r="AJ18" s="358"/>
      <c r="AK18" s="358"/>
      <c r="AL18" s="358"/>
      <c r="AM18" s="358"/>
      <c r="AN18" s="358"/>
    </row>
    <row r="19" spans="1:40" ht="49.5" customHeight="1" x14ac:dyDescent="0.25">
      <c r="B19" s="301">
        <v>3</v>
      </c>
      <c r="C19" s="154" t="s">
        <v>320</v>
      </c>
      <c r="D19" s="189"/>
      <c r="E19" s="279" t="s">
        <v>321</v>
      </c>
      <c r="F19" s="189"/>
      <c r="G19" s="202"/>
      <c r="H19" s="128"/>
      <c r="I19" s="148"/>
      <c r="J19" s="137">
        <f>SUM(L19:Q19)</f>
        <v>0</v>
      </c>
      <c r="K19" s="137">
        <f t="shared" si="9"/>
        <v>0</v>
      </c>
      <c r="L19" s="135"/>
      <c r="M19" s="135"/>
      <c r="N19" s="135"/>
      <c r="O19" s="135"/>
      <c r="P19" s="136"/>
      <c r="Q19" s="135"/>
      <c r="R19" s="136"/>
      <c r="T19" s="138" t="str">
        <f t="shared" si="10"/>
        <v/>
      </c>
      <c r="U19" s="160" t="e">
        <f>1/$J$28</f>
        <v>#DIV/0!</v>
      </c>
      <c r="V19" s="140" t="e">
        <f t="shared" si="7"/>
        <v>#DIV/0!</v>
      </c>
      <c r="W19" s="152" t="e">
        <f>IF(R19=1,0,T19*U19)</f>
        <v>#VALUE!</v>
      </c>
      <c r="X19" s="48" t="e">
        <f t="shared" si="11"/>
        <v>#VALUE!</v>
      </c>
      <c r="Z19" s="355"/>
      <c r="AA19" s="355"/>
      <c r="AH19" s="358" t="s">
        <v>1624</v>
      </c>
      <c r="AI19" s="358"/>
      <c r="AJ19" s="358"/>
      <c r="AK19" s="358"/>
      <c r="AL19" s="358"/>
      <c r="AM19" s="358"/>
      <c r="AN19" s="358"/>
    </row>
    <row r="20" spans="1:40" s="163" customFormat="1" ht="50.25" customHeight="1" x14ac:dyDescent="0.25">
      <c r="B20" s="301" t="s">
        <v>322</v>
      </c>
      <c r="C20" s="155" t="s">
        <v>323</v>
      </c>
      <c r="D20" s="189"/>
      <c r="E20" s="279" t="s">
        <v>324</v>
      </c>
      <c r="F20" s="189"/>
      <c r="G20" s="189"/>
      <c r="H20" s="128"/>
      <c r="I20" s="165"/>
      <c r="J20" s="165"/>
      <c r="K20" s="137">
        <f t="shared" si="9"/>
        <v>0</v>
      </c>
      <c r="L20" s="135"/>
      <c r="M20" s="135"/>
      <c r="N20" s="135"/>
      <c r="O20" s="135"/>
      <c r="P20" s="136"/>
      <c r="Q20" s="135"/>
      <c r="R20" s="136"/>
      <c r="T20" s="138" t="str">
        <f t="shared" si="10"/>
        <v/>
      </c>
      <c r="U20" s="160"/>
      <c r="V20" s="140" t="e">
        <f t="shared" si="7"/>
        <v>#DIV/0!</v>
      </c>
      <c r="W20" s="152"/>
      <c r="X20" s="48" t="e">
        <f t="shared" si="11"/>
        <v>#VALUE!</v>
      </c>
      <c r="Z20" s="355"/>
      <c r="AA20" s="355"/>
      <c r="AH20" s="358" t="s">
        <v>1625</v>
      </c>
      <c r="AI20" s="358"/>
      <c r="AJ20" s="358"/>
      <c r="AK20" s="358"/>
      <c r="AL20" s="358"/>
      <c r="AM20" s="358"/>
      <c r="AN20" s="358"/>
    </row>
    <row r="21" spans="1:40" s="163" customFormat="1" ht="50.25" customHeight="1" x14ac:dyDescent="0.25">
      <c r="B21" s="301" t="s">
        <v>325</v>
      </c>
      <c r="C21" s="156" t="s">
        <v>326</v>
      </c>
      <c r="D21" s="189"/>
      <c r="E21" s="279" t="s">
        <v>327</v>
      </c>
      <c r="F21" s="189"/>
      <c r="G21" s="189"/>
      <c r="H21" s="128"/>
      <c r="I21" s="165"/>
      <c r="J21" s="165"/>
      <c r="K21" s="137">
        <f t="shared" si="9"/>
        <v>0</v>
      </c>
      <c r="L21" s="135"/>
      <c r="M21" s="135"/>
      <c r="N21" s="135"/>
      <c r="O21" s="135"/>
      <c r="P21" s="136"/>
      <c r="Q21" s="135"/>
      <c r="R21" s="136"/>
      <c r="T21" s="138" t="str">
        <f t="shared" si="10"/>
        <v/>
      </c>
      <c r="U21" s="160"/>
      <c r="V21" s="140" t="e">
        <f t="shared" si="7"/>
        <v>#DIV/0!</v>
      </c>
      <c r="W21" s="152"/>
      <c r="X21" s="48" t="e">
        <f t="shared" si="11"/>
        <v>#VALUE!</v>
      </c>
      <c r="Z21" s="355"/>
      <c r="AA21" s="355"/>
      <c r="AH21" s="358" t="s">
        <v>1626</v>
      </c>
      <c r="AI21" s="358"/>
      <c r="AJ21" s="358"/>
      <c r="AK21" s="358"/>
      <c r="AL21" s="358"/>
      <c r="AM21" s="358"/>
      <c r="AN21" s="358"/>
    </row>
    <row r="22" spans="1:40" s="163" customFormat="1" ht="45.75" customHeight="1" x14ac:dyDescent="0.25">
      <c r="B22" s="301" t="s">
        <v>328</v>
      </c>
      <c r="C22" s="156" t="s">
        <v>329</v>
      </c>
      <c r="D22" s="189"/>
      <c r="E22" s="279" t="s">
        <v>330</v>
      </c>
      <c r="F22" s="189"/>
      <c r="G22" s="189"/>
      <c r="H22" s="128"/>
      <c r="I22" s="165"/>
      <c r="J22" s="165"/>
      <c r="K22" s="137">
        <f t="shared" si="9"/>
        <v>0</v>
      </c>
      <c r="L22" s="135"/>
      <c r="M22" s="135"/>
      <c r="N22" s="135"/>
      <c r="O22" s="135"/>
      <c r="P22" s="136"/>
      <c r="Q22" s="135"/>
      <c r="R22" s="136"/>
      <c r="T22" s="138" t="str">
        <f t="shared" si="10"/>
        <v/>
      </c>
      <c r="U22" s="160"/>
      <c r="V22" s="140" t="e">
        <f t="shared" si="7"/>
        <v>#DIV/0!</v>
      </c>
      <c r="W22" s="152"/>
      <c r="X22" s="48" t="e">
        <f t="shared" si="11"/>
        <v>#VALUE!</v>
      </c>
      <c r="Z22" s="355"/>
      <c r="AA22" s="355"/>
      <c r="AH22" s="358" t="s">
        <v>1627</v>
      </c>
      <c r="AI22" s="358"/>
      <c r="AJ22" s="358"/>
      <c r="AK22" s="358"/>
      <c r="AL22" s="358"/>
      <c r="AM22" s="358"/>
      <c r="AN22" s="358"/>
    </row>
    <row r="23" spans="1:40" s="163" customFormat="1" ht="46.5" customHeight="1" x14ac:dyDescent="0.25">
      <c r="B23" s="301" t="s">
        <v>331</v>
      </c>
      <c r="C23" s="156" t="s">
        <v>332</v>
      </c>
      <c r="D23" s="189"/>
      <c r="E23" s="279" t="s">
        <v>333</v>
      </c>
      <c r="F23" s="189"/>
      <c r="G23" s="189"/>
      <c r="H23" s="128"/>
      <c r="I23" s="165"/>
      <c r="J23" s="165"/>
      <c r="K23" s="137">
        <f t="shared" si="9"/>
        <v>0</v>
      </c>
      <c r="L23" s="135"/>
      <c r="M23" s="135"/>
      <c r="N23" s="135"/>
      <c r="O23" s="135"/>
      <c r="P23" s="136"/>
      <c r="Q23" s="135"/>
      <c r="R23" s="136"/>
      <c r="T23" s="138" t="str">
        <f t="shared" si="10"/>
        <v/>
      </c>
      <c r="U23" s="160"/>
      <c r="V23" s="140" t="e">
        <f t="shared" si="7"/>
        <v>#DIV/0!</v>
      </c>
      <c r="W23" s="152"/>
      <c r="X23" s="48" t="e">
        <f t="shared" si="11"/>
        <v>#VALUE!</v>
      </c>
      <c r="Z23" s="355"/>
      <c r="AA23" s="355"/>
      <c r="AH23" s="358" t="s">
        <v>1628</v>
      </c>
      <c r="AI23" s="358"/>
      <c r="AJ23" s="358"/>
      <c r="AK23" s="358"/>
      <c r="AL23" s="358"/>
      <c r="AM23" s="358"/>
      <c r="AN23" s="358"/>
    </row>
    <row r="24" spans="1:40" s="163" customFormat="1" ht="47.25" customHeight="1" x14ac:dyDescent="0.25">
      <c r="B24" s="301" t="s">
        <v>334</v>
      </c>
      <c r="C24" s="156" t="s">
        <v>335</v>
      </c>
      <c r="D24" s="189"/>
      <c r="E24" s="279" t="s">
        <v>336</v>
      </c>
      <c r="F24" s="189"/>
      <c r="G24" s="189"/>
      <c r="H24" s="128"/>
      <c r="I24" s="165"/>
      <c r="J24" s="165"/>
      <c r="K24" s="137">
        <f t="shared" si="9"/>
        <v>0</v>
      </c>
      <c r="L24" s="135"/>
      <c r="M24" s="135"/>
      <c r="N24" s="135"/>
      <c r="O24" s="135"/>
      <c r="P24" s="136"/>
      <c r="Q24" s="135"/>
      <c r="R24" s="136"/>
      <c r="T24" s="138" t="str">
        <f t="shared" si="10"/>
        <v/>
      </c>
      <c r="U24" s="160"/>
      <c r="V24" s="140" t="e">
        <f t="shared" si="7"/>
        <v>#DIV/0!</v>
      </c>
      <c r="W24" s="152"/>
      <c r="X24" s="48" t="e">
        <f t="shared" si="11"/>
        <v>#VALUE!</v>
      </c>
      <c r="Z24" s="355"/>
      <c r="AA24" s="355"/>
      <c r="AH24" s="358" t="s">
        <v>1629</v>
      </c>
      <c r="AI24" s="358"/>
      <c r="AJ24" s="358"/>
      <c r="AK24" s="358"/>
      <c r="AL24" s="358"/>
      <c r="AM24" s="358"/>
      <c r="AN24" s="358"/>
    </row>
    <row r="25" spans="1:40" s="163" customFormat="1" ht="51" customHeight="1" x14ac:dyDescent="0.25">
      <c r="B25" s="301" t="s">
        <v>337</v>
      </c>
      <c r="C25" s="156" t="s">
        <v>338</v>
      </c>
      <c r="D25" s="189"/>
      <c r="E25" s="279" t="s">
        <v>339</v>
      </c>
      <c r="F25" s="189"/>
      <c r="G25" s="189"/>
      <c r="H25" s="128"/>
      <c r="I25" s="165"/>
      <c r="J25" s="165"/>
      <c r="K25" s="137">
        <f t="shared" si="9"/>
        <v>0</v>
      </c>
      <c r="L25" s="135"/>
      <c r="M25" s="135"/>
      <c r="N25" s="135"/>
      <c r="O25" s="135"/>
      <c r="P25" s="136"/>
      <c r="Q25" s="135"/>
      <c r="R25" s="136"/>
      <c r="T25" s="138" t="str">
        <f t="shared" si="10"/>
        <v/>
      </c>
      <c r="U25" s="160"/>
      <c r="V25" s="140" t="e">
        <f t="shared" si="7"/>
        <v>#DIV/0!</v>
      </c>
      <c r="W25" s="152"/>
      <c r="X25" s="48" t="e">
        <f t="shared" si="11"/>
        <v>#VALUE!</v>
      </c>
      <c r="Z25" s="355"/>
      <c r="AA25" s="355"/>
      <c r="AH25" s="358" t="s">
        <v>1630</v>
      </c>
      <c r="AI25" s="358"/>
      <c r="AJ25" s="358"/>
      <c r="AK25" s="358"/>
      <c r="AL25" s="358"/>
      <c r="AM25" s="358"/>
      <c r="AN25" s="358"/>
    </row>
    <row r="26" spans="1:40" s="163" customFormat="1" ht="45" customHeight="1" x14ac:dyDescent="0.25">
      <c r="B26" s="301" t="s">
        <v>340</v>
      </c>
      <c r="C26" s="157" t="s">
        <v>341</v>
      </c>
      <c r="D26" s="189"/>
      <c r="E26" s="279" t="s">
        <v>342</v>
      </c>
      <c r="F26" s="189"/>
      <c r="G26" s="189"/>
      <c r="H26" s="128"/>
      <c r="I26" s="165"/>
      <c r="J26" s="165"/>
      <c r="K26" s="137">
        <f t="shared" si="9"/>
        <v>0</v>
      </c>
      <c r="L26" s="135"/>
      <c r="M26" s="135"/>
      <c r="N26" s="135"/>
      <c r="O26" s="135"/>
      <c r="P26" s="136"/>
      <c r="Q26" s="135"/>
      <c r="R26" s="136"/>
      <c r="T26" s="138" t="str">
        <f t="shared" si="10"/>
        <v/>
      </c>
      <c r="U26" s="160"/>
      <c r="V26" s="140" t="e">
        <f t="shared" si="7"/>
        <v>#DIV/0!</v>
      </c>
      <c r="W26" s="152"/>
      <c r="X26" s="48" t="e">
        <f t="shared" si="11"/>
        <v>#VALUE!</v>
      </c>
      <c r="Z26" s="355"/>
      <c r="AA26" s="355"/>
      <c r="AH26" s="345"/>
      <c r="AI26" s="345"/>
      <c r="AJ26" s="345"/>
      <c r="AK26" s="345"/>
      <c r="AL26" s="345"/>
      <c r="AM26" s="345"/>
      <c r="AN26" s="345"/>
    </row>
    <row r="27" spans="1:40" x14ac:dyDescent="0.25">
      <c r="C27" s="148"/>
      <c r="D27" s="165"/>
      <c r="E27" s="165"/>
      <c r="F27" s="165"/>
      <c r="G27" s="165"/>
      <c r="W27" s="184" t="e">
        <f>SUM(W10:W26)</f>
        <v>#VALUE!</v>
      </c>
      <c r="X27" s="184" t="e">
        <f>SUM(X10:X26)</f>
        <v>#VALUE!</v>
      </c>
      <c r="Z27" s="180"/>
      <c r="AA27" s="180"/>
    </row>
    <row r="28" spans="1:40" s="147" customFormat="1" ht="12.75" customHeight="1" x14ac:dyDescent="0.25">
      <c r="A28" s="163"/>
      <c r="B28" s="150"/>
      <c r="C28" s="148"/>
      <c r="D28" s="165"/>
      <c r="E28" s="165"/>
      <c r="F28" s="165"/>
      <c r="G28" s="165"/>
      <c r="J28" s="163">
        <f>SUM(J10:J26)</f>
        <v>0</v>
      </c>
      <c r="K28" s="196">
        <f>SUM(K10:K26)</f>
        <v>0</v>
      </c>
      <c r="S28" s="131" t="s">
        <v>343</v>
      </c>
      <c r="T28" s="142">
        <f>SUMIF(J28,3-W31,W27)</f>
        <v>0</v>
      </c>
    </row>
    <row r="29" spans="1:40" x14ac:dyDescent="0.25">
      <c r="C29" s="148"/>
      <c r="D29" s="165"/>
      <c r="E29" s="165"/>
      <c r="F29" s="165"/>
      <c r="G29" s="165"/>
      <c r="S29" s="131" t="s">
        <v>344</v>
      </c>
      <c r="T29" s="142">
        <f>SUMIF(K28,17-W32,X27)</f>
        <v>0</v>
      </c>
      <c r="Y29" s="141"/>
    </row>
    <row r="30" spans="1:40" x14ac:dyDescent="0.25">
      <c r="C30" s="148"/>
      <c r="D30" s="165"/>
      <c r="E30" s="165"/>
      <c r="F30" s="165"/>
      <c r="G30" s="165"/>
      <c r="Y30" s="141"/>
    </row>
    <row r="31" spans="1:40" x14ac:dyDescent="0.25">
      <c r="C31" s="148"/>
      <c r="D31" s="165"/>
      <c r="E31" s="165"/>
      <c r="F31" s="165"/>
      <c r="G31" s="165"/>
      <c r="T31"/>
      <c r="U31"/>
      <c r="V31" s="144" t="s">
        <v>351</v>
      </c>
      <c r="W31" s="144">
        <f>SUM(R10,R11,R19)</f>
        <v>0</v>
      </c>
      <c r="X31"/>
      <c r="Y31"/>
      <c r="Z31"/>
      <c r="AA31"/>
      <c r="AB31"/>
      <c r="AC31"/>
      <c r="AD31"/>
    </row>
    <row r="32" spans="1:40" ht="13.5" customHeight="1" x14ac:dyDescent="0.25">
      <c r="C32" s="148"/>
      <c r="D32" s="165"/>
      <c r="E32" s="165"/>
      <c r="F32" s="165"/>
      <c r="G32" s="165"/>
      <c r="T32"/>
      <c r="U32"/>
      <c r="V32" s="144" t="s">
        <v>352</v>
      </c>
      <c r="W32" s="144">
        <f>SUM(R10:R26)</f>
        <v>0</v>
      </c>
      <c r="X32"/>
      <c r="Y32"/>
      <c r="Z32"/>
      <c r="AA32"/>
      <c r="AB32"/>
      <c r="AC32"/>
      <c r="AD32"/>
    </row>
    <row r="33" spans="3:33" x14ac:dyDescent="0.25">
      <c r="C33" s="148"/>
      <c r="D33" s="165"/>
      <c r="E33" s="165"/>
      <c r="F33" s="165"/>
      <c r="G33" s="165"/>
      <c r="T33"/>
      <c r="U33"/>
      <c r="V33"/>
      <c r="W33"/>
      <c r="X33"/>
      <c r="Y33"/>
      <c r="Z33"/>
      <c r="AA33"/>
      <c r="AB33"/>
      <c r="AC33"/>
      <c r="AD33"/>
    </row>
    <row r="34" spans="3:33" x14ac:dyDescent="0.25">
      <c r="T34"/>
      <c r="U34"/>
      <c r="V34"/>
      <c r="W34"/>
      <c r="X34"/>
      <c r="Y34"/>
      <c r="Z34"/>
      <c r="AA34"/>
      <c r="AB34"/>
      <c r="AC34"/>
      <c r="AD34"/>
    </row>
    <row r="35" spans="3:33" x14ac:dyDescent="0.25">
      <c r="T35"/>
      <c r="U35"/>
      <c r="V35"/>
      <c r="W35"/>
      <c r="X35"/>
      <c r="Y35"/>
      <c r="Z35"/>
      <c r="AA35"/>
      <c r="AB35"/>
      <c r="AC35"/>
      <c r="AD35"/>
    </row>
    <row r="40" spans="3:33" ht="22.5" customHeight="1" x14ac:dyDescent="0.25">
      <c r="AB40" s="149"/>
      <c r="AC40" s="149"/>
      <c r="AD40" s="149"/>
    </row>
    <row r="42" spans="3:33" ht="15" customHeight="1" x14ac:dyDescent="0.25">
      <c r="AB42" s="145"/>
      <c r="AC42" s="145"/>
      <c r="AD42" s="145"/>
      <c r="AE42" s="145"/>
      <c r="AF42" s="145"/>
      <c r="AG42" s="145"/>
    </row>
  </sheetData>
  <sheetProtection formatCells="0" formatColumns="0" formatRows="0" insertColumns="0" insertRows="0" insertHyperlinks="0" deleteColumns="0" deleteRows="0" sort="0" autoFilter="0" pivotTables="0"/>
  <mergeCells count="45">
    <mergeCell ref="AH16:AN16"/>
    <mergeCell ref="AH17:AN17"/>
    <mergeCell ref="AH18:AN18"/>
    <mergeCell ref="AH25:AN25"/>
    <mergeCell ref="AH19:AN19"/>
    <mergeCell ref="AH20:AN20"/>
    <mergeCell ref="AH21:AN21"/>
    <mergeCell ref="AH22:AN22"/>
    <mergeCell ref="AH23:AN23"/>
    <mergeCell ref="AH24:AN24"/>
    <mergeCell ref="AH14:AN14"/>
    <mergeCell ref="AH15:AN15"/>
    <mergeCell ref="T7:V7"/>
    <mergeCell ref="C7:C8"/>
    <mergeCell ref="Z21:AA21"/>
    <mergeCell ref="Z10:AA10"/>
    <mergeCell ref="Z11:AA11"/>
    <mergeCell ref="Z12:AA12"/>
    <mergeCell ref="Z13:AA13"/>
    <mergeCell ref="Z14:AA14"/>
    <mergeCell ref="AH7:AN8"/>
    <mergeCell ref="AH10:AN10"/>
    <mergeCell ref="AH9:AN9"/>
    <mergeCell ref="AH11:AN11"/>
    <mergeCell ref="AH12:AN12"/>
    <mergeCell ref="AH13:AN13"/>
    <mergeCell ref="Z16:AA16"/>
    <mergeCell ref="Z17:AA17"/>
    <mergeCell ref="Z18:AA18"/>
    <mergeCell ref="Z19:AA19"/>
    <mergeCell ref="Z20:AA20"/>
    <mergeCell ref="Z22:AA22"/>
    <mergeCell ref="Z23:AA23"/>
    <mergeCell ref="Z24:AA24"/>
    <mergeCell ref="Z25:AA25"/>
    <mergeCell ref="Z26:AA26"/>
    <mergeCell ref="Z15:AA15"/>
    <mergeCell ref="J7:R7"/>
    <mergeCell ref="E7:E8"/>
    <mergeCell ref="G7:G8"/>
    <mergeCell ref="C1:V1"/>
    <mergeCell ref="C2:T2"/>
    <mergeCell ref="C3:V3"/>
    <mergeCell ref="J5:AB5"/>
    <mergeCell ref="C6:S6"/>
  </mergeCells>
  <conditionalFormatting sqref="K10:K26">
    <cfRule type="cellIs" dxfId="634" priority="1644" stopIfTrue="1" operator="notEqual">
      <formula>1</formula>
    </cfRule>
    <cfRule type="cellIs" dxfId="633" priority="1645" stopIfTrue="1" operator="equal">
      <formula>1</formula>
    </cfRule>
  </conditionalFormatting>
  <conditionalFormatting sqref="K28">
    <cfRule type="cellIs" dxfId="632" priority="1621" stopIfTrue="1" operator="notEqual">
      <formula>1</formula>
    </cfRule>
    <cfRule type="cellIs" dxfId="631" priority="1622" stopIfTrue="1" operator="equal">
      <formula>1</formula>
    </cfRule>
  </conditionalFormatting>
  <conditionalFormatting sqref="T29">
    <cfRule type="containsBlanks" dxfId="630" priority="1083" stopIfTrue="1">
      <formula>LEN(TRIM(T29))=0</formula>
    </cfRule>
    <cfRule type="cellIs" dxfId="629" priority="1084" stopIfTrue="1" operator="lessThan">
      <formula>19.999</formula>
    </cfRule>
    <cfRule type="cellIs" dxfId="628" priority="1085" stopIfTrue="1" operator="lessThan">
      <formula>39.999</formula>
    </cfRule>
    <cfRule type="cellIs" dxfId="627" priority="1086" stopIfTrue="1" operator="lessThan">
      <formula>59.999</formula>
    </cfRule>
    <cfRule type="cellIs" dxfId="626" priority="1087" stopIfTrue="1" operator="lessThan">
      <formula>79.999</formula>
    </cfRule>
    <cfRule type="cellIs" dxfId="625" priority="1088" stopIfTrue="1" operator="lessThan">
      <formula>89.999</formula>
    </cfRule>
    <cfRule type="cellIs" dxfId="624" priority="1089" stopIfTrue="1" operator="between">
      <formula>90</formula>
      <formula>100</formula>
    </cfRule>
  </conditionalFormatting>
  <conditionalFormatting sqref="T28">
    <cfRule type="containsBlanks" dxfId="623" priority="393" stopIfTrue="1">
      <formula>LEN(TRIM(T28))=0</formula>
    </cfRule>
    <cfRule type="cellIs" dxfId="622" priority="394" stopIfTrue="1" operator="lessThan">
      <formula>19.999</formula>
    </cfRule>
    <cfRule type="cellIs" dxfId="621" priority="395" stopIfTrue="1" operator="lessThan">
      <formula>39.999</formula>
    </cfRule>
    <cfRule type="cellIs" dxfId="620" priority="396" stopIfTrue="1" operator="lessThan">
      <formula>59.999</formula>
    </cfRule>
    <cfRule type="cellIs" dxfId="619" priority="397" stopIfTrue="1" operator="lessThan">
      <formula>79.999</formula>
    </cfRule>
    <cfRule type="cellIs" dxfId="618" priority="398" stopIfTrue="1" operator="lessThan">
      <formula>89.999</formula>
    </cfRule>
    <cfRule type="cellIs" dxfId="617" priority="399" stopIfTrue="1" operator="between">
      <formula>90</formula>
      <formula>100</formula>
    </cfRule>
  </conditionalFormatting>
  <conditionalFormatting sqref="J10">
    <cfRule type="cellIs" dxfId="616" priority="136" stopIfTrue="1" operator="notEqual">
      <formula>1</formula>
    </cfRule>
    <cfRule type="cellIs" dxfId="615" priority="137" stopIfTrue="1" operator="equal">
      <formula>1</formula>
    </cfRule>
  </conditionalFormatting>
  <conditionalFormatting sqref="J11">
    <cfRule type="cellIs" dxfId="614" priority="11" stopIfTrue="1" operator="notEqual">
      <formula>1</formula>
    </cfRule>
    <cfRule type="cellIs" dxfId="613" priority="12" stopIfTrue="1" operator="equal">
      <formula>1</formula>
    </cfRule>
  </conditionalFormatting>
  <conditionalFormatting sqref="J19">
    <cfRule type="cellIs" dxfId="612" priority="9" stopIfTrue="1" operator="notEqual">
      <formula>1</formula>
    </cfRule>
    <cfRule type="cellIs" dxfId="611" priority="10" stopIfTrue="1" operator="equal">
      <formula>1</formula>
    </cfRule>
  </conditionalFormatting>
  <conditionalFormatting sqref="X10:X26">
    <cfRule type="expression" dxfId="610" priority="1662" stopIfTrue="1">
      <formula>#REF!=0</formula>
    </cfRule>
  </conditionalFormatting>
  <pageMargins left="0.7" right="0.7" top="0.75" bottom="0.75" header="0.3" footer="0.3"/>
  <pageSetup paperSize="9" scale="41" orientation="landscape" r:id="rId1"/>
  <colBreaks count="1" manualBreakCount="1">
    <brk id="33" max="1048575" man="1"/>
  </colBreaks>
  <ignoredErrors>
    <ignoredError sqref="T10:T26"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459049" r:id="rId4" name="Button 3945">
              <controlPr defaultSize="0" print="0" autoLine="0" autoPict="0" macro="[0]!ButtonOpenAll">
                <anchor moveWithCells="1" sizeWithCells="1">
                  <from>
                    <xdr:col>2</xdr:col>
                    <xdr:colOff>2800350</xdr:colOff>
                    <xdr:row>3</xdr:row>
                    <xdr:rowOff>104775</xdr:rowOff>
                  </from>
                  <to>
                    <xdr:col>2</xdr:col>
                    <xdr:colOff>3876675</xdr:colOff>
                    <xdr:row>5</xdr:row>
                    <xdr:rowOff>85725</xdr:rowOff>
                  </to>
                </anchor>
              </controlPr>
            </control>
          </mc:Choice>
        </mc:AlternateContent>
        <mc:AlternateContent xmlns:mc="http://schemas.openxmlformats.org/markup-compatibility/2006">
          <mc:Choice Requires="x14">
            <control shapeId="1627207" r:id="rId5" name="Button 4167">
              <controlPr defaultSize="0" print="0" autoLine="0" autoPict="0" macro="[0]!ButtonD4_CloseAll">
                <anchor moveWithCells="1" sizeWithCells="1">
                  <from>
                    <xdr:col>2</xdr:col>
                    <xdr:colOff>3981450</xdr:colOff>
                    <xdr:row>3</xdr:row>
                    <xdr:rowOff>85725</xdr:rowOff>
                  </from>
                  <to>
                    <xdr:col>5</xdr:col>
                    <xdr:colOff>38100</xdr:colOff>
                    <xdr:row>5</xdr:row>
                    <xdr:rowOff>76200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5" tint="-0.24988555558946501"/>
  </sheetPr>
  <dimension ref="A1:AN76"/>
  <sheetViews>
    <sheetView showGridLines="0" showRowColHeaders="0" zoomScale="85" zoomScaleNormal="85" workbookViewId="0">
      <pane ySplit="8" topLeftCell="A50" activePane="bottomLeft" state="frozen"/>
      <selection pane="bottomLeft" activeCell="C6" sqref="C6:S6"/>
    </sheetView>
  </sheetViews>
  <sheetFormatPr defaultRowHeight="15" outlineLevelCol="1" x14ac:dyDescent="0.25"/>
  <cols>
    <col min="1" max="1" width="1.7109375" style="163" customWidth="1"/>
    <col min="2" max="2" width="5" style="163" customWidth="1"/>
    <col min="3" max="3" width="65.85546875" style="163" customWidth="1"/>
    <col min="4" max="4" width="2.5703125" style="163" customWidth="1" outlineLevel="1"/>
    <col min="5" max="5" width="5.7109375" style="163" customWidth="1" outlineLevel="1"/>
    <col min="6" max="6" width="2.5703125" style="163" customWidth="1" outlineLevel="1"/>
    <col min="7" max="7" width="6.140625" style="163" customWidth="1" outlineLevel="1"/>
    <col min="8" max="8" width="2.5703125" style="163" customWidth="1"/>
    <col min="9" max="9" width="5.28515625" style="163" hidden="1" customWidth="1"/>
    <col min="10" max="11" width="4.42578125" style="163" hidden="1" customWidth="1"/>
    <col min="12" max="13" width="4" style="163" customWidth="1"/>
    <col min="14" max="14" width="3.28515625" style="163" customWidth="1"/>
    <col min="15" max="15" width="4.42578125" style="163" customWidth="1"/>
    <col min="16" max="16" width="4.140625" style="163" customWidth="1"/>
    <col min="17" max="17" width="3.42578125" style="163" customWidth="1"/>
    <col min="18" max="18" width="3.7109375" style="163" customWidth="1"/>
    <col min="19" max="19" width="7.28515625" style="163" customWidth="1"/>
    <col min="20" max="20" width="13.28515625" style="163" customWidth="1"/>
    <col min="21" max="21" width="8.28515625" style="163" hidden="1" customWidth="1"/>
    <col min="22" max="22" width="6.7109375" style="163" hidden="1" customWidth="1"/>
    <col min="23" max="23" width="10.42578125" style="163" hidden="1" customWidth="1"/>
    <col min="24" max="24" width="9" style="163" hidden="1" customWidth="1"/>
    <col min="25" max="25" width="7.140625" style="163" customWidth="1"/>
    <col min="26" max="26" width="13.7109375" style="163" customWidth="1"/>
    <col min="27" max="27" width="19.28515625" style="163" customWidth="1"/>
    <col min="28" max="28" width="15.140625" style="163" customWidth="1"/>
    <col min="29" max="29" width="9.140625" style="163"/>
    <col min="30" max="30" width="51.7109375" style="163" customWidth="1"/>
    <col min="31" max="16384" width="9.140625" style="163"/>
  </cols>
  <sheetData>
    <row r="1" spans="1:40" ht="30" customHeight="1" x14ac:dyDescent="0.25">
      <c r="A1" s="345"/>
      <c r="B1" s="185"/>
      <c r="C1" s="363" t="s">
        <v>353</v>
      </c>
      <c r="D1" s="363"/>
      <c r="E1" s="363"/>
      <c r="F1" s="363"/>
      <c r="G1" s="363"/>
      <c r="H1" s="363"/>
      <c r="I1" s="363"/>
      <c r="J1" s="363"/>
      <c r="K1" s="363"/>
      <c r="L1" s="363"/>
      <c r="M1" s="363"/>
      <c r="N1" s="363"/>
      <c r="O1" s="363"/>
      <c r="P1" s="363"/>
      <c r="Q1" s="363"/>
      <c r="R1" s="363"/>
      <c r="S1" s="363"/>
      <c r="T1" s="363"/>
      <c r="U1" s="363"/>
      <c r="V1" s="363"/>
      <c r="W1" s="363"/>
      <c r="X1" s="185"/>
      <c r="Y1" s="185"/>
    </row>
    <row r="2" spans="1:40" x14ac:dyDescent="0.25">
      <c r="B2" s="186"/>
      <c r="C2" s="367" t="s">
        <v>1631</v>
      </c>
      <c r="D2" s="367"/>
      <c r="E2" s="367"/>
      <c r="F2" s="367"/>
      <c r="G2" s="367"/>
      <c r="H2" s="367"/>
      <c r="I2" s="367"/>
      <c r="J2" s="367"/>
      <c r="K2" s="367"/>
      <c r="L2" s="367"/>
      <c r="M2" s="367"/>
      <c r="N2" s="367"/>
      <c r="O2" s="367"/>
      <c r="P2" s="367"/>
      <c r="Q2" s="367"/>
      <c r="R2" s="367"/>
      <c r="S2" s="367"/>
      <c r="T2" s="367"/>
      <c r="U2" s="367"/>
      <c r="V2" s="367"/>
      <c r="W2" s="186"/>
      <c r="X2" s="186"/>
      <c r="Y2" s="186"/>
    </row>
    <row r="3" spans="1:40" x14ac:dyDescent="0.25">
      <c r="B3" s="186"/>
      <c r="C3" s="367" t="s">
        <v>1632</v>
      </c>
      <c r="D3" s="367"/>
      <c r="E3" s="367"/>
      <c r="F3" s="367"/>
      <c r="G3" s="367"/>
      <c r="H3" s="367"/>
      <c r="I3" s="367"/>
      <c r="J3" s="367"/>
      <c r="K3" s="367"/>
      <c r="L3" s="367"/>
      <c r="M3" s="367"/>
      <c r="N3" s="367"/>
      <c r="O3" s="367"/>
      <c r="P3" s="367"/>
      <c r="Q3" s="367"/>
      <c r="R3" s="367"/>
      <c r="S3" s="367"/>
      <c r="T3" s="367"/>
      <c r="U3" s="367"/>
      <c r="V3" s="367"/>
      <c r="W3" s="186"/>
      <c r="X3" s="186"/>
      <c r="Y3" s="186"/>
    </row>
    <row r="4" spans="1:40" x14ac:dyDescent="0.25">
      <c r="B4" s="186"/>
      <c r="C4" s="162"/>
      <c r="D4" s="162"/>
      <c r="E4" s="162"/>
      <c r="F4" s="162"/>
      <c r="G4" s="162"/>
      <c r="H4" s="162"/>
      <c r="I4" s="162"/>
      <c r="J4" s="162"/>
      <c r="K4" s="162"/>
      <c r="L4" s="162"/>
      <c r="M4" s="162"/>
      <c r="N4" s="162"/>
      <c r="O4" s="162"/>
      <c r="P4" s="162"/>
      <c r="Q4" s="162"/>
      <c r="R4" s="162"/>
      <c r="S4" s="162"/>
      <c r="T4" s="162"/>
      <c r="U4" s="162"/>
      <c r="V4" s="162"/>
      <c r="W4" s="162"/>
      <c r="X4" s="162"/>
      <c r="Y4" s="162"/>
    </row>
    <row r="5" spans="1:40" s="166" customFormat="1" ht="14.25" customHeight="1" x14ac:dyDescent="0.25">
      <c r="B5" s="187"/>
      <c r="C5" s="302"/>
      <c r="D5" s="302"/>
      <c r="E5" s="302"/>
      <c r="F5" s="302"/>
      <c r="G5" s="302"/>
      <c r="H5" s="302"/>
      <c r="I5" s="302"/>
      <c r="J5" s="302"/>
      <c r="K5" s="302"/>
      <c r="L5" s="366"/>
      <c r="M5" s="366"/>
      <c r="N5" s="366"/>
      <c r="O5" s="366"/>
      <c r="P5" s="366"/>
      <c r="Q5" s="366"/>
      <c r="R5" s="366"/>
      <c r="S5" s="366"/>
      <c r="T5" s="366"/>
      <c r="U5" s="366"/>
      <c r="V5" s="366"/>
      <c r="W5" s="366"/>
      <c r="X5" s="366"/>
      <c r="Y5" s="366"/>
      <c r="Z5" s="366"/>
      <c r="AA5" s="366"/>
      <c r="AB5" s="366"/>
      <c r="AC5" s="366"/>
      <c r="AD5" s="366"/>
    </row>
    <row r="6" spans="1:40" s="166" customFormat="1" x14ac:dyDescent="0.25">
      <c r="B6" s="167"/>
      <c r="C6" s="453"/>
      <c r="D6" s="453"/>
      <c r="E6" s="453"/>
      <c r="F6" s="453"/>
      <c r="G6" s="453"/>
      <c r="H6" s="453"/>
      <c r="I6" s="453"/>
      <c r="J6" s="453"/>
      <c r="K6" s="453"/>
      <c r="L6" s="453"/>
      <c r="M6" s="453"/>
      <c r="N6" s="453"/>
      <c r="O6" s="453"/>
      <c r="P6" s="453"/>
      <c r="Q6" s="453"/>
      <c r="R6" s="453"/>
      <c r="S6" s="453"/>
      <c r="T6" s="167"/>
      <c r="U6" s="167"/>
      <c r="V6" s="167"/>
      <c r="W6" s="167"/>
      <c r="X6" s="167"/>
      <c r="Y6" s="167"/>
    </row>
    <row r="7" spans="1:40" s="166" customFormat="1" ht="37.5" customHeight="1" x14ac:dyDescent="0.25">
      <c r="B7" s="181"/>
      <c r="C7" s="356" t="s">
        <v>354</v>
      </c>
      <c r="D7" s="338"/>
      <c r="E7" s="359" t="s">
        <v>355</v>
      </c>
      <c r="F7" s="339"/>
      <c r="G7" s="359" t="s">
        <v>356</v>
      </c>
      <c r="H7" s="168"/>
      <c r="I7" s="169"/>
      <c r="J7" s="361" t="s">
        <v>1694</v>
      </c>
      <c r="K7" s="362"/>
      <c r="L7" s="362"/>
      <c r="M7" s="362"/>
      <c r="N7" s="362"/>
      <c r="O7" s="362"/>
      <c r="P7" s="362"/>
      <c r="Q7" s="362"/>
      <c r="R7" s="362"/>
      <c r="S7" s="169"/>
      <c r="T7" s="360" t="s">
        <v>357</v>
      </c>
      <c r="U7" s="360"/>
      <c r="V7" s="360"/>
      <c r="W7" s="170"/>
      <c r="X7" s="170"/>
      <c r="Y7" s="170"/>
      <c r="Z7" s="170"/>
      <c r="AH7" s="356" t="s">
        <v>358</v>
      </c>
      <c r="AI7" s="356"/>
      <c r="AJ7" s="356"/>
      <c r="AK7" s="356"/>
      <c r="AL7" s="356"/>
      <c r="AM7" s="356"/>
      <c r="AN7" s="356"/>
    </row>
    <row r="8" spans="1:40" s="166" customFormat="1" ht="80.25" customHeight="1" x14ac:dyDescent="0.25">
      <c r="B8" s="181"/>
      <c r="C8" s="356"/>
      <c r="D8" s="338"/>
      <c r="E8" s="359"/>
      <c r="F8" s="340"/>
      <c r="G8" s="359"/>
      <c r="H8" s="168"/>
      <c r="J8" s="172" t="s">
        <v>511</v>
      </c>
      <c r="K8" s="172" t="s">
        <v>512</v>
      </c>
      <c r="L8" s="192">
        <v>0</v>
      </c>
      <c r="M8" s="192">
        <v>0.2</v>
      </c>
      <c r="N8" s="192">
        <v>0.4</v>
      </c>
      <c r="O8" s="192">
        <v>0.6</v>
      </c>
      <c r="P8" s="192">
        <v>0.8</v>
      </c>
      <c r="Q8" s="192">
        <v>1</v>
      </c>
      <c r="R8" s="193" t="s">
        <v>359</v>
      </c>
      <c r="T8" s="174"/>
      <c r="U8" s="174" t="s">
        <v>513</v>
      </c>
      <c r="V8" s="173" t="s">
        <v>514</v>
      </c>
      <c r="W8" s="171"/>
      <c r="Y8" s="171"/>
      <c r="AH8" s="356"/>
      <c r="AI8" s="356"/>
      <c r="AJ8" s="356"/>
      <c r="AK8" s="356"/>
      <c r="AL8" s="356"/>
      <c r="AM8" s="356"/>
      <c r="AN8" s="356"/>
    </row>
    <row r="9" spans="1:40" ht="42" customHeight="1" x14ac:dyDescent="0.25">
      <c r="B9" s="301"/>
      <c r="D9" s="139"/>
      <c r="E9" s="139"/>
      <c r="F9" s="139"/>
      <c r="G9" s="139"/>
      <c r="H9" s="139"/>
      <c r="K9" s="45"/>
      <c r="L9" s="45"/>
      <c r="M9" s="45"/>
      <c r="N9" s="45"/>
      <c r="O9" s="45"/>
      <c r="P9" s="46"/>
      <c r="Q9" s="129"/>
      <c r="R9" s="130"/>
      <c r="T9" s="47"/>
      <c r="U9" s="47"/>
      <c r="V9" s="46"/>
      <c r="W9" s="163" t="s">
        <v>515</v>
      </c>
      <c r="X9" s="163" t="s">
        <v>516</v>
      </c>
      <c r="Z9" s="131" t="s">
        <v>360</v>
      </c>
    </row>
    <row r="10" spans="1:40" ht="49.5" customHeight="1" x14ac:dyDescent="0.25">
      <c r="B10" s="301">
        <v>1</v>
      </c>
      <c r="C10" s="154" t="s">
        <v>361</v>
      </c>
      <c r="D10" s="139"/>
      <c r="E10" s="283" t="s">
        <v>362</v>
      </c>
      <c r="F10" s="283"/>
      <c r="G10" s="283"/>
      <c r="H10" s="139"/>
      <c r="I10" s="165">
        <f>SUM(K10:K60)</f>
        <v>0</v>
      </c>
      <c r="J10" s="137">
        <f>SUM(L10:Q10)</f>
        <v>0</v>
      </c>
      <c r="K10" s="137">
        <f t="shared" ref="K10" si="0">SUM(L10:Q10)</f>
        <v>0</v>
      </c>
      <c r="L10" s="135"/>
      <c r="M10" s="135"/>
      <c r="N10" s="135"/>
      <c r="O10" s="135"/>
      <c r="P10" s="136"/>
      <c r="Q10" s="135"/>
      <c r="R10" s="136"/>
      <c r="T10" s="138" t="str">
        <f>IF(SUM(L10:Q10)=1,((L10*0)+(M10*20)+(N10*40)+(O10*60)+(P10*80)+(Q10*100)),"")</f>
        <v/>
      </c>
      <c r="U10" s="160" t="e">
        <f>1/$J$62</f>
        <v>#DIV/0!</v>
      </c>
      <c r="V10" s="140" t="e">
        <f t="shared" ref="V10" si="1">1/$K$62</f>
        <v>#DIV/0!</v>
      </c>
      <c r="W10" s="152" t="e">
        <f>IF(R10=1,0,T10*U10)</f>
        <v>#VALUE!</v>
      </c>
      <c r="X10" s="48" t="e">
        <f t="shared" ref="X10" si="2">IF(R10=1,0,T10*V10)</f>
        <v>#VALUE!</v>
      </c>
      <c r="Z10" s="355"/>
      <c r="AA10" s="355"/>
    </row>
    <row r="11" spans="1:40" ht="50.25" customHeight="1" x14ac:dyDescent="0.25">
      <c r="B11" s="301" t="s">
        <v>363</v>
      </c>
      <c r="C11" s="158" t="s">
        <v>364</v>
      </c>
      <c r="D11" s="139"/>
      <c r="E11" s="283" t="s">
        <v>365</v>
      </c>
      <c r="F11" s="283"/>
      <c r="G11" s="283"/>
      <c r="H11" s="139"/>
      <c r="I11" s="165"/>
      <c r="J11" s="165"/>
      <c r="K11" s="137">
        <f t="shared" ref="K11" si="3">SUM(L11:Q11)</f>
        <v>0</v>
      </c>
      <c r="L11" s="135"/>
      <c r="M11" s="135"/>
      <c r="N11" s="135"/>
      <c r="O11" s="135"/>
      <c r="P11" s="136"/>
      <c r="Q11" s="135"/>
      <c r="R11" s="136"/>
      <c r="T11" s="138" t="str">
        <f t="shared" ref="T11" si="4">IF(SUM(L11:Q11)=1,((L11*0)+(M11*20)+(N11*40)+(O11*60)+(P11*80)+(Q11*100)),"")</f>
        <v/>
      </c>
      <c r="U11" s="160"/>
      <c r="V11" s="140" t="e">
        <f t="shared" ref="V11" si="5">1/$K$62</f>
        <v>#DIV/0!</v>
      </c>
      <c r="W11" s="152"/>
      <c r="X11" s="48" t="e">
        <f t="shared" ref="X11" si="6">IF(R11=1,0,T11*V11)</f>
        <v>#VALUE!</v>
      </c>
      <c r="Z11" s="355"/>
      <c r="AA11" s="355"/>
      <c r="AH11" s="358" t="s">
        <v>1633</v>
      </c>
      <c r="AI11" s="358"/>
      <c r="AJ11" s="358"/>
      <c r="AK11" s="358"/>
      <c r="AL11" s="358"/>
      <c r="AM11" s="358"/>
      <c r="AN11" s="358"/>
    </row>
    <row r="12" spans="1:40" ht="49.5" customHeight="1" x14ac:dyDescent="0.25">
      <c r="B12" s="301">
        <v>2</v>
      </c>
      <c r="C12" s="154" t="s">
        <v>366</v>
      </c>
      <c r="D12" s="189"/>
      <c r="E12" s="277" t="s">
        <v>367</v>
      </c>
      <c r="F12" s="279"/>
      <c r="G12" s="278" t="s">
        <v>368</v>
      </c>
      <c r="H12" s="128"/>
      <c r="I12" s="165"/>
      <c r="J12" s="137">
        <f>SUM(L12:Q12)</f>
        <v>0</v>
      </c>
      <c r="K12" s="137">
        <f t="shared" ref="K12:K50" si="7">SUM(L12:Q12)</f>
        <v>0</v>
      </c>
      <c r="L12" s="135"/>
      <c r="M12" s="135"/>
      <c r="N12" s="135"/>
      <c r="O12" s="135"/>
      <c r="P12" s="136"/>
      <c r="Q12" s="135"/>
      <c r="R12" s="136"/>
      <c r="T12" s="138" t="str">
        <f t="shared" ref="T12" si="8">IF(SUM(L12:Q12)=1,((L12*0)+(M12*20)+(N12*40)+(O12*60)+(P12*80)+(Q12*100)),"")</f>
        <v/>
      </c>
      <c r="U12" s="160" t="e">
        <f>1/$J$62</f>
        <v>#DIV/0!</v>
      </c>
      <c r="V12" s="140" t="e">
        <f t="shared" ref="V12:V41" si="9">1/$K$62</f>
        <v>#DIV/0!</v>
      </c>
      <c r="W12" s="199" t="e">
        <f>IF(R12=1,0,T12*U12)</f>
        <v>#VALUE!</v>
      </c>
      <c r="X12" s="48" t="e">
        <f t="shared" ref="X12:X50" si="10">IF(R12=1,0,T12*V12)</f>
        <v>#VALUE!</v>
      </c>
      <c r="Z12" s="355"/>
      <c r="AA12" s="355"/>
      <c r="AH12" s="357" t="s">
        <v>1634</v>
      </c>
      <c r="AI12" s="357"/>
      <c r="AJ12" s="357"/>
      <c r="AK12" s="357"/>
      <c r="AL12" s="357"/>
      <c r="AM12" s="357"/>
      <c r="AN12" s="357"/>
    </row>
    <row r="13" spans="1:40" ht="51" customHeight="1" x14ac:dyDescent="0.25">
      <c r="B13" s="301" t="s">
        <v>369</v>
      </c>
      <c r="C13" s="158" t="s">
        <v>370</v>
      </c>
      <c r="D13" s="189"/>
      <c r="E13" s="277" t="s">
        <v>371</v>
      </c>
      <c r="F13" s="279"/>
      <c r="G13" s="279"/>
      <c r="H13" s="128"/>
      <c r="I13" s="165"/>
      <c r="J13" s="165"/>
      <c r="K13" s="137">
        <f t="shared" si="7"/>
        <v>0</v>
      </c>
      <c r="L13" s="135"/>
      <c r="M13" s="135"/>
      <c r="N13" s="135"/>
      <c r="O13" s="135"/>
      <c r="P13" s="136"/>
      <c r="Q13" s="135"/>
      <c r="R13" s="136"/>
      <c r="T13" s="138" t="str">
        <f t="shared" ref="T13:T50" si="11">IF(SUM(L13:Q13)=1,((L13*0)+(M13*20)+(N13*40)+(O13*60)+(P13*80)+(Q13*100)),"")</f>
        <v/>
      </c>
      <c r="U13" s="160"/>
      <c r="V13" s="140" t="e">
        <f t="shared" si="9"/>
        <v>#DIV/0!</v>
      </c>
      <c r="W13" s="152"/>
      <c r="X13" s="48" t="e">
        <f t="shared" si="10"/>
        <v>#VALUE!</v>
      </c>
      <c r="Z13" s="355"/>
      <c r="AA13" s="355"/>
      <c r="AH13" s="358" t="s">
        <v>1635</v>
      </c>
      <c r="AI13" s="358"/>
      <c r="AJ13" s="358"/>
      <c r="AK13" s="358"/>
      <c r="AL13" s="358"/>
      <c r="AM13" s="358"/>
      <c r="AN13" s="358"/>
    </row>
    <row r="14" spans="1:40" ht="55.5" customHeight="1" x14ac:dyDescent="0.25">
      <c r="B14" s="301">
        <v>3</v>
      </c>
      <c r="C14" s="154" t="s">
        <v>372</v>
      </c>
      <c r="D14" s="189"/>
      <c r="E14" s="279" t="s">
        <v>373</v>
      </c>
      <c r="F14" s="279"/>
      <c r="G14" s="278" t="s">
        <v>374</v>
      </c>
      <c r="H14" s="128"/>
      <c r="I14" s="165"/>
      <c r="J14" s="137">
        <f>SUM(L14:Q14)</f>
        <v>0</v>
      </c>
      <c r="K14" s="137">
        <f t="shared" si="7"/>
        <v>0</v>
      </c>
      <c r="L14" s="135"/>
      <c r="M14" s="135"/>
      <c r="N14" s="135"/>
      <c r="O14" s="135"/>
      <c r="P14" s="136"/>
      <c r="Q14" s="135"/>
      <c r="R14" s="136"/>
      <c r="T14" s="138" t="str">
        <f t="shared" si="11"/>
        <v/>
      </c>
      <c r="U14" s="160" t="e">
        <f>1/$J$62</f>
        <v>#DIV/0!</v>
      </c>
      <c r="V14" s="140" t="e">
        <f t="shared" si="9"/>
        <v>#DIV/0!</v>
      </c>
      <c r="W14" s="199" t="e">
        <f>IF(R14=1,0,T14*U14)</f>
        <v>#VALUE!</v>
      </c>
      <c r="X14" s="48" t="e">
        <f t="shared" si="10"/>
        <v>#VALUE!</v>
      </c>
      <c r="Z14" s="355"/>
      <c r="AA14" s="355"/>
      <c r="AH14" s="358" t="s">
        <v>1636</v>
      </c>
      <c r="AI14" s="358"/>
      <c r="AJ14" s="358"/>
      <c r="AK14" s="358"/>
      <c r="AL14" s="358"/>
      <c r="AM14" s="358"/>
      <c r="AN14" s="358"/>
    </row>
    <row r="15" spans="1:40" ht="51.75" customHeight="1" x14ac:dyDescent="0.25">
      <c r="B15" s="301" t="s">
        <v>375</v>
      </c>
      <c r="C15" s="159" t="s">
        <v>376</v>
      </c>
      <c r="D15" s="190"/>
      <c r="E15" s="277" t="s">
        <v>377</v>
      </c>
      <c r="F15" s="279"/>
      <c r="G15" s="279"/>
      <c r="H15" s="133"/>
      <c r="I15" s="165"/>
      <c r="J15" s="165"/>
      <c r="K15" s="137">
        <f t="shared" si="7"/>
        <v>0</v>
      </c>
      <c r="L15" s="135"/>
      <c r="M15" s="135"/>
      <c r="N15" s="135"/>
      <c r="O15" s="135"/>
      <c r="P15" s="136"/>
      <c r="Q15" s="135"/>
      <c r="R15" s="136"/>
      <c r="T15" s="138" t="str">
        <f t="shared" si="11"/>
        <v/>
      </c>
      <c r="U15" s="160"/>
      <c r="V15" s="140" t="e">
        <f t="shared" si="9"/>
        <v>#DIV/0!</v>
      </c>
      <c r="W15" s="152"/>
      <c r="X15" s="48" t="e">
        <f t="shared" si="10"/>
        <v>#VALUE!</v>
      </c>
      <c r="Z15" s="355"/>
      <c r="AA15" s="355"/>
      <c r="AH15" s="358" t="s">
        <v>1637</v>
      </c>
      <c r="AI15" s="358"/>
      <c r="AJ15" s="358"/>
      <c r="AK15" s="358"/>
      <c r="AL15" s="358"/>
      <c r="AM15" s="358"/>
      <c r="AN15" s="358"/>
    </row>
    <row r="16" spans="1:40" ht="60" customHeight="1" x14ac:dyDescent="0.25">
      <c r="B16" s="301">
        <v>4</v>
      </c>
      <c r="C16" s="154" t="s">
        <v>378</v>
      </c>
      <c r="D16" s="132"/>
      <c r="E16" s="283" t="s">
        <v>379</v>
      </c>
      <c r="F16" s="279"/>
      <c r="G16" s="278" t="s">
        <v>380</v>
      </c>
      <c r="H16" s="132"/>
      <c r="I16" s="165"/>
      <c r="J16" s="137">
        <f>SUM(L16:Q16)</f>
        <v>0</v>
      </c>
      <c r="K16" s="137">
        <f t="shared" si="7"/>
        <v>0</v>
      </c>
      <c r="L16" s="135"/>
      <c r="M16" s="135"/>
      <c r="N16" s="135"/>
      <c r="O16" s="135"/>
      <c r="P16" s="136"/>
      <c r="Q16" s="135"/>
      <c r="R16" s="136"/>
      <c r="T16" s="138" t="str">
        <f t="shared" si="11"/>
        <v/>
      </c>
      <c r="U16" s="160" t="e">
        <f>1/$J$62</f>
        <v>#DIV/0!</v>
      </c>
      <c r="V16" s="140" t="e">
        <f t="shared" si="9"/>
        <v>#DIV/0!</v>
      </c>
      <c r="W16" s="152" t="e">
        <f>IF(R16=1,0,T16*U16)</f>
        <v>#VALUE!</v>
      </c>
      <c r="X16" s="48" t="e">
        <f t="shared" si="10"/>
        <v>#VALUE!</v>
      </c>
      <c r="Z16" s="355"/>
      <c r="AA16" s="355"/>
      <c r="AH16" s="358" t="s">
        <v>1638</v>
      </c>
      <c r="AI16" s="358"/>
      <c r="AJ16" s="358"/>
      <c r="AK16" s="358"/>
      <c r="AL16" s="358"/>
      <c r="AM16" s="358"/>
      <c r="AN16" s="358"/>
    </row>
    <row r="17" spans="2:40" ht="54" customHeight="1" x14ac:dyDescent="0.25">
      <c r="B17" s="301">
        <v>5</v>
      </c>
      <c r="C17" s="154" t="s">
        <v>381</v>
      </c>
      <c r="D17" s="139"/>
      <c r="E17" s="283" t="s">
        <v>382</v>
      </c>
      <c r="F17" s="283"/>
      <c r="G17" s="283"/>
      <c r="H17" s="139"/>
      <c r="I17" s="165"/>
      <c r="J17" s="137">
        <f>SUM(L17:Q17)</f>
        <v>0</v>
      </c>
      <c r="K17" s="137">
        <f t="shared" si="7"/>
        <v>0</v>
      </c>
      <c r="L17" s="135"/>
      <c r="M17" s="135"/>
      <c r="N17" s="135"/>
      <c r="O17" s="135"/>
      <c r="P17" s="136"/>
      <c r="Q17" s="135"/>
      <c r="R17" s="136"/>
      <c r="T17" s="138" t="str">
        <f t="shared" si="11"/>
        <v/>
      </c>
      <c r="U17" s="160" t="e">
        <f>1/$J$62</f>
        <v>#DIV/0!</v>
      </c>
      <c r="V17" s="140" t="e">
        <f t="shared" si="9"/>
        <v>#DIV/0!</v>
      </c>
      <c r="W17" s="152" t="e">
        <f>IF(R17=1,0,T17*U17)</f>
        <v>#VALUE!</v>
      </c>
      <c r="X17" s="48" t="e">
        <f t="shared" si="10"/>
        <v>#VALUE!</v>
      </c>
      <c r="Z17" s="355"/>
      <c r="AA17" s="355"/>
      <c r="AH17" s="358" t="s">
        <v>1639</v>
      </c>
      <c r="AI17" s="358"/>
      <c r="AJ17" s="358"/>
      <c r="AK17" s="358"/>
      <c r="AL17" s="358"/>
      <c r="AM17" s="358"/>
      <c r="AN17" s="358"/>
    </row>
    <row r="18" spans="2:40" ht="59.25" customHeight="1" x14ac:dyDescent="0.25">
      <c r="B18" s="301" t="s">
        <v>383</v>
      </c>
      <c r="C18" s="155" t="s">
        <v>384</v>
      </c>
      <c r="D18" s="128"/>
      <c r="E18" s="283" t="s">
        <v>385</v>
      </c>
      <c r="F18" s="284"/>
      <c r="G18" s="286"/>
      <c r="H18" s="128"/>
      <c r="I18" s="165"/>
      <c r="J18" s="165"/>
      <c r="K18" s="137">
        <f t="shared" si="7"/>
        <v>0</v>
      </c>
      <c r="L18" s="135"/>
      <c r="M18" s="135"/>
      <c r="N18" s="135"/>
      <c r="O18" s="135"/>
      <c r="P18" s="136"/>
      <c r="Q18" s="135"/>
      <c r="R18" s="136"/>
      <c r="T18" s="138" t="str">
        <f t="shared" si="11"/>
        <v/>
      </c>
      <c r="U18" s="160"/>
      <c r="V18" s="140" t="e">
        <f t="shared" si="9"/>
        <v>#DIV/0!</v>
      </c>
      <c r="W18" s="152"/>
      <c r="X18" s="48" t="e">
        <f t="shared" si="10"/>
        <v>#VALUE!</v>
      </c>
      <c r="Z18" s="355"/>
      <c r="AA18" s="355"/>
      <c r="AH18" s="358" t="s">
        <v>1640</v>
      </c>
      <c r="AI18" s="358"/>
      <c r="AJ18" s="358"/>
      <c r="AK18" s="358"/>
      <c r="AL18" s="358"/>
      <c r="AM18" s="358"/>
      <c r="AN18" s="358"/>
    </row>
    <row r="19" spans="2:40" ht="61.5" customHeight="1" x14ac:dyDescent="0.25">
      <c r="B19" s="301" t="s">
        <v>386</v>
      </c>
      <c r="C19" s="156" t="s">
        <v>387</v>
      </c>
      <c r="D19" s="128"/>
      <c r="E19" s="283" t="s">
        <v>388</v>
      </c>
      <c r="F19" s="284"/>
      <c r="G19" s="286"/>
      <c r="H19" s="128"/>
      <c r="I19" s="165"/>
      <c r="J19" s="165"/>
      <c r="K19" s="137">
        <f t="shared" si="7"/>
        <v>0</v>
      </c>
      <c r="L19" s="135"/>
      <c r="M19" s="135"/>
      <c r="N19" s="135"/>
      <c r="O19" s="135"/>
      <c r="P19" s="136"/>
      <c r="Q19" s="135"/>
      <c r="R19" s="136"/>
      <c r="T19" s="138" t="str">
        <f t="shared" si="11"/>
        <v/>
      </c>
      <c r="U19" s="160"/>
      <c r="V19" s="140" t="e">
        <f t="shared" si="9"/>
        <v>#DIV/0!</v>
      </c>
      <c r="W19" s="152"/>
      <c r="X19" s="48" t="e">
        <f t="shared" si="10"/>
        <v>#VALUE!</v>
      </c>
      <c r="Z19" s="355"/>
      <c r="AA19" s="355"/>
      <c r="AH19" s="358" t="s">
        <v>1641</v>
      </c>
      <c r="AI19" s="358"/>
      <c r="AJ19" s="358"/>
      <c r="AK19" s="358"/>
      <c r="AL19" s="358"/>
      <c r="AM19" s="358"/>
      <c r="AN19" s="358"/>
    </row>
    <row r="20" spans="2:40" ht="54" customHeight="1" x14ac:dyDescent="0.25">
      <c r="B20" s="301" t="s">
        <v>389</v>
      </c>
      <c r="C20" s="156" t="s">
        <v>390</v>
      </c>
      <c r="D20" s="128"/>
      <c r="E20" s="283" t="s">
        <v>391</v>
      </c>
      <c r="F20" s="284"/>
      <c r="G20" s="278" t="s">
        <v>392</v>
      </c>
      <c r="H20" s="128"/>
      <c r="I20" s="165"/>
      <c r="J20" s="165"/>
      <c r="K20" s="137">
        <f t="shared" si="7"/>
        <v>0</v>
      </c>
      <c r="L20" s="135"/>
      <c r="M20" s="135"/>
      <c r="N20" s="135"/>
      <c r="O20" s="135"/>
      <c r="P20" s="136"/>
      <c r="Q20" s="135"/>
      <c r="R20" s="136"/>
      <c r="T20" s="138" t="str">
        <f t="shared" si="11"/>
        <v/>
      </c>
      <c r="U20" s="160"/>
      <c r="V20" s="140" t="e">
        <f t="shared" si="9"/>
        <v>#DIV/0!</v>
      </c>
      <c r="W20" s="152"/>
      <c r="X20" s="48" t="e">
        <f t="shared" si="10"/>
        <v>#VALUE!</v>
      </c>
      <c r="Z20" s="355"/>
      <c r="AA20" s="355"/>
      <c r="AH20" s="358" t="s">
        <v>1642</v>
      </c>
      <c r="AI20" s="358"/>
      <c r="AJ20" s="358"/>
      <c r="AK20" s="358"/>
      <c r="AL20" s="358"/>
      <c r="AM20" s="358"/>
      <c r="AN20" s="358"/>
    </row>
    <row r="21" spans="2:40" ht="57.75" customHeight="1" x14ac:dyDescent="0.25">
      <c r="B21" s="301" t="s">
        <v>393</v>
      </c>
      <c r="C21" s="156" t="s">
        <v>394</v>
      </c>
      <c r="D21" s="128"/>
      <c r="E21" s="283" t="s">
        <v>395</v>
      </c>
      <c r="F21" s="284"/>
      <c r="G21" s="286"/>
      <c r="H21" s="128"/>
      <c r="I21" s="165"/>
      <c r="J21" s="165"/>
      <c r="K21" s="137">
        <f t="shared" si="7"/>
        <v>0</v>
      </c>
      <c r="L21" s="135"/>
      <c r="M21" s="135"/>
      <c r="N21" s="135"/>
      <c r="O21" s="135"/>
      <c r="P21" s="136"/>
      <c r="Q21" s="135"/>
      <c r="R21" s="136"/>
      <c r="T21" s="138" t="str">
        <f t="shared" si="11"/>
        <v/>
      </c>
      <c r="U21" s="160"/>
      <c r="V21" s="140" t="e">
        <f t="shared" si="9"/>
        <v>#DIV/0!</v>
      </c>
      <c r="W21" s="152"/>
      <c r="X21" s="48" t="e">
        <f t="shared" si="10"/>
        <v>#VALUE!</v>
      </c>
      <c r="Z21" s="355"/>
      <c r="AA21" s="355"/>
      <c r="AH21" s="358" t="s">
        <v>1643</v>
      </c>
      <c r="AI21" s="358"/>
      <c r="AJ21" s="358"/>
      <c r="AK21" s="358"/>
      <c r="AL21" s="358"/>
      <c r="AM21" s="358"/>
      <c r="AN21" s="358"/>
    </row>
    <row r="22" spans="2:40" ht="60.75" customHeight="1" x14ac:dyDescent="0.25">
      <c r="B22" s="301" t="s">
        <v>396</v>
      </c>
      <c r="C22" s="156" t="s">
        <v>397</v>
      </c>
      <c r="D22" s="128"/>
      <c r="E22" s="283" t="s">
        <v>398</v>
      </c>
      <c r="F22" s="284"/>
      <c r="G22" s="278" t="s">
        <v>399</v>
      </c>
      <c r="H22" s="128"/>
      <c r="I22" s="165"/>
      <c r="J22" s="165"/>
      <c r="K22" s="137">
        <f t="shared" si="7"/>
        <v>0</v>
      </c>
      <c r="L22" s="135"/>
      <c r="M22" s="135"/>
      <c r="N22" s="135"/>
      <c r="O22" s="135"/>
      <c r="P22" s="136"/>
      <c r="Q22" s="135"/>
      <c r="R22" s="136"/>
      <c r="T22" s="138" t="str">
        <f t="shared" si="11"/>
        <v/>
      </c>
      <c r="U22" s="160"/>
      <c r="V22" s="140" t="e">
        <f t="shared" si="9"/>
        <v>#DIV/0!</v>
      </c>
      <c r="W22" s="152"/>
      <c r="X22" s="48" t="e">
        <f t="shared" si="10"/>
        <v>#VALUE!</v>
      </c>
      <c r="Z22" s="355"/>
      <c r="AA22" s="355"/>
      <c r="AH22" s="345"/>
      <c r="AI22" s="345"/>
      <c r="AJ22" s="345"/>
      <c r="AK22" s="345"/>
      <c r="AL22" s="345"/>
      <c r="AM22" s="345"/>
      <c r="AN22" s="345"/>
    </row>
    <row r="23" spans="2:40" ht="57.75" customHeight="1" x14ac:dyDescent="0.25">
      <c r="B23" s="301" t="s">
        <v>400</v>
      </c>
      <c r="C23" s="156" t="s">
        <v>401</v>
      </c>
      <c r="D23" s="139"/>
      <c r="E23" s="283" t="s">
        <v>402</v>
      </c>
      <c r="F23" s="283"/>
      <c r="G23" s="283"/>
      <c r="H23" s="139"/>
      <c r="I23" s="165"/>
      <c r="J23" s="165"/>
      <c r="K23" s="137">
        <f t="shared" si="7"/>
        <v>0</v>
      </c>
      <c r="L23" s="135"/>
      <c r="M23" s="135"/>
      <c r="N23" s="135"/>
      <c r="O23" s="135"/>
      <c r="P23" s="136"/>
      <c r="Q23" s="135"/>
      <c r="R23" s="136"/>
      <c r="T23" s="138" t="str">
        <f t="shared" si="11"/>
        <v/>
      </c>
      <c r="U23" s="160"/>
      <c r="V23" s="140" t="e">
        <f t="shared" si="9"/>
        <v>#DIV/0!</v>
      </c>
      <c r="W23" s="152"/>
      <c r="X23" s="48" t="e">
        <f t="shared" si="10"/>
        <v>#VALUE!</v>
      </c>
      <c r="Z23" s="355"/>
      <c r="AA23" s="355"/>
      <c r="AH23" s="358" t="s">
        <v>1644</v>
      </c>
      <c r="AI23" s="358"/>
      <c r="AJ23" s="358"/>
      <c r="AK23" s="358"/>
      <c r="AL23" s="358"/>
      <c r="AM23" s="358"/>
      <c r="AN23" s="358"/>
    </row>
    <row r="24" spans="2:40" ht="62.25" customHeight="1" x14ac:dyDescent="0.25">
      <c r="B24" s="301" t="s">
        <v>403</v>
      </c>
      <c r="C24" s="157" t="s">
        <v>404</v>
      </c>
      <c r="D24" s="139"/>
      <c r="E24" s="283" t="s">
        <v>405</v>
      </c>
      <c r="F24" s="283"/>
      <c r="G24" s="278" t="s">
        <v>406</v>
      </c>
      <c r="H24" s="139"/>
      <c r="I24" s="165"/>
      <c r="J24" s="165"/>
      <c r="K24" s="137">
        <f t="shared" si="7"/>
        <v>0</v>
      </c>
      <c r="L24" s="135"/>
      <c r="M24" s="135"/>
      <c r="N24" s="135"/>
      <c r="O24" s="135"/>
      <c r="P24" s="136"/>
      <c r="Q24" s="135"/>
      <c r="R24" s="136"/>
      <c r="T24" s="138" t="str">
        <f t="shared" si="11"/>
        <v/>
      </c>
      <c r="U24" s="160"/>
      <c r="V24" s="140" t="e">
        <f t="shared" si="9"/>
        <v>#DIV/0!</v>
      </c>
      <c r="W24" s="152"/>
      <c r="X24" s="48" t="e">
        <f t="shared" si="10"/>
        <v>#VALUE!</v>
      </c>
      <c r="Z24" s="355"/>
      <c r="AA24" s="355"/>
      <c r="AH24" s="358" t="s">
        <v>1645</v>
      </c>
      <c r="AI24" s="358"/>
      <c r="AJ24" s="358"/>
      <c r="AK24" s="358"/>
      <c r="AL24" s="358"/>
      <c r="AM24" s="358"/>
      <c r="AN24" s="358"/>
    </row>
    <row r="25" spans="2:40" ht="55.5" customHeight="1" x14ac:dyDescent="0.25">
      <c r="B25" s="301">
        <v>6</v>
      </c>
      <c r="C25" s="154" t="s">
        <v>407</v>
      </c>
      <c r="D25" s="128"/>
      <c r="E25" s="283" t="s">
        <v>408</v>
      </c>
      <c r="F25" s="284"/>
      <c r="G25" s="286"/>
      <c r="H25" s="128"/>
      <c r="I25" s="165"/>
      <c r="J25" s="137">
        <f>SUM(L25:Q25)</f>
        <v>0</v>
      </c>
      <c r="K25" s="137">
        <f t="shared" si="7"/>
        <v>0</v>
      </c>
      <c r="L25" s="135"/>
      <c r="M25" s="135"/>
      <c r="N25" s="135"/>
      <c r="O25" s="135"/>
      <c r="P25" s="136"/>
      <c r="Q25" s="135"/>
      <c r="R25" s="136"/>
      <c r="T25" s="138" t="str">
        <f t="shared" si="11"/>
        <v/>
      </c>
      <c r="U25" s="160" t="e">
        <f>1/$J$62</f>
        <v>#DIV/0!</v>
      </c>
      <c r="V25" s="140" t="e">
        <f t="shared" si="9"/>
        <v>#DIV/0!</v>
      </c>
      <c r="W25" s="152" t="e">
        <f>IF(R25=1,0,T25*U25)</f>
        <v>#VALUE!</v>
      </c>
      <c r="X25" s="48" t="e">
        <f t="shared" si="10"/>
        <v>#VALUE!</v>
      </c>
      <c r="Z25" s="355"/>
      <c r="AA25" s="355"/>
      <c r="AH25" s="358" t="s">
        <v>1646</v>
      </c>
      <c r="AI25" s="358"/>
      <c r="AJ25" s="358"/>
      <c r="AK25" s="358"/>
      <c r="AL25" s="358"/>
      <c r="AM25" s="358"/>
      <c r="AN25" s="358"/>
    </row>
    <row r="26" spans="2:40" ht="54.75" customHeight="1" x14ac:dyDescent="0.25">
      <c r="B26" s="301">
        <v>7</v>
      </c>
      <c r="C26" s="154" t="s">
        <v>409</v>
      </c>
      <c r="D26" s="128"/>
      <c r="E26" s="283" t="s">
        <v>410</v>
      </c>
      <c r="F26" s="284"/>
      <c r="G26" s="286"/>
      <c r="H26" s="128"/>
      <c r="I26" s="165"/>
      <c r="J26" s="137">
        <f>SUM(L26:Q26)</f>
        <v>0</v>
      </c>
      <c r="K26" s="137">
        <f t="shared" si="7"/>
        <v>0</v>
      </c>
      <c r="L26" s="135"/>
      <c r="M26" s="135"/>
      <c r="N26" s="135"/>
      <c r="O26" s="135"/>
      <c r="P26" s="136"/>
      <c r="Q26" s="135"/>
      <c r="R26" s="136"/>
      <c r="T26" s="138" t="str">
        <f t="shared" si="11"/>
        <v/>
      </c>
      <c r="U26" s="160" t="e">
        <f>1/$J$62</f>
        <v>#DIV/0!</v>
      </c>
      <c r="V26" s="140" t="e">
        <f t="shared" si="9"/>
        <v>#DIV/0!</v>
      </c>
      <c r="W26" s="152" t="e">
        <f>IF(R26=1,0,T26*U26)</f>
        <v>#VALUE!</v>
      </c>
      <c r="X26" s="48" t="e">
        <f t="shared" si="10"/>
        <v>#VALUE!</v>
      </c>
      <c r="Z26" s="355"/>
      <c r="AA26" s="355"/>
      <c r="AH26" s="358" t="s">
        <v>1647</v>
      </c>
      <c r="AI26" s="358"/>
      <c r="AJ26" s="358"/>
      <c r="AK26" s="358"/>
      <c r="AL26" s="358"/>
      <c r="AM26" s="358"/>
      <c r="AN26" s="358"/>
    </row>
    <row r="27" spans="2:40" ht="55.5" customHeight="1" x14ac:dyDescent="0.25">
      <c r="B27" s="301" t="s">
        <v>411</v>
      </c>
      <c r="C27" s="155" t="s">
        <v>412</v>
      </c>
      <c r="D27" s="132"/>
      <c r="E27" s="279" t="s">
        <v>413</v>
      </c>
      <c r="F27" s="279"/>
      <c r="G27" s="279"/>
      <c r="H27" s="132"/>
      <c r="I27" s="165"/>
      <c r="J27" s="165"/>
      <c r="K27" s="137">
        <f t="shared" si="7"/>
        <v>0</v>
      </c>
      <c r="L27" s="135"/>
      <c r="M27" s="135"/>
      <c r="N27" s="135"/>
      <c r="O27" s="135"/>
      <c r="P27" s="136"/>
      <c r="Q27" s="135"/>
      <c r="R27" s="136"/>
      <c r="T27" s="138" t="str">
        <f t="shared" si="11"/>
        <v/>
      </c>
      <c r="U27" s="160"/>
      <c r="V27" s="140" t="e">
        <f t="shared" si="9"/>
        <v>#DIV/0!</v>
      </c>
      <c r="W27" s="152"/>
      <c r="X27" s="48" t="e">
        <f t="shared" si="10"/>
        <v>#VALUE!</v>
      </c>
      <c r="Z27" s="355"/>
      <c r="AA27" s="355"/>
      <c r="AH27" s="358" t="s">
        <v>1648</v>
      </c>
      <c r="AI27" s="358"/>
      <c r="AJ27" s="358"/>
      <c r="AK27" s="358"/>
      <c r="AL27" s="358"/>
      <c r="AM27" s="358"/>
      <c r="AN27" s="358"/>
    </row>
    <row r="28" spans="2:40" ht="55.5" customHeight="1" x14ac:dyDescent="0.25">
      <c r="B28" s="301" t="s">
        <v>414</v>
      </c>
      <c r="C28" s="156" t="s">
        <v>415</v>
      </c>
      <c r="D28" s="128"/>
      <c r="E28" s="279" t="s">
        <v>416</v>
      </c>
      <c r="F28" s="284"/>
      <c r="G28" s="278" t="s">
        <v>417</v>
      </c>
      <c r="H28" s="128"/>
      <c r="I28" s="165"/>
      <c r="J28" s="165"/>
      <c r="K28" s="137">
        <f t="shared" si="7"/>
        <v>0</v>
      </c>
      <c r="L28" s="135"/>
      <c r="M28" s="135"/>
      <c r="N28" s="135"/>
      <c r="O28" s="135"/>
      <c r="P28" s="136"/>
      <c r="Q28" s="135"/>
      <c r="R28" s="136"/>
      <c r="T28" s="138" t="str">
        <f t="shared" si="11"/>
        <v/>
      </c>
      <c r="U28" s="160"/>
      <c r="V28" s="140" t="e">
        <f t="shared" si="9"/>
        <v>#DIV/0!</v>
      </c>
      <c r="W28" s="152"/>
      <c r="X28" s="48" t="e">
        <f t="shared" si="10"/>
        <v>#VALUE!</v>
      </c>
      <c r="Z28" s="355"/>
      <c r="AA28" s="355"/>
      <c r="AH28" s="357" t="s">
        <v>1649</v>
      </c>
      <c r="AI28" s="357"/>
      <c r="AJ28" s="357"/>
      <c r="AK28" s="357"/>
      <c r="AL28" s="357"/>
      <c r="AM28" s="357"/>
      <c r="AN28" s="357"/>
    </row>
    <row r="29" spans="2:40" ht="53.25" customHeight="1" x14ac:dyDescent="0.25">
      <c r="B29" s="301" t="s">
        <v>418</v>
      </c>
      <c r="C29" s="156" t="s">
        <v>419</v>
      </c>
      <c r="D29" s="128"/>
      <c r="E29" s="284" t="s">
        <v>420</v>
      </c>
      <c r="F29" s="284"/>
      <c r="G29" s="278" t="s">
        <v>421</v>
      </c>
      <c r="H29" s="128"/>
      <c r="I29" s="165"/>
      <c r="J29" s="165"/>
      <c r="K29" s="137">
        <f t="shared" si="7"/>
        <v>0</v>
      </c>
      <c r="L29" s="135"/>
      <c r="M29" s="135"/>
      <c r="N29" s="135"/>
      <c r="O29" s="135"/>
      <c r="P29" s="136"/>
      <c r="Q29" s="135"/>
      <c r="R29" s="136"/>
      <c r="T29" s="138" t="str">
        <f t="shared" si="11"/>
        <v/>
      </c>
      <c r="U29" s="160"/>
      <c r="V29" s="140" t="e">
        <f t="shared" si="9"/>
        <v>#DIV/0!</v>
      </c>
      <c r="W29" s="152"/>
      <c r="X29" s="48" t="e">
        <f t="shared" si="10"/>
        <v>#VALUE!</v>
      </c>
      <c r="Z29" s="355"/>
      <c r="AA29" s="355"/>
      <c r="AH29" s="357" t="s">
        <v>1650</v>
      </c>
      <c r="AI29" s="357"/>
      <c r="AJ29" s="357"/>
      <c r="AK29" s="357"/>
      <c r="AL29" s="357"/>
      <c r="AM29" s="357"/>
      <c r="AN29" s="357"/>
    </row>
    <row r="30" spans="2:40" ht="57" customHeight="1" x14ac:dyDescent="0.25">
      <c r="B30" s="301" t="s">
        <v>422</v>
      </c>
      <c r="C30" s="156" t="s">
        <v>423</v>
      </c>
      <c r="D30" s="128"/>
      <c r="E30" s="284" t="s">
        <v>424</v>
      </c>
      <c r="F30" s="284"/>
      <c r="G30" s="278" t="s">
        <v>425</v>
      </c>
      <c r="H30" s="128"/>
      <c r="I30" s="165"/>
      <c r="J30" s="165"/>
      <c r="K30" s="137">
        <f t="shared" si="7"/>
        <v>0</v>
      </c>
      <c r="L30" s="135"/>
      <c r="M30" s="135"/>
      <c r="N30" s="135"/>
      <c r="O30" s="135"/>
      <c r="P30" s="136"/>
      <c r="Q30" s="135"/>
      <c r="R30" s="136"/>
      <c r="T30" s="138" t="str">
        <f t="shared" si="11"/>
        <v/>
      </c>
      <c r="U30" s="160"/>
      <c r="V30" s="140" t="e">
        <f t="shared" si="9"/>
        <v>#DIV/0!</v>
      </c>
      <c r="W30" s="152"/>
      <c r="X30" s="48" t="e">
        <f t="shared" si="10"/>
        <v>#VALUE!</v>
      </c>
      <c r="Z30" s="355"/>
      <c r="AA30" s="355"/>
      <c r="AH30" s="357" t="s">
        <v>1651</v>
      </c>
      <c r="AI30" s="357"/>
      <c r="AJ30" s="357"/>
      <c r="AK30" s="357"/>
      <c r="AL30" s="357"/>
      <c r="AM30" s="357"/>
      <c r="AN30" s="357"/>
    </row>
    <row r="31" spans="2:40" ht="59.25" customHeight="1" x14ac:dyDescent="0.25">
      <c r="B31" s="301" t="s">
        <v>426</v>
      </c>
      <c r="C31" s="156" t="s">
        <v>427</v>
      </c>
      <c r="D31" s="128"/>
      <c r="E31" s="284" t="s">
        <v>428</v>
      </c>
      <c r="F31" s="284"/>
      <c r="G31" s="286"/>
      <c r="H31" s="128"/>
      <c r="I31" s="165"/>
      <c r="J31" s="165"/>
      <c r="K31" s="137">
        <f t="shared" si="7"/>
        <v>0</v>
      </c>
      <c r="L31" s="135"/>
      <c r="M31" s="135"/>
      <c r="N31" s="135"/>
      <c r="O31" s="135"/>
      <c r="P31" s="136"/>
      <c r="Q31" s="135"/>
      <c r="R31" s="136"/>
      <c r="T31" s="138" t="str">
        <f t="shared" si="11"/>
        <v/>
      </c>
      <c r="U31" s="160"/>
      <c r="V31" s="140" t="e">
        <f t="shared" si="9"/>
        <v>#DIV/0!</v>
      </c>
      <c r="W31" s="152"/>
      <c r="X31" s="48" t="e">
        <f t="shared" si="10"/>
        <v>#VALUE!</v>
      </c>
      <c r="Z31" s="355"/>
      <c r="AA31" s="355"/>
      <c r="AH31" s="358" t="s">
        <v>1652</v>
      </c>
      <c r="AI31" s="358"/>
      <c r="AJ31" s="358"/>
      <c r="AK31" s="358"/>
      <c r="AL31" s="358"/>
      <c r="AM31" s="358"/>
      <c r="AN31" s="358"/>
    </row>
    <row r="32" spans="2:40" ht="54" customHeight="1" x14ac:dyDescent="0.25">
      <c r="B32" s="301" t="s">
        <v>429</v>
      </c>
      <c r="C32" s="156" t="s">
        <v>430</v>
      </c>
      <c r="D32" s="128"/>
      <c r="E32" s="284" t="s">
        <v>431</v>
      </c>
      <c r="F32" s="284"/>
      <c r="G32" s="286"/>
      <c r="H32" s="128"/>
      <c r="I32" s="165"/>
      <c r="J32" s="165"/>
      <c r="K32" s="137">
        <f t="shared" si="7"/>
        <v>0</v>
      </c>
      <c r="L32" s="135"/>
      <c r="M32" s="135"/>
      <c r="N32" s="135"/>
      <c r="O32" s="135"/>
      <c r="P32" s="136"/>
      <c r="Q32" s="135"/>
      <c r="R32" s="136"/>
      <c r="T32" s="138" t="str">
        <f t="shared" si="11"/>
        <v/>
      </c>
      <c r="U32" s="160"/>
      <c r="V32" s="140" t="e">
        <f t="shared" si="9"/>
        <v>#DIV/0!</v>
      </c>
      <c r="W32" s="152"/>
      <c r="X32" s="48" t="e">
        <f t="shared" si="10"/>
        <v>#VALUE!</v>
      </c>
      <c r="Z32" s="355"/>
      <c r="AA32" s="355"/>
      <c r="AH32" s="345"/>
      <c r="AI32" s="345"/>
      <c r="AJ32" s="345"/>
      <c r="AK32" s="345"/>
      <c r="AL32" s="345"/>
      <c r="AM32" s="345"/>
      <c r="AN32" s="345"/>
    </row>
    <row r="33" spans="2:40" ht="52.5" customHeight="1" x14ac:dyDescent="0.25">
      <c r="B33" s="301" t="s">
        <v>432</v>
      </c>
      <c r="C33" s="157" t="s">
        <v>433</v>
      </c>
      <c r="D33" s="128"/>
      <c r="E33" s="284" t="s">
        <v>434</v>
      </c>
      <c r="F33" s="284"/>
      <c r="G33" s="278" t="s">
        <v>435</v>
      </c>
      <c r="H33" s="128"/>
      <c r="I33" s="165"/>
      <c r="J33" s="165"/>
      <c r="K33" s="137">
        <f t="shared" si="7"/>
        <v>0</v>
      </c>
      <c r="L33" s="135"/>
      <c r="M33" s="135"/>
      <c r="N33" s="135"/>
      <c r="O33" s="135"/>
      <c r="P33" s="136"/>
      <c r="Q33" s="135"/>
      <c r="R33" s="136"/>
      <c r="T33" s="138" t="str">
        <f t="shared" si="11"/>
        <v/>
      </c>
      <c r="U33" s="160"/>
      <c r="V33" s="140" t="e">
        <f t="shared" si="9"/>
        <v>#DIV/0!</v>
      </c>
      <c r="W33" s="152"/>
      <c r="X33" s="48" t="e">
        <f t="shared" si="10"/>
        <v>#VALUE!</v>
      </c>
      <c r="Z33" s="355"/>
      <c r="AA33" s="355"/>
      <c r="AH33" s="345"/>
      <c r="AI33" s="345"/>
      <c r="AJ33" s="345"/>
      <c r="AK33" s="345"/>
      <c r="AL33" s="345"/>
      <c r="AM33" s="345"/>
      <c r="AN33" s="345"/>
    </row>
    <row r="34" spans="2:40" ht="54.75" customHeight="1" x14ac:dyDescent="0.25">
      <c r="B34" s="301">
        <v>8</v>
      </c>
      <c r="C34" s="154" t="s">
        <v>436</v>
      </c>
      <c r="D34" s="128"/>
      <c r="E34" s="284"/>
      <c r="F34" s="284"/>
      <c r="G34" s="286"/>
      <c r="H34" s="128"/>
      <c r="I34" s="165"/>
      <c r="J34" s="137">
        <f>SUM(L34:Q34)</f>
        <v>0</v>
      </c>
      <c r="K34" s="137">
        <f t="shared" si="7"/>
        <v>0</v>
      </c>
      <c r="L34" s="135"/>
      <c r="M34" s="135"/>
      <c r="N34" s="135"/>
      <c r="O34" s="135"/>
      <c r="P34" s="136"/>
      <c r="Q34" s="135"/>
      <c r="R34" s="136"/>
      <c r="T34" s="138" t="str">
        <f t="shared" si="11"/>
        <v/>
      </c>
      <c r="U34" s="160" t="e">
        <f>1/$J$62</f>
        <v>#DIV/0!</v>
      </c>
      <c r="V34" s="140" t="e">
        <f t="shared" si="9"/>
        <v>#DIV/0!</v>
      </c>
      <c r="W34" s="152" t="e">
        <f>IF(R34=1,0,T34*U34)</f>
        <v>#VALUE!</v>
      </c>
      <c r="X34" s="48" t="e">
        <f t="shared" si="10"/>
        <v>#VALUE!</v>
      </c>
      <c r="Z34" s="355"/>
      <c r="AA34" s="355"/>
      <c r="AH34" s="358" t="s">
        <v>1653</v>
      </c>
      <c r="AI34" s="358"/>
      <c r="AJ34" s="358"/>
      <c r="AK34" s="358"/>
      <c r="AL34" s="358"/>
      <c r="AM34" s="358"/>
      <c r="AN34" s="358"/>
    </row>
    <row r="35" spans="2:40" ht="51" customHeight="1" x14ac:dyDescent="0.25">
      <c r="B35" s="301" t="s">
        <v>437</v>
      </c>
      <c r="C35" s="155" t="s">
        <v>438</v>
      </c>
      <c r="D35" s="128"/>
      <c r="E35" s="284"/>
      <c r="F35" s="284"/>
      <c r="G35" s="286"/>
      <c r="H35" s="128"/>
      <c r="I35" s="165"/>
      <c r="J35" s="165"/>
      <c r="K35" s="137">
        <f t="shared" si="7"/>
        <v>0</v>
      </c>
      <c r="L35" s="135"/>
      <c r="M35" s="135"/>
      <c r="N35" s="135"/>
      <c r="O35" s="135"/>
      <c r="P35" s="136"/>
      <c r="Q35" s="135"/>
      <c r="R35" s="136"/>
      <c r="T35" s="138" t="str">
        <f t="shared" si="11"/>
        <v/>
      </c>
      <c r="U35" s="160"/>
      <c r="V35" s="140" t="e">
        <f t="shared" si="9"/>
        <v>#DIV/0!</v>
      </c>
      <c r="W35" s="152"/>
      <c r="X35" s="48" t="e">
        <f t="shared" si="10"/>
        <v>#VALUE!</v>
      </c>
      <c r="Z35" s="355"/>
      <c r="AA35" s="355"/>
      <c r="AH35" s="358" t="s">
        <v>1654</v>
      </c>
      <c r="AI35" s="358"/>
      <c r="AJ35" s="358"/>
      <c r="AK35" s="358"/>
      <c r="AL35" s="358"/>
      <c r="AM35" s="358"/>
      <c r="AN35" s="358"/>
    </row>
    <row r="36" spans="2:40" ht="54.75" customHeight="1" x14ac:dyDescent="0.25">
      <c r="B36" s="301" t="s">
        <v>439</v>
      </c>
      <c r="C36" s="156" t="s">
        <v>440</v>
      </c>
      <c r="D36" s="133"/>
      <c r="E36" s="284"/>
      <c r="F36" s="284"/>
      <c r="G36" s="286"/>
      <c r="H36" s="133"/>
      <c r="I36" s="165"/>
      <c r="J36" s="165"/>
      <c r="K36" s="137">
        <f t="shared" si="7"/>
        <v>0</v>
      </c>
      <c r="L36" s="135"/>
      <c r="M36" s="135"/>
      <c r="N36" s="135"/>
      <c r="O36" s="135"/>
      <c r="P36" s="136"/>
      <c r="Q36" s="135"/>
      <c r="R36" s="136"/>
      <c r="T36" s="138" t="str">
        <f t="shared" si="11"/>
        <v/>
      </c>
      <c r="U36" s="160"/>
      <c r="V36" s="140" t="e">
        <f t="shared" si="9"/>
        <v>#DIV/0!</v>
      </c>
      <c r="W36" s="152"/>
      <c r="X36" s="48" t="e">
        <f t="shared" si="10"/>
        <v>#VALUE!</v>
      </c>
      <c r="Z36" s="355"/>
      <c r="AA36" s="355"/>
      <c r="AH36" s="358" t="s">
        <v>1655</v>
      </c>
      <c r="AI36" s="358"/>
      <c r="AJ36" s="358"/>
      <c r="AK36" s="358"/>
      <c r="AL36" s="358"/>
      <c r="AM36" s="358"/>
      <c r="AN36" s="358"/>
    </row>
    <row r="37" spans="2:40" ht="49.5" customHeight="1" x14ac:dyDescent="0.25">
      <c r="B37" s="301" t="s">
        <v>441</v>
      </c>
      <c r="C37" s="156" t="s">
        <v>442</v>
      </c>
      <c r="D37" s="128"/>
      <c r="E37" s="284"/>
      <c r="F37" s="284"/>
      <c r="G37" s="286"/>
      <c r="H37" s="128"/>
      <c r="I37" s="165"/>
      <c r="J37" s="165"/>
      <c r="K37" s="137">
        <f t="shared" si="7"/>
        <v>0</v>
      </c>
      <c r="L37" s="135"/>
      <c r="M37" s="135"/>
      <c r="N37" s="135"/>
      <c r="O37" s="135"/>
      <c r="P37" s="136"/>
      <c r="Q37" s="135"/>
      <c r="R37" s="136"/>
      <c r="T37" s="138" t="str">
        <f t="shared" si="11"/>
        <v/>
      </c>
      <c r="U37" s="160"/>
      <c r="V37" s="140" t="e">
        <f t="shared" si="9"/>
        <v>#DIV/0!</v>
      </c>
      <c r="W37" s="152"/>
      <c r="X37" s="48" t="e">
        <f t="shared" si="10"/>
        <v>#VALUE!</v>
      </c>
      <c r="Z37" s="355"/>
      <c r="AA37" s="355"/>
      <c r="AH37" s="345"/>
      <c r="AI37" s="345"/>
      <c r="AJ37" s="345"/>
      <c r="AK37" s="345"/>
      <c r="AL37" s="345"/>
      <c r="AM37" s="345"/>
      <c r="AN37" s="345"/>
    </row>
    <row r="38" spans="2:40" ht="48.75" customHeight="1" x14ac:dyDescent="0.25">
      <c r="B38" s="301" t="s">
        <v>443</v>
      </c>
      <c r="C38" s="156" t="s">
        <v>444</v>
      </c>
      <c r="D38" s="128"/>
      <c r="E38" s="284"/>
      <c r="F38" s="284"/>
      <c r="G38" s="286"/>
      <c r="H38" s="128"/>
      <c r="I38" s="165"/>
      <c r="J38" s="165"/>
      <c r="K38" s="137">
        <f t="shared" si="7"/>
        <v>0</v>
      </c>
      <c r="L38" s="135"/>
      <c r="M38" s="135"/>
      <c r="N38" s="135"/>
      <c r="O38" s="135"/>
      <c r="P38" s="136"/>
      <c r="Q38" s="135"/>
      <c r="R38" s="136"/>
      <c r="T38" s="138" t="str">
        <f t="shared" si="11"/>
        <v/>
      </c>
      <c r="U38" s="160"/>
      <c r="V38" s="140" t="e">
        <f t="shared" si="9"/>
        <v>#DIV/0!</v>
      </c>
      <c r="W38" s="152"/>
      <c r="X38" s="48" t="e">
        <f t="shared" si="10"/>
        <v>#VALUE!</v>
      </c>
      <c r="Z38" s="355"/>
      <c r="AA38" s="355"/>
      <c r="AH38" s="358" t="s">
        <v>1656</v>
      </c>
      <c r="AI38" s="358"/>
      <c r="AJ38" s="358"/>
      <c r="AK38" s="358"/>
      <c r="AL38" s="358"/>
      <c r="AM38" s="358"/>
      <c r="AN38" s="358"/>
    </row>
    <row r="39" spans="2:40" ht="49.5" customHeight="1" x14ac:dyDescent="0.25">
      <c r="B39" s="301" t="s">
        <v>445</v>
      </c>
      <c r="C39" s="156" t="s">
        <v>446</v>
      </c>
      <c r="D39" s="128"/>
      <c r="E39" s="284"/>
      <c r="F39" s="284"/>
      <c r="G39" s="286"/>
      <c r="H39" s="128"/>
      <c r="I39" s="165"/>
      <c r="J39" s="165"/>
      <c r="K39" s="137">
        <f t="shared" si="7"/>
        <v>0</v>
      </c>
      <c r="L39" s="135"/>
      <c r="M39" s="135"/>
      <c r="N39" s="135"/>
      <c r="O39" s="135"/>
      <c r="P39" s="136"/>
      <c r="Q39" s="135"/>
      <c r="R39" s="136"/>
      <c r="T39" s="138" t="str">
        <f t="shared" si="11"/>
        <v/>
      </c>
      <c r="U39" s="160"/>
      <c r="V39" s="140" t="e">
        <f t="shared" si="9"/>
        <v>#DIV/0!</v>
      </c>
      <c r="W39" s="152"/>
      <c r="X39" s="48" t="e">
        <f t="shared" si="10"/>
        <v>#VALUE!</v>
      </c>
      <c r="Z39" s="355"/>
      <c r="AA39" s="355"/>
      <c r="AH39" s="358" t="s">
        <v>1657</v>
      </c>
      <c r="AI39" s="358"/>
      <c r="AJ39" s="358"/>
      <c r="AK39" s="358"/>
      <c r="AL39" s="358"/>
      <c r="AM39" s="358"/>
      <c r="AN39" s="358"/>
    </row>
    <row r="40" spans="2:40" ht="51" customHeight="1" x14ac:dyDescent="0.25">
      <c r="B40" s="301" t="s">
        <v>447</v>
      </c>
      <c r="C40" s="157" t="s">
        <v>448</v>
      </c>
      <c r="D40" s="128"/>
      <c r="E40" s="284"/>
      <c r="F40" s="284"/>
      <c r="G40" s="286"/>
      <c r="H40" s="128"/>
      <c r="I40" s="165"/>
      <c r="J40" s="165"/>
      <c r="K40" s="137">
        <f t="shared" si="7"/>
        <v>0</v>
      </c>
      <c r="L40" s="135"/>
      <c r="M40" s="135"/>
      <c r="N40" s="135"/>
      <c r="O40" s="135"/>
      <c r="P40" s="136"/>
      <c r="Q40" s="135"/>
      <c r="R40" s="136"/>
      <c r="T40" s="138" t="str">
        <f t="shared" si="11"/>
        <v/>
      </c>
      <c r="U40" s="160"/>
      <c r="V40" s="140" t="e">
        <f t="shared" si="9"/>
        <v>#DIV/0!</v>
      </c>
      <c r="W40" s="152"/>
      <c r="X40" s="48" t="e">
        <f t="shared" si="10"/>
        <v>#VALUE!</v>
      </c>
      <c r="Z40" s="355"/>
      <c r="AA40" s="355"/>
      <c r="AH40" s="358" t="s">
        <v>1658</v>
      </c>
      <c r="AI40" s="358"/>
      <c r="AJ40" s="358"/>
      <c r="AK40" s="358"/>
      <c r="AL40" s="358"/>
      <c r="AM40" s="358"/>
      <c r="AN40" s="358"/>
    </row>
    <row r="41" spans="2:40" ht="58.5" customHeight="1" x14ac:dyDescent="0.25">
      <c r="B41" s="301">
        <v>9</v>
      </c>
      <c r="C41" s="154" t="s">
        <v>449</v>
      </c>
      <c r="D41" s="128"/>
      <c r="E41" s="284" t="s">
        <v>450</v>
      </c>
      <c r="F41" s="284"/>
      <c r="G41" s="286"/>
      <c r="H41" s="128"/>
      <c r="I41" s="165"/>
      <c r="J41" s="137">
        <f>SUM(L41:Q41)</f>
        <v>0</v>
      </c>
      <c r="K41" s="137">
        <f t="shared" si="7"/>
        <v>0</v>
      </c>
      <c r="L41" s="135"/>
      <c r="M41" s="135"/>
      <c r="N41" s="135"/>
      <c r="O41" s="135"/>
      <c r="P41" s="136"/>
      <c r="Q41" s="135"/>
      <c r="R41" s="136"/>
      <c r="T41" s="138" t="str">
        <f t="shared" si="11"/>
        <v/>
      </c>
      <c r="U41" s="160" t="e">
        <f>1/$J$62</f>
        <v>#DIV/0!</v>
      </c>
      <c r="V41" s="140" t="e">
        <f t="shared" si="9"/>
        <v>#DIV/0!</v>
      </c>
      <c r="W41" s="152" t="e">
        <f>IF(R41=1,0,T41*U41)</f>
        <v>#VALUE!</v>
      </c>
      <c r="X41" s="48" t="e">
        <f t="shared" si="10"/>
        <v>#VALUE!</v>
      </c>
      <c r="Z41" s="355"/>
      <c r="AA41" s="355"/>
      <c r="AH41" s="358" t="s">
        <v>1659</v>
      </c>
      <c r="AI41" s="358"/>
      <c r="AJ41" s="358"/>
      <c r="AK41" s="358"/>
      <c r="AL41" s="358"/>
      <c r="AM41" s="358"/>
      <c r="AN41" s="358"/>
    </row>
    <row r="42" spans="2:40" ht="51.75" customHeight="1" x14ac:dyDescent="0.25">
      <c r="B42" s="301" t="s">
        <v>451</v>
      </c>
      <c r="C42" s="176" t="s">
        <v>452</v>
      </c>
      <c r="D42" s="133"/>
      <c r="E42" s="284" t="s">
        <v>453</v>
      </c>
      <c r="F42" s="284"/>
      <c r="G42" s="278" t="s">
        <v>454</v>
      </c>
      <c r="H42" s="133"/>
      <c r="I42" s="165"/>
      <c r="J42" s="165"/>
      <c r="K42" s="137">
        <f t="shared" si="7"/>
        <v>0</v>
      </c>
      <c r="L42" s="135"/>
      <c r="M42" s="135"/>
      <c r="N42" s="135"/>
      <c r="O42" s="135"/>
      <c r="P42" s="136"/>
      <c r="Q42" s="135"/>
      <c r="R42" s="136"/>
      <c r="T42" s="138" t="str">
        <f t="shared" si="11"/>
        <v/>
      </c>
      <c r="U42" s="160"/>
      <c r="V42" s="140" t="e">
        <f t="shared" ref="V42" si="12">1/$K$62</f>
        <v>#DIV/0!</v>
      </c>
      <c r="W42" s="152"/>
      <c r="X42" s="48" t="e">
        <f t="shared" si="10"/>
        <v>#VALUE!</v>
      </c>
      <c r="Z42" s="355"/>
      <c r="AA42" s="355"/>
      <c r="AH42" s="358" t="s">
        <v>1660</v>
      </c>
      <c r="AI42" s="358"/>
      <c r="AJ42" s="358"/>
      <c r="AK42" s="358"/>
      <c r="AL42" s="358"/>
      <c r="AM42" s="358"/>
      <c r="AN42" s="358"/>
    </row>
    <row r="43" spans="2:40" ht="49.5" customHeight="1" x14ac:dyDescent="0.25">
      <c r="B43" s="301" t="s">
        <v>455</v>
      </c>
      <c r="C43" s="156" t="s">
        <v>456</v>
      </c>
      <c r="D43" s="128"/>
      <c r="E43" s="284" t="s">
        <v>457</v>
      </c>
      <c r="F43" s="284"/>
      <c r="G43" s="286"/>
      <c r="H43" s="128"/>
      <c r="I43" s="165"/>
      <c r="J43" s="165"/>
      <c r="K43" s="137">
        <f t="shared" si="7"/>
        <v>0</v>
      </c>
      <c r="L43" s="135"/>
      <c r="M43" s="135"/>
      <c r="N43" s="135"/>
      <c r="O43" s="135"/>
      <c r="P43" s="136"/>
      <c r="Q43" s="135"/>
      <c r="R43" s="136"/>
      <c r="T43" s="138" t="str">
        <f t="shared" si="11"/>
        <v/>
      </c>
      <c r="U43" s="160"/>
      <c r="V43" s="140" t="e">
        <f t="shared" ref="V43" si="13">1/$K$62</f>
        <v>#DIV/0!</v>
      </c>
      <c r="W43" s="152"/>
      <c r="X43" s="48" t="e">
        <f t="shared" si="10"/>
        <v>#VALUE!</v>
      </c>
      <c r="Z43" s="355"/>
      <c r="AA43" s="355"/>
      <c r="AH43" s="358" t="s">
        <v>1661</v>
      </c>
      <c r="AI43" s="358"/>
      <c r="AJ43" s="358"/>
      <c r="AK43" s="358"/>
      <c r="AL43" s="358"/>
      <c r="AM43" s="358"/>
      <c r="AN43" s="358"/>
    </row>
    <row r="44" spans="2:40" ht="48" customHeight="1" x14ac:dyDescent="0.25">
      <c r="B44" s="301" t="s">
        <v>458</v>
      </c>
      <c r="C44" s="156" t="s">
        <v>459</v>
      </c>
      <c r="D44" s="128"/>
      <c r="E44" s="284" t="s">
        <v>460</v>
      </c>
      <c r="F44" s="284"/>
      <c r="G44" s="286"/>
      <c r="H44" s="128"/>
      <c r="I44" s="165"/>
      <c r="J44" s="165"/>
      <c r="K44" s="137">
        <f t="shared" si="7"/>
        <v>0</v>
      </c>
      <c r="L44" s="135"/>
      <c r="M44" s="135"/>
      <c r="N44" s="135"/>
      <c r="O44" s="135"/>
      <c r="P44" s="136"/>
      <c r="Q44" s="135"/>
      <c r="R44" s="136"/>
      <c r="T44" s="138" t="str">
        <f t="shared" si="11"/>
        <v/>
      </c>
      <c r="U44" s="160"/>
      <c r="V44" s="140" t="e">
        <f t="shared" ref="V44:V60" si="14">1/$K$62</f>
        <v>#DIV/0!</v>
      </c>
      <c r="W44" s="152"/>
      <c r="X44" s="48" t="e">
        <f t="shared" si="10"/>
        <v>#VALUE!</v>
      </c>
      <c r="Z44" s="355"/>
      <c r="AA44" s="355"/>
      <c r="AH44" s="358" t="s">
        <v>1662</v>
      </c>
      <c r="AI44" s="358"/>
      <c r="AJ44" s="358"/>
      <c r="AK44" s="358"/>
      <c r="AL44" s="358"/>
      <c r="AM44" s="358"/>
      <c r="AN44" s="358"/>
    </row>
    <row r="45" spans="2:40" ht="50.25" customHeight="1" x14ac:dyDescent="0.25">
      <c r="B45" s="301" t="s">
        <v>461</v>
      </c>
      <c r="C45" s="156" t="s">
        <v>462</v>
      </c>
      <c r="D45" s="128"/>
      <c r="E45" s="284" t="s">
        <v>463</v>
      </c>
      <c r="F45" s="284"/>
      <c r="G45" s="286"/>
      <c r="H45" s="128"/>
      <c r="I45" s="165"/>
      <c r="J45" s="165"/>
      <c r="K45" s="137">
        <f t="shared" si="7"/>
        <v>0</v>
      </c>
      <c r="L45" s="135"/>
      <c r="M45" s="135"/>
      <c r="N45" s="135"/>
      <c r="O45" s="135"/>
      <c r="P45" s="136"/>
      <c r="Q45" s="135"/>
      <c r="R45" s="136"/>
      <c r="T45" s="138" t="str">
        <f t="shared" si="11"/>
        <v/>
      </c>
      <c r="U45" s="160"/>
      <c r="V45" s="140" t="e">
        <f t="shared" si="14"/>
        <v>#DIV/0!</v>
      </c>
      <c r="W45" s="152"/>
      <c r="X45" s="48" t="e">
        <f t="shared" si="10"/>
        <v>#VALUE!</v>
      </c>
      <c r="Z45" s="355"/>
      <c r="AA45" s="355"/>
      <c r="AH45" s="358" t="s">
        <v>1663</v>
      </c>
      <c r="AI45" s="358"/>
      <c r="AJ45" s="358"/>
      <c r="AK45" s="358"/>
      <c r="AL45" s="358"/>
      <c r="AM45" s="358"/>
      <c r="AN45" s="358"/>
    </row>
    <row r="46" spans="2:40" ht="56.25" customHeight="1" x14ac:dyDescent="0.25">
      <c r="B46" s="301" t="s">
        <v>464</v>
      </c>
      <c r="C46" s="156" t="s">
        <v>465</v>
      </c>
      <c r="D46" s="128"/>
      <c r="E46" s="284" t="s">
        <v>466</v>
      </c>
      <c r="F46" s="284"/>
      <c r="G46" s="286"/>
      <c r="H46" s="128"/>
      <c r="I46" s="165"/>
      <c r="J46" s="165"/>
      <c r="K46" s="137">
        <f t="shared" si="7"/>
        <v>0</v>
      </c>
      <c r="L46" s="135"/>
      <c r="M46" s="135"/>
      <c r="N46" s="135"/>
      <c r="O46" s="135"/>
      <c r="P46" s="136"/>
      <c r="Q46" s="135"/>
      <c r="R46" s="136"/>
      <c r="T46" s="138" t="str">
        <f t="shared" si="11"/>
        <v/>
      </c>
      <c r="U46" s="160"/>
      <c r="V46" s="140" t="e">
        <f t="shared" si="14"/>
        <v>#DIV/0!</v>
      </c>
      <c r="W46" s="152"/>
      <c r="X46" s="48" t="e">
        <f t="shared" si="10"/>
        <v>#VALUE!</v>
      </c>
      <c r="Z46" s="355"/>
      <c r="AA46" s="355"/>
      <c r="AH46" s="358" t="s">
        <v>1664</v>
      </c>
      <c r="AI46" s="358"/>
      <c r="AJ46" s="358"/>
      <c r="AK46" s="358"/>
      <c r="AL46" s="358"/>
      <c r="AM46" s="358"/>
      <c r="AN46" s="358"/>
    </row>
    <row r="47" spans="2:40" ht="52.5" customHeight="1" x14ac:dyDescent="0.25">
      <c r="B47" s="301" t="s">
        <v>467</v>
      </c>
      <c r="C47" s="157" t="s">
        <v>468</v>
      </c>
      <c r="D47" s="189"/>
      <c r="E47" s="279" t="s">
        <v>469</v>
      </c>
      <c r="F47" s="279"/>
      <c r="G47" s="279"/>
      <c r="H47" s="139"/>
      <c r="I47" s="165"/>
      <c r="J47" s="165"/>
      <c r="K47" s="137">
        <f t="shared" si="7"/>
        <v>0</v>
      </c>
      <c r="L47" s="135"/>
      <c r="M47" s="135"/>
      <c r="N47" s="135"/>
      <c r="O47" s="135"/>
      <c r="P47" s="136"/>
      <c r="Q47" s="135"/>
      <c r="R47" s="136"/>
      <c r="T47" s="138" t="str">
        <f t="shared" si="11"/>
        <v/>
      </c>
      <c r="U47" s="160"/>
      <c r="V47" s="140" t="e">
        <f t="shared" si="14"/>
        <v>#DIV/0!</v>
      </c>
      <c r="W47" s="152"/>
      <c r="X47" s="48" t="e">
        <f t="shared" si="10"/>
        <v>#VALUE!</v>
      </c>
      <c r="Z47" s="355"/>
      <c r="AA47" s="355"/>
      <c r="AH47" s="358" t="s">
        <v>1665</v>
      </c>
      <c r="AI47" s="358"/>
      <c r="AJ47" s="358"/>
      <c r="AK47" s="358"/>
      <c r="AL47" s="358"/>
      <c r="AM47" s="358"/>
      <c r="AN47" s="358"/>
    </row>
    <row r="48" spans="2:40" ht="54.75" customHeight="1" x14ac:dyDescent="0.25">
      <c r="B48" s="301">
        <v>10</v>
      </c>
      <c r="C48" s="154" t="s">
        <v>470</v>
      </c>
      <c r="D48" s="128"/>
      <c r="E48" s="284" t="s">
        <v>471</v>
      </c>
      <c r="F48" s="284"/>
      <c r="G48" s="286"/>
      <c r="H48" s="128"/>
      <c r="I48" s="165"/>
      <c r="J48" s="137">
        <f>SUM(L48:Q48)</f>
        <v>0</v>
      </c>
      <c r="K48" s="137">
        <f t="shared" si="7"/>
        <v>0</v>
      </c>
      <c r="L48" s="135"/>
      <c r="M48" s="135"/>
      <c r="N48" s="135"/>
      <c r="O48" s="135"/>
      <c r="P48" s="136"/>
      <c r="Q48" s="135"/>
      <c r="R48" s="136"/>
      <c r="T48" s="138" t="str">
        <f t="shared" si="11"/>
        <v/>
      </c>
      <c r="U48" s="160" t="e">
        <f>1/$J$62</f>
        <v>#DIV/0!</v>
      </c>
      <c r="V48" s="140" t="e">
        <f t="shared" si="14"/>
        <v>#DIV/0!</v>
      </c>
      <c r="W48" s="152" t="e">
        <f>IF(R48=1,0,T48*U48)</f>
        <v>#VALUE!</v>
      </c>
      <c r="X48" s="48" t="e">
        <f t="shared" si="10"/>
        <v>#VALUE!</v>
      </c>
      <c r="Z48" s="355"/>
      <c r="AA48" s="355"/>
      <c r="AH48" s="358" t="s">
        <v>1666</v>
      </c>
      <c r="AI48" s="358"/>
      <c r="AJ48" s="358"/>
      <c r="AK48" s="358"/>
      <c r="AL48" s="358"/>
      <c r="AM48" s="358"/>
      <c r="AN48" s="358"/>
    </row>
    <row r="49" spans="2:40" ht="50.25" customHeight="1" x14ac:dyDescent="0.25">
      <c r="B49" s="301" t="s">
        <v>472</v>
      </c>
      <c r="C49" s="155" t="s">
        <v>473</v>
      </c>
      <c r="D49" s="128"/>
      <c r="E49" s="284" t="s">
        <v>474</v>
      </c>
      <c r="F49" s="284"/>
      <c r="G49" s="286"/>
      <c r="H49" s="128"/>
      <c r="I49" s="165"/>
      <c r="J49" s="165"/>
      <c r="K49" s="137">
        <f t="shared" si="7"/>
        <v>0</v>
      </c>
      <c r="L49" s="135"/>
      <c r="M49" s="135"/>
      <c r="N49" s="135"/>
      <c r="O49" s="135"/>
      <c r="P49" s="136"/>
      <c r="Q49" s="135"/>
      <c r="R49" s="136"/>
      <c r="T49" s="138" t="str">
        <f t="shared" si="11"/>
        <v/>
      </c>
      <c r="U49" s="160"/>
      <c r="V49" s="140" t="e">
        <f t="shared" si="14"/>
        <v>#DIV/0!</v>
      </c>
      <c r="W49" s="152"/>
      <c r="X49" s="48" t="e">
        <f t="shared" si="10"/>
        <v>#VALUE!</v>
      </c>
      <c r="Z49" s="355"/>
      <c r="AA49" s="355"/>
      <c r="AH49" s="358" t="s">
        <v>1667</v>
      </c>
      <c r="AI49" s="358"/>
      <c r="AJ49" s="358"/>
      <c r="AK49" s="358"/>
      <c r="AL49" s="358"/>
      <c r="AM49" s="358"/>
      <c r="AN49" s="358"/>
    </row>
    <row r="50" spans="2:40" ht="50.25" customHeight="1" x14ac:dyDescent="0.25">
      <c r="B50" s="301" t="s">
        <v>475</v>
      </c>
      <c r="C50" s="157" t="s">
        <v>476</v>
      </c>
      <c r="D50" s="128"/>
      <c r="E50" s="284" t="s">
        <v>477</v>
      </c>
      <c r="F50" s="284"/>
      <c r="G50" s="286"/>
      <c r="H50" s="128"/>
      <c r="I50" s="165"/>
      <c r="J50" s="165"/>
      <c r="K50" s="137">
        <f t="shared" si="7"/>
        <v>0</v>
      </c>
      <c r="L50" s="135"/>
      <c r="M50" s="135"/>
      <c r="N50" s="135"/>
      <c r="O50" s="135"/>
      <c r="P50" s="136"/>
      <c r="Q50" s="135"/>
      <c r="R50" s="136"/>
      <c r="T50" s="138" t="str">
        <f t="shared" si="11"/>
        <v/>
      </c>
      <c r="U50" s="160"/>
      <c r="V50" s="140" t="e">
        <f t="shared" si="14"/>
        <v>#DIV/0!</v>
      </c>
      <c r="W50" s="152"/>
      <c r="X50" s="48" t="e">
        <f t="shared" si="10"/>
        <v>#VALUE!</v>
      </c>
      <c r="Z50" s="355"/>
      <c r="AA50" s="355"/>
      <c r="AH50" s="358" t="s">
        <v>1668</v>
      </c>
      <c r="AI50" s="358"/>
      <c r="AJ50" s="358"/>
      <c r="AK50" s="358"/>
      <c r="AL50" s="358"/>
      <c r="AM50" s="358"/>
      <c r="AN50" s="358"/>
    </row>
    <row r="51" spans="2:40" ht="49.5" customHeight="1" x14ac:dyDescent="0.25">
      <c r="B51" s="301">
        <v>11</v>
      </c>
      <c r="C51" s="154" t="s">
        <v>478</v>
      </c>
      <c r="D51" s="128"/>
      <c r="E51" s="284"/>
      <c r="F51" s="284"/>
      <c r="G51" s="278" t="s">
        <v>479</v>
      </c>
      <c r="H51" s="128"/>
      <c r="I51" s="165"/>
      <c r="J51" s="137">
        <f>SUM(L51:Q51)</f>
        <v>0</v>
      </c>
      <c r="K51" s="137">
        <f t="shared" ref="K51" si="15">SUM(L51:Q51)</f>
        <v>0</v>
      </c>
      <c r="L51" s="135"/>
      <c r="M51" s="135"/>
      <c r="N51" s="135"/>
      <c r="O51" s="135"/>
      <c r="P51" s="136"/>
      <c r="Q51" s="135"/>
      <c r="R51" s="136"/>
      <c r="T51" s="138" t="str">
        <f t="shared" ref="T51" si="16">IF(SUM(L51:Q51)=1,((L51*0)+(M51*20)+(N51*40)+(O51*60)+(P51*80)+(Q51*100)),"")</f>
        <v/>
      </c>
      <c r="U51" s="160" t="e">
        <f>1/$J$62</f>
        <v>#DIV/0!</v>
      </c>
      <c r="V51" s="140" t="e">
        <f t="shared" si="14"/>
        <v>#DIV/0!</v>
      </c>
      <c r="W51" s="152" t="e">
        <f>IF(R51=1,0,T51*U51)</f>
        <v>#VALUE!</v>
      </c>
      <c r="X51" s="48" t="e">
        <f t="shared" ref="X51" si="17">IF(R51=1,0,T51*V51)</f>
        <v>#VALUE!</v>
      </c>
      <c r="Z51" s="355"/>
      <c r="AA51" s="355"/>
      <c r="AH51" s="357" t="s">
        <v>1669</v>
      </c>
      <c r="AI51" s="357"/>
      <c r="AJ51" s="357"/>
      <c r="AK51" s="357"/>
      <c r="AL51" s="357"/>
      <c r="AM51" s="357"/>
      <c r="AN51" s="357"/>
    </row>
    <row r="52" spans="2:40" ht="46.5" customHeight="1" x14ac:dyDescent="0.25">
      <c r="B52" s="301" t="s">
        <v>480</v>
      </c>
      <c r="C52" s="155" t="s">
        <v>481</v>
      </c>
      <c r="D52" s="128"/>
      <c r="E52" s="284"/>
      <c r="F52" s="284"/>
      <c r="G52" s="278" t="s">
        <v>482</v>
      </c>
      <c r="H52" s="128"/>
      <c r="I52" s="165"/>
      <c r="J52" s="165"/>
      <c r="K52" s="137">
        <f t="shared" ref="K52" si="18">SUM(L52:Q52)</f>
        <v>0</v>
      </c>
      <c r="L52" s="135"/>
      <c r="M52" s="135"/>
      <c r="N52" s="135"/>
      <c r="O52" s="135"/>
      <c r="P52" s="136"/>
      <c r="Q52" s="135"/>
      <c r="R52" s="136"/>
      <c r="T52" s="138" t="str">
        <f t="shared" ref="T52" si="19">IF(SUM(L52:Q52)=1,((L52*0)+(M52*20)+(N52*40)+(O52*60)+(P52*80)+(Q52*100)),"")</f>
        <v/>
      </c>
      <c r="U52" s="160"/>
      <c r="V52" s="140" t="e">
        <f t="shared" si="14"/>
        <v>#DIV/0!</v>
      </c>
      <c r="W52" s="152"/>
      <c r="X52" s="48" t="e">
        <f t="shared" ref="X52" si="20">IF(R52=1,0,T52*V52)</f>
        <v>#VALUE!</v>
      </c>
      <c r="Z52" s="355"/>
      <c r="AA52" s="355"/>
      <c r="AH52" s="358" t="s">
        <v>1670</v>
      </c>
      <c r="AI52" s="358"/>
      <c r="AJ52" s="358"/>
      <c r="AK52" s="358"/>
      <c r="AL52" s="358"/>
      <c r="AM52" s="358"/>
      <c r="AN52" s="358"/>
    </row>
    <row r="53" spans="2:40" ht="48.75" customHeight="1" x14ac:dyDescent="0.25">
      <c r="B53" s="301" t="s">
        <v>483</v>
      </c>
      <c r="C53" s="157" t="s">
        <v>484</v>
      </c>
      <c r="D53" s="189"/>
      <c r="E53" s="279"/>
      <c r="F53" s="279"/>
      <c r="G53" s="278" t="s">
        <v>485</v>
      </c>
      <c r="I53" s="165"/>
      <c r="J53" s="165"/>
      <c r="K53" s="137">
        <f t="shared" ref="K53:K60" si="21">SUM(L53:Q53)</f>
        <v>0</v>
      </c>
      <c r="L53" s="135"/>
      <c r="M53" s="135"/>
      <c r="N53" s="135"/>
      <c r="O53" s="135"/>
      <c r="P53" s="136"/>
      <c r="Q53" s="135"/>
      <c r="R53" s="136"/>
      <c r="T53" s="138" t="str">
        <f t="shared" ref="T53:T60" si="22">IF(SUM(L53:Q53)=1,((L53*0)+(M53*20)+(N53*40)+(O53*60)+(P53*80)+(Q53*100)),"")</f>
        <v/>
      </c>
      <c r="U53" s="160"/>
      <c r="V53" s="140" t="e">
        <f t="shared" si="14"/>
        <v>#DIV/0!</v>
      </c>
      <c r="W53" s="152"/>
      <c r="X53" s="48" t="e">
        <f t="shared" ref="X53:X60" si="23">IF(R53=1,0,T53*V53)</f>
        <v>#VALUE!</v>
      </c>
      <c r="Z53" s="355"/>
      <c r="AA53" s="355"/>
      <c r="AH53" s="358" t="s">
        <v>1671</v>
      </c>
      <c r="AI53" s="358"/>
      <c r="AJ53" s="358"/>
      <c r="AK53" s="358"/>
      <c r="AL53" s="358"/>
      <c r="AM53" s="358"/>
      <c r="AN53" s="358"/>
    </row>
    <row r="54" spans="2:40" ht="61.5" customHeight="1" x14ac:dyDescent="0.25">
      <c r="B54" s="301">
        <v>12</v>
      </c>
      <c r="C54" s="154" t="s">
        <v>486</v>
      </c>
      <c r="D54" s="189"/>
      <c r="E54" s="279" t="s">
        <v>487</v>
      </c>
      <c r="F54" s="279"/>
      <c r="G54" s="278" t="s">
        <v>488</v>
      </c>
      <c r="I54" s="165"/>
      <c r="J54" s="137">
        <f>SUM(L54:Q54)</f>
        <v>0</v>
      </c>
      <c r="K54" s="137">
        <f t="shared" si="21"/>
        <v>0</v>
      </c>
      <c r="L54" s="135"/>
      <c r="M54" s="135"/>
      <c r="N54" s="135"/>
      <c r="O54" s="135"/>
      <c r="P54" s="136"/>
      <c r="Q54" s="135"/>
      <c r="R54" s="136"/>
      <c r="T54" s="138" t="str">
        <f t="shared" si="22"/>
        <v/>
      </c>
      <c r="U54" s="160" t="e">
        <f>1/$J$62</f>
        <v>#DIV/0!</v>
      </c>
      <c r="V54" s="140" t="e">
        <f t="shared" si="14"/>
        <v>#DIV/0!</v>
      </c>
      <c r="W54" s="199" t="e">
        <f>IF(R54=1,0,T54*U54)</f>
        <v>#VALUE!</v>
      </c>
      <c r="X54" s="48" t="e">
        <f t="shared" si="23"/>
        <v>#VALUE!</v>
      </c>
      <c r="Z54" s="355"/>
      <c r="AA54" s="355"/>
      <c r="AH54" s="358" t="s">
        <v>1672</v>
      </c>
      <c r="AI54" s="358"/>
      <c r="AJ54" s="358"/>
      <c r="AK54" s="358"/>
      <c r="AL54" s="358"/>
      <c r="AM54" s="358"/>
      <c r="AN54" s="358"/>
    </row>
    <row r="55" spans="2:40" ht="46.5" customHeight="1" x14ac:dyDescent="0.25">
      <c r="B55" s="301" t="s">
        <v>489</v>
      </c>
      <c r="C55" s="155" t="s">
        <v>490</v>
      </c>
      <c r="D55" s="189"/>
      <c r="E55" s="279" t="s">
        <v>491</v>
      </c>
      <c r="F55" s="279"/>
      <c r="G55" s="279"/>
      <c r="I55" s="165"/>
      <c r="J55" s="165"/>
      <c r="K55" s="137">
        <f t="shared" si="21"/>
        <v>0</v>
      </c>
      <c r="L55" s="135"/>
      <c r="M55" s="135"/>
      <c r="N55" s="135"/>
      <c r="O55" s="135"/>
      <c r="P55" s="136"/>
      <c r="Q55" s="135"/>
      <c r="R55" s="136"/>
      <c r="T55" s="138" t="str">
        <f t="shared" si="22"/>
        <v/>
      </c>
      <c r="U55" s="160"/>
      <c r="V55" s="140" t="e">
        <f t="shared" si="14"/>
        <v>#DIV/0!</v>
      </c>
      <c r="W55" s="152"/>
      <c r="X55" s="48" t="e">
        <f t="shared" si="23"/>
        <v>#VALUE!</v>
      </c>
      <c r="Z55" s="355"/>
      <c r="AA55" s="355"/>
      <c r="AH55" s="358" t="s">
        <v>1673</v>
      </c>
      <c r="AI55" s="358"/>
      <c r="AJ55" s="358"/>
      <c r="AK55" s="358"/>
      <c r="AL55" s="358"/>
      <c r="AM55" s="358"/>
      <c r="AN55" s="358"/>
    </row>
    <row r="56" spans="2:40" ht="49.5" customHeight="1" x14ac:dyDescent="0.25">
      <c r="B56" s="301" t="s">
        <v>492</v>
      </c>
      <c r="C56" s="156" t="s">
        <v>493</v>
      </c>
      <c r="D56" s="189"/>
      <c r="E56" s="279" t="s">
        <v>494</v>
      </c>
      <c r="F56" s="279"/>
      <c r="G56" s="278" t="s">
        <v>495</v>
      </c>
      <c r="I56" s="165"/>
      <c r="J56" s="165"/>
      <c r="K56" s="137">
        <f t="shared" si="21"/>
        <v>0</v>
      </c>
      <c r="L56" s="135"/>
      <c r="M56" s="135"/>
      <c r="N56" s="135"/>
      <c r="O56" s="135"/>
      <c r="P56" s="136"/>
      <c r="Q56" s="135"/>
      <c r="R56" s="136"/>
      <c r="T56" s="138" t="str">
        <f t="shared" si="22"/>
        <v/>
      </c>
      <c r="U56" s="160"/>
      <c r="V56" s="140" t="e">
        <f t="shared" si="14"/>
        <v>#DIV/0!</v>
      </c>
      <c r="W56" s="152"/>
      <c r="X56" s="48" t="e">
        <f t="shared" si="23"/>
        <v>#VALUE!</v>
      </c>
      <c r="Z56" s="355"/>
      <c r="AA56" s="355"/>
      <c r="AH56" s="358" t="s">
        <v>1674</v>
      </c>
      <c r="AI56" s="358"/>
      <c r="AJ56" s="358"/>
      <c r="AK56" s="358"/>
      <c r="AL56" s="358"/>
      <c r="AM56" s="358"/>
      <c r="AN56" s="358"/>
    </row>
    <row r="57" spans="2:40" ht="53.25" customHeight="1" x14ac:dyDescent="0.25">
      <c r="B57" s="301" t="s">
        <v>496</v>
      </c>
      <c r="C57" s="156" t="s">
        <v>497</v>
      </c>
      <c r="D57" s="189"/>
      <c r="E57" s="279" t="s">
        <v>498</v>
      </c>
      <c r="F57" s="279"/>
      <c r="G57" s="279"/>
      <c r="I57" s="165"/>
      <c r="J57" s="165"/>
      <c r="K57" s="137">
        <f t="shared" si="21"/>
        <v>0</v>
      </c>
      <c r="L57" s="135"/>
      <c r="M57" s="135"/>
      <c r="N57" s="135"/>
      <c r="O57" s="135"/>
      <c r="P57" s="136"/>
      <c r="Q57" s="135"/>
      <c r="R57" s="136"/>
      <c r="T57" s="138" t="str">
        <f t="shared" si="22"/>
        <v/>
      </c>
      <c r="U57" s="160"/>
      <c r="V57" s="140" t="e">
        <f t="shared" si="14"/>
        <v>#DIV/0!</v>
      </c>
      <c r="W57" s="152"/>
      <c r="X57" s="48" t="e">
        <f t="shared" si="23"/>
        <v>#VALUE!</v>
      </c>
      <c r="Z57" s="355"/>
      <c r="AA57" s="355"/>
      <c r="AH57" s="358" t="s">
        <v>1675</v>
      </c>
      <c r="AI57" s="358"/>
      <c r="AJ57" s="358"/>
      <c r="AK57" s="358"/>
      <c r="AL57" s="358"/>
      <c r="AM57" s="358"/>
      <c r="AN57" s="358"/>
    </row>
    <row r="58" spans="2:40" ht="48.75" customHeight="1" x14ac:dyDescent="0.25">
      <c r="B58" s="301" t="s">
        <v>499</v>
      </c>
      <c r="C58" s="156" t="s">
        <v>500</v>
      </c>
      <c r="D58" s="189"/>
      <c r="E58" s="279" t="s">
        <v>501</v>
      </c>
      <c r="F58" s="279"/>
      <c r="G58" s="279"/>
      <c r="I58" s="165"/>
      <c r="J58" s="165"/>
      <c r="K58" s="137">
        <f t="shared" si="21"/>
        <v>0</v>
      </c>
      <c r="L58" s="135"/>
      <c r="M58" s="135"/>
      <c r="N58" s="135"/>
      <c r="O58" s="135"/>
      <c r="P58" s="136"/>
      <c r="Q58" s="135"/>
      <c r="R58" s="136"/>
      <c r="T58" s="138" t="str">
        <f t="shared" si="22"/>
        <v/>
      </c>
      <c r="U58" s="160"/>
      <c r="V58" s="140" t="e">
        <f t="shared" si="14"/>
        <v>#DIV/0!</v>
      </c>
      <c r="W58" s="152"/>
      <c r="X58" s="48" t="e">
        <f t="shared" si="23"/>
        <v>#VALUE!</v>
      </c>
      <c r="Z58" s="355"/>
      <c r="AA58" s="355"/>
      <c r="AH58" s="358" t="s">
        <v>1676</v>
      </c>
      <c r="AI58" s="358"/>
      <c r="AJ58" s="358"/>
      <c r="AK58" s="358"/>
      <c r="AL58" s="358"/>
      <c r="AM58" s="358"/>
      <c r="AN58" s="358"/>
    </row>
    <row r="59" spans="2:40" ht="51.75" customHeight="1" x14ac:dyDescent="0.25">
      <c r="B59" s="301" t="s">
        <v>502</v>
      </c>
      <c r="C59" s="156" t="s">
        <v>503</v>
      </c>
      <c r="D59" s="189"/>
      <c r="E59" s="279" t="s">
        <v>504</v>
      </c>
      <c r="F59" s="279"/>
      <c r="G59" s="278" t="s">
        <v>505</v>
      </c>
      <c r="I59" s="165"/>
      <c r="J59" s="165"/>
      <c r="K59" s="137">
        <f t="shared" si="21"/>
        <v>0</v>
      </c>
      <c r="L59" s="135"/>
      <c r="M59" s="135"/>
      <c r="N59" s="135"/>
      <c r="O59" s="135"/>
      <c r="P59" s="136"/>
      <c r="Q59" s="135"/>
      <c r="R59" s="136"/>
      <c r="T59" s="138" t="str">
        <f t="shared" si="22"/>
        <v/>
      </c>
      <c r="U59" s="160"/>
      <c r="V59" s="140" t="e">
        <f t="shared" si="14"/>
        <v>#DIV/0!</v>
      </c>
      <c r="W59" s="152"/>
      <c r="X59" s="48" t="e">
        <f t="shared" si="23"/>
        <v>#VALUE!</v>
      </c>
      <c r="Z59" s="355"/>
      <c r="AA59" s="355"/>
      <c r="AH59" s="358" t="s">
        <v>1677</v>
      </c>
      <c r="AI59" s="358"/>
      <c r="AJ59" s="358"/>
      <c r="AK59" s="358"/>
      <c r="AL59" s="358"/>
      <c r="AM59" s="358"/>
      <c r="AN59" s="358"/>
    </row>
    <row r="60" spans="2:40" ht="63.75" customHeight="1" x14ac:dyDescent="0.25">
      <c r="B60" s="301" t="s">
        <v>506</v>
      </c>
      <c r="C60" s="157" t="s">
        <v>507</v>
      </c>
      <c r="D60" s="189"/>
      <c r="E60" s="279" t="s">
        <v>508</v>
      </c>
      <c r="F60" s="279"/>
      <c r="G60" s="279"/>
      <c r="I60" s="165"/>
      <c r="J60" s="165"/>
      <c r="K60" s="137">
        <f t="shared" si="21"/>
        <v>0</v>
      </c>
      <c r="L60" s="135"/>
      <c r="M60" s="135"/>
      <c r="N60" s="135"/>
      <c r="O60" s="135"/>
      <c r="P60" s="136"/>
      <c r="Q60" s="135"/>
      <c r="R60" s="136"/>
      <c r="T60" s="138" t="str">
        <f t="shared" si="22"/>
        <v/>
      </c>
      <c r="U60" s="160"/>
      <c r="V60" s="140" t="e">
        <f t="shared" si="14"/>
        <v>#DIV/0!</v>
      </c>
      <c r="W60" s="152"/>
      <c r="X60" s="48" t="e">
        <f t="shared" si="23"/>
        <v>#VALUE!</v>
      </c>
      <c r="Z60" s="355"/>
      <c r="AA60" s="355"/>
      <c r="AH60" s="358" t="s">
        <v>1678</v>
      </c>
      <c r="AI60" s="358"/>
      <c r="AJ60" s="358"/>
      <c r="AK60" s="358"/>
      <c r="AL60" s="358"/>
      <c r="AM60" s="358"/>
      <c r="AN60" s="358"/>
    </row>
    <row r="61" spans="2:40" x14ac:dyDescent="0.25">
      <c r="C61" s="165"/>
      <c r="G61" s="116"/>
    </row>
    <row r="62" spans="2:40" x14ac:dyDescent="0.25">
      <c r="C62" s="165"/>
      <c r="J62" s="163">
        <f>SUM(J10:J60)</f>
        <v>0</v>
      </c>
      <c r="K62" s="163">
        <f>SUM(K10:K60)</f>
        <v>0</v>
      </c>
      <c r="S62" s="131" t="s">
        <v>509</v>
      </c>
      <c r="T62" s="142">
        <f>SUMIF(J62,12-W64,W62)</f>
        <v>0</v>
      </c>
      <c r="W62" s="184" t="e">
        <f>SUM(W10:W60)</f>
        <v>#VALUE!</v>
      </c>
      <c r="X62" s="184" t="e">
        <f>SUM(X10:X60)</f>
        <v>#VALUE!</v>
      </c>
    </row>
    <row r="63" spans="2:40" x14ac:dyDescent="0.25">
      <c r="C63" s="165"/>
      <c r="S63" s="131" t="s">
        <v>510</v>
      </c>
      <c r="T63" s="142">
        <f>SUMIF(K62,51-W65,X62)</f>
        <v>0</v>
      </c>
      <c r="Y63" s="141"/>
    </row>
    <row r="64" spans="2:40" x14ac:dyDescent="0.25">
      <c r="C64" s="165"/>
      <c r="V64" s="163" t="s">
        <v>517</v>
      </c>
      <c r="W64" s="163">
        <f>SUM(R10,R12,R14,R16,R17,R25,R26,R34,R41,R48,R51,R54)</f>
        <v>0</v>
      </c>
      <c r="Y64" s="141"/>
    </row>
    <row r="65" spans="3:33" x14ac:dyDescent="0.25">
      <c r="C65" s="165"/>
      <c r="V65" s="163" t="s">
        <v>518</v>
      </c>
      <c r="W65" s="163">
        <f>SUM(R10:R60)</f>
        <v>0</v>
      </c>
    </row>
    <row r="66" spans="3:33" ht="13.5" customHeight="1" x14ac:dyDescent="0.25">
      <c r="C66" s="165"/>
    </row>
    <row r="67" spans="3:33" x14ac:dyDescent="0.25">
      <c r="C67" s="165"/>
    </row>
    <row r="74" spans="3:33" ht="22.5" customHeight="1" x14ac:dyDescent="0.25">
      <c r="AB74" s="164"/>
      <c r="AC74" s="164"/>
      <c r="AD74" s="164"/>
    </row>
    <row r="76" spans="3:33" ht="15" customHeight="1" x14ac:dyDescent="0.25">
      <c r="AB76" s="164"/>
      <c r="AC76" s="164"/>
      <c r="AD76" s="164"/>
      <c r="AE76" s="164"/>
      <c r="AF76" s="164"/>
      <c r="AG76" s="164"/>
    </row>
  </sheetData>
  <sheetProtection formatCells="0" formatColumns="0" formatRows="0" insertColumns="0" insertRows="0" insertHyperlinks="0" deleteColumns="0" deleteRows="0" sort="0" autoFilter="0" pivotTables="0"/>
  <mergeCells count="108">
    <mergeCell ref="C6:S6"/>
    <mergeCell ref="Z22:AA22"/>
    <mergeCell ref="Z23:AA23"/>
    <mergeCell ref="Z24:AA24"/>
    <mergeCell ref="Z26:AA26"/>
    <mergeCell ref="AH60:AN60"/>
    <mergeCell ref="Z60:AA60"/>
    <mergeCell ref="Z53:AA53"/>
    <mergeCell ref="Z54:AA54"/>
    <mergeCell ref="Z55:AA55"/>
    <mergeCell ref="Z56:AA56"/>
    <mergeCell ref="Z57:AA57"/>
    <mergeCell ref="Z58:AA58"/>
    <mergeCell ref="Z59:AA59"/>
    <mergeCell ref="AH53:AN53"/>
    <mergeCell ref="AH56:AN56"/>
    <mergeCell ref="AH57:AN57"/>
    <mergeCell ref="AH58:AN58"/>
    <mergeCell ref="AH59:AN59"/>
    <mergeCell ref="Z52:AA52"/>
    <mergeCell ref="Z38:AA38"/>
    <mergeCell ref="Z39:AA39"/>
    <mergeCell ref="Z40:AA40"/>
    <mergeCell ref="Z41:AA41"/>
    <mergeCell ref="Z28:AA28"/>
    <mergeCell ref="Z47:AA47"/>
    <mergeCell ref="Z32:AA32"/>
    <mergeCell ref="Z33:AA33"/>
    <mergeCell ref="Z34:AA34"/>
    <mergeCell ref="Z35:AA35"/>
    <mergeCell ref="Z36:AA36"/>
    <mergeCell ref="Z48:AA48"/>
    <mergeCell ref="Z49:AA49"/>
    <mergeCell ref="Z50:AA50"/>
    <mergeCell ref="Z51:AA51"/>
    <mergeCell ref="Z44:AA44"/>
    <mergeCell ref="Z45:AA45"/>
    <mergeCell ref="Z46:AA46"/>
    <mergeCell ref="Z29:AA29"/>
    <mergeCell ref="Z30:AA30"/>
    <mergeCell ref="Z31:AA31"/>
    <mergeCell ref="Z43:AA43"/>
    <mergeCell ref="Z42:AA42"/>
    <mergeCell ref="Z37:AA37"/>
    <mergeCell ref="J7:R7"/>
    <mergeCell ref="C1:W1"/>
    <mergeCell ref="C2:V2"/>
    <mergeCell ref="C3:V3"/>
    <mergeCell ref="E7:E8"/>
    <mergeCell ref="G7:G8"/>
    <mergeCell ref="C7:C8"/>
    <mergeCell ref="T7:V7"/>
    <mergeCell ref="L5:AD5"/>
    <mergeCell ref="Z10:AA10"/>
    <mergeCell ref="Z11:AA11"/>
    <mergeCell ref="Z27:AA27"/>
    <mergeCell ref="Z16:AA16"/>
    <mergeCell ref="Z17:AA17"/>
    <mergeCell ref="Z25:AA25"/>
    <mergeCell ref="Z18:AA18"/>
    <mergeCell ref="Z19:AA19"/>
    <mergeCell ref="Z12:AA12"/>
    <mergeCell ref="Z13:AA13"/>
    <mergeCell ref="Z14:AA14"/>
    <mergeCell ref="Z15:AA15"/>
    <mergeCell ref="Z20:AA20"/>
    <mergeCell ref="Z21:AA21"/>
    <mergeCell ref="AH36:AN36"/>
    <mergeCell ref="AH48:AN48"/>
    <mergeCell ref="AH45:AN45"/>
    <mergeCell ref="AH46:AN46"/>
    <mergeCell ref="AH7:AN8"/>
    <mergeCell ref="AH16:AN16"/>
    <mergeCell ref="AH17:AN17"/>
    <mergeCell ref="AH25:AN25"/>
    <mergeCell ref="AH18:AN18"/>
    <mergeCell ref="AH11:AN11"/>
    <mergeCell ref="AH19:AN19"/>
    <mergeCell ref="AH20:AN20"/>
    <mergeCell ref="AH21:AN21"/>
    <mergeCell ref="AH12:AN12"/>
    <mergeCell ref="AH13:AN13"/>
    <mergeCell ref="AH14:AN14"/>
    <mergeCell ref="AH15:AN15"/>
    <mergeCell ref="AH50:AN50"/>
    <mergeCell ref="AH54:AN54"/>
    <mergeCell ref="AH55:AN55"/>
    <mergeCell ref="AH52:AN52"/>
    <mergeCell ref="AH51:AN51"/>
    <mergeCell ref="AH47:AN47"/>
    <mergeCell ref="AH26:AN26"/>
    <mergeCell ref="AH23:AN23"/>
    <mergeCell ref="AH49:AN49"/>
    <mergeCell ref="AH31:AN31"/>
    <mergeCell ref="AH35:AN35"/>
    <mergeCell ref="AH24:AN24"/>
    <mergeCell ref="AH41:AN41"/>
    <mergeCell ref="AH42:AN42"/>
    <mergeCell ref="AH43:AN43"/>
    <mergeCell ref="AH44:AN44"/>
    <mergeCell ref="AH38:AN38"/>
    <mergeCell ref="AH27:AN27"/>
    <mergeCell ref="AH28:AN28"/>
    <mergeCell ref="AH29:AN29"/>
    <mergeCell ref="AH30:AN30"/>
    <mergeCell ref="AH39:AN39"/>
    <mergeCell ref="AH40:AN40"/>
    <mergeCell ref="AH34:AN34"/>
  </mergeCells>
  <conditionalFormatting sqref="K10">
    <cfRule type="cellIs" dxfId="609" priority="1093" stopIfTrue="1" operator="notEqual">
      <formula>1</formula>
    </cfRule>
    <cfRule type="cellIs" dxfId="608" priority="1094" stopIfTrue="1" operator="equal">
      <formula>1</formula>
    </cfRule>
  </conditionalFormatting>
  <conditionalFormatting sqref="T63">
    <cfRule type="containsBlanks" dxfId="607" priority="822" stopIfTrue="1">
      <formula>LEN(TRIM(T63))=0</formula>
    </cfRule>
    <cfRule type="cellIs" dxfId="606" priority="823" stopIfTrue="1" operator="lessThan">
      <formula>19.999</formula>
    </cfRule>
    <cfRule type="cellIs" dxfId="605" priority="824" stopIfTrue="1" operator="lessThan">
      <formula>39.999</formula>
    </cfRule>
    <cfRule type="cellIs" dxfId="604" priority="825" stopIfTrue="1" operator="lessThan">
      <formula>59.999</formula>
    </cfRule>
    <cfRule type="cellIs" dxfId="603" priority="826" stopIfTrue="1" operator="lessThan">
      <formula>79.999</formula>
    </cfRule>
    <cfRule type="cellIs" dxfId="602" priority="827" stopIfTrue="1" operator="lessThan">
      <formula>89.999</formula>
    </cfRule>
    <cfRule type="cellIs" dxfId="601" priority="828" stopIfTrue="1" operator="between">
      <formula>90</formula>
      <formula>100</formula>
    </cfRule>
  </conditionalFormatting>
  <conditionalFormatting sqref="T62">
    <cfRule type="containsBlanks" dxfId="600" priority="591" stopIfTrue="1">
      <formula>LEN(TRIM(T62))=0</formula>
    </cfRule>
    <cfRule type="cellIs" dxfId="599" priority="592" stopIfTrue="1" operator="lessThan">
      <formula>19.999</formula>
    </cfRule>
    <cfRule type="cellIs" dxfId="598" priority="593" stopIfTrue="1" operator="lessThan">
      <formula>39.999</formula>
    </cfRule>
    <cfRule type="cellIs" dxfId="597" priority="594" stopIfTrue="1" operator="lessThan">
      <formula>59.999</formula>
    </cfRule>
    <cfRule type="cellIs" dxfId="596" priority="595" stopIfTrue="1" operator="lessThan">
      <formula>79.999</formula>
    </cfRule>
    <cfRule type="cellIs" dxfId="595" priority="596" stopIfTrue="1" operator="lessThan">
      <formula>89.999</formula>
    </cfRule>
    <cfRule type="cellIs" dxfId="594" priority="597" stopIfTrue="1" operator="between">
      <formula>90</formula>
      <formula>100</formula>
    </cfRule>
  </conditionalFormatting>
  <conditionalFormatting sqref="J10">
    <cfRule type="cellIs" dxfId="593" priority="474" stopIfTrue="1" operator="notEqual">
      <formula>1</formula>
    </cfRule>
    <cfRule type="cellIs" dxfId="592" priority="475" stopIfTrue="1" operator="equal">
      <formula>1</formula>
    </cfRule>
  </conditionalFormatting>
  <conditionalFormatting sqref="J16">
    <cfRule type="cellIs" dxfId="591" priority="194" stopIfTrue="1" operator="notEqual">
      <formula>1</formula>
    </cfRule>
    <cfRule type="cellIs" dxfId="590" priority="195" stopIfTrue="1" operator="equal">
      <formula>1</formula>
    </cfRule>
  </conditionalFormatting>
  <conditionalFormatting sqref="J17">
    <cfRule type="cellIs" dxfId="589" priority="192" stopIfTrue="1" operator="notEqual">
      <formula>1</formula>
    </cfRule>
    <cfRule type="cellIs" dxfId="588" priority="193" stopIfTrue="1" operator="equal">
      <formula>1</formula>
    </cfRule>
  </conditionalFormatting>
  <conditionalFormatting sqref="J26">
    <cfRule type="cellIs" dxfId="587" priority="190" stopIfTrue="1" operator="notEqual">
      <formula>1</formula>
    </cfRule>
    <cfRule type="cellIs" dxfId="586" priority="191" stopIfTrue="1" operator="equal">
      <formula>1</formula>
    </cfRule>
  </conditionalFormatting>
  <conditionalFormatting sqref="J34">
    <cfRule type="cellIs" dxfId="585" priority="188" stopIfTrue="1" operator="notEqual">
      <formula>1</formula>
    </cfRule>
    <cfRule type="cellIs" dxfId="584" priority="189" stopIfTrue="1" operator="equal">
      <formula>1</formula>
    </cfRule>
  </conditionalFormatting>
  <conditionalFormatting sqref="J41">
    <cfRule type="cellIs" dxfId="583" priority="186" stopIfTrue="1" operator="notEqual">
      <formula>1</formula>
    </cfRule>
    <cfRule type="cellIs" dxfId="582" priority="187" stopIfTrue="1" operator="equal">
      <formula>1</formula>
    </cfRule>
  </conditionalFormatting>
  <conditionalFormatting sqref="J48">
    <cfRule type="cellIs" dxfId="581" priority="184" stopIfTrue="1" operator="notEqual">
      <formula>1</formula>
    </cfRule>
    <cfRule type="cellIs" dxfId="580" priority="185" stopIfTrue="1" operator="equal">
      <formula>1</formula>
    </cfRule>
  </conditionalFormatting>
  <conditionalFormatting sqref="K11">
    <cfRule type="cellIs" dxfId="579" priority="182" stopIfTrue="1" operator="notEqual">
      <formula>1</formula>
    </cfRule>
    <cfRule type="cellIs" dxfId="578" priority="183" stopIfTrue="1" operator="equal">
      <formula>1</formula>
    </cfRule>
  </conditionalFormatting>
  <conditionalFormatting sqref="K16">
    <cfRule type="cellIs" dxfId="577" priority="180" stopIfTrue="1" operator="notEqual">
      <formula>1</formula>
    </cfRule>
    <cfRule type="cellIs" dxfId="576" priority="181" stopIfTrue="1" operator="equal">
      <formula>1</formula>
    </cfRule>
  </conditionalFormatting>
  <conditionalFormatting sqref="K17">
    <cfRule type="cellIs" dxfId="575" priority="178" stopIfTrue="1" operator="notEqual">
      <formula>1</formula>
    </cfRule>
    <cfRule type="cellIs" dxfId="574" priority="179" stopIfTrue="1" operator="equal">
      <formula>1</formula>
    </cfRule>
  </conditionalFormatting>
  <conditionalFormatting sqref="K25">
    <cfRule type="cellIs" dxfId="573" priority="176" stopIfTrue="1" operator="notEqual">
      <formula>1</formula>
    </cfRule>
    <cfRule type="cellIs" dxfId="572" priority="177" stopIfTrue="1" operator="equal">
      <formula>1</formula>
    </cfRule>
  </conditionalFormatting>
  <conditionalFormatting sqref="K18">
    <cfRule type="cellIs" dxfId="571" priority="174" stopIfTrue="1" operator="notEqual">
      <formula>1</formula>
    </cfRule>
    <cfRule type="cellIs" dxfId="570" priority="175" stopIfTrue="1" operator="equal">
      <formula>1</formula>
    </cfRule>
  </conditionalFormatting>
  <conditionalFormatting sqref="K19">
    <cfRule type="cellIs" dxfId="569" priority="172" stopIfTrue="1" operator="notEqual">
      <formula>1</formula>
    </cfRule>
    <cfRule type="cellIs" dxfId="568" priority="173" stopIfTrue="1" operator="equal">
      <formula>1</formula>
    </cfRule>
  </conditionalFormatting>
  <conditionalFormatting sqref="K20">
    <cfRule type="cellIs" dxfId="567" priority="170" stopIfTrue="1" operator="notEqual">
      <formula>1</formula>
    </cfRule>
    <cfRule type="cellIs" dxfId="566" priority="171" stopIfTrue="1" operator="equal">
      <formula>1</formula>
    </cfRule>
  </conditionalFormatting>
  <conditionalFormatting sqref="K21">
    <cfRule type="cellIs" dxfId="565" priority="168" stopIfTrue="1" operator="notEqual">
      <formula>1</formula>
    </cfRule>
    <cfRule type="cellIs" dxfId="564" priority="169" stopIfTrue="1" operator="equal">
      <formula>1</formula>
    </cfRule>
  </conditionalFormatting>
  <conditionalFormatting sqref="K22">
    <cfRule type="cellIs" dxfId="563" priority="166" stopIfTrue="1" operator="notEqual">
      <formula>1</formula>
    </cfRule>
    <cfRule type="cellIs" dxfId="562" priority="167" stopIfTrue="1" operator="equal">
      <formula>1</formula>
    </cfRule>
  </conditionalFormatting>
  <conditionalFormatting sqref="K23">
    <cfRule type="cellIs" dxfId="561" priority="164" stopIfTrue="1" operator="notEqual">
      <formula>1</formula>
    </cfRule>
    <cfRule type="cellIs" dxfId="560" priority="165" stopIfTrue="1" operator="equal">
      <formula>1</formula>
    </cfRule>
  </conditionalFormatting>
  <conditionalFormatting sqref="K24">
    <cfRule type="cellIs" dxfId="559" priority="162" stopIfTrue="1" operator="notEqual">
      <formula>1</formula>
    </cfRule>
    <cfRule type="cellIs" dxfId="558" priority="163" stopIfTrue="1" operator="equal">
      <formula>1</formula>
    </cfRule>
  </conditionalFormatting>
  <conditionalFormatting sqref="K26">
    <cfRule type="cellIs" dxfId="557" priority="160" stopIfTrue="1" operator="notEqual">
      <formula>1</formula>
    </cfRule>
    <cfRule type="cellIs" dxfId="556" priority="161" stopIfTrue="1" operator="equal">
      <formula>1</formula>
    </cfRule>
  </conditionalFormatting>
  <conditionalFormatting sqref="K27">
    <cfRule type="cellIs" dxfId="555" priority="158" stopIfTrue="1" operator="notEqual">
      <formula>1</formula>
    </cfRule>
    <cfRule type="cellIs" dxfId="554" priority="159" stopIfTrue="1" operator="equal">
      <formula>1</formula>
    </cfRule>
  </conditionalFormatting>
  <conditionalFormatting sqref="K28">
    <cfRule type="cellIs" dxfId="553" priority="156" stopIfTrue="1" operator="notEqual">
      <formula>1</formula>
    </cfRule>
    <cfRule type="cellIs" dxfId="552" priority="157" stopIfTrue="1" operator="equal">
      <formula>1</formula>
    </cfRule>
  </conditionalFormatting>
  <conditionalFormatting sqref="K29">
    <cfRule type="cellIs" dxfId="551" priority="154" stopIfTrue="1" operator="notEqual">
      <formula>1</formula>
    </cfRule>
    <cfRule type="cellIs" dxfId="550" priority="155" stopIfTrue="1" operator="equal">
      <formula>1</formula>
    </cfRule>
  </conditionalFormatting>
  <conditionalFormatting sqref="K30">
    <cfRule type="cellIs" dxfId="549" priority="152" stopIfTrue="1" operator="notEqual">
      <formula>1</formula>
    </cfRule>
    <cfRule type="cellIs" dxfId="548" priority="153" stopIfTrue="1" operator="equal">
      <formula>1</formula>
    </cfRule>
  </conditionalFormatting>
  <conditionalFormatting sqref="K31">
    <cfRule type="cellIs" dxfId="547" priority="150" stopIfTrue="1" operator="notEqual">
      <formula>1</formula>
    </cfRule>
    <cfRule type="cellIs" dxfId="546" priority="151" stopIfTrue="1" operator="equal">
      <formula>1</formula>
    </cfRule>
  </conditionalFormatting>
  <conditionalFormatting sqref="K32">
    <cfRule type="cellIs" dxfId="545" priority="148" stopIfTrue="1" operator="notEqual">
      <formula>1</formula>
    </cfRule>
    <cfRule type="cellIs" dxfId="544" priority="149" stopIfTrue="1" operator="equal">
      <formula>1</formula>
    </cfRule>
  </conditionalFormatting>
  <conditionalFormatting sqref="K33">
    <cfRule type="cellIs" dxfId="543" priority="146" stopIfTrue="1" operator="notEqual">
      <formula>1</formula>
    </cfRule>
    <cfRule type="cellIs" dxfId="542" priority="147" stopIfTrue="1" operator="equal">
      <formula>1</formula>
    </cfRule>
  </conditionalFormatting>
  <conditionalFormatting sqref="K34">
    <cfRule type="cellIs" dxfId="541" priority="144" stopIfTrue="1" operator="notEqual">
      <formula>1</formula>
    </cfRule>
    <cfRule type="cellIs" dxfId="540" priority="145" stopIfTrue="1" operator="equal">
      <formula>1</formula>
    </cfRule>
  </conditionalFormatting>
  <conditionalFormatting sqref="K35">
    <cfRule type="cellIs" dxfId="539" priority="142" stopIfTrue="1" operator="notEqual">
      <formula>1</formula>
    </cfRule>
    <cfRule type="cellIs" dxfId="538" priority="143" stopIfTrue="1" operator="equal">
      <formula>1</formula>
    </cfRule>
  </conditionalFormatting>
  <conditionalFormatting sqref="K36">
    <cfRule type="cellIs" dxfId="537" priority="140" stopIfTrue="1" operator="notEqual">
      <formula>1</formula>
    </cfRule>
    <cfRule type="cellIs" dxfId="536" priority="141" stopIfTrue="1" operator="equal">
      <formula>1</formula>
    </cfRule>
  </conditionalFormatting>
  <conditionalFormatting sqref="K37">
    <cfRule type="cellIs" dxfId="535" priority="138" stopIfTrue="1" operator="notEqual">
      <formula>1</formula>
    </cfRule>
    <cfRule type="cellIs" dxfId="534" priority="139" stopIfTrue="1" operator="equal">
      <formula>1</formula>
    </cfRule>
  </conditionalFormatting>
  <conditionalFormatting sqref="K38">
    <cfRule type="cellIs" dxfId="533" priority="136" stopIfTrue="1" operator="notEqual">
      <formula>1</formula>
    </cfRule>
    <cfRule type="cellIs" dxfId="532" priority="137" stopIfTrue="1" operator="equal">
      <formula>1</formula>
    </cfRule>
  </conditionalFormatting>
  <conditionalFormatting sqref="K39">
    <cfRule type="cellIs" dxfId="531" priority="134" stopIfTrue="1" operator="notEqual">
      <formula>1</formula>
    </cfRule>
    <cfRule type="cellIs" dxfId="530" priority="135" stopIfTrue="1" operator="equal">
      <formula>1</formula>
    </cfRule>
  </conditionalFormatting>
  <conditionalFormatting sqref="K40">
    <cfRule type="cellIs" dxfId="529" priority="132" stopIfTrue="1" operator="notEqual">
      <formula>1</formula>
    </cfRule>
    <cfRule type="cellIs" dxfId="528" priority="133" stopIfTrue="1" operator="equal">
      <formula>1</formula>
    </cfRule>
  </conditionalFormatting>
  <conditionalFormatting sqref="K41">
    <cfRule type="cellIs" dxfId="527" priority="130" stopIfTrue="1" operator="notEqual">
      <formula>1</formula>
    </cfRule>
    <cfRule type="cellIs" dxfId="526" priority="131" stopIfTrue="1" operator="equal">
      <formula>1</formula>
    </cfRule>
  </conditionalFormatting>
  <conditionalFormatting sqref="K42">
    <cfRule type="cellIs" dxfId="525" priority="128" stopIfTrue="1" operator="notEqual">
      <formula>1</formula>
    </cfRule>
    <cfRule type="cellIs" dxfId="524" priority="129" stopIfTrue="1" operator="equal">
      <formula>1</formula>
    </cfRule>
  </conditionalFormatting>
  <conditionalFormatting sqref="K43">
    <cfRule type="cellIs" dxfId="523" priority="126" stopIfTrue="1" operator="notEqual">
      <formula>1</formula>
    </cfRule>
    <cfRule type="cellIs" dxfId="522" priority="127" stopIfTrue="1" operator="equal">
      <formula>1</formula>
    </cfRule>
  </conditionalFormatting>
  <conditionalFormatting sqref="K44">
    <cfRule type="cellIs" dxfId="521" priority="124" stopIfTrue="1" operator="notEqual">
      <formula>1</formula>
    </cfRule>
    <cfRule type="cellIs" dxfId="520" priority="125" stopIfTrue="1" operator="equal">
      <formula>1</formula>
    </cfRule>
  </conditionalFormatting>
  <conditionalFormatting sqref="K45">
    <cfRule type="cellIs" dxfId="519" priority="122" stopIfTrue="1" operator="notEqual">
      <formula>1</formula>
    </cfRule>
    <cfRule type="cellIs" dxfId="518" priority="123" stopIfTrue="1" operator="equal">
      <formula>1</formula>
    </cfRule>
  </conditionalFormatting>
  <conditionalFormatting sqref="K46">
    <cfRule type="cellIs" dxfId="517" priority="120" stopIfTrue="1" operator="notEqual">
      <formula>1</formula>
    </cfRule>
    <cfRule type="cellIs" dxfId="516" priority="121" stopIfTrue="1" operator="equal">
      <formula>1</formula>
    </cfRule>
  </conditionalFormatting>
  <conditionalFormatting sqref="K48">
    <cfRule type="cellIs" dxfId="515" priority="118" stopIfTrue="1" operator="notEqual">
      <formula>1</formula>
    </cfRule>
    <cfRule type="cellIs" dxfId="514" priority="119" stopIfTrue="1" operator="equal">
      <formula>1</formula>
    </cfRule>
  </conditionalFormatting>
  <conditionalFormatting sqref="K49">
    <cfRule type="cellIs" dxfId="513" priority="116" stopIfTrue="1" operator="notEqual">
      <formula>1</formula>
    </cfRule>
    <cfRule type="cellIs" dxfId="512" priority="117" stopIfTrue="1" operator="equal">
      <formula>1</formula>
    </cfRule>
  </conditionalFormatting>
  <conditionalFormatting sqref="K50">
    <cfRule type="cellIs" dxfId="511" priority="114" stopIfTrue="1" operator="notEqual">
      <formula>1</formula>
    </cfRule>
    <cfRule type="cellIs" dxfId="510" priority="115" stopIfTrue="1" operator="equal">
      <formula>1</formula>
    </cfRule>
  </conditionalFormatting>
  <conditionalFormatting sqref="K51">
    <cfRule type="cellIs" dxfId="509" priority="112" stopIfTrue="1" operator="notEqual">
      <formula>1</formula>
    </cfRule>
    <cfRule type="cellIs" dxfId="508" priority="113" stopIfTrue="1" operator="equal">
      <formula>1</formula>
    </cfRule>
  </conditionalFormatting>
  <conditionalFormatting sqref="K52">
    <cfRule type="cellIs" dxfId="507" priority="110" stopIfTrue="1" operator="notEqual">
      <formula>1</formula>
    </cfRule>
    <cfRule type="cellIs" dxfId="506" priority="111" stopIfTrue="1" operator="equal">
      <formula>1</formula>
    </cfRule>
  </conditionalFormatting>
  <conditionalFormatting sqref="X10">
    <cfRule type="expression" dxfId="505" priority="1191" stopIfTrue="1">
      <formula>#REF!=0</formula>
    </cfRule>
  </conditionalFormatting>
  <conditionalFormatting sqref="X11">
    <cfRule type="expression" dxfId="504" priority="1192" stopIfTrue="1">
      <formula>#REF!=0</formula>
    </cfRule>
  </conditionalFormatting>
  <conditionalFormatting sqref="X16">
    <cfRule type="expression" dxfId="503" priority="1193" stopIfTrue="1">
      <formula>#REF!=0</formula>
    </cfRule>
  </conditionalFormatting>
  <conditionalFormatting sqref="X17">
    <cfRule type="expression" dxfId="502" priority="1194" stopIfTrue="1">
      <formula>#REF!=0</formula>
    </cfRule>
  </conditionalFormatting>
  <conditionalFormatting sqref="X25">
    <cfRule type="expression" dxfId="501" priority="1195" stopIfTrue="1">
      <formula>#REF!=0</formula>
    </cfRule>
  </conditionalFormatting>
  <conditionalFormatting sqref="X18">
    <cfRule type="expression" dxfId="500" priority="1196" stopIfTrue="1">
      <formula>#REF!=0</formula>
    </cfRule>
  </conditionalFormatting>
  <conditionalFormatting sqref="X19">
    <cfRule type="expression" dxfId="499" priority="1197" stopIfTrue="1">
      <formula>#REF!=0</formula>
    </cfRule>
  </conditionalFormatting>
  <conditionalFormatting sqref="X20">
    <cfRule type="expression" dxfId="498" priority="1198" stopIfTrue="1">
      <formula>#REF!=0</formula>
    </cfRule>
  </conditionalFormatting>
  <conditionalFormatting sqref="X21">
    <cfRule type="expression" dxfId="497" priority="1199" stopIfTrue="1">
      <formula>#REF!=0</formula>
    </cfRule>
  </conditionalFormatting>
  <conditionalFormatting sqref="X22">
    <cfRule type="expression" dxfId="496" priority="1200" stopIfTrue="1">
      <formula>#REF!=0</formula>
    </cfRule>
  </conditionalFormatting>
  <conditionalFormatting sqref="X23">
    <cfRule type="expression" dxfId="495" priority="1201" stopIfTrue="1">
      <formula>#REF!=0</formula>
    </cfRule>
  </conditionalFormatting>
  <conditionalFormatting sqref="X24">
    <cfRule type="expression" dxfId="494" priority="1202" stopIfTrue="1">
      <formula>#REF!=0</formula>
    </cfRule>
  </conditionalFormatting>
  <conditionalFormatting sqref="X26">
    <cfRule type="expression" dxfId="493" priority="1203" stopIfTrue="1">
      <formula>#REF!=0</formula>
    </cfRule>
  </conditionalFormatting>
  <conditionalFormatting sqref="X27">
    <cfRule type="expression" dxfId="492" priority="1204" stopIfTrue="1">
      <formula>#REF!=0</formula>
    </cfRule>
  </conditionalFormatting>
  <conditionalFormatting sqref="X28">
    <cfRule type="expression" dxfId="491" priority="1205" stopIfTrue="1">
      <formula>#REF!=0</formula>
    </cfRule>
  </conditionalFormatting>
  <conditionalFormatting sqref="X29">
    <cfRule type="expression" dxfId="490" priority="1206" stopIfTrue="1">
      <formula>#REF!=0</formula>
    </cfRule>
  </conditionalFormatting>
  <conditionalFormatting sqref="X30">
    <cfRule type="expression" dxfId="489" priority="1207" stopIfTrue="1">
      <formula>#REF!=0</formula>
    </cfRule>
  </conditionalFormatting>
  <conditionalFormatting sqref="X31">
    <cfRule type="expression" dxfId="488" priority="1208" stopIfTrue="1">
      <formula>#REF!=0</formula>
    </cfRule>
  </conditionalFormatting>
  <conditionalFormatting sqref="X32">
    <cfRule type="expression" dxfId="487" priority="1209" stopIfTrue="1">
      <formula>#REF!=0</formula>
    </cfRule>
  </conditionalFormatting>
  <conditionalFormatting sqref="X33">
    <cfRule type="expression" dxfId="486" priority="1210" stopIfTrue="1">
      <formula>#REF!=0</formula>
    </cfRule>
  </conditionalFormatting>
  <conditionalFormatting sqref="X34">
    <cfRule type="expression" dxfId="485" priority="1211" stopIfTrue="1">
      <formula>#REF!=0</formula>
    </cfRule>
  </conditionalFormatting>
  <conditionalFormatting sqref="X35">
    <cfRule type="expression" dxfId="484" priority="1212" stopIfTrue="1">
      <formula>#REF!=0</formula>
    </cfRule>
  </conditionalFormatting>
  <conditionalFormatting sqref="X36">
    <cfRule type="expression" dxfId="483" priority="1213" stopIfTrue="1">
      <formula>#REF!=0</formula>
    </cfRule>
  </conditionalFormatting>
  <conditionalFormatting sqref="X37">
    <cfRule type="expression" dxfId="482" priority="1214" stopIfTrue="1">
      <formula>#REF!=0</formula>
    </cfRule>
  </conditionalFormatting>
  <conditionalFormatting sqref="X38">
    <cfRule type="expression" dxfId="481" priority="1215" stopIfTrue="1">
      <formula>#REF!=0</formula>
    </cfRule>
  </conditionalFormatting>
  <conditionalFormatting sqref="X39">
    <cfRule type="expression" dxfId="480" priority="1216" stopIfTrue="1">
      <formula>#REF!=0</formula>
    </cfRule>
  </conditionalFormatting>
  <conditionalFormatting sqref="X40">
    <cfRule type="expression" dxfId="479" priority="1217" stopIfTrue="1">
      <formula>#REF!=0</formula>
    </cfRule>
  </conditionalFormatting>
  <conditionalFormatting sqref="X41">
    <cfRule type="expression" dxfId="478" priority="1218" stopIfTrue="1">
      <formula>#REF!=0</formula>
    </cfRule>
  </conditionalFormatting>
  <conditionalFormatting sqref="X42">
    <cfRule type="expression" dxfId="477" priority="1219" stopIfTrue="1">
      <formula>#REF!=0</formula>
    </cfRule>
  </conditionalFormatting>
  <conditionalFormatting sqref="X43">
    <cfRule type="expression" dxfId="476" priority="1220" stopIfTrue="1">
      <formula>#REF!=0</formula>
    </cfRule>
  </conditionalFormatting>
  <conditionalFormatting sqref="X44">
    <cfRule type="expression" dxfId="475" priority="1221" stopIfTrue="1">
      <formula>#REF!=0</formula>
    </cfRule>
  </conditionalFormatting>
  <conditionalFormatting sqref="X45">
    <cfRule type="expression" dxfId="474" priority="1222" stopIfTrue="1">
      <formula>#REF!=0</formula>
    </cfRule>
  </conditionalFormatting>
  <conditionalFormatting sqref="X46">
    <cfRule type="expression" dxfId="473" priority="1223" stopIfTrue="1">
      <formula>#REF!=0</formula>
    </cfRule>
  </conditionalFormatting>
  <conditionalFormatting sqref="X48">
    <cfRule type="expression" dxfId="472" priority="1224" stopIfTrue="1">
      <formula>#REF!=0</formula>
    </cfRule>
  </conditionalFormatting>
  <conditionalFormatting sqref="X49">
    <cfRule type="expression" dxfId="471" priority="1225" stopIfTrue="1">
      <formula>#REF!=0</formula>
    </cfRule>
  </conditionalFormatting>
  <conditionalFormatting sqref="X50">
    <cfRule type="expression" dxfId="470" priority="1226" stopIfTrue="1">
      <formula>#REF!=0</formula>
    </cfRule>
  </conditionalFormatting>
  <conditionalFormatting sqref="X51">
    <cfRule type="expression" dxfId="469" priority="1227" stopIfTrue="1">
      <formula>#REF!=0</formula>
    </cfRule>
  </conditionalFormatting>
  <conditionalFormatting sqref="X52">
    <cfRule type="expression" dxfId="468" priority="1228" stopIfTrue="1">
      <formula>#REF!=0</formula>
    </cfRule>
  </conditionalFormatting>
  <pageMargins left="0.7" right="0.7" top="0.75" bottom="0.75" header="0.3" footer="0.3"/>
  <pageSetup paperSize="9" scale="46" orientation="landscape" r:id="rId1"/>
  <colBreaks count="1" manualBreakCount="1">
    <brk id="33" max="1048575" man="1"/>
  </colBreaks>
  <ignoredErrors>
    <ignoredError sqref="T10:T60"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55262" r:id="rId4" name="Button 9022">
              <controlPr defaultSize="0" print="0" autoLine="0" autoPict="0" macro="[0]!ButtonOpenAll">
                <anchor moveWithCells="1" sizeWithCells="1">
                  <from>
                    <xdr:col>2</xdr:col>
                    <xdr:colOff>2762250</xdr:colOff>
                    <xdr:row>3</xdr:row>
                    <xdr:rowOff>114300</xdr:rowOff>
                  </from>
                  <to>
                    <xdr:col>2</xdr:col>
                    <xdr:colOff>3838575</xdr:colOff>
                    <xdr:row>5</xdr:row>
                    <xdr:rowOff>104775</xdr:rowOff>
                  </to>
                </anchor>
              </controlPr>
            </control>
          </mc:Choice>
        </mc:AlternateContent>
        <mc:AlternateContent xmlns:mc="http://schemas.openxmlformats.org/markup-compatibility/2006">
          <mc:Choice Requires="x14">
            <control shapeId="1613246" r:id="rId5" name="Button 9662">
              <controlPr defaultSize="0" print="0" autoLine="0" autoPict="0" macro="[0]!ButtonD5_CloseAll">
                <anchor moveWithCells="1" sizeWithCells="1">
                  <from>
                    <xdr:col>2</xdr:col>
                    <xdr:colOff>3933825</xdr:colOff>
                    <xdr:row>3</xdr:row>
                    <xdr:rowOff>104775</xdr:rowOff>
                  </from>
                  <to>
                    <xdr:col>5</xdr:col>
                    <xdr:colOff>66675</xdr:colOff>
                    <xdr:row>5</xdr:row>
                    <xdr:rowOff>95250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5" tint="-0.24988555558946501"/>
  </sheetPr>
  <dimension ref="B1:AM33"/>
  <sheetViews>
    <sheetView showGridLines="0" showRowColHeaders="0" zoomScale="115" zoomScaleNormal="115" workbookViewId="0">
      <pane ySplit="8" topLeftCell="A12" activePane="bottomLeft" state="frozen"/>
      <selection pane="bottomLeft" activeCell="C6" sqref="C6:R6"/>
    </sheetView>
  </sheetViews>
  <sheetFormatPr defaultRowHeight="15" outlineLevelCol="1" x14ac:dyDescent="0.25"/>
  <cols>
    <col min="1" max="1" width="1.7109375" style="163" customWidth="1"/>
    <col min="2" max="2" width="4.85546875" style="163" customWidth="1"/>
    <col min="3" max="3" width="65.85546875" style="163" customWidth="1"/>
    <col min="4" max="4" width="2.5703125" style="163" customWidth="1" outlineLevel="1"/>
    <col min="5" max="5" width="6" style="163" customWidth="1" outlineLevel="1"/>
    <col min="6" max="6" width="2.5703125" style="163" customWidth="1" outlineLevel="1"/>
    <col min="7" max="7" width="5.28515625" style="163" customWidth="1" outlineLevel="1"/>
    <col min="8" max="8" width="4.42578125" style="163" customWidth="1"/>
    <col min="9" max="10" width="4.42578125" style="163" hidden="1" customWidth="1"/>
    <col min="11" max="12" width="4" style="163" customWidth="1"/>
    <col min="13" max="13" width="3.28515625" style="163" customWidth="1"/>
    <col min="14" max="14" width="4.42578125" style="163" customWidth="1"/>
    <col min="15" max="15" width="4.140625" style="163" customWidth="1"/>
    <col min="16" max="16" width="3.42578125" style="163" customWidth="1"/>
    <col min="17" max="17" width="3.7109375" style="163" customWidth="1"/>
    <col min="18" max="18" width="6.85546875" style="163" customWidth="1"/>
    <col min="19" max="19" width="13.28515625" style="163" customWidth="1"/>
    <col min="20" max="20" width="8.28515625" style="163" hidden="1" customWidth="1"/>
    <col min="21" max="21" width="9.7109375" style="163" hidden="1" customWidth="1"/>
    <col min="22" max="22" width="10.42578125" style="163" hidden="1" customWidth="1"/>
    <col min="23" max="23" width="9.28515625" style="163" hidden="1" customWidth="1"/>
    <col min="24" max="24" width="7.140625" style="163" customWidth="1"/>
    <col min="25" max="25" width="13.7109375" style="163" customWidth="1"/>
    <col min="26" max="26" width="19.28515625" style="163" customWidth="1"/>
    <col min="27" max="27" width="15.140625" style="163" customWidth="1"/>
    <col min="28" max="28" width="9.140625" style="163"/>
    <col min="29" max="29" width="51.7109375" style="163" customWidth="1"/>
    <col min="30" max="16384" width="9.140625" style="163"/>
  </cols>
  <sheetData>
    <row r="1" spans="2:39" ht="36.75" customHeight="1" x14ac:dyDescent="0.25">
      <c r="B1" s="185"/>
      <c r="C1" s="363" t="s">
        <v>519</v>
      </c>
      <c r="D1" s="363"/>
      <c r="E1" s="363"/>
      <c r="F1" s="363"/>
      <c r="G1" s="363"/>
      <c r="H1" s="363"/>
      <c r="I1" s="363"/>
      <c r="J1" s="363"/>
      <c r="K1" s="363"/>
      <c r="L1" s="363"/>
      <c r="M1" s="363"/>
      <c r="N1" s="363"/>
      <c r="O1" s="363"/>
      <c r="P1" s="363"/>
      <c r="Q1" s="363"/>
      <c r="R1" s="363"/>
      <c r="S1" s="363"/>
      <c r="T1" s="363"/>
      <c r="U1" s="363"/>
      <c r="V1" s="185"/>
      <c r="W1" s="185"/>
      <c r="X1" s="185"/>
    </row>
    <row r="2" spans="2:39" x14ac:dyDescent="0.25">
      <c r="B2" s="186"/>
      <c r="C2" s="367" t="s">
        <v>1679</v>
      </c>
      <c r="D2" s="367"/>
      <c r="E2" s="367"/>
      <c r="F2" s="367"/>
      <c r="G2" s="367"/>
      <c r="H2" s="367"/>
      <c r="I2" s="367"/>
      <c r="J2" s="367"/>
      <c r="K2" s="367"/>
      <c r="L2" s="367"/>
      <c r="M2" s="367"/>
      <c r="N2" s="367"/>
      <c r="O2" s="367"/>
      <c r="P2" s="367"/>
      <c r="Q2" s="367"/>
      <c r="R2" s="367"/>
      <c r="S2" s="367"/>
      <c r="T2" s="367"/>
      <c r="U2" s="367"/>
      <c r="V2" s="186"/>
      <c r="W2" s="186"/>
      <c r="X2" s="186"/>
    </row>
    <row r="3" spans="2:39" x14ac:dyDescent="0.25">
      <c r="B3" s="186"/>
      <c r="C3" s="367" t="s">
        <v>1680</v>
      </c>
      <c r="D3" s="367"/>
      <c r="E3" s="367"/>
      <c r="F3" s="367"/>
      <c r="G3" s="367"/>
      <c r="H3" s="367"/>
      <c r="I3" s="367"/>
      <c r="J3" s="367"/>
      <c r="K3" s="367"/>
      <c r="L3" s="367"/>
      <c r="M3" s="367"/>
      <c r="N3" s="367"/>
      <c r="O3" s="367"/>
      <c r="P3" s="367"/>
      <c r="Q3" s="367"/>
      <c r="R3" s="367"/>
      <c r="S3" s="367"/>
      <c r="T3" s="367"/>
      <c r="U3" s="367"/>
      <c r="V3" s="186"/>
      <c r="W3" s="186"/>
      <c r="X3" s="186"/>
    </row>
    <row r="4" spans="2:39" x14ac:dyDescent="0.25">
      <c r="B4" s="186"/>
      <c r="C4" s="162"/>
      <c r="D4" s="162"/>
      <c r="E4" s="162"/>
      <c r="F4" s="162"/>
      <c r="G4" s="162"/>
      <c r="H4" s="162"/>
      <c r="I4" s="162"/>
      <c r="J4" s="162"/>
      <c r="K4" s="162"/>
      <c r="L4" s="162"/>
      <c r="M4" s="162"/>
      <c r="N4" s="162"/>
      <c r="O4" s="162"/>
      <c r="P4" s="162"/>
      <c r="Q4" s="162"/>
      <c r="R4" s="162"/>
      <c r="S4" s="162"/>
      <c r="T4" s="162"/>
      <c r="U4" s="162"/>
      <c r="V4" s="162"/>
      <c r="W4" s="162"/>
      <c r="X4" s="162"/>
    </row>
    <row r="5" spans="2:39" s="166" customFormat="1" ht="14.25" customHeight="1" x14ac:dyDescent="0.25">
      <c r="B5" s="187"/>
      <c r="C5" s="302"/>
      <c r="D5" s="302"/>
      <c r="E5" s="302"/>
      <c r="F5" s="302"/>
      <c r="G5" s="302"/>
      <c r="H5" s="302"/>
      <c r="I5" s="366"/>
      <c r="J5" s="366"/>
      <c r="K5" s="366"/>
      <c r="L5" s="366"/>
      <c r="M5" s="366"/>
      <c r="N5" s="366"/>
      <c r="O5" s="366"/>
      <c r="P5" s="366"/>
      <c r="Q5" s="366"/>
      <c r="R5" s="366"/>
      <c r="S5" s="366"/>
      <c r="T5" s="366"/>
      <c r="U5" s="366"/>
      <c r="V5" s="366"/>
      <c r="W5" s="366"/>
      <c r="X5" s="366"/>
      <c r="Y5" s="366"/>
      <c r="Z5" s="366"/>
      <c r="AA5" s="366"/>
      <c r="AB5" s="366"/>
      <c r="AC5" s="366"/>
    </row>
    <row r="6" spans="2:39" s="166" customFormat="1" x14ac:dyDescent="0.25">
      <c r="B6" s="167"/>
      <c r="C6" s="453"/>
      <c r="D6" s="453"/>
      <c r="E6" s="453"/>
      <c r="F6" s="453"/>
      <c r="G6" s="453"/>
      <c r="H6" s="453"/>
      <c r="I6" s="453"/>
      <c r="J6" s="453"/>
      <c r="K6" s="453"/>
      <c r="L6" s="453"/>
      <c r="M6" s="453"/>
      <c r="N6" s="453"/>
      <c r="O6" s="453"/>
      <c r="P6" s="453"/>
      <c r="Q6" s="453"/>
      <c r="R6" s="453"/>
      <c r="S6" s="167"/>
      <c r="T6" s="167"/>
      <c r="U6" s="167"/>
      <c r="V6" s="167"/>
      <c r="W6" s="167"/>
      <c r="X6" s="167"/>
    </row>
    <row r="7" spans="2:39" s="166" customFormat="1" ht="37.5" customHeight="1" x14ac:dyDescent="0.25">
      <c r="B7" s="181"/>
      <c r="C7" s="356" t="s">
        <v>520</v>
      </c>
      <c r="D7" s="338"/>
      <c r="E7" s="359" t="s">
        <v>521</v>
      </c>
      <c r="F7" s="339"/>
      <c r="G7" s="359" t="s">
        <v>522</v>
      </c>
      <c r="H7" s="169"/>
      <c r="I7" s="361" t="s">
        <v>1694</v>
      </c>
      <c r="J7" s="362"/>
      <c r="K7" s="362"/>
      <c r="L7" s="362"/>
      <c r="M7" s="362"/>
      <c r="N7" s="362"/>
      <c r="O7" s="362"/>
      <c r="P7" s="362"/>
      <c r="Q7" s="362"/>
      <c r="R7" s="169"/>
      <c r="S7" s="360" t="s">
        <v>523</v>
      </c>
      <c r="T7" s="360"/>
      <c r="U7" s="360"/>
      <c r="V7" s="170"/>
      <c r="W7" s="170"/>
      <c r="X7" s="170"/>
      <c r="Y7" s="170"/>
      <c r="AG7" s="356" t="s">
        <v>524</v>
      </c>
      <c r="AH7" s="356"/>
      <c r="AI7" s="356"/>
      <c r="AJ7" s="356"/>
      <c r="AK7" s="356"/>
      <c r="AL7" s="356"/>
      <c r="AM7" s="356"/>
    </row>
    <row r="8" spans="2:39" s="166" customFormat="1" ht="80.25" customHeight="1" x14ac:dyDescent="0.25">
      <c r="B8" s="181"/>
      <c r="C8" s="356"/>
      <c r="D8" s="338"/>
      <c r="E8" s="359"/>
      <c r="F8" s="340"/>
      <c r="G8" s="359"/>
      <c r="H8" s="171"/>
      <c r="I8" s="172" t="s">
        <v>550</v>
      </c>
      <c r="J8" s="172" t="s">
        <v>551</v>
      </c>
      <c r="K8" s="192">
        <v>0</v>
      </c>
      <c r="L8" s="192">
        <v>0.2</v>
      </c>
      <c r="M8" s="192">
        <v>0.4</v>
      </c>
      <c r="N8" s="192">
        <v>0.6</v>
      </c>
      <c r="O8" s="192">
        <v>0.8</v>
      </c>
      <c r="P8" s="192">
        <v>1</v>
      </c>
      <c r="Q8" s="193" t="s">
        <v>525</v>
      </c>
      <c r="S8" s="174"/>
      <c r="T8" s="174" t="s">
        <v>552</v>
      </c>
      <c r="U8" s="173" t="s">
        <v>553</v>
      </c>
      <c r="V8" s="171"/>
      <c r="X8" s="171"/>
      <c r="AG8" s="356"/>
      <c r="AH8" s="356"/>
      <c r="AI8" s="356"/>
      <c r="AJ8" s="356"/>
      <c r="AK8" s="356"/>
      <c r="AL8" s="356"/>
      <c r="AM8" s="356"/>
    </row>
    <row r="9" spans="2:39" ht="42" customHeight="1" x14ac:dyDescent="0.25">
      <c r="D9" s="139"/>
      <c r="E9" s="139"/>
      <c r="F9" s="139"/>
      <c r="G9" s="139"/>
      <c r="J9" s="45"/>
      <c r="K9" s="45"/>
      <c r="L9" s="45"/>
      <c r="M9" s="45"/>
      <c r="N9" s="45"/>
      <c r="O9" s="46"/>
      <c r="P9" s="129"/>
      <c r="Q9" s="130"/>
      <c r="S9" s="47"/>
      <c r="T9" s="47"/>
      <c r="U9" s="46"/>
      <c r="V9" s="163" t="s">
        <v>554</v>
      </c>
      <c r="W9" s="163" t="s">
        <v>555</v>
      </c>
      <c r="Y9" s="131" t="s">
        <v>526</v>
      </c>
    </row>
    <row r="10" spans="2:39" ht="48" customHeight="1" x14ac:dyDescent="0.45">
      <c r="B10" s="301">
        <v>1</v>
      </c>
      <c r="C10" s="154" t="s">
        <v>527</v>
      </c>
      <c r="D10" s="139"/>
      <c r="E10" s="283" t="s">
        <v>528</v>
      </c>
      <c r="F10" s="139"/>
      <c r="G10" s="204"/>
      <c r="H10" s="165"/>
      <c r="I10" s="137">
        <f>SUM(K10:P10)</f>
        <v>0</v>
      </c>
      <c r="J10" s="137">
        <f t="shared" ref="J10" si="0">SUM(K10:P10)</f>
        <v>0</v>
      </c>
      <c r="K10" s="135"/>
      <c r="L10" s="135"/>
      <c r="M10" s="135"/>
      <c r="N10" s="135"/>
      <c r="O10" s="136"/>
      <c r="P10" s="197"/>
      <c r="Q10" s="136"/>
      <c r="S10" s="138" t="str">
        <f>IF(SUM(K10:P10)=1,((K10*0)+(L10*20)+(M10*40)+(N10*60)+(O10*80)+(P10*100)),"")</f>
        <v/>
      </c>
      <c r="T10" s="160" t="e">
        <f>1/$I$19</f>
        <v>#DIV/0!</v>
      </c>
      <c r="U10" s="140" t="e">
        <f t="shared" ref="U10" si="1">1/$J$19</f>
        <v>#DIV/0!</v>
      </c>
      <c r="V10" s="152" t="e">
        <f>IF(Q10=1,0,S10*T10)</f>
        <v>#VALUE!</v>
      </c>
      <c r="W10" s="48" t="e">
        <f>IF(Q10=1,0,S10*U10)</f>
        <v>#VALUE!</v>
      </c>
      <c r="Y10" s="355"/>
      <c r="Z10" s="355"/>
      <c r="AG10" s="358" t="s">
        <v>1681</v>
      </c>
      <c r="AH10" s="358"/>
      <c r="AI10" s="358"/>
      <c r="AJ10" s="358"/>
      <c r="AK10" s="358"/>
      <c r="AL10" s="358"/>
      <c r="AM10" s="358"/>
    </row>
    <row r="11" spans="2:39" ht="47.25" customHeight="1" x14ac:dyDescent="0.25">
      <c r="B11" s="301" t="s">
        <v>529</v>
      </c>
      <c r="C11" s="158" t="s">
        <v>530</v>
      </c>
      <c r="D11" s="189"/>
      <c r="E11" s="279" t="s">
        <v>531</v>
      </c>
      <c r="F11" s="279"/>
      <c r="G11" s="279"/>
      <c r="H11" s="165"/>
      <c r="I11" s="165"/>
      <c r="J11" s="137">
        <f t="shared" ref="J11" si="2">SUM(K11:P11)</f>
        <v>0</v>
      </c>
      <c r="K11" s="135"/>
      <c r="L11" s="135"/>
      <c r="M11" s="135"/>
      <c r="N11" s="135"/>
      <c r="O11" s="136"/>
      <c r="P11" s="135"/>
      <c r="Q11" s="136"/>
      <c r="S11" s="138" t="str">
        <f>IF(SUM(K11:P11)=1,((K11*0)+(L11*20)+(M11*40)+(N11*60)+(O11*80)+(P11*100)),"")</f>
        <v/>
      </c>
      <c r="T11" s="160"/>
      <c r="U11" s="140" t="e">
        <f t="shared" ref="U11" si="3">1/$J$19</f>
        <v>#DIV/0!</v>
      </c>
      <c r="V11" s="152"/>
      <c r="W11" s="48" t="e">
        <f>IF(Q11=1,0,S11*U11)</f>
        <v>#VALUE!</v>
      </c>
      <c r="Y11" s="355"/>
      <c r="Z11" s="355"/>
      <c r="AF11" s="308"/>
      <c r="AG11" s="357" t="s">
        <v>1682</v>
      </c>
      <c r="AH11" s="357"/>
      <c r="AI11" s="357"/>
      <c r="AJ11" s="357"/>
      <c r="AK11" s="357"/>
      <c r="AL11" s="357"/>
      <c r="AM11" s="357"/>
    </row>
    <row r="12" spans="2:39" ht="49.5" customHeight="1" x14ac:dyDescent="0.45">
      <c r="B12" s="301">
        <v>2</v>
      </c>
      <c r="C12" s="154" t="s">
        <v>532</v>
      </c>
      <c r="D12" s="139"/>
      <c r="E12" s="283" t="s">
        <v>533</v>
      </c>
      <c r="F12" s="139"/>
      <c r="G12" s="204"/>
      <c r="H12" s="165"/>
      <c r="I12" s="137">
        <f>SUM(K12:P12)</f>
        <v>0</v>
      </c>
      <c r="J12" s="137">
        <f t="shared" ref="J12:J17" si="4">SUM(K12:P12)</f>
        <v>0</v>
      </c>
      <c r="K12" s="135"/>
      <c r="L12" s="135"/>
      <c r="M12" s="135"/>
      <c r="N12" s="135"/>
      <c r="O12" s="136"/>
      <c r="P12" s="135"/>
      <c r="Q12" s="136"/>
      <c r="S12" s="138" t="str">
        <f t="shared" ref="S12" si="5">IF(SUM(K12:P12)=1,((K12*0)+(L12*20)+(M12*40)+(N12*60)+(O12*80)+(P12*100)),"")</f>
        <v/>
      </c>
      <c r="T12" s="160" t="e">
        <f>1/$I$19</f>
        <v>#DIV/0!</v>
      </c>
      <c r="U12" s="140" t="e">
        <f t="shared" ref="U12:U17" si="6">1/$J$19</f>
        <v>#DIV/0!</v>
      </c>
      <c r="V12" s="152" t="e">
        <f>IF(Q12=1,0,S12*T12)</f>
        <v>#VALUE!</v>
      </c>
      <c r="W12" s="48" t="e">
        <f t="shared" ref="W12" si="7">IF(Q12=1,0,S12*U12)</f>
        <v>#VALUE!</v>
      </c>
      <c r="Y12" s="355"/>
      <c r="Z12" s="355"/>
      <c r="AG12" s="358" t="s">
        <v>1683</v>
      </c>
      <c r="AH12" s="358"/>
      <c r="AI12" s="358"/>
      <c r="AJ12" s="358"/>
      <c r="AK12" s="358"/>
      <c r="AL12" s="358"/>
      <c r="AM12" s="358"/>
    </row>
    <row r="13" spans="2:39" ht="48" customHeight="1" collapsed="1" x14ac:dyDescent="0.45">
      <c r="B13" s="301" t="s">
        <v>534</v>
      </c>
      <c r="C13" s="155" t="s">
        <v>535</v>
      </c>
      <c r="D13" s="139"/>
      <c r="E13" s="283" t="s">
        <v>536</v>
      </c>
      <c r="F13" s="139"/>
      <c r="G13" s="204"/>
      <c r="H13" s="165"/>
      <c r="I13" s="165"/>
      <c r="J13" s="137">
        <f t="shared" si="4"/>
        <v>0</v>
      </c>
      <c r="K13" s="135"/>
      <c r="L13" s="135"/>
      <c r="M13" s="135"/>
      <c r="N13" s="135"/>
      <c r="O13" s="136"/>
      <c r="P13" s="135"/>
      <c r="Q13" s="136"/>
      <c r="S13" s="138" t="str">
        <f>IF(SUM(K13:P13)=1,((K13*0)+(L13*20)+(M13*40)+(N13*60)+(O13*80)+(P13*100)),"")</f>
        <v/>
      </c>
      <c r="T13" s="160"/>
      <c r="U13" s="140" t="e">
        <f t="shared" si="6"/>
        <v>#DIV/0!</v>
      </c>
      <c r="V13" s="152"/>
      <c r="W13" s="48" t="e">
        <f>IF(Q13=1,0,S13*U13)</f>
        <v>#VALUE!</v>
      </c>
      <c r="Y13" s="355"/>
      <c r="Z13" s="355"/>
      <c r="AG13" s="358" t="s">
        <v>1684</v>
      </c>
      <c r="AH13" s="358"/>
      <c r="AI13" s="358"/>
      <c r="AJ13" s="358"/>
      <c r="AK13" s="358"/>
      <c r="AL13" s="358"/>
      <c r="AM13" s="358"/>
    </row>
    <row r="14" spans="2:39" ht="49.5" customHeight="1" collapsed="1" x14ac:dyDescent="0.25">
      <c r="B14" s="301" t="s">
        <v>537</v>
      </c>
      <c r="C14" s="156" t="s">
        <v>538</v>
      </c>
      <c r="D14" s="128"/>
      <c r="E14" s="283" t="s">
        <v>539</v>
      </c>
      <c r="F14" s="128"/>
      <c r="G14" s="205"/>
      <c r="H14" s="165"/>
      <c r="I14" s="165"/>
      <c r="J14" s="137">
        <f t="shared" si="4"/>
        <v>0</v>
      </c>
      <c r="K14" s="135"/>
      <c r="L14" s="135"/>
      <c r="M14" s="135"/>
      <c r="N14" s="135"/>
      <c r="O14" s="136"/>
      <c r="P14" s="135"/>
      <c r="Q14" s="136"/>
      <c r="S14" s="138" t="str">
        <f>IF(SUM(K14:P14)=1,((K14*0)+(L14*20)+(M14*40)+(N14*60)+(O14*80)+(P14*100)),"")</f>
        <v/>
      </c>
      <c r="T14" s="160"/>
      <c r="U14" s="140" t="e">
        <f t="shared" si="6"/>
        <v>#DIV/0!</v>
      </c>
      <c r="V14" s="152"/>
      <c r="W14" s="48" t="e">
        <f>IF(Q14=1,0,S14*U14)</f>
        <v>#VALUE!</v>
      </c>
      <c r="Y14" s="355"/>
      <c r="Z14" s="355"/>
      <c r="AG14" s="358" t="s">
        <v>1685</v>
      </c>
      <c r="AH14" s="358"/>
      <c r="AI14" s="358"/>
      <c r="AJ14" s="358"/>
      <c r="AK14" s="358"/>
      <c r="AL14" s="358"/>
      <c r="AM14" s="358"/>
    </row>
    <row r="15" spans="2:39" ht="49.5" customHeight="1" x14ac:dyDescent="0.25">
      <c r="B15" s="301" t="s">
        <v>540</v>
      </c>
      <c r="C15" s="156" t="s">
        <v>541</v>
      </c>
      <c r="D15" s="128"/>
      <c r="E15" s="283" t="s">
        <v>542</v>
      </c>
      <c r="F15" s="128"/>
      <c r="G15" s="205"/>
      <c r="H15" s="165"/>
      <c r="I15" s="165"/>
      <c r="J15" s="137">
        <f t="shared" si="4"/>
        <v>0</v>
      </c>
      <c r="K15" s="135"/>
      <c r="L15" s="135"/>
      <c r="M15" s="135"/>
      <c r="N15" s="135"/>
      <c r="O15" s="136"/>
      <c r="P15" s="135"/>
      <c r="Q15" s="136"/>
      <c r="S15" s="138" t="str">
        <f>IF(SUM(K15:P15)=1,((K15*0)+(L15*20)+(M15*40)+(N15*60)+(O15*80)+(P15*100)),"")</f>
        <v/>
      </c>
      <c r="T15" s="160"/>
      <c r="U15" s="140" t="e">
        <f t="shared" si="6"/>
        <v>#DIV/0!</v>
      </c>
      <c r="V15" s="152"/>
      <c r="W15" s="48" t="e">
        <f>IF(Q15=1,0,S15*U15)</f>
        <v>#VALUE!</v>
      </c>
      <c r="Y15" s="355"/>
      <c r="Z15" s="355"/>
      <c r="AG15" s="358" t="s">
        <v>1686</v>
      </c>
      <c r="AH15" s="358"/>
      <c r="AI15" s="358"/>
      <c r="AJ15" s="358"/>
      <c r="AK15" s="358"/>
      <c r="AL15" s="358"/>
      <c r="AM15" s="358"/>
    </row>
    <row r="16" spans="2:39" ht="51.75" customHeight="1" x14ac:dyDescent="0.25">
      <c r="B16" s="301" t="s">
        <v>543</v>
      </c>
      <c r="C16" s="157" t="s">
        <v>544</v>
      </c>
      <c r="D16" s="128"/>
      <c r="E16" s="283" t="s">
        <v>545</v>
      </c>
      <c r="F16" s="128"/>
      <c r="G16" s="205"/>
      <c r="H16" s="165"/>
      <c r="I16" s="165"/>
      <c r="J16" s="137">
        <f t="shared" si="4"/>
        <v>0</v>
      </c>
      <c r="K16" s="135"/>
      <c r="L16" s="135"/>
      <c r="M16" s="135"/>
      <c r="N16" s="135"/>
      <c r="O16" s="136"/>
      <c r="P16" s="135"/>
      <c r="Q16" s="136"/>
      <c r="S16" s="138" t="str">
        <f>IF(SUM(K16:P16)=1,((K16*0)+(L16*20)+(M16*40)+(N16*60)+(O16*80)+(P16*100)),"")</f>
        <v/>
      </c>
      <c r="T16" s="160"/>
      <c r="U16" s="140" t="e">
        <f t="shared" si="6"/>
        <v>#DIV/0!</v>
      </c>
      <c r="W16" s="48" t="e">
        <f>IF(Q16=1,0,S16*U16)</f>
        <v>#VALUE!</v>
      </c>
      <c r="Y16" s="355"/>
      <c r="Z16" s="355"/>
      <c r="AG16" s="358" t="s">
        <v>1687</v>
      </c>
      <c r="AH16" s="358"/>
      <c r="AI16" s="358"/>
      <c r="AJ16" s="358"/>
      <c r="AK16" s="358"/>
      <c r="AL16" s="358"/>
      <c r="AM16" s="358"/>
    </row>
    <row r="17" spans="2:29" ht="45.75" customHeight="1" x14ac:dyDescent="0.25">
      <c r="B17" s="301">
        <v>3</v>
      </c>
      <c r="C17" s="154" t="s">
        <v>546</v>
      </c>
      <c r="D17" s="128"/>
      <c r="E17" s="283" t="s">
        <v>547</v>
      </c>
      <c r="F17" s="128"/>
      <c r="G17" s="205"/>
      <c r="H17" s="165"/>
      <c r="I17" s="137">
        <f>SUM(K17:P17)</f>
        <v>0</v>
      </c>
      <c r="J17" s="137">
        <f t="shared" si="4"/>
        <v>0</v>
      </c>
      <c r="K17" s="135"/>
      <c r="L17" s="135"/>
      <c r="M17" s="135"/>
      <c r="N17" s="135"/>
      <c r="O17" s="136"/>
      <c r="P17" s="135"/>
      <c r="Q17" s="136"/>
      <c r="S17" s="138" t="str">
        <f>IF(SUM(K17:P17)=1,((K17*0)+(L17*20)+(M17*40)+(N17*60)+(O17*80)+(P17*100)),"")</f>
        <v/>
      </c>
      <c r="T17" s="160" t="e">
        <f>1/$I$19</f>
        <v>#DIV/0!</v>
      </c>
      <c r="U17" s="140" t="e">
        <f t="shared" si="6"/>
        <v>#DIV/0!</v>
      </c>
      <c r="V17" s="152" t="e">
        <f>IF(Q17=1,0,S17*T17)</f>
        <v>#VALUE!</v>
      </c>
      <c r="W17" s="48" t="e">
        <f>IF(Q17=1,0,S17*U17)</f>
        <v>#VALUE!</v>
      </c>
      <c r="Y17" s="355"/>
      <c r="Z17" s="355"/>
    </row>
    <row r="18" spans="2:29" x14ac:dyDescent="0.25">
      <c r="C18" s="165"/>
    </row>
    <row r="19" spans="2:29" ht="12.75" customHeight="1" x14ac:dyDescent="0.25">
      <c r="C19" s="165"/>
      <c r="I19" s="163">
        <f>SUM(I10:I17)</f>
        <v>0</v>
      </c>
      <c r="J19" s="163">
        <f>SUM(J10:J17)</f>
        <v>0</v>
      </c>
      <c r="R19" s="131" t="s">
        <v>548</v>
      </c>
      <c r="S19" s="142">
        <f>SUMIF(I19,3-V21,V19)</f>
        <v>0</v>
      </c>
      <c r="V19" s="184" t="e">
        <f>SUM(V10:V17)</f>
        <v>#VALUE!</v>
      </c>
      <c r="W19" s="184" t="e">
        <f>SUM(W10:W17)</f>
        <v>#VALUE!</v>
      </c>
    </row>
    <row r="20" spans="2:29" x14ac:dyDescent="0.25">
      <c r="C20" s="165"/>
      <c r="R20" s="131" t="s">
        <v>549</v>
      </c>
      <c r="S20" s="142">
        <f>SUMIF(J19,8-V22,W19)</f>
        <v>0</v>
      </c>
      <c r="X20" s="141"/>
    </row>
    <row r="21" spans="2:29" x14ac:dyDescent="0.25">
      <c r="C21" s="165"/>
      <c r="U21" s="163" t="s">
        <v>556</v>
      </c>
      <c r="V21" s="163">
        <f>SUM(Q10,Q12,Q17)</f>
        <v>0</v>
      </c>
      <c r="X21" s="141"/>
    </row>
    <row r="22" spans="2:29" x14ac:dyDescent="0.25">
      <c r="C22" s="165"/>
      <c r="U22" s="163" t="s">
        <v>557</v>
      </c>
      <c r="V22" s="163">
        <f>SUM(Q10:Q17)</f>
        <v>0</v>
      </c>
    </row>
    <row r="23" spans="2:29" ht="13.5" customHeight="1" x14ac:dyDescent="0.25">
      <c r="C23" s="165"/>
    </row>
    <row r="24" spans="2:29" x14ac:dyDescent="0.25">
      <c r="C24" s="165"/>
    </row>
    <row r="31" spans="2:29" ht="22.5" customHeight="1" x14ac:dyDescent="0.25">
      <c r="AA31" s="164"/>
      <c r="AB31" s="164"/>
      <c r="AC31" s="164"/>
    </row>
    <row r="33" spans="27:32" ht="15" customHeight="1" x14ac:dyDescent="0.25">
      <c r="AA33" s="164"/>
      <c r="AB33" s="164"/>
      <c r="AC33" s="164"/>
      <c r="AD33" s="164"/>
      <c r="AE33" s="164"/>
      <c r="AF33" s="164"/>
    </row>
  </sheetData>
  <sheetProtection formatCells="0" formatColumns="0" formatRows="0" insertColumns="0" insertRows="0" insertHyperlinks="0" deleteColumns="0" deleteRows="0" sort="0" autoFilter="0" pivotTables="0"/>
  <mergeCells count="26">
    <mergeCell ref="Y17:Z17"/>
    <mergeCell ref="Y10:Z10"/>
    <mergeCell ref="Y12:Z12"/>
    <mergeCell ref="Y13:Z13"/>
    <mergeCell ref="Y14:Z14"/>
    <mergeCell ref="Y15:Z15"/>
    <mergeCell ref="Y16:Z16"/>
    <mergeCell ref="Y11:Z11"/>
    <mergeCell ref="I7:Q7"/>
    <mergeCell ref="C1:U1"/>
    <mergeCell ref="C2:U2"/>
    <mergeCell ref="C3:U3"/>
    <mergeCell ref="E7:E8"/>
    <mergeCell ref="G7:G8"/>
    <mergeCell ref="C7:C8"/>
    <mergeCell ref="S7:U7"/>
    <mergeCell ref="I5:AC5"/>
    <mergeCell ref="C6:R6"/>
    <mergeCell ref="AG16:AM16"/>
    <mergeCell ref="AG7:AM8"/>
    <mergeCell ref="AG10:AM10"/>
    <mergeCell ref="AG12:AM12"/>
    <mergeCell ref="AG13:AM13"/>
    <mergeCell ref="AG14:AM14"/>
    <mergeCell ref="AG15:AM15"/>
    <mergeCell ref="AG11:AM11"/>
  </mergeCells>
  <conditionalFormatting sqref="J10">
    <cfRule type="cellIs" dxfId="467" priority="179" stopIfTrue="1" operator="notEqual">
      <formula>1</formula>
    </cfRule>
    <cfRule type="cellIs" dxfId="466" priority="180" stopIfTrue="1" operator="equal">
      <formula>1</formula>
    </cfRule>
  </conditionalFormatting>
  <conditionalFormatting sqref="S20">
    <cfRule type="containsBlanks" dxfId="465" priority="115" stopIfTrue="1">
      <formula>LEN(TRIM(S20))=0</formula>
    </cfRule>
    <cfRule type="cellIs" dxfId="464" priority="116" stopIfTrue="1" operator="lessThan">
      <formula>19.999</formula>
    </cfRule>
    <cfRule type="cellIs" dxfId="463" priority="117" stopIfTrue="1" operator="lessThan">
      <formula>39.999</formula>
    </cfRule>
    <cfRule type="cellIs" dxfId="462" priority="118" stopIfTrue="1" operator="lessThan">
      <formula>59.999</formula>
    </cfRule>
    <cfRule type="cellIs" dxfId="461" priority="119" stopIfTrue="1" operator="lessThan">
      <formula>79.999</formula>
    </cfRule>
    <cfRule type="cellIs" dxfId="460" priority="120" stopIfTrue="1" operator="lessThan">
      <formula>89.999</formula>
    </cfRule>
    <cfRule type="cellIs" dxfId="459" priority="121" stopIfTrue="1" operator="between">
      <formula>90</formula>
      <formula>100</formula>
    </cfRule>
  </conditionalFormatting>
  <conditionalFormatting sqref="S19">
    <cfRule type="containsBlanks" dxfId="458" priority="108" stopIfTrue="1">
      <formula>LEN(TRIM(S19))=0</formula>
    </cfRule>
    <cfRule type="cellIs" dxfId="457" priority="109" stopIfTrue="1" operator="lessThan">
      <formula>19.999</formula>
    </cfRule>
    <cfRule type="cellIs" dxfId="456" priority="110" stopIfTrue="1" operator="lessThan">
      <formula>39.999</formula>
    </cfRule>
    <cfRule type="cellIs" dxfId="455" priority="111" stopIfTrue="1" operator="lessThan">
      <formula>59.999</formula>
    </cfRule>
    <cfRule type="cellIs" dxfId="454" priority="112" stopIfTrue="1" operator="lessThan">
      <formula>79.999</formula>
    </cfRule>
    <cfRule type="cellIs" dxfId="453" priority="113" stopIfTrue="1" operator="lessThan">
      <formula>89.999</formula>
    </cfRule>
    <cfRule type="cellIs" dxfId="452" priority="114" stopIfTrue="1" operator="between">
      <formula>90</formula>
      <formula>100</formula>
    </cfRule>
  </conditionalFormatting>
  <conditionalFormatting sqref="I10">
    <cfRule type="cellIs" dxfId="451" priority="94" stopIfTrue="1" operator="notEqual">
      <formula>1</formula>
    </cfRule>
    <cfRule type="cellIs" dxfId="450" priority="95" stopIfTrue="1" operator="equal">
      <formula>1</formula>
    </cfRule>
  </conditionalFormatting>
  <conditionalFormatting sqref="J12">
    <cfRule type="cellIs" dxfId="449" priority="39" stopIfTrue="1" operator="notEqual">
      <formula>1</formula>
    </cfRule>
    <cfRule type="cellIs" dxfId="448" priority="40" stopIfTrue="1" operator="equal">
      <formula>1</formula>
    </cfRule>
  </conditionalFormatting>
  <conditionalFormatting sqref="J13">
    <cfRule type="cellIs" dxfId="447" priority="37" stopIfTrue="1" operator="notEqual">
      <formula>1</formula>
    </cfRule>
    <cfRule type="cellIs" dxfId="446" priority="38" stopIfTrue="1" operator="equal">
      <formula>1</formula>
    </cfRule>
  </conditionalFormatting>
  <conditionalFormatting sqref="J14">
    <cfRule type="cellIs" dxfId="445" priority="35" stopIfTrue="1" operator="notEqual">
      <formula>1</formula>
    </cfRule>
    <cfRule type="cellIs" dxfId="444" priority="36" stopIfTrue="1" operator="equal">
      <formula>1</formula>
    </cfRule>
  </conditionalFormatting>
  <conditionalFormatting sqref="J15">
    <cfRule type="cellIs" dxfId="443" priority="33" stopIfTrue="1" operator="notEqual">
      <formula>1</formula>
    </cfRule>
    <cfRule type="cellIs" dxfId="442" priority="34" stopIfTrue="1" operator="equal">
      <formula>1</formula>
    </cfRule>
  </conditionalFormatting>
  <conditionalFormatting sqref="J16">
    <cfRule type="cellIs" dxfId="441" priority="31" stopIfTrue="1" operator="notEqual">
      <formula>1</formula>
    </cfRule>
    <cfRule type="cellIs" dxfId="440" priority="32" stopIfTrue="1" operator="equal">
      <formula>1</formula>
    </cfRule>
  </conditionalFormatting>
  <conditionalFormatting sqref="J17">
    <cfRule type="cellIs" dxfId="439" priority="29" stopIfTrue="1" operator="notEqual">
      <formula>1</formula>
    </cfRule>
    <cfRule type="cellIs" dxfId="438" priority="30" stopIfTrue="1" operator="equal">
      <formula>1</formula>
    </cfRule>
  </conditionalFormatting>
  <conditionalFormatting sqref="I12">
    <cfRule type="cellIs" dxfId="437" priority="27" stopIfTrue="1" operator="notEqual">
      <formula>1</formula>
    </cfRule>
    <cfRule type="cellIs" dxfId="436" priority="28" stopIfTrue="1" operator="equal">
      <formula>1</formula>
    </cfRule>
  </conditionalFormatting>
  <conditionalFormatting sqref="I17">
    <cfRule type="cellIs" dxfId="435" priority="25" stopIfTrue="1" operator="notEqual">
      <formula>1</formula>
    </cfRule>
    <cfRule type="cellIs" dxfId="434" priority="26" stopIfTrue="1" operator="equal">
      <formula>1</formula>
    </cfRule>
  </conditionalFormatting>
  <conditionalFormatting sqref="W10">
    <cfRule type="expression" dxfId="433" priority="207" stopIfTrue="1">
      <formula>#REF!=0</formula>
    </cfRule>
  </conditionalFormatting>
  <conditionalFormatting sqref="W12">
    <cfRule type="expression" dxfId="432" priority="208" stopIfTrue="1">
      <formula>#REF!=0</formula>
    </cfRule>
  </conditionalFormatting>
  <conditionalFormatting sqref="W13">
    <cfRule type="expression" dxfId="431" priority="209" stopIfTrue="1">
      <formula>#REF!=0</formula>
    </cfRule>
  </conditionalFormatting>
  <conditionalFormatting sqref="W14">
    <cfRule type="expression" dxfId="430" priority="210" stopIfTrue="1">
      <formula>#REF!=0</formula>
    </cfRule>
  </conditionalFormatting>
  <conditionalFormatting sqref="W15">
    <cfRule type="expression" dxfId="429" priority="211" stopIfTrue="1">
      <formula>#REF!=0</formula>
    </cfRule>
  </conditionalFormatting>
  <conditionalFormatting sqref="W16">
    <cfRule type="expression" dxfId="428" priority="212" stopIfTrue="1">
      <formula>#REF!=0</formula>
    </cfRule>
  </conditionalFormatting>
  <conditionalFormatting sqref="W17">
    <cfRule type="expression" dxfId="427" priority="213" stopIfTrue="1">
      <formula>#REF!=0</formula>
    </cfRule>
  </conditionalFormatting>
  <pageMargins left="0.7" right="0.7" top="0.75" bottom="0.75" header="0.3" footer="0.3"/>
  <pageSetup paperSize="9" scale="46" orientation="landscape" r:id="rId1"/>
  <colBreaks count="1" manualBreakCount="1">
    <brk id="32" max="1048575" man="1"/>
  </colBreaks>
  <ignoredErrors>
    <ignoredError sqref="S10:S17"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434154" r:id="rId4" name="Button 2602">
              <controlPr defaultSize="0" print="0" autoLine="0" autoPict="0" macro="[0]!ButtonOpenAll">
                <anchor moveWithCells="1" sizeWithCells="1">
                  <from>
                    <xdr:col>2</xdr:col>
                    <xdr:colOff>2819400</xdr:colOff>
                    <xdr:row>3</xdr:row>
                    <xdr:rowOff>95250</xdr:rowOff>
                  </from>
                  <to>
                    <xdr:col>2</xdr:col>
                    <xdr:colOff>3895725</xdr:colOff>
                    <xdr:row>5</xdr:row>
                    <xdr:rowOff>85725</xdr:rowOff>
                  </to>
                </anchor>
              </controlPr>
            </control>
          </mc:Choice>
        </mc:AlternateContent>
        <mc:AlternateContent xmlns:mc="http://schemas.openxmlformats.org/markup-compatibility/2006">
          <mc:Choice Requires="x14">
            <control shapeId="1434278" r:id="rId5" name="Button 2726">
              <controlPr defaultSize="0" print="0" autoLine="0" autoPict="0" macro="[0]!ButtonD6_CloseALl">
                <anchor moveWithCells="1" sizeWithCells="1">
                  <from>
                    <xdr:col>2</xdr:col>
                    <xdr:colOff>3981450</xdr:colOff>
                    <xdr:row>3</xdr:row>
                    <xdr:rowOff>85725</xdr:rowOff>
                  </from>
                  <to>
                    <xdr:col>5</xdr:col>
                    <xdr:colOff>95250</xdr:colOff>
                    <xdr:row>5</xdr:row>
                    <xdr:rowOff>76200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5" tint="-0.24988555558946501"/>
  </sheetPr>
  <dimension ref="B1:AM30"/>
  <sheetViews>
    <sheetView showGridLines="0" showRowColHeaders="0" zoomScale="115" zoomScaleNormal="115" zoomScaleSheetLayoutView="90" workbookViewId="0">
      <pane ySplit="8" topLeftCell="A9" activePane="bottomLeft" state="frozen"/>
      <selection activeCell="D1" sqref="D1"/>
      <selection pane="bottomLeft" activeCell="C6" sqref="C6:R6"/>
    </sheetView>
  </sheetViews>
  <sheetFormatPr defaultRowHeight="15" outlineLevelCol="1" x14ac:dyDescent="0.25"/>
  <cols>
    <col min="1" max="1" width="2" style="163" customWidth="1"/>
    <col min="2" max="2" width="4.5703125" style="163" customWidth="1"/>
    <col min="3" max="3" width="65.85546875" style="163" customWidth="1"/>
    <col min="4" max="4" width="2.5703125" style="163" customWidth="1" outlineLevel="1"/>
    <col min="5" max="5" width="5.28515625" style="163" customWidth="1" outlineLevel="1"/>
    <col min="6" max="6" width="2.5703125" style="163" customWidth="1" outlineLevel="1"/>
    <col min="7" max="7" width="5.7109375" style="163" customWidth="1" outlineLevel="1"/>
    <col min="8" max="8" width="4.42578125" style="163" customWidth="1"/>
    <col min="9" max="10" width="4.42578125" style="163" hidden="1" customWidth="1"/>
    <col min="11" max="12" width="4" style="163" customWidth="1"/>
    <col min="13" max="13" width="3.28515625" style="163" customWidth="1"/>
    <col min="14" max="14" width="4.42578125" style="163" customWidth="1"/>
    <col min="15" max="15" width="4.140625" style="163" customWidth="1"/>
    <col min="16" max="16" width="3.42578125" style="163" customWidth="1"/>
    <col min="17" max="17" width="3.7109375" style="163" customWidth="1"/>
    <col min="18" max="18" width="8.28515625" style="163" customWidth="1"/>
    <col min="19" max="19" width="13.28515625" style="163" customWidth="1"/>
    <col min="20" max="20" width="8.28515625" style="163" hidden="1" customWidth="1"/>
    <col min="21" max="21" width="9.85546875" style="163" hidden="1" customWidth="1"/>
    <col min="22" max="22" width="10.42578125" style="163" hidden="1" customWidth="1"/>
    <col min="23" max="23" width="9" style="163" hidden="1" customWidth="1"/>
    <col min="24" max="24" width="7.140625" style="163" customWidth="1"/>
    <col min="25" max="25" width="13.7109375" style="163" customWidth="1"/>
    <col min="26" max="26" width="19.28515625" style="163" customWidth="1"/>
    <col min="27" max="27" width="15.140625" style="163" customWidth="1"/>
    <col min="28" max="28" width="9.140625" style="163"/>
    <col min="29" max="29" width="51.7109375" style="163" customWidth="1"/>
    <col min="30" max="16384" width="9.140625" style="163"/>
  </cols>
  <sheetData>
    <row r="1" spans="2:39" ht="30" customHeight="1" x14ac:dyDescent="0.25">
      <c r="B1" s="185"/>
      <c r="C1" s="363" t="s">
        <v>558</v>
      </c>
      <c r="D1" s="363"/>
      <c r="E1" s="363"/>
      <c r="F1" s="363"/>
      <c r="G1" s="363"/>
      <c r="H1" s="363"/>
      <c r="I1" s="363"/>
      <c r="J1" s="363"/>
      <c r="K1" s="363"/>
      <c r="L1" s="363"/>
      <c r="M1" s="363"/>
      <c r="N1" s="363"/>
      <c r="O1" s="363"/>
      <c r="P1" s="363"/>
      <c r="Q1" s="363"/>
      <c r="R1" s="363"/>
      <c r="S1" s="363"/>
      <c r="T1" s="363"/>
      <c r="U1" s="363"/>
      <c r="V1" s="185"/>
      <c r="W1" s="185"/>
      <c r="X1" s="185"/>
    </row>
    <row r="2" spans="2:39" x14ac:dyDescent="0.25">
      <c r="B2" s="186"/>
      <c r="C2" s="367" t="s">
        <v>1688</v>
      </c>
      <c r="D2" s="367"/>
      <c r="E2" s="367"/>
      <c r="F2" s="367"/>
      <c r="G2" s="367"/>
      <c r="H2" s="367"/>
      <c r="I2" s="367"/>
      <c r="J2" s="367"/>
      <c r="K2" s="367"/>
      <c r="L2" s="367"/>
      <c r="M2" s="367"/>
      <c r="N2" s="367"/>
      <c r="O2" s="367"/>
      <c r="P2" s="367"/>
      <c r="Q2" s="367"/>
      <c r="R2" s="367"/>
      <c r="S2" s="367"/>
      <c r="T2" s="367"/>
      <c r="U2" s="367"/>
      <c r="V2" s="186"/>
      <c r="W2" s="186"/>
      <c r="X2" s="186"/>
    </row>
    <row r="3" spans="2:39" x14ac:dyDescent="0.25">
      <c r="B3" s="186"/>
      <c r="C3" s="367" t="s">
        <v>1689</v>
      </c>
      <c r="D3" s="367"/>
      <c r="E3" s="367"/>
      <c r="F3" s="367"/>
      <c r="G3" s="367"/>
      <c r="H3" s="367"/>
      <c r="I3" s="367"/>
      <c r="J3" s="367"/>
      <c r="K3" s="367"/>
      <c r="L3" s="367"/>
      <c r="M3" s="367"/>
      <c r="N3" s="367"/>
      <c r="O3" s="367"/>
      <c r="P3" s="367"/>
      <c r="Q3" s="367"/>
      <c r="R3" s="367"/>
      <c r="S3" s="367"/>
      <c r="T3" s="367"/>
      <c r="U3" s="367"/>
      <c r="V3" s="186"/>
      <c r="W3" s="186"/>
      <c r="X3" s="186"/>
    </row>
    <row r="4" spans="2:39" x14ac:dyDescent="0.25">
      <c r="B4" s="186"/>
      <c r="C4" s="162"/>
      <c r="D4" s="162"/>
      <c r="E4" s="162"/>
      <c r="F4" s="162"/>
      <c r="G4" s="162"/>
      <c r="H4" s="162"/>
      <c r="I4" s="162"/>
      <c r="J4" s="162"/>
      <c r="K4" s="162"/>
      <c r="L4" s="162"/>
      <c r="M4" s="162"/>
      <c r="N4" s="162"/>
      <c r="O4" s="162"/>
      <c r="P4" s="162"/>
      <c r="Q4" s="162"/>
      <c r="R4" s="162"/>
      <c r="S4" s="162"/>
      <c r="T4" s="162"/>
      <c r="U4" s="162"/>
      <c r="V4" s="162"/>
      <c r="W4" s="162"/>
      <c r="X4" s="162"/>
    </row>
    <row r="5" spans="2:39" s="166" customFormat="1" ht="14.25" customHeight="1" x14ac:dyDescent="0.25">
      <c r="B5" s="187"/>
      <c r="C5" s="302"/>
      <c r="D5" s="302"/>
      <c r="E5" s="302"/>
      <c r="F5" s="302"/>
      <c r="G5" s="302"/>
      <c r="H5" s="302"/>
      <c r="I5" s="302"/>
      <c r="J5" s="302"/>
      <c r="K5" s="364"/>
      <c r="L5" s="364"/>
      <c r="M5" s="364"/>
      <c r="N5" s="364"/>
      <c r="O5" s="364"/>
      <c r="P5" s="364"/>
      <c r="Q5" s="364"/>
      <c r="R5" s="364"/>
      <c r="S5" s="364"/>
      <c r="T5" s="364"/>
      <c r="U5" s="364"/>
      <c r="V5" s="364"/>
      <c r="W5" s="364"/>
      <c r="X5" s="364"/>
      <c r="Y5" s="364"/>
      <c r="Z5" s="364"/>
      <c r="AA5" s="364"/>
      <c r="AB5" s="364"/>
      <c r="AC5" s="364"/>
    </row>
    <row r="6" spans="2:39" s="166" customFormat="1" x14ac:dyDescent="0.25">
      <c r="B6" s="167"/>
      <c r="C6" s="453"/>
      <c r="D6" s="453"/>
      <c r="E6" s="453"/>
      <c r="F6" s="453"/>
      <c r="G6" s="453"/>
      <c r="H6" s="453"/>
      <c r="I6" s="453"/>
      <c r="J6" s="453"/>
      <c r="K6" s="453"/>
      <c r="L6" s="453"/>
      <c r="M6" s="453"/>
      <c r="N6" s="453"/>
      <c r="O6" s="453"/>
      <c r="P6" s="453"/>
      <c r="Q6" s="453"/>
      <c r="R6" s="453"/>
      <c r="S6" s="167"/>
      <c r="T6" s="167"/>
      <c r="U6" s="167"/>
      <c r="V6" s="167"/>
      <c r="W6" s="167"/>
      <c r="X6" s="167"/>
    </row>
    <row r="7" spans="2:39" s="166" customFormat="1" ht="37.5" customHeight="1" x14ac:dyDescent="0.25">
      <c r="B7" s="181"/>
      <c r="C7" s="356" t="s">
        <v>559</v>
      </c>
      <c r="D7" s="338"/>
      <c r="E7" s="359" t="s">
        <v>560</v>
      </c>
      <c r="F7" s="339"/>
      <c r="G7" s="359" t="s">
        <v>561</v>
      </c>
      <c r="H7" s="169"/>
      <c r="I7" s="361" t="s">
        <v>1694</v>
      </c>
      <c r="J7" s="362"/>
      <c r="K7" s="362"/>
      <c r="L7" s="362"/>
      <c r="M7" s="362"/>
      <c r="N7" s="362"/>
      <c r="O7" s="362"/>
      <c r="P7" s="362"/>
      <c r="Q7" s="362"/>
      <c r="R7" s="169"/>
      <c r="S7" s="360" t="s">
        <v>562</v>
      </c>
      <c r="T7" s="360"/>
      <c r="U7" s="360"/>
      <c r="V7" s="170"/>
      <c r="W7" s="170"/>
      <c r="X7" s="170"/>
      <c r="Y7" s="170"/>
      <c r="AG7" s="356" t="s">
        <v>563</v>
      </c>
      <c r="AH7" s="356"/>
      <c r="AI7" s="356"/>
      <c r="AJ7" s="356"/>
      <c r="AK7" s="356"/>
      <c r="AL7" s="356"/>
      <c r="AM7" s="356"/>
    </row>
    <row r="8" spans="2:39" s="166" customFormat="1" ht="80.25" customHeight="1" x14ac:dyDescent="0.25">
      <c r="B8" s="181"/>
      <c r="C8" s="356"/>
      <c r="D8" s="338"/>
      <c r="E8" s="359"/>
      <c r="F8" s="340"/>
      <c r="G8" s="359"/>
      <c r="H8" s="171"/>
      <c r="I8" s="172" t="s">
        <v>580</v>
      </c>
      <c r="J8" s="172" t="s">
        <v>581</v>
      </c>
      <c r="K8" s="192">
        <v>0</v>
      </c>
      <c r="L8" s="192">
        <v>0.2</v>
      </c>
      <c r="M8" s="192">
        <v>0.4</v>
      </c>
      <c r="N8" s="192">
        <v>0.6</v>
      </c>
      <c r="O8" s="192">
        <v>0.8</v>
      </c>
      <c r="P8" s="192">
        <v>1</v>
      </c>
      <c r="Q8" s="193" t="s">
        <v>564</v>
      </c>
      <c r="S8" s="174"/>
      <c r="T8" s="174" t="s">
        <v>582</v>
      </c>
      <c r="U8" s="173" t="s">
        <v>583</v>
      </c>
      <c r="V8" s="171"/>
      <c r="X8" s="171"/>
      <c r="AG8" s="356"/>
      <c r="AH8" s="356"/>
      <c r="AI8" s="356"/>
      <c r="AJ8" s="356"/>
      <c r="AK8" s="356"/>
      <c r="AL8" s="356"/>
      <c r="AM8" s="356"/>
    </row>
    <row r="9" spans="2:39" ht="42" customHeight="1" x14ac:dyDescent="0.25">
      <c r="D9" s="139"/>
      <c r="E9" s="139"/>
      <c r="F9" s="139"/>
      <c r="G9" s="139"/>
      <c r="J9" s="45"/>
      <c r="K9" s="45"/>
      <c r="L9" s="45"/>
      <c r="M9" s="45"/>
      <c r="N9" s="45"/>
      <c r="O9" s="46"/>
      <c r="P9" s="129"/>
      <c r="Q9" s="130"/>
      <c r="S9" s="47"/>
      <c r="T9" s="47"/>
      <c r="U9" s="46"/>
      <c r="V9" s="163" t="s">
        <v>584</v>
      </c>
      <c r="W9" s="163" t="s">
        <v>585</v>
      </c>
      <c r="Y9" s="131" t="s">
        <v>565</v>
      </c>
    </row>
    <row r="10" spans="2:39" ht="49.5" customHeight="1" x14ac:dyDescent="0.45">
      <c r="B10" s="301">
        <v>1</v>
      </c>
      <c r="C10" s="154" t="s">
        <v>566</v>
      </c>
      <c r="D10" s="139"/>
      <c r="E10" s="285" t="s">
        <v>567</v>
      </c>
      <c r="F10" s="139"/>
      <c r="G10" s="204"/>
      <c r="H10" s="165"/>
      <c r="I10" s="137">
        <f>SUM(K10:P10)</f>
        <v>0</v>
      </c>
      <c r="J10" s="137">
        <f>SUM(K10:P10)</f>
        <v>0</v>
      </c>
      <c r="K10" s="135"/>
      <c r="L10" s="135"/>
      <c r="M10" s="135"/>
      <c r="N10" s="135"/>
      <c r="O10" s="136"/>
      <c r="P10" s="197"/>
      <c r="Q10" s="136"/>
      <c r="S10" s="138" t="str">
        <f>IF(SUM(K10:P10)=1,((K10*0)+(L10*20)+(M10*40)+(N10*60)+(O10*80)+(P10*100)),"")</f>
        <v/>
      </c>
      <c r="T10" s="160" t="e">
        <f>1/$I$16</f>
        <v>#DIV/0!</v>
      </c>
      <c r="U10" s="140" t="e">
        <f>1/$J$16</f>
        <v>#DIV/0!</v>
      </c>
      <c r="V10" s="152" t="e">
        <f>IF(Q10=1,0,S10*T10)</f>
        <v>#VALUE!</v>
      </c>
      <c r="W10" s="48" t="e">
        <f>IF(Q10=1,0,S10*U10)</f>
        <v>#VALUE!</v>
      </c>
      <c r="Y10" s="355"/>
      <c r="Z10" s="355"/>
      <c r="AG10" s="358" t="s">
        <v>1690</v>
      </c>
      <c r="AH10" s="358"/>
      <c r="AI10" s="358"/>
      <c r="AJ10" s="358"/>
      <c r="AK10" s="358"/>
      <c r="AL10" s="358"/>
      <c r="AM10" s="358"/>
    </row>
    <row r="11" spans="2:39" ht="47.25" customHeight="1" x14ac:dyDescent="0.45">
      <c r="B11" s="301">
        <v>2</v>
      </c>
      <c r="C11" s="154" t="s">
        <v>568</v>
      </c>
      <c r="D11" s="139"/>
      <c r="E11" s="285" t="s">
        <v>569</v>
      </c>
      <c r="F11" s="139"/>
      <c r="G11" s="204"/>
      <c r="H11" s="165"/>
      <c r="I11" s="137">
        <f>SUM(K11:P11)</f>
        <v>0</v>
      </c>
      <c r="J11" s="137">
        <f>SUM(K11:P11)</f>
        <v>0</v>
      </c>
      <c r="K11" s="135"/>
      <c r="L11" s="135"/>
      <c r="M11" s="135"/>
      <c r="N11" s="135"/>
      <c r="O11" s="136"/>
      <c r="P11" s="135"/>
      <c r="Q11" s="136"/>
      <c r="S11" s="138" t="str">
        <f>IF(SUM(K11:P11)=1,((K11*0)+(L11*20)+(M11*40)+(N11*60)+(O11*80)+(P11*100)),"")</f>
        <v/>
      </c>
      <c r="T11" s="160" t="e">
        <f>1/$I$16</f>
        <v>#DIV/0!</v>
      </c>
      <c r="U11" s="140" t="e">
        <f>1/$J$16</f>
        <v>#DIV/0!</v>
      </c>
      <c r="V11" s="152" t="e">
        <f>IF(Q11=1,0,S11*T11)</f>
        <v>#VALUE!</v>
      </c>
      <c r="W11" s="48" t="e">
        <f>IF(Q11=1,0,S11*U11)</f>
        <v>#VALUE!</v>
      </c>
      <c r="Y11" s="355"/>
      <c r="Z11" s="355"/>
      <c r="AG11" s="358" t="s">
        <v>1691</v>
      </c>
      <c r="AH11" s="358"/>
      <c r="AI11" s="358"/>
      <c r="AJ11" s="358"/>
      <c r="AK11" s="358"/>
      <c r="AL11" s="358"/>
      <c r="AM11" s="358"/>
    </row>
    <row r="12" spans="2:39" ht="45.75" customHeight="1" x14ac:dyDescent="0.45">
      <c r="B12" s="301">
        <v>3</v>
      </c>
      <c r="C12" s="154" t="s">
        <v>570</v>
      </c>
      <c r="D12" s="139"/>
      <c r="E12" s="285" t="s">
        <v>571</v>
      </c>
      <c r="F12" s="139"/>
      <c r="G12" s="204"/>
      <c r="H12" s="165"/>
      <c r="I12" s="137">
        <f>SUM(K12:P12)</f>
        <v>0</v>
      </c>
      <c r="J12" s="137">
        <f>SUM(K12:P12)</f>
        <v>0</v>
      </c>
      <c r="K12" s="135"/>
      <c r="L12" s="135"/>
      <c r="M12" s="135"/>
      <c r="N12" s="135"/>
      <c r="O12" s="136"/>
      <c r="P12" s="135"/>
      <c r="Q12" s="136"/>
      <c r="S12" s="138" t="str">
        <f>IF(SUM(K12:P12)=1,((K12*0)+(L12*20)+(M12*40)+(N12*60)+(O12*80)+(P12*100)),"")</f>
        <v/>
      </c>
      <c r="T12" s="160" t="e">
        <f>1/$I$16</f>
        <v>#DIV/0!</v>
      </c>
      <c r="U12" s="140" t="e">
        <f>1/$J$16</f>
        <v>#DIV/0!</v>
      </c>
      <c r="V12" s="152" t="e">
        <f>IF(Q12=1,0,S12*T12)</f>
        <v>#VALUE!</v>
      </c>
      <c r="W12" s="48" t="e">
        <f>IF(Q12=1,0,S12*U12)</f>
        <v>#VALUE!</v>
      </c>
      <c r="Y12" s="355"/>
      <c r="Z12" s="355"/>
      <c r="AG12" s="358" t="s">
        <v>1692</v>
      </c>
      <c r="AH12" s="358"/>
      <c r="AI12" s="358"/>
      <c r="AJ12" s="358"/>
      <c r="AK12" s="358"/>
      <c r="AL12" s="358"/>
      <c r="AM12" s="358"/>
    </row>
    <row r="13" spans="2:39" ht="50.25" customHeight="1" collapsed="1" x14ac:dyDescent="0.25">
      <c r="B13" s="301" t="s">
        <v>572</v>
      </c>
      <c r="C13" s="155" t="s">
        <v>573</v>
      </c>
      <c r="D13" s="128"/>
      <c r="E13" s="285" t="s">
        <v>574</v>
      </c>
      <c r="F13" s="128"/>
      <c r="G13" s="128"/>
      <c r="H13" s="165"/>
      <c r="I13" s="165"/>
      <c r="J13" s="137">
        <f>SUM(K13:P13)</f>
        <v>0</v>
      </c>
      <c r="K13" s="135"/>
      <c r="L13" s="135"/>
      <c r="M13" s="135"/>
      <c r="N13" s="135"/>
      <c r="O13" s="136"/>
      <c r="P13" s="135"/>
      <c r="Q13" s="136"/>
      <c r="S13" s="138" t="str">
        <f>IF(SUM(K13:P13)=1,((K13*0)+(L13*20)+(M13*40)+(N13*60)+(O13*80)+(P13*100)),"")</f>
        <v/>
      </c>
      <c r="T13" s="160"/>
      <c r="U13" s="140" t="e">
        <f>1/$J$16</f>
        <v>#DIV/0!</v>
      </c>
      <c r="V13" s="152"/>
      <c r="W13" s="48" t="e">
        <f>IF(Q13=1,0,S13*U13)</f>
        <v>#VALUE!</v>
      </c>
      <c r="Y13" s="368"/>
      <c r="Z13" s="368"/>
      <c r="AG13" s="358" t="s">
        <v>1693</v>
      </c>
      <c r="AH13" s="358"/>
      <c r="AI13" s="358"/>
      <c r="AJ13" s="358"/>
      <c r="AK13" s="358"/>
      <c r="AL13" s="358"/>
      <c r="AM13" s="358"/>
    </row>
    <row r="14" spans="2:39" ht="44.25" customHeight="1" x14ac:dyDescent="0.25">
      <c r="B14" s="301" t="s">
        <v>575</v>
      </c>
      <c r="C14" s="157" t="s">
        <v>576</v>
      </c>
      <c r="D14" s="128"/>
      <c r="E14" s="285" t="s">
        <v>577</v>
      </c>
      <c r="F14" s="128"/>
      <c r="G14" s="128"/>
      <c r="H14" s="165"/>
      <c r="I14" s="165"/>
      <c r="J14" s="137">
        <f>SUM(K14:P14)</f>
        <v>0</v>
      </c>
      <c r="K14" s="135"/>
      <c r="L14" s="135"/>
      <c r="M14" s="135"/>
      <c r="N14" s="135"/>
      <c r="O14" s="136"/>
      <c r="P14" s="135"/>
      <c r="Q14" s="136"/>
      <c r="S14" s="138" t="str">
        <f>IF(SUM(K14:P14)=1,((K14*0)+(L14*20)+(M14*40)+(N14*60)+(O14*80)+(P14*100)),"")</f>
        <v/>
      </c>
      <c r="T14" s="160"/>
      <c r="U14" s="140" t="e">
        <f>1/$J$16</f>
        <v>#DIV/0!</v>
      </c>
      <c r="V14" s="152"/>
      <c r="W14" s="48" t="e">
        <f>IF(Q14=1,0,S14*U14)</f>
        <v>#VALUE!</v>
      </c>
      <c r="Y14" s="355"/>
      <c r="Z14" s="355"/>
    </row>
    <row r="15" spans="2:39" x14ac:dyDescent="0.25">
      <c r="C15" s="165"/>
    </row>
    <row r="16" spans="2:39" x14ac:dyDescent="0.25">
      <c r="C16" s="165"/>
      <c r="I16" s="163">
        <f>SUM(I10:I14)</f>
        <v>0</v>
      </c>
      <c r="J16" s="163">
        <f>SUM(J10:J14)</f>
        <v>0</v>
      </c>
      <c r="R16" s="131" t="s">
        <v>578</v>
      </c>
      <c r="S16" s="142">
        <f>SUMIF(I16,3-U18,V16)</f>
        <v>0</v>
      </c>
      <c r="V16" s="184" t="e">
        <f>SUM(V10:V14)</f>
        <v>#VALUE!</v>
      </c>
      <c r="W16" s="184" t="e">
        <f>SUM(W10:W14)</f>
        <v>#VALUE!</v>
      </c>
    </row>
    <row r="17" spans="3:32" x14ac:dyDescent="0.25">
      <c r="C17" s="165"/>
      <c r="R17" s="131" t="s">
        <v>579</v>
      </c>
      <c r="S17" s="142">
        <f>SUMIF(J16,5-U19,W16)</f>
        <v>0</v>
      </c>
      <c r="X17" s="141"/>
    </row>
    <row r="18" spans="3:32" x14ac:dyDescent="0.25">
      <c r="C18" s="165"/>
      <c r="T18" s="163" t="s">
        <v>586</v>
      </c>
      <c r="U18" s="163">
        <f>SUM(Q10,Q11,,Q12)</f>
        <v>0</v>
      </c>
      <c r="X18" s="141"/>
    </row>
    <row r="19" spans="3:32" x14ac:dyDescent="0.25">
      <c r="C19" s="165"/>
      <c r="T19" s="163" t="s">
        <v>587</v>
      </c>
      <c r="U19" s="163">
        <f>SUM(Q10:Q14)</f>
        <v>0</v>
      </c>
    </row>
    <row r="20" spans="3:32" ht="13.5" customHeight="1" x14ac:dyDescent="0.25">
      <c r="C20" s="165"/>
    </row>
    <row r="21" spans="3:32" x14ac:dyDescent="0.25">
      <c r="C21" s="165"/>
    </row>
    <row r="28" spans="3:32" ht="22.5" customHeight="1" x14ac:dyDescent="0.25">
      <c r="AA28" s="164"/>
      <c r="AB28" s="164"/>
      <c r="AC28" s="164"/>
    </row>
    <row r="30" spans="3:32" ht="15" customHeight="1" x14ac:dyDescent="0.25">
      <c r="AA30" s="164"/>
      <c r="AB30" s="164"/>
      <c r="AC30" s="164"/>
      <c r="AD30" s="164"/>
      <c r="AE30" s="164"/>
      <c r="AF30" s="164"/>
    </row>
  </sheetData>
  <sheetProtection formatCells="0" formatColumns="0" formatRows="0" insertColumns="0" insertRows="0" insertHyperlinks="0" deleteColumns="0" deleteRows="0" sort="0" autoFilter="0" pivotTables="0"/>
  <mergeCells count="20">
    <mergeCell ref="Y12:Z12"/>
    <mergeCell ref="Y13:Z13"/>
    <mergeCell ref="Y14:Z14"/>
    <mergeCell ref="E7:E8"/>
    <mergeCell ref="C7:C8"/>
    <mergeCell ref="S7:U7"/>
    <mergeCell ref="Y10:Z10"/>
    <mergeCell ref="Y11:Z11"/>
    <mergeCell ref="G7:G8"/>
    <mergeCell ref="C1:U1"/>
    <mergeCell ref="C2:U2"/>
    <mergeCell ref="C3:U3"/>
    <mergeCell ref="I7:Q7"/>
    <mergeCell ref="K5:AC5"/>
    <mergeCell ref="C6:R6"/>
    <mergeCell ref="AG7:AM8"/>
    <mergeCell ref="AG12:AM12"/>
    <mergeCell ref="AG11:AM11"/>
    <mergeCell ref="AG10:AM10"/>
    <mergeCell ref="AG13:AM13"/>
  </mergeCells>
  <conditionalFormatting sqref="J10">
    <cfRule type="cellIs" dxfId="426" priority="192" stopIfTrue="1" operator="notEqual">
      <formula>1</formula>
    </cfRule>
    <cfRule type="cellIs" dxfId="425" priority="193" stopIfTrue="1" operator="equal">
      <formula>1</formula>
    </cfRule>
  </conditionalFormatting>
  <conditionalFormatting sqref="S17">
    <cfRule type="containsBlanks" dxfId="424" priority="86" stopIfTrue="1">
      <formula>LEN(TRIM(S17))=0</formula>
    </cfRule>
    <cfRule type="cellIs" dxfId="423" priority="87" stopIfTrue="1" operator="lessThan">
      <formula>19.999</formula>
    </cfRule>
    <cfRule type="cellIs" dxfId="422" priority="88" stopIfTrue="1" operator="lessThan">
      <formula>39.999</formula>
    </cfRule>
    <cfRule type="cellIs" dxfId="421" priority="89" stopIfTrue="1" operator="lessThan">
      <formula>59.999</formula>
    </cfRule>
    <cfRule type="cellIs" dxfId="420" priority="90" stopIfTrue="1" operator="lessThan">
      <formula>79.999</formula>
    </cfRule>
    <cfRule type="cellIs" dxfId="419" priority="91" stopIfTrue="1" operator="lessThan">
      <formula>89.999</formula>
    </cfRule>
    <cfRule type="cellIs" dxfId="418" priority="92" stopIfTrue="1" operator="between">
      <formula>90</formula>
      <formula>100</formula>
    </cfRule>
  </conditionalFormatting>
  <conditionalFormatting sqref="S16">
    <cfRule type="containsBlanks" dxfId="417" priority="79" stopIfTrue="1">
      <formula>LEN(TRIM(S16))=0</formula>
    </cfRule>
    <cfRule type="cellIs" dxfId="416" priority="80" stopIfTrue="1" operator="lessThan">
      <formula>19.999</formula>
    </cfRule>
    <cfRule type="cellIs" dxfId="415" priority="81" stopIfTrue="1" operator="lessThan">
      <formula>39.999</formula>
    </cfRule>
    <cfRule type="cellIs" dxfId="414" priority="82" stopIfTrue="1" operator="lessThan">
      <formula>59.999</formula>
    </cfRule>
    <cfRule type="cellIs" dxfId="413" priority="83" stopIfTrue="1" operator="lessThan">
      <formula>79.999</formula>
    </cfRule>
    <cfRule type="cellIs" dxfId="412" priority="84" stopIfTrue="1" operator="lessThan">
      <formula>89.999</formula>
    </cfRule>
    <cfRule type="cellIs" dxfId="411" priority="85" stopIfTrue="1" operator="between">
      <formula>90</formula>
      <formula>100</formula>
    </cfRule>
  </conditionalFormatting>
  <conditionalFormatting sqref="W14">
    <cfRule type="expression" dxfId="410" priority="202" stopIfTrue="1">
      <formula>#REF!=0</formula>
    </cfRule>
  </conditionalFormatting>
  <conditionalFormatting sqref="W13">
    <cfRule type="expression" dxfId="409" priority="203" stopIfTrue="1">
      <formula>#REF!=0</formula>
    </cfRule>
  </conditionalFormatting>
  <conditionalFormatting sqref="W12">
    <cfRule type="expression" dxfId="408" priority="204" stopIfTrue="1">
      <formula>#REF!=0</formula>
    </cfRule>
  </conditionalFormatting>
  <conditionalFormatting sqref="W11">
    <cfRule type="expression" dxfId="407" priority="205" stopIfTrue="1">
      <formula>#REF!=0</formula>
    </cfRule>
  </conditionalFormatting>
  <conditionalFormatting sqref="W10">
    <cfRule type="expression" dxfId="406" priority="206" stopIfTrue="1">
      <formula>#REF!=0</formula>
    </cfRule>
  </conditionalFormatting>
  <pageMargins left="0.7" right="0.7" top="0.75" bottom="0.75" header="0.3" footer="0.3"/>
  <pageSetup paperSize="9" scale="45" orientation="landscape" r:id="rId1"/>
  <colBreaks count="1" manualBreakCount="1">
    <brk id="32" max="1048575" man="1"/>
  </colBreaks>
  <ignoredErrors>
    <ignoredError sqref="S10:S14"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41265" r:id="rId4" name="Button 2193">
              <controlPr defaultSize="0" print="0" autoLine="0" autoPict="0" macro="[0]!ButtonOpenAll">
                <anchor moveWithCells="1" sizeWithCells="1">
                  <from>
                    <xdr:col>2</xdr:col>
                    <xdr:colOff>2743200</xdr:colOff>
                    <xdr:row>3</xdr:row>
                    <xdr:rowOff>114300</xdr:rowOff>
                  </from>
                  <to>
                    <xdr:col>2</xdr:col>
                    <xdr:colOff>3819525</xdr:colOff>
                    <xdr:row>5</xdr:row>
                    <xdr:rowOff>104775</xdr:rowOff>
                  </to>
                </anchor>
              </controlPr>
            </control>
          </mc:Choice>
        </mc:AlternateContent>
        <mc:AlternateContent xmlns:mc="http://schemas.openxmlformats.org/markup-compatibility/2006">
          <mc:Choice Requires="x14">
            <control shapeId="1541355" r:id="rId5" name="Button 2283">
              <controlPr defaultSize="0" print="0" autoLine="0" autoPict="0" macro="[0]!ButtonD7_CloseAll">
                <anchor moveWithCells="1" sizeWithCells="1">
                  <from>
                    <xdr:col>2</xdr:col>
                    <xdr:colOff>3914775</xdr:colOff>
                    <xdr:row>3</xdr:row>
                    <xdr:rowOff>104775</xdr:rowOff>
                  </from>
                  <to>
                    <xdr:col>5</xdr:col>
                    <xdr:colOff>85725</xdr:colOff>
                    <xdr:row>5</xdr:row>
                    <xdr:rowOff>95250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6" tint="-0.24988555558946501"/>
  </sheetPr>
  <dimension ref="A1:V135"/>
  <sheetViews>
    <sheetView showGridLines="0" showRowColHeaders="0" topLeftCell="A49" zoomScale="85" zoomScaleNormal="85" workbookViewId="0">
      <selection activeCell="C75" sqref="C75"/>
    </sheetView>
  </sheetViews>
  <sheetFormatPr defaultColWidth="11.42578125" defaultRowHeight="12.75" x14ac:dyDescent="0.25"/>
  <cols>
    <col min="1" max="1" width="4.85546875" style="63" customWidth="1"/>
    <col min="2" max="2" width="23.28515625" style="63" customWidth="1"/>
    <col min="3" max="3" width="75" style="63" customWidth="1"/>
    <col min="4" max="4" width="14" style="63" hidden="1" customWidth="1"/>
    <col min="5" max="5" width="28.7109375" style="63" customWidth="1"/>
    <col min="6" max="6" width="20.85546875" style="63" customWidth="1"/>
    <col min="7" max="7" width="10" style="63" customWidth="1"/>
    <col min="8" max="8" width="14.42578125" style="63" customWidth="1"/>
    <col min="9" max="20" width="11.42578125" style="63" customWidth="1"/>
    <col min="21" max="21" width="14.42578125" style="63" customWidth="1"/>
    <col min="22" max="16384" width="11.42578125" style="63"/>
  </cols>
  <sheetData>
    <row r="1" spans="2:22" ht="19.5" customHeight="1" thickBot="1" x14ac:dyDescent="0.3">
      <c r="V1" s="64"/>
    </row>
    <row r="2" spans="2:22" ht="28.5" customHeight="1" thickBot="1" x14ac:dyDescent="0.3">
      <c r="B2" s="410" t="s">
        <v>588</v>
      </c>
      <c r="C2" s="411"/>
      <c r="D2" s="411"/>
      <c r="E2" s="411"/>
      <c r="F2" s="411"/>
      <c r="G2" s="412"/>
      <c r="I2" s="65"/>
      <c r="J2" s="65"/>
      <c r="K2" s="65"/>
      <c r="L2" s="65"/>
      <c r="M2" s="65"/>
      <c r="N2" s="65"/>
      <c r="O2" s="65"/>
      <c r="P2" s="65"/>
      <c r="Q2" s="65"/>
      <c r="R2" s="65"/>
      <c r="S2" s="65"/>
      <c r="T2" s="65"/>
      <c r="U2" s="43"/>
      <c r="V2" s="64"/>
    </row>
    <row r="3" spans="2:22" s="44" customFormat="1" ht="15.75" customHeight="1" thickBot="1" x14ac:dyDescent="0.3">
      <c r="B3" s="77"/>
      <c r="C3" s="77"/>
      <c r="D3" s="77"/>
      <c r="E3" s="77"/>
      <c r="F3" s="77"/>
      <c r="G3" s="77"/>
      <c r="I3" s="78"/>
      <c r="J3" s="78"/>
      <c r="K3" s="78"/>
      <c r="L3" s="78"/>
      <c r="M3" s="78"/>
      <c r="N3" s="78"/>
      <c r="O3" s="78"/>
      <c r="P3" s="78"/>
      <c r="Q3" s="78"/>
      <c r="R3" s="78"/>
      <c r="S3" s="78"/>
      <c r="T3" s="78"/>
      <c r="U3" s="49"/>
    </row>
    <row r="4" spans="2:22" ht="25.5" customHeight="1" thickBot="1" x14ac:dyDescent="0.3">
      <c r="B4" s="389" t="s">
        <v>589</v>
      </c>
      <c r="C4" s="390"/>
      <c r="D4" s="390"/>
      <c r="E4" s="390"/>
      <c r="F4" s="390"/>
      <c r="G4" s="81" t="s">
        <v>590</v>
      </c>
      <c r="V4" s="64"/>
    </row>
    <row r="5" spans="2:22" ht="18" customHeight="1" x14ac:dyDescent="0.25">
      <c r="B5" s="108" t="s">
        <v>591</v>
      </c>
      <c r="C5" s="117" t="s">
        <v>592</v>
      </c>
      <c r="D5" s="117"/>
      <c r="E5" s="117"/>
      <c r="F5" s="117"/>
      <c r="G5" s="79">
        <f>'D1'!T49</f>
        <v>0</v>
      </c>
      <c r="V5" s="64"/>
    </row>
    <row r="6" spans="2:22" ht="18" customHeight="1" thickBot="1" x14ac:dyDescent="0.3">
      <c r="B6" s="110" t="s">
        <v>593</v>
      </c>
      <c r="C6" s="118" t="s">
        <v>594</v>
      </c>
      <c r="D6" s="118"/>
      <c r="E6" s="118"/>
      <c r="F6" s="118"/>
      <c r="G6" s="80">
        <f>'D1'!T50</f>
        <v>0</v>
      </c>
      <c r="V6" s="64"/>
    </row>
    <row r="7" spans="2:22" ht="18" customHeight="1" thickBot="1" x14ac:dyDescent="0.3">
      <c r="B7" s="66"/>
      <c r="C7" s="67"/>
      <c r="D7" s="67"/>
      <c r="E7" s="68"/>
      <c r="F7" s="69"/>
      <c r="G7" s="68"/>
      <c r="V7" s="64"/>
    </row>
    <row r="8" spans="2:22" ht="28.5" customHeight="1" thickBot="1" x14ac:dyDescent="0.3">
      <c r="B8" s="389" t="s">
        <v>595</v>
      </c>
      <c r="C8" s="390"/>
      <c r="D8" s="390"/>
      <c r="E8" s="390"/>
      <c r="F8" s="390"/>
      <c r="G8" s="81" t="s">
        <v>596</v>
      </c>
      <c r="V8" s="64"/>
    </row>
    <row r="9" spans="2:22" ht="18" customHeight="1" x14ac:dyDescent="0.25">
      <c r="B9" s="108" t="s">
        <v>597</v>
      </c>
      <c r="C9" s="117" t="s">
        <v>598</v>
      </c>
      <c r="D9" s="117"/>
      <c r="E9" s="117"/>
      <c r="F9" s="117"/>
      <c r="G9" s="82">
        <f>'D2'!T24</f>
        <v>0</v>
      </c>
      <c r="V9" s="64"/>
    </row>
    <row r="10" spans="2:22" ht="21" customHeight="1" thickBot="1" x14ac:dyDescent="0.3">
      <c r="B10" s="110" t="s">
        <v>599</v>
      </c>
      <c r="C10" s="118" t="s">
        <v>600</v>
      </c>
      <c r="D10" s="118"/>
      <c r="E10" s="118"/>
      <c r="F10" s="118"/>
      <c r="G10" s="83">
        <f>'D2'!T25</f>
        <v>0</v>
      </c>
      <c r="I10" s="69"/>
      <c r="J10" s="69"/>
      <c r="K10" s="69"/>
      <c r="L10" s="69"/>
      <c r="M10" s="69"/>
      <c r="N10" s="69"/>
      <c r="O10" s="69"/>
      <c r="P10" s="69"/>
      <c r="Q10" s="69"/>
      <c r="R10" s="69"/>
      <c r="S10" s="69"/>
      <c r="T10" s="69"/>
      <c r="U10" s="52"/>
      <c r="V10" s="64"/>
    </row>
    <row r="11" spans="2:22" ht="25.5" customHeight="1" thickBot="1" x14ac:dyDescent="0.3">
      <c r="B11" s="66"/>
      <c r="C11" s="67"/>
      <c r="D11" s="67"/>
      <c r="E11" s="68"/>
      <c r="F11" s="69"/>
      <c r="G11" s="68"/>
      <c r="U11" s="52"/>
      <c r="V11" s="64"/>
    </row>
    <row r="12" spans="2:22" ht="29.25" customHeight="1" thickBot="1" x14ac:dyDescent="0.3">
      <c r="B12" s="413" t="s">
        <v>601</v>
      </c>
      <c r="C12" s="414"/>
      <c r="D12" s="414"/>
      <c r="E12" s="414"/>
      <c r="F12" s="414"/>
      <c r="G12" s="107" t="s">
        <v>602</v>
      </c>
      <c r="U12" s="52"/>
      <c r="V12" s="64"/>
    </row>
    <row r="13" spans="2:22" ht="18" customHeight="1" x14ac:dyDescent="0.25">
      <c r="B13" s="108" t="s">
        <v>603</v>
      </c>
      <c r="C13" s="119" t="s">
        <v>604</v>
      </c>
      <c r="D13" s="119"/>
      <c r="E13" s="119"/>
      <c r="F13" s="119"/>
      <c r="G13" s="109">
        <f>'D3'!S30</f>
        <v>0</v>
      </c>
      <c r="U13" s="55"/>
      <c r="V13" s="64"/>
    </row>
    <row r="14" spans="2:22" ht="18" customHeight="1" thickBot="1" x14ac:dyDescent="0.3">
      <c r="B14" s="110" t="s">
        <v>605</v>
      </c>
      <c r="C14" s="120" t="s">
        <v>606</v>
      </c>
      <c r="D14" s="120"/>
      <c r="E14" s="120"/>
      <c r="F14" s="120"/>
      <c r="G14" s="111">
        <f>'D3'!S31</f>
        <v>0</v>
      </c>
      <c r="V14" s="64"/>
    </row>
    <row r="15" spans="2:22" ht="18.75" customHeight="1" thickBot="1" x14ac:dyDescent="0.3">
      <c r="B15" s="66"/>
      <c r="C15" s="67"/>
      <c r="D15" s="67"/>
      <c r="E15" s="68"/>
      <c r="F15" s="69"/>
      <c r="G15" s="68"/>
      <c r="V15" s="64"/>
    </row>
    <row r="16" spans="2:22" ht="33" customHeight="1" thickBot="1" x14ac:dyDescent="0.3">
      <c r="B16" s="389" t="s">
        <v>607</v>
      </c>
      <c r="C16" s="390"/>
      <c r="D16" s="390"/>
      <c r="E16" s="390"/>
      <c r="F16" s="390"/>
      <c r="G16" s="81" t="s">
        <v>608</v>
      </c>
      <c r="V16" s="64"/>
    </row>
    <row r="17" spans="2:22" ht="18" customHeight="1" x14ac:dyDescent="0.25">
      <c r="B17" s="108" t="s">
        <v>609</v>
      </c>
      <c r="C17" s="117" t="s">
        <v>610</v>
      </c>
      <c r="D17" s="117"/>
      <c r="E17" s="117"/>
      <c r="F17" s="117"/>
      <c r="G17" s="79">
        <f>'D4'!T28</f>
        <v>0</v>
      </c>
      <c r="V17" s="64"/>
    </row>
    <row r="18" spans="2:22" ht="18" customHeight="1" thickBot="1" x14ac:dyDescent="0.3">
      <c r="B18" s="110" t="s">
        <v>611</v>
      </c>
      <c r="C18" s="118" t="s">
        <v>612</v>
      </c>
      <c r="D18" s="118"/>
      <c r="E18" s="118"/>
      <c r="F18" s="118"/>
      <c r="G18" s="80">
        <f>'D4'!T29</f>
        <v>0</v>
      </c>
      <c r="V18" s="64"/>
    </row>
    <row r="19" spans="2:22" ht="18" customHeight="1" thickBot="1" x14ac:dyDescent="0.3">
      <c r="B19" s="66"/>
      <c r="C19" s="67"/>
      <c r="D19" s="67"/>
      <c r="E19" s="68"/>
      <c r="F19" s="69"/>
      <c r="G19" s="68"/>
      <c r="V19" s="64"/>
    </row>
    <row r="20" spans="2:22" ht="27.75" customHeight="1" thickBot="1" x14ac:dyDescent="0.3">
      <c r="B20" s="389" t="s">
        <v>613</v>
      </c>
      <c r="C20" s="390"/>
      <c r="D20" s="390"/>
      <c r="E20" s="390"/>
      <c r="F20" s="390"/>
      <c r="G20" s="81" t="s">
        <v>614</v>
      </c>
      <c r="V20" s="64"/>
    </row>
    <row r="21" spans="2:22" ht="18" customHeight="1" x14ac:dyDescent="0.25">
      <c r="B21" s="108" t="s">
        <v>615</v>
      </c>
      <c r="C21" s="117" t="s">
        <v>616</v>
      </c>
      <c r="D21" s="117"/>
      <c r="E21" s="117"/>
      <c r="F21" s="117"/>
      <c r="G21" s="79">
        <f>'D5'!T62</f>
        <v>0</v>
      </c>
      <c r="V21" s="64"/>
    </row>
    <row r="22" spans="2:22" ht="18" customHeight="1" thickBot="1" x14ac:dyDescent="0.3">
      <c r="B22" s="110" t="s">
        <v>617</v>
      </c>
      <c r="C22" s="118" t="s">
        <v>618</v>
      </c>
      <c r="D22" s="118"/>
      <c r="E22" s="118"/>
      <c r="F22" s="118"/>
      <c r="G22" s="80">
        <f>'D5'!T63</f>
        <v>0</v>
      </c>
      <c r="V22" s="64"/>
    </row>
    <row r="23" spans="2:22" ht="18" customHeight="1" thickBot="1" x14ac:dyDescent="0.3">
      <c r="B23" s="66"/>
      <c r="C23" s="67"/>
      <c r="D23" s="67"/>
      <c r="E23" s="68"/>
      <c r="F23" s="69"/>
      <c r="G23" s="68"/>
      <c r="V23" s="64"/>
    </row>
    <row r="24" spans="2:22" ht="27.75" customHeight="1" thickBot="1" x14ac:dyDescent="0.3">
      <c r="B24" s="389" t="s">
        <v>619</v>
      </c>
      <c r="C24" s="390"/>
      <c r="D24" s="390"/>
      <c r="E24" s="390"/>
      <c r="F24" s="390"/>
      <c r="G24" s="81" t="s">
        <v>620</v>
      </c>
      <c r="V24" s="64"/>
    </row>
    <row r="25" spans="2:22" ht="18" customHeight="1" x14ac:dyDescent="0.25">
      <c r="B25" s="108" t="s">
        <v>621</v>
      </c>
      <c r="C25" s="117" t="s">
        <v>622</v>
      </c>
      <c r="D25" s="117"/>
      <c r="E25" s="117"/>
      <c r="F25" s="117"/>
      <c r="G25" s="79">
        <f>'D6'!S19</f>
        <v>0</v>
      </c>
      <c r="V25" s="64"/>
    </row>
    <row r="26" spans="2:22" ht="18" customHeight="1" thickBot="1" x14ac:dyDescent="0.3">
      <c r="B26" s="110" t="s">
        <v>623</v>
      </c>
      <c r="C26" s="118" t="s">
        <v>624</v>
      </c>
      <c r="D26" s="118"/>
      <c r="E26" s="118"/>
      <c r="F26" s="118"/>
      <c r="G26" s="80">
        <f>'D6'!S20</f>
        <v>0</v>
      </c>
      <c r="V26" s="64"/>
    </row>
    <row r="27" spans="2:22" ht="18" customHeight="1" thickBot="1" x14ac:dyDescent="0.3">
      <c r="B27" s="70"/>
      <c r="C27" s="71"/>
      <c r="D27" s="71"/>
      <c r="E27" s="72"/>
      <c r="F27" s="74"/>
      <c r="G27" s="73"/>
      <c r="V27" s="64"/>
    </row>
    <row r="28" spans="2:22" ht="26.25" customHeight="1" thickBot="1" x14ac:dyDescent="0.3">
      <c r="B28" s="389" t="s">
        <v>625</v>
      </c>
      <c r="C28" s="390"/>
      <c r="D28" s="390"/>
      <c r="E28" s="390"/>
      <c r="F28" s="390"/>
      <c r="G28" s="81" t="s">
        <v>626</v>
      </c>
      <c r="V28" s="64"/>
    </row>
    <row r="29" spans="2:22" ht="18" customHeight="1" x14ac:dyDescent="0.25">
      <c r="B29" s="108" t="s">
        <v>627</v>
      </c>
      <c r="C29" s="117" t="s">
        <v>628</v>
      </c>
      <c r="D29" s="117"/>
      <c r="E29" s="117"/>
      <c r="F29" s="117"/>
      <c r="G29" s="79">
        <f>'D7'!S16</f>
        <v>0</v>
      </c>
      <c r="V29" s="64"/>
    </row>
    <row r="30" spans="2:22" ht="24.75" customHeight="1" thickBot="1" x14ac:dyDescent="0.3">
      <c r="B30" s="110" t="s">
        <v>629</v>
      </c>
      <c r="C30" s="118" t="s">
        <v>630</v>
      </c>
      <c r="D30" s="118"/>
      <c r="E30" s="118"/>
      <c r="F30" s="118"/>
      <c r="G30" s="80">
        <f>'D7'!S17</f>
        <v>0</v>
      </c>
      <c r="H30" s="75"/>
      <c r="V30" s="64"/>
    </row>
    <row r="31" spans="2:22" ht="28.5" customHeight="1" thickBot="1" x14ac:dyDescent="0.3">
      <c r="B31" s="76"/>
      <c r="C31" s="67"/>
      <c r="D31" s="67"/>
      <c r="E31" s="68"/>
      <c r="F31" s="69"/>
      <c r="G31" s="68"/>
      <c r="H31" s="100"/>
      <c r="V31" s="64"/>
    </row>
    <row r="32" spans="2:22" ht="20.25" customHeight="1" thickBot="1" x14ac:dyDescent="0.3">
      <c r="B32" s="421" t="s">
        <v>631</v>
      </c>
      <c r="C32" s="422"/>
      <c r="D32" s="289"/>
      <c r="E32" s="423">
        <f>AVERAGE(G5,G9,G13,G17,G21,G25,G29)</f>
        <v>0</v>
      </c>
      <c r="F32" s="423"/>
      <c r="G32" s="424"/>
      <c r="H32" s="100" t="e">
        <f>_xlfn.NUMBERVALUE(#REF!)</f>
        <v>#REF!</v>
      </c>
      <c r="V32" s="64"/>
    </row>
    <row r="33" spans="2:22" ht="18" customHeight="1" x14ac:dyDescent="0.25">
      <c r="E33" s="68"/>
      <c r="F33" s="69"/>
      <c r="G33" s="68"/>
      <c r="H33" s="100" t="e">
        <f>_xlfn.NUMBERVALUE(#REF!)</f>
        <v>#REF!</v>
      </c>
      <c r="V33" s="64"/>
    </row>
    <row r="34" spans="2:22" ht="36" customHeight="1" x14ac:dyDescent="0.25">
      <c r="E34" s="394" t="s">
        <v>632</v>
      </c>
      <c r="F34" s="395"/>
      <c r="G34" s="182">
        <f>G5</f>
        <v>0</v>
      </c>
      <c r="V34" s="64"/>
    </row>
    <row r="35" spans="2:22" ht="33" customHeight="1" x14ac:dyDescent="0.25">
      <c r="E35" s="394" t="s">
        <v>633</v>
      </c>
      <c r="F35" s="395"/>
      <c r="G35" s="183">
        <f>G9</f>
        <v>0</v>
      </c>
      <c r="V35" s="64"/>
    </row>
    <row r="36" spans="2:22" ht="28.5" customHeight="1" x14ac:dyDescent="0.25">
      <c r="E36" s="394" t="s">
        <v>634</v>
      </c>
      <c r="F36" s="395"/>
      <c r="G36" s="182">
        <f>G13</f>
        <v>0</v>
      </c>
    </row>
    <row r="37" spans="2:22" ht="27" customHeight="1" x14ac:dyDescent="0.25">
      <c r="E37" s="396" t="s">
        <v>635</v>
      </c>
      <c r="F37" s="397"/>
      <c r="G37" s="182">
        <f>G17</f>
        <v>0</v>
      </c>
    </row>
    <row r="38" spans="2:22" ht="30" customHeight="1" x14ac:dyDescent="0.25">
      <c r="E38" s="394" t="s">
        <v>636</v>
      </c>
      <c r="F38" s="395"/>
      <c r="G38" s="182">
        <f>G21</f>
        <v>0</v>
      </c>
    </row>
    <row r="39" spans="2:22" ht="24.75" customHeight="1" x14ac:dyDescent="0.25">
      <c r="E39" s="394" t="s">
        <v>637</v>
      </c>
      <c r="F39" s="395"/>
      <c r="G39" s="182">
        <f>G25</f>
        <v>0</v>
      </c>
    </row>
    <row r="40" spans="2:22" ht="27.75" customHeight="1" x14ac:dyDescent="0.25">
      <c r="E40" s="394" t="s">
        <v>638</v>
      </c>
      <c r="F40" s="395"/>
      <c r="G40" s="182">
        <f>G29</f>
        <v>0</v>
      </c>
    </row>
    <row r="41" spans="2:22" ht="21" customHeight="1" x14ac:dyDescent="0.25">
      <c r="E41" s="68"/>
      <c r="F41" s="69"/>
      <c r="G41"/>
      <c r="H41"/>
    </row>
    <row r="42" spans="2:22" ht="28.5" customHeight="1" x14ac:dyDescent="0.25">
      <c r="E42" s="68"/>
      <c r="F42" s="69"/>
      <c r="G42"/>
      <c r="H42"/>
    </row>
    <row r="43" spans="2:22" ht="12" customHeight="1" thickBot="1" x14ac:dyDescent="0.3">
      <c r="I43" s="69"/>
      <c r="J43" s="69"/>
      <c r="K43" s="69"/>
      <c r="L43" s="69"/>
      <c r="M43" s="69"/>
      <c r="N43" s="69"/>
      <c r="O43" s="69"/>
      <c r="P43" s="69"/>
      <c r="Q43" s="69"/>
      <c r="R43" s="69"/>
      <c r="S43" s="69"/>
      <c r="T43" s="69"/>
    </row>
    <row r="44" spans="2:22" ht="20.25" customHeight="1" thickBot="1" x14ac:dyDescent="0.3">
      <c r="B44" s="421" t="s">
        <v>639</v>
      </c>
      <c r="C44" s="422"/>
      <c r="D44" s="289"/>
      <c r="E44" s="423">
        <f>AVERAGE(G6,G10,G14,G18,G22,G26,G30)</f>
        <v>0</v>
      </c>
      <c r="F44" s="423"/>
      <c r="G44" s="424"/>
      <c r="I44" s="69"/>
      <c r="J44" s="69"/>
      <c r="K44" s="69"/>
      <c r="L44" s="69"/>
      <c r="M44" s="69"/>
      <c r="N44" s="69"/>
      <c r="O44" s="69"/>
      <c r="P44" s="69"/>
      <c r="Q44" s="69"/>
      <c r="R44" s="69"/>
      <c r="S44" s="69"/>
      <c r="T44" s="69"/>
    </row>
    <row r="45" spans="2:22" ht="12" customHeight="1" x14ac:dyDescent="0.25">
      <c r="E45" s="68"/>
      <c r="F45" s="69"/>
      <c r="G45" s="68"/>
      <c r="I45" s="69"/>
      <c r="J45" s="69"/>
      <c r="K45" s="69"/>
      <c r="L45" s="69"/>
      <c r="M45" s="69"/>
      <c r="N45" s="69"/>
      <c r="O45" s="69"/>
      <c r="P45" s="69"/>
      <c r="Q45" s="69"/>
      <c r="R45" s="69"/>
      <c r="S45" s="69"/>
      <c r="T45" s="69"/>
    </row>
    <row r="46" spans="2:22" ht="30" customHeight="1" x14ac:dyDescent="0.25">
      <c r="E46" s="394" t="s">
        <v>640</v>
      </c>
      <c r="F46" s="395"/>
      <c r="G46" s="182">
        <f>G6</f>
        <v>0</v>
      </c>
    </row>
    <row r="47" spans="2:22" ht="30" customHeight="1" x14ac:dyDescent="0.25">
      <c r="E47" s="394" t="s">
        <v>641</v>
      </c>
      <c r="F47" s="395"/>
      <c r="G47" s="183">
        <f>G10</f>
        <v>0</v>
      </c>
    </row>
    <row r="48" spans="2:22" ht="25.5" customHeight="1" x14ac:dyDescent="0.25">
      <c r="E48" s="394" t="s">
        <v>642</v>
      </c>
      <c r="F48" s="395"/>
      <c r="G48" s="182">
        <f>G14</f>
        <v>0</v>
      </c>
    </row>
    <row r="49" spans="1:9" ht="25.5" customHeight="1" x14ac:dyDescent="0.25">
      <c r="E49" s="396" t="s">
        <v>643</v>
      </c>
      <c r="F49" s="397"/>
      <c r="G49" s="182">
        <f>G18</f>
        <v>0</v>
      </c>
    </row>
    <row r="50" spans="1:9" ht="28.5" customHeight="1" x14ac:dyDescent="0.25">
      <c r="E50" s="394" t="s">
        <v>644</v>
      </c>
      <c r="F50" s="395"/>
      <c r="G50" s="182">
        <f>G22</f>
        <v>0</v>
      </c>
    </row>
    <row r="51" spans="1:9" ht="26.25" customHeight="1" x14ac:dyDescent="0.25">
      <c r="E51" s="394" t="s">
        <v>645</v>
      </c>
      <c r="F51" s="395"/>
      <c r="G51" s="182">
        <f>G26</f>
        <v>0</v>
      </c>
    </row>
    <row r="52" spans="1:9" ht="30" customHeight="1" x14ac:dyDescent="0.25">
      <c r="E52" s="394" t="s">
        <v>646</v>
      </c>
      <c r="F52" s="395"/>
      <c r="G52" s="182">
        <f>G30</f>
        <v>0</v>
      </c>
    </row>
    <row r="53" spans="1:9" ht="15" x14ac:dyDescent="0.25">
      <c r="E53" s="68"/>
      <c r="F53" s="69"/>
      <c r="G53" s="163"/>
    </row>
    <row r="60" spans="1:9" ht="23.25" x14ac:dyDescent="0.25">
      <c r="B60" s="415" t="s">
        <v>647</v>
      </c>
      <c r="C60" s="415"/>
      <c r="D60" s="415"/>
      <c r="E60" s="415"/>
      <c r="F60" s="415"/>
      <c r="G60" s="415"/>
      <c r="H60" s="415"/>
      <c r="I60" s="415"/>
    </row>
    <row r="61" spans="1:9" ht="15" x14ac:dyDescent="0.25">
      <c r="A61" s="200"/>
      <c r="B61" s="306"/>
      <c r="C61" s="306"/>
      <c r="D61" s="306"/>
      <c r="E61" s="306"/>
      <c r="F61" s="299"/>
      <c r="G61" s="307"/>
      <c r="H61" s="307"/>
      <c r="I61" s="64"/>
    </row>
    <row r="62" spans="1:9" ht="31.5" customHeight="1" x14ac:dyDescent="0.25">
      <c r="A62" s="200"/>
      <c r="B62" s="379" t="s">
        <v>648</v>
      </c>
      <c r="C62" s="379"/>
      <c r="D62" s="379"/>
      <c r="E62" s="379"/>
      <c r="F62" s="379"/>
      <c r="G62" s="379"/>
      <c r="H62" s="379"/>
      <c r="I62" s="379"/>
    </row>
    <row r="63" spans="1:9" ht="15" x14ac:dyDescent="0.25">
      <c r="A63" s="200"/>
      <c r="B63" s="201"/>
      <c r="C63" s="201"/>
      <c r="D63" s="201"/>
      <c r="E63" s="201"/>
      <c r="F63" s="201"/>
      <c r="G63" s="200"/>
      <c r="H63" s="200"/>
    </row>
    <row r="64" spans="1:9" ht="15" x14ac:dyDescent="0.25">
      <c r="A64" s="200"/>
      <c r="B64" s="201"/>
      <c r="C64" s="201"/>
      <c r="D64" s="201"/>
      <c r="E64" s="201"/>
      <c r="F64" s="201"/>
      <c r="G64" s="200"/>
      <c r="H64" s="200"/>
    </row>
    <row r="65" spans="1:9" ht="15" x14ac:dyDescent="0.25">
      <c r="A65" s="200"/>
      <c r="B65" s="201"/>
      <c r="C65" s="201"/>
      <c r="D65" s="201"/>
      <c r="E65" s="201"/>
      <c r="F65" s="201"/>
      <c r="G65" s="200"/>
      <c r="H65" s="200"/>
    </row>
    <row r="66" spans="1:9" ht="15" x14ac:dyDescent="0.25">
      <c r="A66" s="200"/>
      <c r="B66" s="201"/>
      <c r="C66" s="201"/>
      <c r="D66" s="201"/>
      <c r="E66" s="201"/>
      <c r="F66" s="201"/>
      <c r="G66" s="200"/>
      <c r="H66" s="200"/>
    </row>
    <row r="67" spans="1:9" ht="15" x14ac:dyDescent="0.25">
      <c r="A67" s="200"/>
      <c r="B67" s="201"/>
      <c r="C67" s="201"/>
      <c r="D67" s="201"/>
      <c r="E67" s="201"/>
      <c r="F67" s="201"/>
      <c r="G67" s="200"/>
      <c r="H67" s="200"/>
    </row>
    <row r="68" spans="1:9" ht="15" x14ac:dyDescent="0.25">
      <c r="A68" s="200"/>
      <c r="B68" s="201"/>
      <c r="C68" s="201"/>
      <c r="D68" s="201"/>
      <c r="E68" s="201"/>
      <c r="F68" s="201"/>
      <c r="G68" s="200"/>
      <c r="H68" s="200"/>
    </row>
    <row r="69" spans="1:9" ht="15" x14ac:dyDescent="0.25">
      <c r="A69" s="200"/>
      <c r="B69" s="201"/>
      <c r="C69" s="201"/>
      <c r="D69" s="201"/>
      <c r="E69" s="201"/>
      <c r="F69" s="201"/>
      <c r="G69" s="200"/>
      <c r="H69" s="200"/>
    </row>
    <row r="70" spans="1:9" ht="15" x14ac:dyDescent="0.25">
      <c r="A70" s="200"/>
      <c r="B70" s="201"/>
      <c r="C70" s="201"/>
      <c r="D70" s="201"/>
      <c r="E70" s="201"/>
      <c r="F70" s="201"/>
      <c r="G70" s="200"/>
      <c r="H70" s="200"/>
    </row>
    <row r="71" spans="1:9" ht="15" x14ac:dyDescent="0.25">
      <c r="A71" s="200"/>
      <c r="B71" s="201"/>
      <c r="C71" s="201"/>
      <c r="D71" s="201"/>
      <c r="E71" s="201"/>
      <c r="F71" s="201"/>
      <c r="G71" s="200"/>
      <c r="H71" s="200"/>
    </row>
    <row r="72" spans="1:9" ht="15" x14ac:dyDescent="0.25">
      <c r="A72" s="200"/>
      <c r="B72" s="201"/>
      <c r="C72" s="201"/>
      <c r="D72" s="201"/>
      <c r="E72" s="201"/>
      <c r="F72" s="201"/>
      <c r="G72" s="200"/>
      <c r="H72" s="200"/>
    </row>
    <row r="73" spans="1:9" ht="22.5" customHeight="1" x14ac:dyDescent="0.25">
      <c r="A73" s="200"/>
      <c r="B73" s="211"/>
      <c r="C73" s="212" t="s">
        <v>649</v>
      </c>
      <c r="D73" s="287"/>
      <c r="E73" s="213"/>
      <c r="F73" s="380" t="s">
        <v>650</v>
      </c>
      <c r="G73" s="380"/>
      <c r="H73" s="214"/>
      <c r="I73" s="212" t="s">
        <v>651</v>
      </c>
    </row>
    <row r="74" spans="1:9" ht="15.75" thickBot="1" x14ac:dyDescent="0.3">
      <c r="A74" s="200"/>
      <c r="B74" s="201"/>
      <c r="C74" s="299"/>
      <c r="D74" s="299"/>
      <c r="E74" s="299"/>
      <c r="F74" s="299"/>
      <c r="G74" s="200"/>
      <c r="H74" s="200"/>
    </row>
    <row r="75" spans="1:9" ht="59.25" customHeight="1" x14ac:dyDescent="0.25">
      <c r="A75" s="200"/>
      <c r="B75" s="416" t="s">
        <v>652</v>
      </c>
      <c r="C75" s="220" t="s">
        <v>653</v>
      </c>
      <c r="D75" s="290"/>
      <c r="E75" s="391"/>
      <c r="F75" s="391"/>
      <c r="G75" s="391"/>
      <c r="H75" s="391"/>
      <c r="I75" s="293"/>
    </row>
    <row r="76" spans="1:9" ht="63.75" customHeight="1" x14ac:dyDescent="0.25">
      <c r="A76" s="200"/>
      <c r="B76" s="417"/>
      <c r="C76" s="221" t="s">
        <v>654</v>
      </c>
      <c r="D76" s="291"/>
      <c r="E76" s="384"/>
      <c r="F76" s="384"/>
      <c r="G76" s="384"/>
      <c r="H76" s="384"/>
      <c r="I76" s="294"/>
    </row>
    <row r="77" spans="1:9" ht="30" x14ac:dyDescent="0.25">
      <c r="A77" s="200"/>
      <c r="B77" s="417"/>
      <c r="C77" s="215" t="s">
        <v>655</v>
      </c>
      <c r="D77" s="292"/>
      <c r="E77" s="385"/>
      <c r="F77" s="385"/>
      <c r="G77" s="385"/>
      <c r="H77" s="385"/>
      <c r="I77" s="294"/>
    </row>
    <row r="78" spans="1:9" ht="15" x14ac:dyDescent="0.25">
      <c r="A78" s="200"/>
      <c r="B78" s="417"/>
      <c r="C78" s="222"/>
      <c r="D78" s="223"/>
      <c r="E78" s="386"/>
      <c r="F78" s="386"/>
      <c r="G78" s="386"/>
      <c r="H78" s="386"/>
      <c r="I78" s="295"/>
    </row>
    <row r="79" spans="1:9" ht="39" customHeight="1" x14ac:dyDescent="0.25">
      <c r="A79" s="200"/>
      <c r="B79" s="417"/>
      <c r="C79" s="221" t="s">
        <v>656</v>
      </c>
      <c r="D79" s="291"/>
      <c r="E79" s="384"/>
      <c r="F79" s="384"/>
      <c r="G79" s="384"/>
      <c r="H79" s="384"/>
      <c r="I79" s="294"/>
    </row>
    <row r="80" spans="1:9" ht="35.25" customHeight="1" x14ac:dyDescent="0.25">
      <c r="A80" s="200"/>
      <c r="B80" s="417"/>
      <c r="C80" s="238" t="s">
        <v>657</v>
      </c>
      <c r="D80" s="245"/>
      <c r="E80" s="245"/>
      <c r="F80" s="245"/>
      <c r="G80" s="246"/>
      <c r="H80" s="246"/>
      <c r="I80" s="295"/>
    </row>
    <row r="81" spans="1:9" ht="36" customHeight="1" x14ac:dyDescent="0.25">
      <c r="A81" s="200"/>
      <c r="B81" s="417"/>
      <c r="C81" s="243" t="s">
        <v>658</v>
      </c>
      <c r="D81" s="244" t="s">
        <v>743</v>
      </c>
      <c r="E81" s="381" t="s">
        <v>659</v>
      </c>
      <c r="F81" s="381"/>
      <c r="G81" s="381"/>
      <c r="H81" s="381"/>
      <c r="I81" s="298" t="str">
        <f>'D5'!T12</f>
        <v/>
      </c>
    </row>
    <row r="82" spans="1:9" ht="43.5" customHeight="1" x14ac:dyDescent="0.25">
      <c r="A82" s="200"/>
      <c r="B82" s="417"/>
      <c r="C82" s="243" t="s">
        <v>660</v>
      </c>
      <c r="D82" s="244" t="s">
        <v>744</v>
      </c>
      <c r="E82" s="381" t="s">
        <v>661</v>
      </c>
      <c r="F82" s="381"/>
      <c r="G82" s="381"/>
      <c r="H82" s="381"/>
      <c r="I82" s="298" t="str">
        <f>'D1'!T30</f>
        <v/>
      </c>
    </row>
    <row r="83" spans="1:9" ht="26.25" customHeight="1" x14ac:dyDescent="0.25">
      <c r="A83" s="200"/>
      <c r="B83" s="417"/>
      <c r="C83" s="222" t="s">
        <v>662</v>
      </c>
      <c r="D83" s="224"/>
      <c r="E83" s="382"/>
      <c r="F83" s="382"/>
      <c r="G83" s="382"/>
      <c r="H83" s="382"/>
      <c r="I83" s="296"/>
    </row>
    <row r="84" spans="1:9" ht="36" customHeight="1" x14ac:dyDescent="0.25">
      <c r="A84" s="200"/>
      <c r="B84" s="417"/>
      <c r="C84" s="238" t="s">
        <v>663</v>
      </c>
      <c r="D84" s="240"/>
      <c r="E84" s="383"/>
      <c r="F84" s="383"/>
      <c r="G84" s="383"/>
      <c r="H84" s="383"/>
      <c r="I84" s="296"/>
    </row>
    <row r="85" spans="1:9" ht="44.25" customHeight="1" x14ac:dyDescent="0.25">
      <c r="A85" s="200"/>
      <c r="B85" s="417"/>
      <c r="C85" s="243" t="s">
        <v>664</v>
      </c>
      <c r="D85" s="244" t="s">
        <v>745</v>
      </c>
      <c r="E85" s="381" t="s">
        <v>665</v>
      </c>
      <c r="F85" s="381"/>
      <c r="G85" s="381"/>
      <c r="H85" s="381"/>
      <c r="I85" s="298" t="str">
        <f>'D5'!T30</f>
        <v/>
      </c>
    </row>
    <row r="86" spans="1:9" ht="36.75" customHeight="1" x14ac:dyDescent="0.25">
      <c r="A86" s="200"/>
      <c r="B86" s="417"/>
      <c r="C86" s="243" t="s">
        <v>666</v>
      </c>
      <c r="D86" s="244" t="s">
        <v>746</v>
      </c>
      <c r="E86" s="381" t="s">
        <v>667</v>
      </c>
      <c r="F86" s="381"/>
      <c r="G86" s="381"/>
      <c r="H86" s="381"/>
      <c r="I86" s="298" t="str">
        <f>'D5'!T29</f>
        <v/>
      </c>
    </row>
    <row r="87" spans="1:9" ht="36.75" customHeight="1" x14ac:dyDescent="0.25">
      <c r="A87" s="200"/>
      <c r="B87" s="417"/>
      <c r="C87" s="243" t="s">
        <v>668</v>
      </c>
      <c r="D87" s="244" t="s">
        <v>747</v>
      </c>
      <c r="E87" s="381" t="s">
        <v>669</v>
      </c>
      <c r="F87" s="381"/>
      <c r="G87" s="381"/>
      <c r="H87" s="381"/>
      <c r="I87" s="298" t="str">
        <f>'D1'!T25</f>
        <v/>
      </c>
    </row>
    <row r="88" spans="1:9" ht="15" x14ac:dyDescent="0.25">
      <c r="A88" s="200"/>
      <c r="B88" s="417"/>
      <c r="C88" s="215" t="s">
        <v>670</v>
      </c>
      <c r="D88" s="207"/>
      <c r="E88" s="392"/>
      <c r="F88" s="392"/>
      <c r="G88" s="392"/>
      <c r="H88" s="392"/>
      <c r="I88" s="296"/>
    </row>
    <row r="89" spans="1:9" ht="15" x14ac:dyDescent="0.25">
      <c r="A89" s="200"/>
      <c r="B89" s="417"/>
      <c r="C89" s="222"/>
      <c r="D89" s="224"/>
      <c r="E89" s="393"/>
      <c r="F89" s="393"/>
      <c r="G89" s="393"/>
      <c r="H89" s="393"/>
      <c r="I89" s="296"/>
    </row>
    <row r="90" spans="1:9" ht="30" x14ac:dyDescent="0.25">
      <c r="A90" s="200"/>
      <c r="B90" s="417"/>
      <c r="C90" s="221" t="s">
        <v>671</v>
      </c>
      <c r="D90" s="225"/>
      <c r="E90" s="373"/>
      <c r="F90" s="373"/>
      <c r="G90" s="373"/>
      <c r="H90" s="373"/>
      <c r="I90" s="296"/>
    </row>
    <row r="91" spans="1:9" ht="25.5" customHeight="1" x14ac:dyDescent="0.25">
      <c r="A91" s="200"/>
      <c r="B91" s="418"/>
      <c r="C91" s="231" t="s">
        <v>672</v>
      </c>
      <c r="D91" s="242"/>
      <c r="E91" s="376"/>
      <c r="F91" s="376"/>
      <c r="G91" s="376"/>
      <c r="H91" s="376"/>
      <c r="I91" s="296"/>
    </row>
    <row r="92" spans="1:9" ht="38.25" customHeight="1" x14ac:dyDescent="0.25">
      <c r="A92" s="200"/>
      <c r="B92" s="419" t="s">
        <v>673</v>
      </c>
      <c r="C92" s="234" t="s">
        <v>674</v>
      </c>
      <c r="D92" s="235" t="s">
        <v>748</v>
      </c>
      <c r="E92" s="375" t="s">
        <v>675</v>
      </c>
      <c r="F92" s="375"/>
      <c r="G92" s="375"/>
      <c r="H92" s="375"/>
      <c r="I92" s="298" t="str">
        <f>'D5'!T14</f>
        <v/>
      </c>
    </row>
    <row r="93" spans="1:9" ht="36" customHeight="1" x14ac:dyDescent="0.25">
      <c r="A93" s="200"/>
      <c r="B93" s="419"/>
      <c r="C93" s="222" t="s">
        <v>676</v>
      </c>
      <c r="D93" s="241"/>
      <c r="E93" s="387"/>
      <c r="F93" s="387"/>
      <c r="G93" s="387"/>
      <c r="H93" s="387"/>
      <c r="I93" s="296"/>
    </row>
    <row r="94" spans="1:9" ht="31.5" customHeight="1" x14ac:dyDescent="0.25">
      <c r="A94" s="200"/>
      <c r="B94" s="419"/>
      <c r="C94" s="221" t="s">
        <v>677</v>
      </c>
      <c r="D94" s="226"/>
      <c r="E94" s="388"/>
      <c r="F94" s="388"/>
      <c r="G94" s="388"/>
      <c r="H94" s="388"/>
      <c r="I94" s="296"/>
    </row>
    <row r="95" spans="1:9" ht="36" customHeight="1" x14ac:dyDescent="0.25">
      <c r="A95" s="200"/>
      <c r="B95" s="419"/>
      <c r="C95" s="238" t="s">
        <v>678</v>
      </c>
      <c r="D95" s="239"/>
      <c r="E95" s="376"/>
      <c r="F95" s="376"/>
      <c r="G95" s="376"/>
      <c r="H95" s="376"/>
      <c r="I95" s="296"/>
    </row>
    <row r="96" spans="1:9" ht="38.25" customHeight="1" x14ac:dyDescent="0.25">
      <c r="A96" s="200"/>
      <c r="B96" s="419"/>
      <c r="C96" s="217" t="s">
        <v>679</v>
      </c>
      <c r="D96" s="208" t="s">
        <v>749</v>
      </c>
      <c r="E96" s="377" t="s">
        <v>680</v>
      </c>
      <c r="F96" s="377"/>
      <c r="G96" s="377"/>
      <c r="H96" s="377"/>
      <c r="I96" s="298" t="str">
        <f>'D3'!S10</f>
        <v/>
      </c>
    </row>
    <row r="97" spans="1:10" ht="32.25" customHeight="1" x14ac:dyDescent="0.25">
      <c r="A97" s="200"/>
      <c r="B97" s="419"/>
      <c r="C97" s="234"/>
      <c r="D97" s="235" t="s">
        <v>750</v>
      </c>
      <c r="E97" s="374" t="s">
        <v>681</v>
      </c>
      <c r="F97" s="374"/>
      <c r="G97" s="374"/>
      <c r="H97" s="374"/>
      <c r="I97" s="298" t="str">
        <f>'D3'!S12</f>
        <v/>
      </c>
    </row>
    <row r="98" spans="1:10" ht="30.75" customHeight="1" x14ac:dyDescent="0.25">
      <c r="A98" s="200"/>
      <c r="B98" s="419"/>
      <c r="C98" s="217" t="s">
        <v>682</v>
      </c>
      <c r="D98" s="208" t="s">
        <v>751</v>
      </c>
      <c r="E98" s="377" t="s">
        <v>683</v>
      </c>
      <c r="F98" s="377"/>
      <c r="G98" s="377"/>
      <c r="H98" s="377"/>
      <c r="I98" s="298" t="str">
        <f>'D3'!S14</f>
        <v/>
      </c>
      <c r="J98" s="64"/>
    </row>
    <row r="99" spans="1:10" ht="39.75" customHeight="1" x14ac:dyDescent="0.25">
      <c r="A99" s="200"/>
      <c r="B99" s="419"/>
      <c r="C99" s="217"/>
      <c r="D99" s="208" t="s">
        <v>752</v>
      </c>
      <c r="E99" s="378" t="s">
        <v>684</v>
      </c>
      <c r="F99" s="378"/>
      <c r="G99" s="378"/>
      <c r="H99" s="378"/>
      <c r="I99" s="298" t="str">
        <f>'D3'!S26</f>
        <v/>
      </c>
      <c r="J99" s="64"/>
    </row>
    <row r="100" spans="1:10" ht="29.25" customHeight="1" x14ac:dyDescent="0.25">
      <c r="A100" s="200"/>
      <c r="B100" s="419"/>
      <c r="C100" s="217"/>
      <c r="D100" s="208" t="s">
        <v>753</v>
      </c>
      <c r="E100" s="378" t="s">
        <v>685</v>
      </c>
      <c r="F100" s="378"/>
      <c r="G100" s="378"/>
      <c r="H100" s="378"/>
      <c r="I100" s="298" t="str">
        <f>'D3'!S27</f>
        <v/>
      </c>
      <c r="J100" s="64"/>
    </row>
    <row r="101" spans="1:10" ht="56.25" customHeight="1" x14ac:dyDescent="0.25">
      <c r="A101" s="200"/>
      <c r="B101" s="419"/>
      <c r="C101" s="217"/>
      <c r="D101" s="208" t="s">
        <v>754</v>
      </c>
      <c r="E101" s="378" t="s">
        <v>686</v>
      </c>
      <c r="F101" s="378"/>
      <c r="G101" s="378"/>
      <c r="H101" s="378"/>
      <c r="I101" s="298" t="str">
        <f>'D3'!S24</f>
        <v/>
      </c>
      <c r="J101" s="64"/>
    </row>
    <row r="102" spans="1:10" ht="33" customHeight="1" x14ac:dyDescent="0.25">
      <c r="A102" s="200"/>
      <c r="B102" s="419"/>
      <c r="C102" s="234"/>
      <c r="D102" s="235" t="s">
        <v>755</v>
      </c>
      <c r="E102" s="374" t="s">
        <v>687</v>
      </c>
      <c r="F102" s="374"/>
      <c r="G102" s="374"/>
      <c r="H102" s="374"/>
      <c r="I102" s="298" t="str">
        <f>'D3'!S23</f>
        <v/>
      </c>
      <c r="J102" s="64"/>
    </row>
    <row r="103" spans="1:10" ht="40.5" customHeight="1" x14ac:dyDescent="0.25">
      <c r="A103" s="200"/>
      <c r="B103" s="419"/>
      <c r="C103" s="234" t="s">
        <v>688</v>
      </c>
      <c r="D103" s="235" t="s">
        <v>756</v>
      </c>
      <c r="E103" s="375" t="s">
        <v>689</v>
      </c>
      <c r="F103" s="375"/>
      <c r="G103" s="375"/>
      <c r="H103" s="375"/>
      <c r="I103" s="298" t="str">
        <f>'D3'!S28</f>
        <v/>
      </c>
      <c r="J103" s="64"/>
    </row>
    <row r="104" spans="1:10" ht="45" customHeight="1" x14ac:dyDescent="0.25">
      <c r="A104" s="200"/>
      <c r="B104" s="419"/>
      <c r="C104" s="234" t="s">
        <v>690</v>
      </c>
      <c r="D104" s="235" t="s">
        <v>757</v>
      </c>
      <c r="E104" s="375" t="s">
        <v>691</v>
      </c>
      <c r="F104" s="375"/>
      <c r="G104" s="375"/>
      <c r="H104" s="375"/>
      <c r="I104" s="298" t="str">
        <f>'D3'!S12</f>
        <v/>
      </c>
      <c r="J104" s="64"/>
    </row>
    <row r="105" spans="1:10" ht="35.25" customHeight="1" x14ac:dyDescent="0.25">
      <c r="A105" s="200"/>
      <c r="B105" s="419"/>
      <c r="C105" s="234" t="s">
        <v>692</v>
      </c>
      <c r="D105" s="235" t="s">
        <v>758</v>
      </c>
      <c r="E105" s="377" t="s">
        <v>693</v>
      </c>
      <c r="F105" s="377"/>
      <c r="G105" s="377"/>
      <c r="H105" s="377"/>
      <c r="I105" s="298" t="str">
        <f>'D5'!T42</f>
        <v/>
      </c>
      <c r="J105" s="64"/>
    </row>
    <row r="106" spans="1:10" ht="35.25" customHeight="1" x14ac:dyDescent="0.25">
      <c r="A106" s="200"/>
      <c r="B106" s="419"/>
      <c r="C106" s="408" t="s">
        <v>694</v>
      </c>
      <c r="D106" s="235"/>
      <c r="E106" s="377" t="s">
        <v>695</v>
      </c>
      <c r="F106" s="377"/>
      <c r="G106" s="377"/>
      <c r="H106" s="377"/>
      <c r="I106" s="298" t="str">
        <f>'D1'!T37</f>
        <v/>
      </c>
      <c r="J106" s="64"/>
    </row>
    <row r="107" spans="1:10" ht="38.25" customHeight="1" x14ac:dyDescent="0.25">
      <c r="A107" s="200"/>
      <c r="B107" s="419"/>
      <c r="C107" s="409"/>
      <c r="D107" s="235" t="s">
        <v>759</v>
      </c>
      <c r="E107" s="374" t="s">
        <v>696</v>
      </c>
      <c r="F107" s="374"/>
      <c r="G107" s="374"/>
      <c r="H107" s="374"/>
      <c r="I107" s="298" t="str">
        <f>'D3'!S27</f>
        <v/>
      </c>
      <c r="J107" s="64"/>
    </row>
    <row r="108" spans="1:10" ht="32.25" customHeight="1" x14ac:dyDescent="0.25">
      <c r="A108" s="200"/>
      <c r="B108" s="419"/>
      <c r="C108" s="234" t="s">
        <v>697</v>
      </c>
      <c r="D108" s="235" t="s">
        <v>760</v>
      </c>
      <c r="E108" s="374" t="s">
        <v>698</v>
      </c>
      <c r="F108" s="374"/>
      <c r="G108" s="374"/>
      <c r="H108" s="374"/>
      <c r="I108" s="298" t="str">
        <f>'D2'!T11</f>
        <v/>
      </c>
    </row>
    <row r="109" spans="1:10" ht="31.5" customHeight="1" x14ac:dyDescent="0.25">
      <c r="A109" s="200"/>
      <c r="B109" s="419"/>
      <c r="C109" s="236" t="s">
        <v>699</v>
      </c>
      <c r="D109" s="237"/>
      <c r="E109" s="372"/>
      <c r="F109" s="372"/>
      <c r="G109" s="372"/>
      <c r="H109" s="372"/>
      <c r="I109" s="296"/>
    </row>
    <row r="110" spans="1:10" ht="47.25" customHeight="1" x14ac:dyDescent="0.25">
      <c r="A110" s="200"/>
      <c r="B110" s="420"/>
      <c r="C110" s="234" t="s">
        <v>700</v>
      </c>
      <c r="D110" s="235" t="s">
        <v>761</v>
      </c>
      <c r="E110" s="375" t="s">
        <v>701</v>
      </c>
      <c r="F110" s="375"/>
      <c r="G110" s="375"/>
      <c r="H110" s="375"/>
      <c r="I110" s="298" t="str">
        <f>'D2'!T10</f>
        <v/>
      </c>
    </row>
    <row r="111" spans="1:10" ht="41.25" customHeight="1" x14ac:dyDescent="0.25">
      <c r="A111" s="200"/>
      <c r="B111" s="400" t="s">
        <v>702</v>
      </c>
      <c r="C111" s="218" t="s">
        <v>703</v>
      </c>
      <c r="D111" s="219" t="s">
        <v>762</v>
      </c>
      <c r="E111" s="371" t="s">
        <v>704</v>
      </c>
      <c r="F111" s="371"/>
      <c r="G111" s="371"/>
      <c r="H111" s="371"/>
      <c r="I111" s="298" t="str">
        <f>'D1'!T12</f>
        <v/>
      </c>
    </row>
    <row r="112" spans="1:10" ht="30.75" customHeight="1" x14ac:dyDescent="0.25">
      <c r="A112" s="200"/>
      <c r="B112" s="401"/>
      <c r="C112" s="227"/>
      <c r="D112" s="228" t="s">
        <v>763</v>
      </c>
      <c r="E112" s="370" t="s">
        <v>705</v>
      </c>
      <c r="F112" s="370"/>
      <c r="G112" s="370"/>
      <c r="H112" s="370"/>
      <c r="I112" s="298" t="str">
        <f>'D1'!T13</f>
        <v/>
      </c>
    </row>
    <row r="113" spans="1:9" ht="33" customHeight="1" x14ac:dyDescent="0.25">
      <c r="A113" s="200"/>
      <c r="B113" s="401"/>
      <c r="C113" s="227" t="s">
        <v>706</v>
      </c>
      <c r="D113" s="229" t="s">
        <v>764</v>
      </c>
      <c r="E113" s="406" t="s">
        <v>707</v>
      </c>
      <c r="F113" s="406"/>
      <c r="G113" s="406"/>
      <c r="H113" s="406"/>
      <c r="I113" s="298" t="str">
        <f>'D1'!T29</f>
        <v/>
      </c>
    </row>
    <row r="114" spans="1:9" ht="30" customHeight="1" x14ac:dyDescent="0.25">
      <c r="A114" s="200"/>
      <c r="B114" s="401"/>
      <c r="C114" s="218" t="s">
        <v>708</v>
      </c>
      <c r="D114" s="219" t="s">
        <v>765</v>
      </c>
      <c r="E114" s="371" t="s">
        <v>709</v>
      </c>
      <c r="F114" s="371"/>
      <c r="G114" s="371"/>
      <c r="H114" s="371"/>
      <c r="I114" s="402" t="str">
        <f>'D5'!T16</f>
        <v/>
      </c>
    </row>
    <row r="115" spans="1:9" ht="25.5" customHeight="1" x14ac:dyDescent="0.25">
      <c r="A115" s="200"/>
      <c r="B115" s="401"/>
      <c r="C115" s="218" t="s">
        <v>710</v>
      </c>
      <c r="D115" s="209"/>
      <c r="E115" s="407"/>
      <c r="F115" s="407"/>
      <c r="G115" s="407"/>
      <c r="H115" s="407"/>
      <c r="I115" s="403"/>
    </row>
    <row r="116" spans="1:9" ht="24.75" customHeight="1" x14ac:dyDescent="0.25">
      <c r="A116" s="200"/>
      <c r="B116" s="401"/>
      <c r="C116" s="227" t="s">
        <v>711</v>
      </c>
      <c r="D116" s="288"/>
      <c r="E116" s="370"/>
      <c r="F116" s="370"/>
      <c r="G116" s="370"/>
      <c r="H116" s="370"/>
      <c r="I116" s="404"/>
    </row>
    <row r="117" spans="1:9" ht="27.75" customHeight="1" x14ac:dyDescent="0.25">
      <c r="A117" s="200"/>
      <c r="B117" s="401"/>
      <c r="C117" s="227" t="s">
        <v>712</v>
      </c>
      <c r="D117" s="229" t="s">
        <v>766</v>
      </c>
      <c r="E117" s="406" t="s">
        <v>713</v>
      </c>
      <c r="F117" s="406"/>
      <c r="G117" s="406"/>
      <c r="H117" s="406"/>
      <c r="I117" s="298" t="str">
        <f>'D5'!T52</f>
        <v/>
      </c>
    </row>
    <row r="118" spans="1:9" ht="39.75" customHeight="1" x14ac:dyDescent="0.25">
      <c r="A118" s="200"/>
      <c r="B118" s="401"/>
      <c r="C118" s="227" t="s">
        <v>714</v>
      </c>
      <c r="D118" s="229" t="s">
        <v>767</v>
      </c>
      <c r="E118" s="406" t="s">
        <v>715</v>
      </c>
      <c r="F118" s="406"/>
      <c r="G118" s="406"/>
      <c r="H118" s="406"/>
      <c r="I118" s="298" t="str">
        <f>'D1'!T24</f>
        <v/>
      </c>
    </row>
    <row r="119" spans="1:9" ht="39" customHeight="1" x14ac:dyDescent="0.25">
      <c r="A119" s="200"/>
      <c r="B119" s="401"/>
      <c r="C119" s="227" t="s">
        <v>716</v>
      </c>
      <c r="D119" s="229" t="s">
        <v>768</v>
      </c>
      <c r="E119" s="406" t="s">
        <v>717</v>
      </c>
      <c r="F119" s="406"/>
      <c r="G119" s="406"/>
      <c r="H119" s="406"/>
      <c r="I119" s="298" t="str">
        <f>'D5'!T28</f>
        <v/>
      </c>
    </row>
    <row r="120" spans="1:9" ht="37.5" customHeight="1" x14ac:dyDescent="0.25">
      <c r="A120" s="200"/>
      <c r="B120" s="401"/>
      <c r="C120" s="227" t="s">
        <v>718</v>
      </c>
      <c r="D120" s="229" t="s">
        <v>769</v>
      </c>
      <c r="E120" s="406" t="s">
        <v>719</v>
      </c>
      <c r="F120" s="406"/>
      <c r="G120" s="406"/>
      <c r="H120" s="406"/>
      <c r="I120" s="298" t="str">
        <f>'D5'!T33</f>
        <v/>
      </c>
    </row>
    <row r="121" spans="1:9" ht="45.75" customHeight="1" x14ac:dyDescent="0.25">
      <c r="A121" s="200"/>
      <c r="B121" s="401"/>
      <c r="C121" s="227" t="s">
        <v>720</v>
      </c>
      <c r="D121" s="229" t="s">
        <v>770</v>
      </c>
      <c r="E121" s="406" t="s">
        <v>721</v>
      </c>
      <c r="F121" s="406"/>
      <c r="G121" s="406"/>
      <c r="H121" s="406"/>
      <c r="I121" s="298" t="str">
        <f>'D1'!T38</f>
        <v/>
      </c>
    </row>
    <row r="122" spans="1:9" ht="48" customHeight="1" x14ac:dyDescent="0.25">
      <c r="A122" s="200"/>
      <c r="B122" s="401"/>
      <c r="C122" s="218" t="s">
        <v>722</v>
      </c>
      <c r="D122" s="219" t="s">
        <v>771</v>
      </c>
      <c r="E122" s="371" t="s">
        <v>723</v>
      </c>
      <c r="F122" s="371"/>
      <c r="G122" s="371"/>
      <c r="H122" s="371"/>
      <c r="I122" s="298" t="str">
        <f>'D1'!T38</f>
        <v/>
      </c>
    </row>
    <row r="123" spans="1:9" ht="46.5" customHeight="1" x14ac:dyDescent="0.25">
      <c r="A123" s="200"/>
      <c r="B123" s="401"/>
      <c r="C123" s="218"/>
      <c r="D123" s="210" t="s">
        <v>772</v>
      </c>
      <c r="E123" s="407" t="s">
        <v>724</v>
      </c>
      <c r="F123" s="407"/>
      <c r="G123" s="407"/>
      <c r="H123" s="407"/>
      <c r="I123" s="298" t="str">
        <f>'D5'!T20</f>
        <v/>
      </c>
    </row>
    <row r="124" spans="1:9" ht="39.75" customHeight="1" x14ac:dyDescent="0.25">
      <c r="A124" s="200"/>
      <c r="B124" s="401"/>
      <c r="C124" s="227"/>
      <c r="D124" s="228" t="s">
        <v>773</v>
      </c>
      <c r="E124" s="370" t="s">
        <v>725</v>
      </c>
      <c r="F124" s="370"/>
      <c r="G124" s="370"/>
      <c r="H124" s="370"/>
      <c r="I124" s="298" t="str">
        <f>'D5'!T22</f>
        <v/>
      </c>
    </row>
    <row r="125" spans="1:9" ht="42" customHeight="1" x14ac:dyDescent="0.25">
      <c r="A125" s="200"/>
      <c r="B125" s="401"/>
      <c r="C125" s="218" t="s">
        <v>726</v>
      </c>
      <c r="D125" s="219" t="s">
        <v>774</v>
      </c>
      <c r="E125" s="371" t="s">
        <v>727</v>
      </c>
      <c r="F125" s="371"/>
      <c r="G125" s="371"/>
      <c r="H125" s="371"/>
      <c r="I125" s="298" t="str">
        <f>'D5'!T54</f>
        <v/>
      </c>
    </row>
    <row r="126" spans="1:9" ht="45" customHeight="1" x14ac:dyDescent="0.25">
      <c r="A126" s="200"/>
      <c r="B126" s="401"/>
      <c r="C126" s="232"/>
      <c r="D126" s="233" t="s">
        <v>775</v>
      </c>
      <c r="E126" s="370" t="s">
        <v>728</v>
      </c>
      <c r="F126" s="370"/>
      <c r="G126" s="370"/>
      <c r="H126" s="370"/>
      <c r="I126" s="298" t="str">
        <f>'D5'!T56</f>
        <v/>
      </c>
    </row>
    <row r="127" spans="1:9" ht="36.75" customHeight="1" x14ac:dyDescent="0.25">
      <c r="A127" s="200"/>
      <c r="B127" s="401"/>
      <c r="C127" s="231" t="s">
        <v>729</v>
      </c>
      <c r="D127" s="230"/>
      <c r="E127" s="372"/>
      <c r="F127" s="372"/>
      <c r="G127" s="372"/>
      <c r="H127" s="372"/>
      <c r="I127" s="296"/>
    </row>
    <row r="128" spans="1:9" ht="39" customHeight="1" x14ac:dyDescent="0.25">
      <c r="A128" s="200"/>
      <c r="B128" s="401"/>
      <c r="C128" s="218" t="s">
        <v>730</v>
      </c>
      <c r="D128" s="219" t="s">
        <v>776</v>
      </c>
      <c r="E128" s="371" t="s">
        <v>731</v>
      </c>
      <c r="F128" s="371"/>
      <c r="G128" s="371"/>
      <c r="H128" s="371"/>
      <c r="I128" s="298" t="str">
        <f>'D5'!T59</f>
        <v/>
      </c>
    </row>
    <row r="129" spans="1:9" ht="39.75" customHeight="1" x14ac:dyDescent="0.25">
      <c r="A129" s="200"/>
      <c r="B129" s="401"/>
      <c r="C129" s="227"/>
      <c r="D129" s="228" t="s">
        <v>777</v>
      </c>
      <c r="E129" s="370" t="s">
        <v>732</v>
      </c>
      <c r="F129" s="370"/>
      <c r="G129" s="370"/>
      <c r="H129" s="370"/>
      <c r="I129" s="298" t="str">
        <f>'D5'!T24</f>
        <v/>
      </c>
    </row>
    <row r="130" spans="1:9" ht="38.25" customHeight="1" x14ac:dyDescent="0.25">
      <c r="A130" s="200"/>
      <c r="B130" s="398" t="s">
        <v>733</v>
      </c>
      <c r="C130" s="248" t="s">
        <v>734</v>
      </c>
      <c r="D130" s="249" t="s">
        <v>778</v>
      </c>
      <c r="E130" s="405" t="s">
        <v>735</v>
      </c>
      <c r="F130" s="405"/>
      <c r="G130" s="405"/>
      <c r="H130" s="405"/>
      <c r="I130" s="298" t="str">
        <f>'D5'!T53</f>
        <v/>
      </c>
    </row>
    <row r="131" spans="1:9" ht="43.5" customHeight="1" x14ac:dyDescent="0.25">
      <c r="A131" s="200"/>
      <c r="B131" s="398"/>
      <c r="C131" s="248" t="s">
        <v>736</v>
      </c>
      <c r="D131" s="249" t="s">
        <v>779</v>
      </c>
      <c r="E131" s="405" t="s">
        <v>737</v>
      </c>
      <c r="F131" s="405"/>
      <c r="G131" s="405"/>
      <c r="H131" s="405"/>
      <c r="I131" s="298" t="str">
        <f>'D5'!T51</f>
        <v/>
      </c>
    </row>
    <row r="132" spans="1:9" ht="48" customHeight="1" x14ac:dyDescent="0.25">
      <c r="A132" s="200"/>
      <c r="B132" s="398"/>
      <c r="C132" s="248" t="s">
        <v>738</v>
      </c>
      <c r="D132" s="250" t="s">
        <v>780</v>
      </c>
      <c r="E132" s="405" t="s">
        <v>739</v>
      </c>
      <c r="F132" s="405"/>
      <c r="G132" s="405"/>
      <c r="H132" s="405"/>
      <c r="I132" s="298" t="str">
        <f>'D1'!T33</f>
        <v/>
      </c>
    </row>
    <row r="133" spans="1:9" ht="42.75" customHeight="1" x14ac:dyDescent="0.25">
      <c r="A133" s="200"/>
      <c r="B133" s="398"/>
      <c r="C133" s="222" t="s">
        <v>740</v>
      </c>
      <c r="D133" s="224"/>
      <c r="E133" s="382"/>
      <c r="F133" s="382"/>
      <c r="G133" s="382"/>
      <c r="H133" s="382"/>
      <c r="I133" s="296"/>
    </row>
    <row r="134" spans="1:9" ht="48" customHeight="1" x14ac:dyDescent="0.25">
      <c r="A134" s="200"/>
      <c r="B134" s="398"/>
      <c r="C134" s="221" t="s">
        <v>741</v>
      </c>
      <c r="D134" s="225"/>
      <c r="E134" s="373"/>
      <c r="F134" s="373"/>
      <c r="G134" s="373"/>
      <c r="H134" s="373"/>
      <c r="I134" s="296"/>
    </row>
    <row r="135" spans="1:9" ht="33.75" customHeight="1" thickBot="1" x14ac:dyDescent="0.3">
      <c r="A135" s="200"/>
      <c r="B135" s="399"/>
      <c r="C135" s="216" t="s">
        <v>742</v>
      </c>
      <c r="D135" s="206"/>
      <c r="E135" s="369"/>
      <c r="F135" s="369"/>
      <c r="G135" s="369"/>
      <c r="H135" s="369"/>
      <c r="I135" s="297"/>
    </row>
  </sheetData>
  <sheetProtection formatCells="0" formatColumns="0" formatRows="0" insertColumns="0" insertRows="0" insertHyperlinks="0" deleteColumns="0" deleteRows="0" sort="0" autoFilter="0" pivotTables="0"/>
  <mergeCells count="91">
    <mergeCell ref="E46:F46"/>
    <mergeCell ref="E47:F47"/>
    <mergeCell ref="E48:F48"/>
    <mergeCell ref="E49:F49"/>
    <mergeCell ref="E50:F50"/>
    <mergeCell ref="C106:C107"/>
    <mergeCell ref="E106:H106"/>
    <mergeCell ref="E92:H92"/>
    <mergeCell ref="B2:G2"/>
    <mergeCell ref="B4:F4"/>
    <mergeCell ref="B8:F8"/>
    <mergeCell ref="B12:F12"/>
    <mergeCell ref="B16:F16"/>
    <mergeCell ref="B60:I60"/>
    <mergeCell ref="B75:B91"/>
    <mergeCell ref="B92:B110"/>
    <mergeCell ref="B24:F24"/>
    <mergeCell ref="B44:C44"/>
    <mergeCell ref="E44:G44"/>
    <mergeCell ref="B32:C32"/>
    <mergeCell ref="E32:G32"/>
    <mergeCell ref="B130:B135"/>
    <mergeCell ref="B111:B129"/>
    <mergeCell ref="I114:I116"/>
    <mergeCell ref="E130:H130"/>
    <mergeCell ref="E131:H131"/>
    <mergeCell ref="E120:H120"/>
    <mergeCell ref="E113:H113"/>
    <mergeCell ref="E114:H116"/>
    <mergeCell ref="E117:H117"/>
    <mergeCell ref="E118:H118"/>
    <mergeCell ref="E119:H119"/>
    <mergeCell ref="E121:H121"/>
    <mergeCell ref="E122:H122"/>
    <mergeCell ref="E123:H123"/>
    <mergeCell ref="E132:H132"/>
    <mergeCell ref="E133:H133"/>
    <mergeCell ref="E94:H94"/>
    <mergeCell ref="B20:F20"/>
    <mergeCell ref="E75:H75"/>
    <mergeCell ref="B28:F28"/>
    <mergeCell ref="E88:H89"/>
    <mergeCell ref="E90:H90"/>
    <mergeCell ref="E91:H91"/>
    <mergeCell ref="E34:F34"/>
    <mergeCell ref="E35:F35"/>
    <mergeCell ref="E36:F36"/>
    <mergeCell ref="E37:F37"/>
    <mergeCell ref="E38:F38"/>
    <mergeCell ref="E39:F39"/>
    <mergeCell ref="E51:F51"/>
    <mergeCell ref="E52:F52"/>
    <mergeCell ref="E40:F40"/>
    <mergeCell ref="E105:H105"/>
    <mergeCell ref="E102:H102"/>
    <mergeCell ref="E103:H103"/>
    <mergeCell ref="B62:I62"/>
    <mergeCell ref="F73:G73"/>
    <mergeCell ref="E82:H82"/>
    <mergeCell ref="E83:H83"/>
    <mergeCell ref="E84:H84"/>
    <mergeCell ref="E85:H85"/>
    <mergeCell ref="E76:H76"/>
    <mergeCell ref="E77:H78"/>
    <mergeCell ref="E79:H79"/>
    <mergeCell ref="E81:H81"/>
    <mergeCell ref="E86:H86"/>
    <mergeCell ref="E87:H87"/>
    <mergeCell ref="E93:H93"/>
    <mergeCell ref="E95:H95"/>
    <mergeCell ref="E96:H96"/>
    <mergeCell ref="E97:H97"/>
    <mergeCell ref="E98:H98"/>
    <mergeCell ref="E104:H104"/>
    <mergeCell ref="E99:H99"/>
    <mergeCell ref="E100:H100"/>
    <mergeCell ref="E101:H101"/>
    <mergeCell ref="E107:H107"/>
    <mergeCell ref="E108:H108"/>
    <mergeCell ref="E109:H109"/>
    <mergeCell ref="E110:H110"/>
    <mergeCell ref="E112:H112"/>
    <mergeCell ref="E111:H111"/>
    <mergeCell ref="E135:H135"/>
    <mergeCell ref="E124:H124"/>
    <mergeCell ref="E125:H125"/>
    <mergeCell ref="E126:H126"/>
    <mergeCell ref="E127:H127"/>
    <mergeCell ref="E129:H129"/>
    <mergeCell ref="E128:H128"/>
    <mergeCell ref="E134:H134"/>
  </mergeCells>
  <conditionalFormatting sqref="G17:G18 G13:G14 G9:G10 G5:G6">
    <cfRule type="cellIs" dxfId="405" priority="459" stopIfTrue="1" operator="lessThan">
      <formula>19.999</formula>
    </cfRule>
    <cfRule type="cellIs" dxfId="404" priority="460" stopIfTrue="1" operator="lessThan">
      <formula>79.999</formula>
    </cfRule>
    <cfRule type="cellIs" dxfId="403" priority="461" stopIfTrue="1" operator="between">
      <formula>90</formula>
      <formula>100</formula>
    </cfRule>
  </conditionalFormatting>
  <conditionalFormatting sqref="G17:G18 G13:G14 G9:G10 G5:G6">
    <cfRule type="containsBlanks" dxfId="402" priority="453" stopIfTrue="1">
      <formula>LEN(TRIM(G5))=0</formula>
    </cfRule>
    <cfRule type="cellIs" dxfId="401" priority="455" stopIfTrue="1" operator="lessThan">
      <formula>39.999</formula>
    </cfRule>
    <cfRule type="cellIs" dxfId="400" priority="456" stopIfTrue="1" operator="lessThan">
      <formula>59.999</formula>
    </cfRule>
    <cfRule type="cellIs" dxfId="399" priority="458" stopIfTrue="1" operator="lessThan">
      <formula>89.999</formula>
    </cfRule>
  </conditionalFormatting>
  <conditionalFormatting sqref="G21:G22">
    <cfRule type="cellIs" dxfId="398" priority="465" stopIfTrue="1" operator="lessThan">
      <formula>19.999</formula>
    </cfRule>
    <cfRule type="cellIs" dxfId="397" priority="466" stopIfTrue="1" operator="lessThan">
      <formula>79.999</formula>
    </cfRule>
    <cfRule type="cellIs" dxfId="396" priority="467" stopIfTrue="1" operator="between">
      <formula>90</formula>
      <formula>100</formula>
    </cfRule>
  </conditionalFormatting>
  <conditionalFormatting sqref="G21:G22">
    <cfRule type="containsBlanks" dxfId="395" priority="407" stopIfTrue="1">
      <formula>LEN(TRIM(G21))=0</formula>
    </cfRule>
    <cfRule type="cellIs" dxfId="394" priority="409" stopIfTrue="1" operator="lessThan">
      <formula>39.999</formula>
    </cfRule>
    <cfRule type="cellIs" dxfId="393" priority="410" stopIfTrue="1" operator="lessThan">
      <formula>59.999</formula>
    </cfRule>
    <cfRule type="cellIs" dxfId="392" priority="412" stopIfTrue="1" operator="lessThan">
      <formula>89.999</formula>
    </cfRule>
  </conditionalFormatting>
  <conditionalFormatting sqref="G25:G26">
    <cfRule type="cellIs" dxfId="391" priority="471" stopIfTrue="1" operator="lessThan">
      <formula>19.999</formula>
    </cfRule>
    <cfRule type="cellIs" dxfId="390" priority="472" stopIfTrue="1" operator="lessThan">
      <formula>79.999</formula>
    </cfRule>
    <cfRule type="cellIs" dxfId="389" priority="473" stopIfTrue="1" operator="between">
      <formula>90</formula>
      <formula>100</formula>
    </cfRule>
  </conditionalFormatting>
  <conditionalFormatting sqref="G25:G26">
    <cfRule type="containsBlanks" dxfId="388" priority="400" stopIfTrue="1">
      <formula>LEN(TRIM(G25))=0</formula>
    </cfRule>
    <cfRule type="cellIs" dxfId="387" priority="402" stopIfTrue="1" operator="lessThan">
      <formula>39.999</formula>
    </cfRule>
    <cfRule type="cellIs" dxfId="386" priority="403" stopIfTrue="1" operator="lessThan">
      <formula>59.999</formula>
    </cfRule>
    <cfRule type="cellIs" dxfId="385" priority="405" stopIfTrue="1" operator="lessThan">
      <formula>89.999</formula>
    </cfRule>
  </conditionalFormatting>
  <conditionalFormatting sqref="E32">
    <cfRule type="cellIs" dxfId="384" priority="477" stopIfTrue="1" operator="lessThan">
      <formula>19.999</formula>
    </cfRule>
    <cfRule type="cellIs" dxfId="383" priority="478" stopIfTrue="1" operator="lessThan">
      <formula>79.999</formula>
    </cfRule>
    <cfRule type="cellIs" dxfId="382" priority="479" stopIfTrue="1" operator="between">
      <formula>90</formula>
      <formula>100</formula>
    </cfRule>
  </conditionalFormatting>
  <conditionalFormatting sqref="E32:G32">
    <cfRule type="containsBlanks" dxfId="381" priority="393" stopIfTrue="1">
      <formula>LEN(TRIM(E32))=0</formula>
    </cfRule>
    <cfRule type="cellIs" dxfId="380" priority="395" stopIfTrue="1" operator="lessThan">
      <formula>39.999</formula>
    </cfRule>
    <cfRule type="cellIs" dxfId="379" priority="396" stopIfTrue="1" operator="lessThan">
      <formula>59.999</formula>
    </cfRule>
    <cfRule type="cellIs" dxfId="378" priority="398" stopIfTrue="1" operator="lessThan">
      <formula>89.999</formula>
    </cfRule>
  </conditionalFormatting>
  <conditionalFormatting sqref="G29:G30">
    <cfRule type="cellIs" dxfId="377" priority="483" stopIfTrue="1" operator="lessThan">
      <formula>19.999</formula>
    </cfRule>
    <cfRule type="cellIs" dxfId="376" priority="484" stopIfTrue="1" operator="lessThan">
      <formula>79.999</formula>
    </cfRule>
    <cfRule type="cellIs" dxfId="375" priority="485" stopIfTrue="1" operator="between">
      <formula>90</formula>
      <formula>100</formula>
    </cfRule>
  </conditionalFormatting>
  <conditionalFormatting sqref="G29:G30">
    <cfRule type="containsBlanks" dxfId="374" priority="386" stopIfTrue="1">
      <formula>LEN(TRIM(G29))=0</formula>
    </cfRule>
    <cfRule type="cellIs" dxfId="373" priority="388" stopIfTrue="1" operator="lessThan">
      <formula>39.999</formula>
    </cfRule>
    <cfRule type="cellIs" dxfId="372" priority="389" stopIfTrue="1" operator="lessThan">
      <formula>59.999</formula>
    </cfRule>
    <cfRule type="cellIs" dxfId="371" priority="391" stopIfTrue="1" operator="lessThan">
      <formula>89.999</formula>
    </cfRule>
  </conditionalFormatting>
  <conditionalFormatting sqref="G34">
    <cfRule type="cellIs" dxfId="370" priority="489" stopIfTrue="1" operator="lessThan">
      <formula>19.999</formula>
    </cfRule>
    <cfRule type="cellIs" dxfId="369" priority="490" stopIfTrue="1" operator="lessThan">
      <formula>79.999</formula>
    </cfRule>
    <cfRule type="cellIs" dxfId="368" priority="491" stopIfTrue="1" operator="between">
      <formula>90</formula>
      <formula>100</formula>
    </cfRule>
  </conditionalFormatting>
  <conditionalFormatting sqref="G34">
    <cfRule type="containsBlanks" dxfId="367" priority="379" stopIfTrue="1">
      <formula>LEN(TRIM(G34))=0</formula>
    </cfRule>
    <cfRule type="cellIs" dxfId="366" priority="381" stopIfTrue="1" operator="lessThan">
      <formula>39.999</formula>
    </cfRule>
    <cfRule type="cellIs" dxfId="365" priority="382" stopIfTrue="1" operator="lessThan">
      <formula>59.999</formula>
    </cfRule>
    <cfRule type="cellIs" dxfId="364" priority="384" stopIfTrue="1" operator="lessThan">
      <formula>89.999</formula>
    </cfRule>
  </conditionalFormatting>
  <conditionalFormatting sqref="G35">
    <cfRule type="cellIs" dxfId="363" priority="495" stopIfTrue="1" operator="lessThan">
      <formula>19.999</formula>
    </cfRule>
    <cfRule type="cellIs" dxfId="362" priority="496" stopIfTrue="1" operator="lessThan">
      <formula>79.999</formula>
    </cfRule>
    <cfRule type="cellIs" dxfId="361" priority="497" stopIfTrue="1" operator="between">
      <formula>90</formula>
      <formula>100</formula>
    </cfRule>
  </conditionalFormatting>
  <conditionalFormatting sqref="G35">
    <cfRule type="containsBlanks" dxfId="360" priority="372" stopIfTrue="1">
      <formula>LEN(TRIM(G35))=0</formula>
    </cfRule>
    <cfRule type="cellIs" dxfId="359" priority="374" stopIfTrue="1" operator="lessThan">
      <formula>39.999</formula>
    </cfRule>
    <cfRule type="cellIs" dxfId="358" priority="375" stopIfTrue="1" operator="lessThan">
      <formula>59.999</formula>
    </cfRule>
    <cfRule type="cellIs" dxfId="357" priority="377" stopIfTrue="1" operator="lessThan">
      <formula>89.999</formula>
    </cfRule>
  </conditionalFormatting>
  <conditionalFormatting sqref="G36">
    <cfRule type="cellIs" dxfId="356" priority="501" stopIfTrue="1" operator="lessThan">
      <formula>19.999</formula>
    </cfRule>
    <cfRule type="cellIs" dxfId="355" priority="502" stopIfTrue="1" operator="lessThan">
      <formula>79.999</formula>
    </cfRule>
    <cfRule type="cellIs" dxfId="354" priority="503" stopIfTrue="1" operator="between">
      <formula>90</formula>
      <formula>100</formula>
    </cfRule>
  </conditionalFormatting>
  <conditionalFormatting sqref="G36">
    <cfRule type="containsBlanks" dxfId="353" priority="365" stopIfTrue="1">
      <formula>LEN(TRIM(G36))=0</formula>
    </cfRule>
    <cfRule type="cellIs" dxfId="352" priority="367" stopIfTrue="1" operator="lessThan">
      <formula>39.999</formula>
    </cfRule>
    <cfRule type="cellIs" dxfId="351" priority="368" stopIfTrue="1" operator="lessThan">
      <formula>59.999</formula>
    </cfRule>
    <cfRule type="cellIs" dxfId="350" priority="370" stopIfTrue="1" operator="lessThan">
      <formula>89.999</formula>
    </cfRule>
  </conditionalFormatting>
  <conditionalFormatting sqref="G38">
    <cfRule type="cellIs" dxfId="349" priority="507" stopIfTrue="1" operator="lessThan">
      <formula>19.999</formula>
    </cfRule>
    <cfRule type="cellIs" dxfId="348" priority="508" stopIfTrue="1" operator="lessThan">
      <formula>79.999</formula>
    </cfRule>
    <cfRule type="cellIs" dxfId="347" priority="509" stopIfTrue="1" operator="between">
      <formula>90</formula>
      <formula>100</formula>
    </cfRule>
  </conditionalFormatting>
  <conditionalFormatting sqref="G38">
    <cfRule type="containsBlanks" dxfId="346" priority="358" stopIfTrue="1">
      <formula>LEN(TRIM(G38))=0</formula>
    </cfRule>
    <cfRule type="cellIs" dxfId="345" priority="360" stopIfTrue="1" operator="lessThan">
      <formula>39.999</formula>
    </cfRule>
    <cfRule type="cellIs" dxfId="344" priority="361" stopIfTrue="1" operator="lessThan">
      <formula>59.999</formula>
    </cfRule>
    <cfRule type="cellIs" dxfId="343" priority="363" stopIfTrue="1" operator="lessThan">
      <formula>89.999</formula>
    </cfRule>
  </conditionalFormatting>
  <conditionalFormatting sqref="G37">
    <cfRule type="cellIs" dxfId="342" priority="513" stopIfTrue="1" operator="lessThan">
      <formula>19.999</formula>
    </cfRule>
    <cfRule type="cellIs" dxfId="341" priority="514" stopIfTrue="1" operator="lessThan">
      <formula>79.999</formula>
    </cfRule>
    <cfRule type="cellIs" dxfId="340" priority="515" stopIfTrue="1" operator="between">
      <formula>90</formula>
      <formula>100</formula>
    </cfRule>
  </conditionalFormatting>
  <conditionalFormatting sqref="G37">
    <cfRule type="containsBlanks" dxfId="339" priority="351" stopIfTrue="1">
      <formula>LEN(TRIM(G37))=0</formula>
    </cfRule>
    <cfRule type="cellIs" dxfId="338" priority="353" stopIfTrue="1" operator="lessThan">
      <formula>39.999</formula>
    </cfRule>
    <cfRule type="cellIs" dxfId="337" priority="354" stopIfTrue="1" operator="lessThan">
      <formula>59.999</formula>
    </cfRule>
    <cfRule type="cellIs" dxfId="336" priority="356" stopIfTrue="1" operator="lessThan">
      <formula>89.999</formula>
    </cfRule>
  </conditionalFormatting>
  <conditionalFormatting sqref="G39">
    <cfRule type="cellIs" dxfId="335" priority="519" stopIfTrue="1" operator="lessThan">
      <formula>19.999</formula>
    </cfRule>
    <cfRule type="cellIs" dxfId="334" priority="520" stopIfTrue="1" operator="lessThan">
      <formula>79.999</formula>
    </cfRule>
    <cfRule type="cellIs" dxfId="333" priority="521" stopIfTrue="1" operator="between">
      <formula>90</formula>
      <formula>100</formula>
    </cfRule>
  </conditionalFormatting>
  <conditionalFormatting sqref="G39">
    <cfRule type="containsBlanks" dxfId="332" priority="344" stopIfTrue="1">
      <formula>LEN(TRIM(G39))=0</formula>
    </cfRule>
    <cfRule type="cellIs" dxfId="331" priority="346" stopIfTrue="1" operator="lessThan">
      <formula>39.999</formula>
    </cfRule>
    <cfRule type="cellIs" dxfId="330" priority="347" stopIfTrue="1" operator="lessThan">
      <formula>59.999</formula>
    </cfRule>
    <cfRule type="cellIs" dxfId="329" priority="349" stopIfTrue="1" operator="lessThan">
      <formula>89.999</formula>
    </cfRule>
  </conditionalFormatting>
  <conditionalFormatting sqref="G40">
    <cfRule type="cellIs" dxfId="328" priority="525" stopIfTrue="1" operator="lessThan">
      <formula>19.999</formula>
    </cfRule>
    <cfRule type="cellIs" dxfId="327" priority="526" stopIfTrue="1" operator="lessThan">
      <formula>79.999</formula>
    </cfRule>
    <cfRule type="cellIs" dxfId="326" priority="527" stopIfTrue="1" operator="between">
      <formula>90</formula>
      <formula>100</formula>
    </cfRule>
  </conditionalFormatting>
  <conditionalFormatting sqref="G40">
    <cfRule type="containsBlanks" dxfId="325" priority="337" stopIfTrue="1">
      <formula>LEN(TRIM(G40))=0</formula>
    </cfRule>
    <cfRule type="cellIs" dxfId="324" priority="339" stopIfTrue="1" operator="lessThan">
      <formula>39.999</formula>
    </cfRule>
    <cfRule type="cellIs" dxfId="323" priority="340" stopIfTrue="1" operator="lessThan">
      <formula>59.999</formula>
    </cfRule>
    <cfRule type="cellIs" dxfId="322" priority="342" stopIfTrue="1" operator="lessThan">
      <formula>89.999</formula>
    </cfRule>
  </conditionalFormatting>
  <conditionalFormatting sqref="E44">
    <cfRule type="cellIs" dxfId="321" priority="531" stopIfTrue="1" operator="lessThan">
      <formula>19.999</formula>
    </cfRule>
    <cfRule type="cellIs" dxfId="320" priority="532" stopIfTrue="1" operator="lessThan">
      <formula>79.999</formula>
    </cfRule>
    <cfRule type="cellIs" dxfId="319" priority="533" stopIfTrue="1" operator="between">
      <formula>90</formula>
      <formula>100</formula>
    </cfRule>
  </conditionalFormatting>
  <conditionalFormatting sqref="E44:G44">
    <cfRule type="containsBlanks" dxfId="318" priority="330" stopIfTrue="1">
      <formula>LEN(TRIM(E44))=0</formula>
    </cfRule>
    <cfRule type="cellIs" dxfId="317" priority="332" stopIfTrue="1" operator="lessThan">
      <formula>39.999</formula>
    </cfRule>
    <cfRule type="cellIs" dxfId="316" priority="333" stopIfTrue="1" operator="lessThan">
      <formula>59.999</formula>
    </cfRule>
    <cfRule type="cellIs" dxfId="315" priority="335" stopIfTrue="1" operator="lessThan">
      <formula>89.999</formula>
    </cfRule>
  </conditionalFormatting>
  <conditionalFormatting sqref="G46">
    <cfRule type="cellIs" dxfId="314" priority="537" stopIfTrue="1" operator="lessThan">
      <formula>19.999</formula>
    </cfRule>
    <cfRule type="cellIs" dxfId="313" priority="538" stopIfTrue="1" operator="lessThan">
      <formula>79.999</formula>
    </cfRule>
    <cfRule type="cellIs" dxfId="312" priority="539" stopIfTrue="1" operator="between">
      <formula>90</formula>
      <formula>100</formula>
    </cfRule>
  </conditionalFormatting>
  <conditionalFormatting sqref="G46">
    <cfRule type="containsBlanks" dxfId="311" priority="323" stopIfTrue="1">
      <formula>LEN(TRIM(G46))=0</formula>
    </cfRule>
    <cfRule type="cellIs" dxfId="310" priority="325" stopIfTrue="1" operator="lessThan">
      <formula>39.999</formula>
    </cfRule>
    <cfRule type="cellIs" dxfId="309" priority="326" stopIfTrue="1" operator="lessThan">
      <formula>59.999</formula>
    </cfRule>
    <cfRule type="cellIs" dxfId="308" priority="328" stopIfTrue="1" operator="lessThan">
      <formula>89.999</formula>
    </cfRule>
  </conditionalFormatting>
  <conditionalFormatting sqref="G47">
    <cfRule type="cellIs" dxfId="307" priority="543" stopIfTrue="1" operator="lessThan">
      <formula>19.999</formula>
    </cfRule>
    <cfRule type="cellIs" dxfId="306" priority="544" stopIfTrue="1" operator="lessThan">
      <formula>79.999</formula>
    </cfRule>
    <cfRule type="cellIs" dxfId="305" priority="545" stopIfTrue="1" operator="between">
      <formula>90</formula>
      <formula>100</formula>
    </cfRule>
  </conditionalFormatting>
  <conditionalFormatting sqref="G47">
    <cfRule type="containsBlanks" dxfId="304" priority="316" stopIfTrue="1">
      <formula>LEN(TRIM(G47))=0</formula>
    </cfRule>
    <cfRule type="cellIs" dxfId="303" priority="318" stopIfTrue="1" operator="lessThan">
      <formula>39.999</formula>
    </cfRule>
    <cfRule type="cellIs" dxfId="302" priority="319" stopIfTrue="1" operator="lessThan">
      <formula>59.999</formula>
    </cfRule>
    <cfRule type="cellIs" dxfId="301" priority="321" stopIfTrue="1" operator="lessThan">
      <formula>89.999</formula>
    </cfRule>
  </conditionalFormatting>
  <conditionalFormatting sqref="G48">
    <cfRule type="cellIs" dxfId="300" priority="549" stopIfTrue="1" operator="lessThan">
      <formula>19.999</formula>
    </cfRule>
    <cfRule type="cellIs" dxfId="299" priority="550" stopIfTrue="1" operator="lessThan">
      <formula>79.999</formula>
    </cfRule>
    <cfRule type="cellIs" dxfId="298" priority="551" stopIfTrue="1" operator="between">
      <formula>90</formula>
      <formula>100</formula>
    </cfRule>
  </conditionalFormatting>
  <conditionalFormatting sqref="G48">
    <cfRule type="containsBlanks" dxfId="297" priority="309" stopIfTrue="1">
      <formula>LEN(TRIM(G48))=0</formula>
    </cfRule>
    <cfRule type="cellIs" dxfId="296" priority="311" stopIfTrue="1" operator="lessThan">
      <formula>39.999</formula>
    </cfRule>
    <cfRule type="cellIs" dxfId="295" priority="312" stopIfTrue="1" operator="lessThan">
      <formula>59.999</formula>
    </cfRule>
    <cfRule type="cellIs" dxfId="294" priority="314" stopIfTrue="1" operator="lessThan">
      <formula>89.999</formula>
    </cfRule>
  </conditionalFormatting>
  <conditionalFormatting sqref="G50">
    <cfRule type="cellIs" dxfId="293" priority="555" stopIfTrue="1" operator="lessThan">
      <formula>19.999</formula>
    </cfRule>
    <cfRule type="cellIs" dxfId="292" priority="556" stopIfTrue="1" operator="lessThan">
      <formula>79.999</formula>
    </cfRule>
    <cfRule type="cellIs" dxfId="291" priority="557" stopIfTrue="1" operator="between">
      <formula>90</formula>
      <formula>100</formula>
    </cfRule>
  </conditionalFormatting>
  <conditionalFormatting sqref="G50">
    <cfRule type="containsBlanks" dxfId="290" priority="302" stopIfTrue="1">
      <formula>LEN(TRIM(G50))=0</formula>
    </cfRule>
    <cfRule type="cellIs" dxfId="289" priority="304" stopIfTrue="1" operator="lessThan">
      <formula>39.999</formula>
    </cfRule>
    <cfRule type="cellIs" dxfId="288" priority="305" stopIfTrue="1" operator="lessThan">
      <formula>59.999</formula>
    </cfRule>
    <cfRule type="cellIs" dxfId="287" priority="307" stopIfTrue="1" operator="lessThan">
      <formula>89.999</formula>
    </cfRule>
  </conditionalFormatting>
  <conditionalFormatting sqref="G49">
    <cfRule type="cellIs" dxfId="286" priority="561" stopIfTrue="1" operator="lessThan">
      <formula>19.999</formula>
    </cfRule>
    <cfRule type="cellIs" dxfId="285" priority="562" stopIfTrue="1" operator="lessThan">
      <formula>79.999</formula>
    </cfRule>
    <cfRule type="cellIs" dxfId="284" priority="563" stopIfTrue="1" operator="between">
      <formula>90</formula>
      <formula>100</formula>
    </cfRule>
  </conditionalFormatting>
  <conditionalFormatting sqref="G49">
    <cfRule type="containsBlanks" dxfId="283" priority="295" stopIfTrue="1">
      <formula>LEN(TRIM(G49))=0</formula>
    </cfRule>
    <cfRule type="cellIs" dxfId="282" priority="297" stopIfTrue="1" operator="lessThan">
      <formula>39.999</formula>
    </cfRule>
    <cfRule type="cellIs" dxfId="281" priority="298" stopIfTrue="1" operator="lessThan">
      <formula>59.999</formula>
    </cfRule>
    <cfRule type="cellIs" dxfId="280" priority="300" stopIfTrue="1" operator="lessThan">
      <formula>89.999</formula>
    </cfRule>
  </conditionalFormatting>
  <conditionalFormatting sqref="G51">
    <cfRule type="cellIs" dxfId="279" priority="567" stopIfTrue="1" operator="lessThan">
      <formula>19.999</formula>
    </cfRule>
    <cfRule type="cellIs" dxfId="278" priority="568" stopIfTrue="1" operator="lessThan">
      <formula>79.999</formula>
    </cfRule>
    <cfRule type="cellIs" dxfId="277" priority="569" stopIfTrue="1" operator="between">
      <formula>90</formula>
      <formula>100</formula>
    </cfRule>
  </conditionalFormatting>
  <conditionalFormatting sqref="G51">
    <cfRule type="containsBlanks" dxfId="276" priority="288" stopIfTrue="1">
      <formula>LEN(TRIM(G51))=0</formula>
    </cfRule>
    <cfRule type="cellIs" dxfId="275" priority="290" stopIfTrue="1" operator="lessThan">
      <formula>39.999</formula>
    </cfRule>
    <cfRule type="cellIs" dxfId="274" priority="291" stopIfTrue="1" operator="lessThan">
      <formula>59.999</formula>
    </cfRule>
    <cfRule type="cellIs" dxfId="273" priority="293" stopIfTrue="1" operator="lessThan">
      <formula>89.999</formula>
    </cfRule>
  </conditionalFormatting>
  <conditionalFormatting sqref="G52">
    <cfRule type="cellIs" dxfId="272" priority="573" stopIfTrue="1" operator="lessThan">
      <formula>19.999</formula>
    </cfRule>
    <cfRule type="cellIs" dxfId="271" priority="574" stopIfTrue="1" operator="lessThan">
      <formula>79.999</formula>
    </cfRule>
    <cfRule type="cellIs" dxfId="270" priority="575" stopIfTrue="1" operator="between">
      <formula>90</formula>
      <formula>100</formula>
    </cfRule>
  </conditionalFormatting>
  <conditionalFormatting sqref="G52">
    <cfRule type="containsBlanks" dxfId="269" priority="281" stopIfTrue="1">
      <formula>LEN(TRIM(G52))=0</formula>
    </cfRule>
    <cfRule type="cellIs" dxfId="268" priority="283" stopIfTrue="1" operator="lessThan">
      <formula>39.999</formula>
    </cfRule>
    <cfRule type="cellIs" dxfId="267" priority="284" stopIfTrue="1" operator="lessThan">
      <formula>59.999</formula>
    </cfRule>
    <cfRule type="cellIs" dxfId="266" priority="286" stopIfTrue="1" operator="lessThan">
      <formula>89.999</formula>
    </cfRule>
  </conditionalFormatting>
  <conditionalFormatting sqref="I81">
    <cfRule type="cellIs" dxfId="265" priority="274" stopIfTrue="1" operator="lessThan">
      <formula>19.999</formula>
    </cfRule>
    <cfRule type="cellIs" dxfId="264" priority="275" stopIfTrue="1" operator="lessThan">
      <formula>39.999</formula>
    </cfRule>
    <cfRule type="cellIs" dxfId="263" priority="276" stopIfTrue="1" operator="lessThan">
      <formula>59.999</formula>
    </cfRule>
    <cfRule type="cellIs" dxfId="262" priority="277" stopIfTrue="1" operator="lessThan">
      <formula>79.999</formula>
    </cfRule>
    <cfRule type="cellIs" dxfId="261" priority="278" stopIfTrue="1" operator="lessThan">
      <formula>89.999</formula>
    </cfRule>
    <cfRule type="cellIs" dxfId="260" priority="279" stopIfTrue="1" operator="between">
      <formula>90</formula>
      <formula>100</formula>
    </cfRule>
    <cfRule type="containsBlanks" dxfId="259" priority="280">
      <formula>LEN(TRIM(I81))=0</formula>
    </cfRule>
  </conditionalFormatting>
  <conditionalFormatting sqref="I82">
    <cfRule type="cellIs" dxfId="258" priority="267" stopIfTrue="1" operator="lessThan">
      <formula>19.999</formula>
    </cfRule>
    <cfRule type="cellIs" dxfId="257" priority="268" stopIfTrue="1" operator="lessThan">
      <formula>39.999</formula>
    </cfRule>
    <cfRule type="cellIs" dxfId="256" priority="269" stopIfTrue="1" operator="lessThan">
      <formula>59.999</formula>
    </cfRule>
    <cfRule type="cellIs" dxfId="255" priority="270" stopIfTrue="1" operator="lessThan">
      <formula>79.999</formula>
    </cfRule>
    <cfRule type="cellIs" dxfId="254" priority="271" stopIfTrue="1" operator="lessThan">
      <formula>89.999</formula>
    </cfRule>
    <cfRule type="cellIs" dxfId="253" priority="272" stopIfTrue="1" operator="between">
      <formula>90</formula>
      <formula>100</formula>
    </cfRule>
    <cfRule type="containsBlanks" dxfId="252" priority="273">
      <formula>LEN(TRIM(I82))=0</formula>
    </cfRule>
  </conditionalFormatting>
  <conditionalFormatting sqref="I101">
    <cfRule type="cellIs" dxfId="251" priority="1" stopIfTrue="1" operator="lessThan">
      <formula>19.999</formula>
    </cfRule>
    <cfRule type="cellIs" dxfId="250" priority="2" stopIfTrue="1" operator="lessThan">
      <formula>39.999</formula>
    </cfRule>
    <cfRule type="cellIs" dxfId="249" priority="3" stopIfTrue="1" operator="lessThan">
      <formula>59.999</formula>
    </cfRule>
    <cfRule type="cellIs" dxfId="248" priority="4" stopIfTrue="1" operator="lessThan">
      <formula>79.999</formula>
    </cfRule>
    <cfRule type="cellIs" dxfId="247" priority="5" stopIfTrue="1" operator="lessThan">
      <formula>89.999</formula>
    </cfRule>
    <cfRule type="cellIs" dxfId="246" priority="6" stopIfTrue="1" operator="between">
      <formula>90</formula>
      <formula>100</formula>
    </cfRule>
    <cfRule type="containsBlanks" dxfId="245" priority="7">
      <formula>LEN(TRIM(I101))=0</formula>
    </cfRule>
  </conditionalFormatting>
  <conditionalFormatting sqref="I85">
    <cfRule type="cellIs" dxfId="244" priority="260" stopIfTrue="1" operator="lessThan">
      <formula>19.999</formula>
    </cfRule>
    <cfRule type="cellIs" dxfId="243" priority="261" stopIfTrue="1" operator="lessThan">
      <formula>39.999</formula>
    </cfRule>
    <cfRule type="cellIs" dxfId="242" priority="262" stopIfTrue="1" operator="lessThan">
      <formula>59.999</formula>
    </cfRule>
    <cfRule type="cellIs" dxfId="241" priority="263" stopIfTrue="1" operator="lessThan">
      <formula>79.999</formula>
    </cfRule>
    <cfRule type="cellIs" dxfId="240" priority="264" stopIfTrue="1" operator="lessThan">
      <formula>89.999</formula>
    </cfRule>
    <cfRule type="cellIs" dxfId="239" priority="265" stopIfTrue="1" operator="between">
      <formula>90</formula>
      <formula>100</formula>
    </cfRule>
    <cfRule type="containsBlanks" dxfId="238" priority="266">
      <formula>LEN(TRIM(I85))=0</formula>
    </cfRule>
  </conditionalFormatting>
  <conditionalFormatting sqref="I86">
    <cfRule type="cellIs" dxfId="237" priority="253" stopIfTrue="1" operator="lessThan">
      <formula>19.999</formula>
    </cfRule>
    <cfRule type="cellIs" dxfId="236" priority="254" stopIfTrue="1" operator="lessThan">
      <formula>39.999</formula>
    </cfRule>
    <cfRule type="cellIs" dxfId="235" priority="255" stopIfTrue="1" operator="lessThan">
      <formula>59.999</formula>
    </cfRule>
    <cfRule type="cellIs" dxfId="234" priority="256" stopIfTrue="1" operator="lessThan">
      <formula>79.999</formula>
    </cfRule>
    <cfRule type="cellIs" dxfId="233" priority="257" stopIfTrue="1" operator="lessThan">
      <formula>89.999</formula>
    </cfRule>
    <cfRule type="cellIs" dxfId="232" priority="258" stopIfTrue="1" operator="between">
      <formula>90</formula>
      <formula>100</formula>
    </cfRule>
    <cfRule type="containsBlanks" dxfId="231" priority="259">
      <formula>LEN(TRIM(I86))=0</formula>
    </cfRule>
  </conditionalFormatting>
  <conditionalFormatting sqref="I87">
    <cfRule type="cellIs" dxfId="230" priority="246" stopIfTrue="1" operator="lessThan">
      <formula>19.999</formula>
    </cfRule>
    <cfRule type="cellIs" dxfId="229" priority="247" stopIfTrue="1" operator="lessThan">
      <formula>39.999</formula>
    </cfRule>
    <cfRule type="cellIs" dxfId="228" priority="248" stopIfTrue="1" operator="lessThan">
      <formula>59.999</formula>
    </cfRule>
    <cfRule type="cellIs" dxfId="227" priority="249" stopIfTrue="1" operator="lessThan">
      <formula>79.999</formula>
    </cfRule>
    <cfRule type="cellIs" dxfId="226" priority="250" stopIfTrue="1" operator="lessThan">
      <formula>89.999</formula>
    </cfRule>
    <cfRule type="cellIs" dxfId="225" priority="251" stopIfTrue="1" operator="between">
      <formula>90</formula>
      <formula>100</formula>
    </cfRule>
    <cfRule type="containsBlanks" dxfId="224" priority="252">
      <formula>LEN(TRIM(I87))=0</formula>
    </cfRule>
  </conditionalFormatting>
  <conditionalFormatting sqref="I92">
    <cfRule type="cellIs" dxfId="223" priority="239" stopIfTrue="1" operator="lessThan">
      <formula>19.999</formula>
    </cfRule>
    <cfRule type="cellIs" dxfId="222" priority="240" stopIfTrue="1" operator="lessThan">
      <formula>39.999</formula>
    </cfRule>
    <cfRule type="cellIs" dxfId="221" priority="241" stopIfTrue="1" operator="lessThan">
      <formula>59.999</formula>
    </cfRule>
    <cfRule type="cellIs" dxfId="220" priority="242" stopIfTrue="1" operator="lessThan">
      <formula>79.999</formula>
    </cfRule>
    <cfRule type="cellIs" dxfId="219" priority="243" stopIfTrue="1" operator="lessThan">
      <formula>89.999</formula>
    </cfRule>
    <cfRule type="cellIs" dxfId="218" priority="244" stopIfTrue="1" operator="between">
      <formula>90</formula>
      <formula>100</formula>
    </cfRule>
    <cfRule type="containsBlanks" dxfId="217" priority="245">
      <formula>LEN(TRIM(I92))=0</formula>
    </cfRule>
  </conditionalFormatting>
  <conditionalFormatting sqref="I96">
    <cfRule type="cellIs" dxfId="216" priority="232" stopIfTrue="1" operator="lessThan">
      <formula>19.999</formula>
    </cfRule>
    <cfRule type="cellIs" dxfId="215" priority="233" stopIfTrue="1" operator="lessThan">
      <formula>39.999</formula>
    </cfRule>
    <cfRule type="cellIs" dxfId="214" priority="234" stopIfTrue="1" operator="lessThan">
      <formula>59.999</formula>
    </cfRule>
    <cfRule type="cellIs" dxfId="213" priority="235" stopIfTrue="1" operator="lessThan">
      <formula>79.999</formula>
    </cfRule>
    <cfRule type="cellIs" dxfId="212" priority="236" stopIfTrue="1" operator="lessThan">
      <formula>89.999</formula>
    </cfRule>
    <cfRule type="cellIs" dxfId="211" priority="237" stopIfTrue="1" operator="between">
      <formula>90</formula>
      <formula>100</formula>
    </cfRule>
    <cfRule type="containsBlanks" dxfId="210" priority="238">
      <formula>LEN(TRIM(I96))=0</formula>
    </cfRule>
  </conditionalFormatting>
  <conditionalFormatting sqref="I97">
    <cfRule type="cellIs" dxfId="209" priority="225" stopIfTrue="1" operator="lessThan">
      <formula>19.999</formula>
    </cfRule>
    <cfRule type="cellIs" dxfId="208" priority="226" stopIfTrue="1" operator="lessThan">
      <formula>39.999</formula>
    </cfRule>
    <cfRule type="cellIs" dxfId="207" priority="227" stopIfTrue="1" operator="lessThan">
      <formula>59.999</formula>
    </cfRule>
    <cfRule type="cellIs" dxfId="206" priority="228" stopIfTrue="1" operator="lessThan">
      <formula>79.999</formula>
    </cfRule>
    <cfRule type="cellIs" dxfId="205" priority="229" stopIfTrue="1" operator="lessThan">
      <formula>89.999</formula>
    </cfRule>
    <cfRule type="cellIs" dxfId="204" priority="230" stopIfTrue="1" operator="between">
      <formula>90</formula>
      <formula>100</formula>
    </cfRule>
    <cfRule type="containsBlanks" dxfId="203" priority="231">
      <formula>LEN(TRIM(I97))=0</formula>
    </cfRule>
  </conditionalFormatting>
  <conditionalFormatting sqref="I99">
    <cfRule type="cellIs" dxfId="202" priority="211" stopIfTrue="1" operator="lessThan">
      <formula>19.999</formula>
    </cfRule>
    <cfRule type="cellIs" dxfId="201" priority="212" stopIfTrue="1" operator="lessThan">
      <formula>39.999</formula>
    </cfRule>
    <cfRule type="cellIs" dxfId="200" priority="213" stopIfTrue="1" operator="lessThan">
      <formula>59.999</formula>
    </cfRule>
    <cfRule type="cellIs" dxfId="199" priority="214" stopIfTrue="1" operator="lessThan">
      <formula>79.999</formula>
    </cfRule>
    <cfRule type="cellIs" dxfId="198" priority="215" stopIfTrue="1" operator="lessThan">
      <formula>89.999</formula>
    </cfRule>
    <cfRule type="cellIs" dxfId="197" priority="216" stopIfTrue="1" operator="between">
      <formula>90</formula>
      <formula>100</formula>
    </cfRule>
    <cfRule type="containsBlanks" dxfId="196" priority="217">
      <formula>LEN(TRIM(I99))=0</formula>
    </cfRule>
  </conditionalFormatting>
  <conditionalFormatting sqref="I100">
    <cfRule type="cellIs" dxfId="195" priority="204" stopIfTrue="1" operator="lessThan">
      <formula>19.999</formula>
    </cfRule>
    <cfRule type="cellIs" dxfId="194" priority="205" stopIfTrue="1" operator="lessThan">
      <formula>39.999</formula>
    </cfRule>
    <cfRule type="cellIs" dxfId="193" priority="206" stopIfTrue="1" operator="lessThan">
      <formula>59.999</formula>
    </cfRule>
    <cfRule type="cellIs" dxfId="192" priority="207" stopIfTrue="1" operator="lessThan">
      <formula>79.999</formula>
    </cfRule>
    <cfRule type="cellIs" dxfId="191" priority="208" stopIfTrue="1" operator="lessThan">
      <formula>89.999</formula>
    </cfRule>
    <cfRule type="cellIs" dxfId="190" priority="209" stopIfTrue="1" operator="between">
      <formula>90</formula>
      <formula>100</formula>
    </cfRule>
    <cfRule type="containsBlanks" dxfId="189" priority="210">
      <formula>LEN(TRIM(I100))=0</formula>
    </cfRule>
  </conditionalFormatting>
  <conditionalFormatting sqref="I102">
    <cfRule type="cellIs" dxfId="188" priority="190" stopIfTrue="1" operator="lessThan">
      <formula>19.999</formula>
    </cfRule>
    <cfRule type="cellIs" dxfId="187" priority="191" stopIfTrue="1" operator="lessThan">
      <formula>39.999</formula>
    </cfRule>
    <cfRule type="cellIs" dxfId="186" priority="192" stopIfTrue="1" operator="lessThan">
      <formula>59.999</formula>
    </cfRule>
    <cfRule type="cellIs" dxfId="185" priority="193" stopIfTrue="1" operator="lessThan">
      <formula>79.999</formula>
    </cfRule>
    <cfRule type="cellIs" dxfId="184" priority="194" stopIfTrue="1" operator="lessThan">
      <formula>89.999</formula>
    </cfRule>
    <cfRule type="cellIs" dxfId="183" priority="195" stopIfTrue="1" operator="between">
      <formula>90</formula>
      <formula>100</formula>
    </cfRule>
    <cfRule type="containsBlanks" dxfId="182" priority="196">
      <formula>LEN(TRIM(I102))=0</formula>
    </cfRule>
  </conditionalFormatting>
  <conditionalFormatting sqref="I103">
    <cfRule type="cellIs" dxfId="181" priority="183" stopIfTrue="1" operator="lessThan">
      <formula>19.999</formula>
    </cfRule>
    <cfRule type="cellIs" dxfId="180" priority="184" stopIfTrue="1" operator="lessThan">
      <formula>39.999</formula>
    </cfRule>
    <cfRule type="cellIs" dxfId="179" priority="185" stopIfTrue="1" operator="lessThan">
      <formula>59.999</formula>
    </cfRule>
    <cfRule type="cellIs" dxfId="178" priority="186" stopIfTrue="1" operator="lessThan">
      <formula>79.999</formula>
    </cfRule>
    <cfRule type="cellIs" dxfId="177" priority="187" stopIfTrue="1" operator="lessThan">
      <formula>89.999</formula>
    </cfRule>
    <cfRule type="cellIs" dxfId="176" priority="188" stopIfTrue="1" operator="between">
      <formula>90</formula>
      <formula>100</formula>
    </cfRule>
    <cfRule type="containsBlanks" dxfId="175" priority="189">
      <formula>LEN(TRIM(I103))=0</formula>
    </cfRule>
  </conditionalFormatting>
  <conditionalFormatting sqref="I104">
    <cfRule type="cellIs" dxfId="174" priority="176" stopIfTrue="1" operator="lessThan">
      <formula>19.999</formula>
    </cfRule>
    <cfRule type="cellIs" dxfId="173" priority="177" stopIfTrue="1" operator="lessThan">
      <formula>39.999</formula>
    </cfRule>
    <cfRule type="cellIs" dxfId="172" priority="178" stopIfTrue="1" operator="lessThan">
      <formula>59.999</formula>
    </cfRule>
    <cfRule type="cellIs" dxfId="171" priority="179" stopIfTrue="1" operator="lessThan">
      <formula>79.999</formula>
    </cfRule>
    <cfRule type="cellIs" dxfId="170" priority="180" stopIfTrue="1" operator="lessThan">
      <formula>89.999</formula>
    </cfRule>
    <cfRule type="cellIs" dxfId="169" priority="181" stopIfTrue="1" operator="between">
      <formula>90</formula>
      <formula>100</formula>
    </cfRule>
    <cfRule type="containsBlanks" dxfId="168" priority="182">
      <formula>LEN(TRIM(I104))=0</formula>
    </cfRule>
  </conditionalFormatting>
  <conditionalFormatting sqref="I105:I106">
    <cfRule type="cellIs" dxfId="167" priority="169" stopIfTrue="1" operator="lessThan">
      <formula>19.999</formula>
    </cfRule>
    <cfRule type="cellIs" dxfId="166" priority="170" stopIfTrue="1" operator="lessThan">
      <formula>39.999</formula>
    </cfRule>
    <cfRule type="cellIs" dxfId="165" priority="171" stopIfTrue="1" operator="lessThan">
      <formula>59.999</formula>
    </cfRule>
    <cfRule type="cellIs" dxfId="164" priority="172" stopIfTrue="1" operator="lessThan">
      <formula>79.999</formula>
    </cfRule>
    <cfRule type="cellIs" dxfId="163" priority="173" stopIfTrue="1" operator="lessThan">
      <formula>89.999</formula>
    </cfRule>
    <cfRule type="cellIs" dxfId="162" priority="174" stopIfTrue="1" operator="between">
      <formula>90</formula>
      <formula>100</formula>
    </cfRule>
    <cfRule type="containsBlanks" dxfId="161" priority="175">
      <formula>LEN(TRIM(I105))=0</formula>
    </cfRule>
  </conditionalFormatting>
  <conditionalFormatting sqref="I107">
    <cfRule type="cellIs" dxfId="160" priority="162" stopIfTrue="1" operator="lessThan">
      <formula>19.999</formula>
    </cfRule>
    <cfRule type="cellIs" dxfId="159" priority="163" stopIfTrue="1" operator="lessThan">
      <formula>39.999</formula>
    </cfRule>
    <cfRule type="cellIs" dxfId="158" priority="164" stopIfTrue="1" operator="lessThan">
      <formula>59.999</formula>
    </cfRule>
    <cfRule type="cellIs" dxfId="157" priority="165" stopIfTrue="1" operator="lessThan">
      <formula>79.999</formula>
    </cfRule>
    <cfRule type="cellIs" dxfId="156" priority="166" stopIfTrue="1" operator="lessThan">
      <formula>89.999</formula>
    </cfRule>
    <cfRule type="cellIs" dxfId="155" priority="167" stopIfTrue="1" operator="between">
      <formula>90</formula>
      <formula>100</formula>
    </cfRule>
    <cfRule type="containsBlanks" dxfId="154" priority="168">
      <formula>LEN(TRIM(I107))=0</formula>
    </cfRule>
  </conditionalFormatting>
  <conditionalFormatting sqref="I108">
    <cfRule type="cellIs" dxfId="153" priority="155" stopIfTrue="1" operator="lessThan">
      <formula>19.999</formula>
    </cfRule>
    <cfRule type="cellIs" dxfId="152" priority="156" stopIfTrue="1" operator="lessThan">
      <formula>39.999</formula>
    </cfRule>
    <cfRule type="cellIs" dxfId="151" priority="157" stopIfTrue="1" operator="lessThan">
      <formula>59.999</formula>
    </cfRule>
    <cfRule type="cellIs" dxfId="150" priority="158" stopIfTrue="1" operator="lessThan">
      <formula>79.999</formula>
    </cfRule>
    <cfRule type="cellIs" dxfId="149" priority="159" stopIfTrue="1" operator="lessThan">
      <formula>89.999</formula>
    </cfRule>
    <cfRule type="cellIs" dxfId="148" priority="160" stopIfTrue="1" operator="between">
      <formula>90</formula>
      <formula>100</formula>
    </cfRule>
    <cfRule type="containsBlanks" dxfId="147" priority="161">
      <formula>LEN(TRIM(I108))=0</formula>
    </cfRule>
  </conditionalFormatting>
  <conditionalFormatting sqref="I110">
    <cfRule type="cellIs" dxfId="146" priority="148" stopIfTrue="1" operator="lessThan">
      <formula>19.999</formula>
    </cfRule>
    <cfRule type="cellIs" dxfId="145" priority="149" stopIfTrue="1" operator="lessThan">
      <formula>39.999</formula>
    </cfRule>
    <cfRule type="cellIs" dxfId="144" priority="150" stopIfTrue="1" operator="lessThan">
      <formula>59.999</formula>
    </cfRule>
    <cfRule type="cellIs" dxfId="143" priority="151" stopIfTrue="1" operator="lessThan">
      <formula>79.999</formula>
    </cfRule>
    <cfRule type="cellIs" dxfId="142" priority="152" stopIfTrue="1" operator="lessThan">
      <formula>89.999</formula>
    </cfRule>
    <cfRule type="cellIs" dxfId="141" priority="153" stopIfTrue="1" operator="between">
      <formula>90</formula>
      <formula>100</formula>
    </cfRule>
    <cfRule type="containsBlanks" dxfId="140" priority="154">
      <formula>LEN(TRIM(I110))=0</formula>
    </cfRule>
  </conditionalFormatting>
  <conditionalFormatting sqref="I111">
    <cfRule type="cellIs" dxfId="139" priority="141" stopIfTrue="1" operator="lessThan">
      <formula>19.999</formula>
    </cfRule>
    <cfRule type="cellIs" dxfId="138" priority="142" stopIfTrue="1" operator="lessThan">
      <formula>39.999</formula>
    </cfRule>
    <cfRule type="cellIs" dxfId="137" priority="143" stopIfTrue="1" operator="lessThan">
      <formula>59.999</formula>
    </cfRule>
    <cfRule type="cellIs" dxfId="136" priority="144" stopIfTrue="1" operator="lessThan">
      <formula>79.999</formula>
    </cfRule>
    <cfRule type="cellIs" dxfId="135" priority="145" stopIfTrue="1" operator="lessThan">
      <formula>89.999</formula>
    </cfRule>
    <cfRule type="cellIs" dxfId="134" priority="146" stopIfTrue="1" operator="between">
      <formula>90</formula>
      <formula>100</formula>
    </cfRule>
    <cfRule type="containsBlanks" dxfId="133" priority="147">
      <formula>LEN(TRIM(I111))=0</formula>
    </cfRule>
  </conditionalFormatting>
  <conditionalFormatting sqref="I112">
    <cfRule type="cellIs" dxfId="132" priority="134" stopIfTrue="1" operator="lessThan">
      <formula>19.999</formula>
    </cfRule>
    <cfRule type="cellIs" dxfId="131" priority="135" stopIfTrue="1" operator="lessThan">
      <formula>39.999</formula>
    </cfRule>
    <cfRule type="cellIs" dxfId="130" priority="136" stopIfTrue="1" operator="lessThan">
      <formula>59.999</formula>
    </cfRule>
    <cfRule type="cellIs" dxfId="129" priority="137" stopIfTrue="1" operator="lessThan">
      <formula>79.999</formula>
    </cfRule>
    <cfRule type="cellIs" dxfId="128" priority="138" stopIfTrue="1" operator="lessThan">
      <formula>89.999</formula>
    </cfRule>
    <cfRule type="cellIs" dxfId="127" priority="139" stopIfTrue="1" operator="between">
      <formula>90</formula>
      <formula>100</formula>
    </cfRule>
    <cfRule type="containsBlanks" dxfId="126" priority="140">
      <formula>LEN(TRIM(I112))=0</formula>
    </cfRule>
  </conditionalFormatting>
  <conditionalFormatting sqref="I113">
    <cfRule type="cellIs" dxfId="125" priority="127" stopIfTrue="1" operator="lessThan">
      <formula>19.999</formula>
    </cfRule>
    <cfRule type="cellIs" dxfId="124" priority="128" stopIfTrue="1" operator="lessThan">
      <formula>39.999</formula>
    </cfRule>
    <cfRule type="cellIs" dxfId="123" priority="129" stopIfTrue="1" operator="lessThan">
      <formula>59.999</formula>
    </cfRule>
    <cfRule type="cellIs" dxfId="122" priority="130" stopIfTrue="1" operator="lessThan">
      <formula>79.999</formula>
    </cfRule>
    <cfRule type="cellIs" dxfId="121" priority="131" stopIfTrue="1" operator="lessThan">
      <formula>89.999</formula>
    </cfRule>
    <cfRule type="cellIs" dxfId="120" priority="132" stopIfTrue="1" operator="between">
      <formula>90</formula>
      <formula>100</formula>
    </cfRule>
    <cfRule type="containsBlanks" dxfId="119" priority="133">
      <formula>LEN(TRIM(I113))=0</formula>
    </cfRule>
  </conditionalFormatting>
  <conditionalFormatting sqref="I117">
    <cfRule type="cellIs" dxfId="118" priority="120" stopIfTrue="1" operator="lessThan">
      <formula>19.999</formula>
    </cfRule>
    <cfRule type="cellIs" dxfId="117" priority="121" stopIfTrue="1" operator="lessThan">
      <formula>39.999</formula>
    </cfRule>
    <cfRule type="cellIs" dxfId="116" priority="122" stopIfTrue="1" operator="lessThan">
      <formula>59.999</formula>
    </cfRule>
    <cfRule type="cellIs" dxfId="115" priority="123" stopIfTrue="1" operator="lessThan">
      <formula>79.999</formula>
    </cfRule>
    <cfRule type="cellIs" dxfId="114" priority="124" stopIfTrue="1" operator="lessThan">
      <formula>89.999</formula>
    </cfRule>
    <cfRule type="cellIs" dxfId="113" priority="125" stopIfTrue="1" operator="between">
      <formula>90</formula>
      <formula>100</formula>
    </cfRule>
    <cfRule type="containsBlanks" dxfId="112" priority="126">
      <formula>LEN(TRIM(I117))=0</formula>
    </cfRule>
  </conditionalFormatting>
  <conditionalFormatting sqref="I118">
    <cfRule type="cellIs" dxfId="111" priority="113" stopIfTrue="1" operator="lessThan">
      <formula>19.999</formula>
    </cfRule>
    <cfRule type="cellIs" dxfId="110" priority="114" stopIfTrue="1" operator="lessThan">
      <formula>39.999</formula>
    </cfRule>
    <cfRule type="cellIs" dxfId="109" priority="115" stopIfTrue="1" operator="lessThan">
      <formula>59.999</formula>
    </cfRule>
    <cfRule type="cellIs" dxfId="108" priority="116" stopIfTrue="1" operator="lessThan">
      <formula>79.999</formula>
    </cfRule>
    <cfRule type="cellIs" dxfId="107" priority="117" stopIfTrue="1" operator="lessThan">
      <formula>89.999</formula>
    </cfRule>
    <cfRule type="cellIs" dxfId="106" priority="118" stopIfTrue="1" operator="between">
      <formula>90</formula>
      <formula>100</formula>
    </cfRule>
    <cfRule type="containsBlanks" dxfId="105" priority="119">
      <formula>LEN(TRIM(I118))=0</formula>
    </cfRule>
  </conditionalFormatting>
  <conditionalFormatting sqref="I119">
    <cfRule type="cellIs" dxfId="104" priority="106" stopIfTrue="1" operator="lessThan">
      <formula>19.999</formula>
    </cfRule>
    <cfRule type="cellIs" dxfId="103" priority="107" stopIfTrue="1" operator="lessThan">
      <formula>39.999</formula>
    </cfRule>
    <cfRule type="cellIs" dxfId="102" priority="108" stopIfTrue="1" operator="lessThan">
      <formula>59.999</formula>
    </cfRule>
    <cfRule type="cellIs" dxfId="101" priority="109" stopIfTrue="1" operator="lessThan">
      <formula>79.999</formula>
    </cfRule>
    <cfRule type="cellIs" dxfId="100" priority="110" stopIfTrue="1" operator="lessThan">
      <formula>89.999</formula>
    </cfRule>
    <cfRule type="cellIs" dxfId="99" priority="111" stopIfTrue="1" operator="between">
      <formula>90</formula>
      <formula>100</formula>
    </cfRule>
    <cfRule type="containsBlanks" dxfId="98" priority="112">
      <formula>LEN(TRIM(I119))=0</formula>
    </cfRule>
  </conditionalFormatting>
  <conditionalFormatting sqref="I120">
    <cfRule type="cellIs" dxfId="97" priority="99" stopIfTrue="1" operator="lessThan">
      <formula>19.999</formula>
    </cfRule>
    <cfRule type="cellIs" dxfId="96" priority="100" stopIfTrue="1" operator="lessThan">
      <formula>39.999</formula>
    </cfRule>
    <cfRule type="cellIs" dxfId="95" priority="101" stopIfTrue="1" operator="lessThan">
      <formula>59.999</formula>
    </cfRule>
    <cfRule type="cellIs" dxfId="94" priority="102" stopIfTrue="1" operator="lessThan">
      <formula>79.999</formula>
    </cfRule>
    <cfRule type="cellIs" dxfId="93" priority="103" stopIfTrue="1" operator="lessThan">
      <formula>89.999</formula>
    </cfRule>
    <cfRule type="cellIs" dxfId="92" priority="104" stopIfTrue="1" operator="between">
      <formula>90</formula>
      <formula>100</formula>
    </cfRule>
    <cfRule type="containsBlanks" dxfId="91" priority="105">
      <formula>LEN(TRIM(I120))=0</formula>
    </cfRule>
  </conditionalFormatting>
  <conditionalFormatting sqref="I121">
    <cfRule type="cellIs" dxfId="90" priority="92" stopIfTrue="1" operator="lessThan">
      <formula>19.999</formula>
    </cfRule>
    <cfRule type="cellIs" dxfId="89" priority="93" stopIfTrue="1" operator="lessThan">
      <formula>39.999</formula>
    </cfRule>
    <cfRule type="cellIs" dxfId="88" priority="94" stopIfTrue="1" operator="lessThan">
      <formula>59.999</formula>
    </cfRule>
    <cfRule type="cellIs" dxfId="87" priority="95" stopIfTrue="1" operator="lessThan">
      <formula>79.999</formula>
    </cfRule>
    <cfRule type="cellIs" dxfId="86" priority="96" stopIfTrue="1" operator="lessThan">
      <formula>89.999</formula>
    </cfRule>
    <cfRule type="cellIs" dxfId="85" priority="97" stopIfTrue="1" operator="between">
      <formula>90</formula>
      <formula>100</formula>
    </cfRule>
    <cfRule type="containsBlanks" dxfId="84" priority="98">
      <formula>LEN(TRIM(I121))=0</formula>
    </cfRule>
  </conditionalFormatting>
  <conditionalFormatting sqref="I122">
    <cfRule type="cellIs" dxfId="83" priority="85" stopIfTrue="1" operator="lessThan">
      <formula>19.999</formula>
    </cfRule>
    <cfRule type="cellIs" dxfId="82" priority="86" stopIfTrue="1" operator="lessThan">
      <formula>39.999</formula>
    </cfRule>
    <cfRule type="cellIs" dxfId="81" priority="87" stopIfTrue="1" operator="lessThan">
      <formula>59.999</formula>
    </cfRule>
    <cfRule type="cellIs" dxfId="80" priority="88" stopIfTrue="1" operator="lessThan">
      <formula>79.999</formula>
    </cfRule>
    <cfRule type="cellIs" dxfId="79" priority="89" stopIfTrue="1" operator="lessThan">
      <formula>89.999</formula>
    </cfRule>
    <cfRule type="cellIs" dxfId="78" priority="90" stopIfTrue="1" operator="between">
      <formula>90</formula>
      <formula>100</formula>
    </cfRule>
    <cfRule type="containsBlanks" dxfId="77" priority="91">
      <formula>LEN(TRIM(I122))=0</formula>
    </cfRule>
  </conditionalFormatting>
  <conditionalFormatting sqref="I123">
    <cfRule type="cellIs" dxfId="76" priority="78" stopIfTrue="1" operator="lessThan">
      <formula>19.999</formula>
    </cfRule>
    <cfRule type="cellIs" dxfId="75" priority="79" stopIfTrue="1" operator="lessThan">
      <formula>39.999</formula>
    </cfRule>
    <cfRule type="cellIs" dxfId="74" priority="80" stopIfTrue="1" operator="lessThan">
      <formula>59.999</formula>
    </cfRule>
    <cfRule type="cellIs" dxfId="73" priority="81" stopIfTrue="1" operator="lessThan">
      <formula>79.999</formula>
    </cfRule>
    <cfRule type="cellIs" dxfId="72" priority="82" stopIfTrue="1" operator="lessThan">
      <formula>89.999</formula>
    </cfRule>
    <cfRule type="cellIs" dxfId="71" priority="83" stopIfTrue="1" operator="between">
      <formula>90</formula>
      <formula>100</formula>
    </cfRule>
    <cfRule type="containsBlanks" dxfId="70" priority="84">
      <formula>LEN(TRIM(I123))=0</formula>
    </cfRule>
  </conditionalFormatting>
  <conditionalFormatting sqref="I124">
    <cfRule type="cellIs" dxfId="69" priority="71" stopIfTrue="1" operator="lessThan">
      <formula>19.999</formula>
    </cfRule>
    <cfRule type="cellIs" dxfId="68" priority="72" stopIfTrue="1" operator="lessThan">
      <formula>39.999</formula>
    </cfRule>
    <cfRule type="cellIs" dxfId="67" priority="73" stopIfTrue="1" operator="lessThan">
      <formula>59.999</formula>
    </cfRule>
    <cfRule type="cellIs" dxfId="66" priority="74" stopIfTrue="1" operator="lessThan">
      <formula>79.999</formula>
    </cfRule>
    <cfRule type="cellIs" dxfId="65" priority="75" stopIfTrue="1" operator="lessThan">
      <formula>89.999</formula>
    </cfRule>
    <cfRule type="cellIs" dxfId="64" priority="76" stopIfTrue="1" operator="between">
      <formula>90</formula>
      <formula>100</formula>
    </cfRule>
    <cfRule type="containsBlanks" dxfId="63" priority="77">
      <formula>LEN(TRIM(I124))=0</formula>
    </cfRule>
  </conditionalFormatting>
  <conditionalFormatting sqref="I125">
    <cfRule type="cellIs" dxfId="62" priority="64" stopIfTrue="1" operator="lessThan">
      <formula>19.999</formula>
    </cfRule>
    <cfRule type="cellIs" dxfId="61" priority="65" stopIfTrue="1" operator="lessThan">
      <formula>39.999</formula>
    </cfRule>
    <cfRule type="cellIs" dxfId="60" priority="66" stopIfTrue="1" operator="lessThan">
      <formula>59.999</formula>
    </cfRule>
    <cfRule type="cellIs" dxfId="59" priority="67" stopIfTrue="1" operator="lessThan">
      <formula>79.999</formula>
    </cfRule>
    <cfRule type="cellIs" dxfId="58" priority="68" stopIfTrue="1" operator="lessThan">
      <formula>89.999</formula>
    </cfRule>
    <cfRule type="cellIs" dxfId="57" priority="69" stopIfTrue="1" operator="between">
      <formula>90</formula>
      <formula>100</formula>
    </cfRule>
    <cfRule type="containsBlanks" dxfId="56" priority="70">
      <formula>LEN(TRIM(I125))=0</formula>
    </cfRule>
  </conditionalFormatting>
  <conditionalFormatting sqref="I126">
    <cfRule type="cellIs" dxfId="55" priority="57" stopIfTrue="1" operator="lessThan">
      <formula>19.999</formula>
    </cfRule>
    <cfRule type="cellIs" dxfId="54" priority="58" stopIfTrue="1" operator="lessThan">
      <formula>39.999</formula>
    </cfRule>
    <cfRule type="cellIs" dxfId="53" priority="59" stopIfTrue="1" operator="lessThan">
      <formula>59.999</formula>
    </cfRule>
    <cfRule type="cellIs" dxfId="52" priority="60" stopIfTrue="1" operator="lessThan">
      <formula>79.999</formula>
    </cfRule>
    <cfRule type="cellIs" dxfId="51" priority="61" stopIfTrue="1" operator="lessThan">
      <formula>89.999</formula>
    </cfRule>
    <cfRule type="cellIs" dxfId="50" priority="62" stopIfTrue="1" operator="between">
      <formula>90</formula>
      <formula>100</formula>
    </cfRule>
    <cfRule type="containsBlanks" dxfId="49" priority="63">
      <formula>LEN(TRIM(I126))=0</formula>
    </cfRule>
  </conditionalFormatting>
  <conditionalFormatting sqref="I128">
    <cfRule type="cellIs" dxfId="48" priority="50" stopIfTrue="1" operator="lessThan">
      <formula>19.999</formula>
    </cfRule>
    <cfRule type="cellIs" dxfId="47" priority="51" stopIfTrue="1" operator="lessThan">
      <formula>39.999</formula>
    </cfRule>
    <cfRule type="cellIs" dxfId="46" priority="52" stopIfTrue="1" operator="lessThan">
      <formula>59.999</formula>
    </cfRule>
    <cfRule type="cellIs" dxfId="45" priority="53" stopIfTrue="1" operator="lessThan">
      <formula>79.999</formula>
    </cfRule>
    <cfRule type="cellIs" dxfId="44" priority="54" stopIfTrue="1" operator="lessThan">
      <formula>89.999</formula>
    </cfRule>
    <cfRule type="cellIs" dxfId="43" priority="55" stopIfTrue="1" operator="between">
      <formula>90</formula>
      <formula>100</formula>
    </cfRule>
    <cfRule type="containsBlanks" dxfId="42" priority="56">
      <formula>LEN(TRIM(I128))=0</formula>
    </cfRule>
  </conditionalFormatting>
  <conditionalFormatting sqref="I129">
    <cfRule type="cellIs" dxfId="41" priority="43" stopIfTrue="1" operator="lessThan">
      <formula>19.999</formula>
    </cfRule>
    <cfRule type="cellIs" dxfId="40" priority="44" stopIfTrue="1" operator="lessThan">
      <formula>39.999</formula>
    </cfRule>
    <cfRule type="cellIs" dxfId="39" priority="45" stopIfTrue="1" operator="lessThan">
      <formula>59.999</formula>
    </cfRule>
    <cfRule type="cellIs" dxfId="38" priority="46" stopIfTrue="1" operator="lessThan">
      <formula>79.999</formula>
    </cfRule>
    <cfRule type="cellIs" dxfId="37" priority="47" stopIfTrue="1" operator="lessThan">
      <formula>89.999</formula>
    </cfRule>
    <cfRule type="cellIs" dxfId="36" priority="48" stopIfTrue="1" operator="between">
      <formula>90</formula>
      <formula>100</formula>
    </cfRule>
    <cfRule type="containsBlanks" dxfId="35" priority="49">
      <formula>LEN(TRIM(I129))=0</formula>
    </cfRule>
  </conditionalFormatting>
  <conditionalFormatting sqref="I130">
    <cfRule type="cellIs" dxfId="34" priority="36" stopIfTrue="1" operator="lessThan">
      <formula>19.999</formula>
    </cfRule>
    <cfRule type="cellIs" dxfId="33" priority="37" stopIfTrue="1" operator="lessThan">
      <formula>39.999</formula>
    </cfRule>
    <cfRule type="cellIs" dxfId="32" priority="38" stopIfTrue="1" operator="lessThan">
      <formula>59.999</formula>
    </cfRule>
    <cfRule type="cellIs" dxfId="31" priority="39" stopIfTrue="1" operator="lessThan">
      <formula>79.999</formula>
    </cfRule>
    <cfRule type="cellIs" dxfId="30" priority="40" stopIfTrue="1" operator="lessThan">
      <formula>89.999</formula>
    </cfRule>
    <cfRule type="cellIs" dxfId="29" priority="41" stopIfTrue="1" operator="between">
      <formula>90</formula>
      <formula>100</formula>
    </cfRule>
    <cfRule type="containsBlanks" dxfId="28" priority="42">
      <formula>LEN(TRIM(I130))=0</formula>
    </cfRule>
  </conditionalFormatting>
  <conditionalFormatting sqref="I131">
    <cfRule type="cellIs" dxfId="27" priority="29" stopIfTrue="1" operator="lessThan">
      <formula>19.999</formula>
    </cfRule>
    <cfRule type="cellIs" dxfId="26" priority="30" stopIfTrue="1" operator="lessThan">
      <formula>39.999</formula>
    </cfRule>
    <cfRule type="cellIs" dxfId="25" priority="31" stopIfTrue="1" operator="lessThan">
      <formula>59.999</formula>
    </cfRule>
    <cfRule type="cellIs" dxfId="24" priority="32" stopIfTrue="1" operator="lessThan">
      <formula>79.999</formula>
    </cfRule>
    <cfRule type="cellIs" dxfId="23" priority="33" stopIfTrue="1" operator="lessThan">
      <formula>89.999</formula>
    </cfRule>
    <cfRule type="cellIs" dxfId="22" priority="34" stopIfTrue="1" operator="between">
      <formula>90</formula>
      <formula>100</formula>
    </cfRule>
    <cfRule type="containsBlanks" dxfId="21" priority="35">
      <formula>LEN(TRIM(I131))=0</formula>
    </cfRule>
  </conditionalFormatting>
  <conditionalFormatting sqref="I132">
    <cfRule type="cellIs" dxfId="20" priority="22" stopIfTrue="1" operator="lessThan">
      <formula>19.999</formula>
    </cfRule>
    <cfRule type="cellIs" dxfId="19" priority="23" stopIfTrue="1" operator="lessThan">
      <formula>39.999</formula>
    </cfRule>
    <cfRule type="cellIs" dxfId="18" priority="24" stopIfTrue="1" operator="lessThan">
      <formula>59.999</formula>
    </cfRule>
    <cfRule type="cellIs" dxfId="17" priority="25" stopIfTrue="1" operator="lessThan">
      <formula>79.999</formula>
    </cfRule>
    <cfRule type="cellIs" dxfId="16" priority="26" stopIfTrue="1" operator="lessThan">
      <formula>89.999</formula>
    </cfRule>
    <cfRule type="cellIs" dxfId="15" priority="27" stopIfTrue="1" operator="between">
      <formula>90</formula>
      <formula>100</formula>
    </cfRule>
    <cfRule type="containsBlanks" dxfId="14" priority="28">
      <formula>LEN(TRIM(I132))=0</formula>
    </cfRule>
  </conditionalFormatting>
  <conditionalFormatting sqref="I98">
    <cfRule type="cellIs" dxfId="13" priority="15" stopIfTrue="1" operator="lessThan">
      <formula>19.999</formula>
    </cfRule>
    <cfRule type="cellIs" dxfId="12" priority="16" stopIfTrue="1" operator="lessThan">
      <formula>39.999</formula>
    </cfRule>
    <cfRule type="cellIs" dxfId="11" priority="17" stopIfTrue="1" operator="lessThan">
      <formula>59.999</formula>
    </cfRule>
    <cfRule type="cellIs" dxfId="10" priority="18" stopIfTrue="1" operator="lessThan">
      <formula>79.999</formula>
    </cfRule>
    <cfRule type="cellIs" dxfId="9" priority="19" stopIfTrue="1" operator="lessThan">
      <formula>89.999</formula>
    </cfRule>
    <cfRule type="cellIs" dxfId="8" priority="20" stopIfTrue="1" operator="between">
      <formula>90</formula>
      <formula>100</formula>
    </cfRule>
    <cfRule type="containsBlanks" dxfId="7" priority="21">
      <formula>LEN(TRIM(I98))=0</formula>
    </cfRule>
  </conditionalFormatting>
  <conditionalFormatting sqref="I114">
    <cfRule type="cellIs" dxfId="6" priority="8" stopIfTrue="1" operator="lessThan">
      <formula>19.999</formula>
    </cfRule>
    <cfRule type="cellIs" dxfId="5" priority="9" stopIfTrue="1" operator="lessThan">
      <formula>39.999</formula>
    </cfRule>
    <cfRule type="cellIs" dxfId="4" priority="10" stopIfTrue="1" operator="lessThan">
      <formula>59.999</formula>
    </cfRule>
    <cfRule type="cellIs" dxfId="3" priority="11" stopIfTrue="1" operator="lessThan">
      <formula>79.999</formula>
    </cfRule>
    <cfRule type="cellIs" dxfId="2" priority="12" stopIfTrue="1" operator="lessThan">
      <formula>89.999</formula>
    </cfRule>
    <cfRule type="cellIs" dxfId="1" priority="13" stopIfTrue="1" operator="between">
      <formula>90</formula>
      <formula>100</formula>
    </cfRule>
    <cfRule type="containsBlanks" dxfId="0" priority="14">
      <formula>LEN(TRIM(I114))=0</formula>
    </cfRule>
  </conditionalFormatting>
  <pageMargins left="0.7" right="0.7" top="0.75" bottom="0.75" header="0.3" footer="0.3"/>
  <pageSetup paperSize="9" scale="43" orientation="portrait" r:id="rId1"/>
  <rowBreaks count="2" manualBreakCount="2">
    <brk id="58" max="9" man="1"/>
    <brk id="110" max="9" man="1"/>
  </rowBreaks>
  <ignoredErrors>
    <ignoredError sqref="E19:G19 E27:G27 E2:G2 G7:G8 G11:G12 G15:G16 C2 B27:C27 B19:C19"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tint="-0.24988555558946501"/>
  </sheetPr>
  <dimension ref="B2:D140"/>
  <sheetViews>
    <sheetView showGridLines="0" showRowColHeaders="0" zoomScale="70" zoomScaleNormal="70" workbookViewId="0">
      <selection activeCell="B8" sqref="B8:B10"/>
    </sheetView>
  </sheetViews>
  <sheetFormatPr defaultRowHeight="15" x14ac:dyDescent="0.25"/>
  <cols>
    <col min="1" max="1" width="9.140625" style="180"/>
    <col min="2" max="2" width="79.42578125" style="180" customWidth="1"/>
    <col min="3" max="3" width="69.5703125" style="180" customWidth="1"/>
    <col min="4" max="4" width="9.140625" style="180" customWidth="1"/>
    <col min="5" max="16384" width="9.140625" style="180"/>
  </cols>
  <sheetData>
    <row r="2" spans="2:4" ht="23.25" x14ac:dyDescent="0.35">
      <c r="B2" s="425" t="s">
        <v>781</v>
      </c>
      <c r="C2" s="425"/>
      <c r="D2" s="425"/>
    </row>
    <row r="4" spans="2:4" x14ac:dyDescent="0.25">
      <c r="B4" s="427" t="s">
        <v>782</v>
      </c>
      <c r="C4" s="427"/>
      <c r="D4" s="427"/>
    </row>
    <row r="5" spans="2:4" x14ac:dyDescent="0.25">
      <c r="B5" s="309" t="s">
        <v>783</v>
      </c>
      <c r="C5" s="428" t="s">
        <v>784</v>
      </c>
      <c r="D5" s="428"/>
    </row>
    <row r="6" spans="2:4" ht="30" x14ac:dyDescent="0.25">
      <c r="B6" s="310" t="s">
        <v>785</v>
      </c>
      <c r="C6" s="429"/>
      <c r="D6" s="429"/>
    </row>
    <row r="7" spans="2:4" ht="30" x14ac:dyDescent="0.25">
      <c r="B7" s="310" t="s">
        <v>786</v>
      </c>
      <c r="C7" s="429"/>
      <c r="D7" s="429"/>
    </row>
    <row r="8" spans="2:4" ht="18" customHeight="1" x14ac:dyDescent="0.25">
      <c r="B8" s="426" t="s">
        <v>787</v>
      </c>
      <c r="C8" s="429" t="s">
        <v>788</v>
      </c>
      <c r="D8" s="429"/>
    </row>
    <row r="9" spans="2:4" x14ac:dyDescent="0.25">
      <c r="B9" s="426"/>
      <c r="C9" s="429" t="s">
        <v>789</v>
      </c>
      <c r="D9" s="429"/>
    </row>
    <row r="10" spans="2:4" ht="32.25" customHeight="1" x14ac:dyDescent="0.25">
      <c r="B10" s="426"/>
      <c r="C10" s="429" t="s">
        <v>790</v>
      </c>
      <c r="D10" s="429"/>
    </row>
    <row r="11" spans="2:4" ht="30" x14ac:dyDescent="0.25">
      <c r="B11" s="310" t="s">
        <v>791</v>
      </c>
      <c r="C11" s="429" t="s">
        <v>792</v>
      </c>
      <c r="D11" s="429"/>
    </row>
    <row r="12" spans="2:4" ht="19.5" customHeight="1" x14ac:dyDescent="0.25">
      <c r="B12" s="426" t="s">
        <v>793</v>
      </c>
      <c r="C12" s="429" t="s">
        <v>794</v>
      </c>
      <c r="D12" s="429"/>
    </row>
    <row r="13" spans="2:4" ht="30.75" customHeight="1" x14ac:dyDescent="0.25">
      <c r="B13" s="426"/>
      <c r="C13" s="429" t="s">
        <v>795</v>
      </c>
      <c r="D13" s="429"/>
    </row>
    <row r="14" spans="2:4" ht="30.75" customHeight="1" x14ac:dyDescent="0.25">
      <c r="B14" s="426"/>
      <c r="C14" s="429" t="s">
        <v>796</v>
      </c>
      <c r="D14" s="429"/>
    </row>
    <row r="15" spans="2:4" ht="30" x14ac:dyDescent="0.25">
      <c r="B15" s="310" t="s">
        <v>797</v>
      </c>
      <c r="C15" s="429" t="s">
        <v>798</v>
      </c>
      <c r="D15" s="429"/>
    </row>
    <row r="16" spans="2:4" ht="30" x14ac:dyDescent="0.25">
      <c r="B16" s="310" t="s">
        <v>799</v>
      </c>
      <c r="C16" s="429" t="s">
        <v>800</v>
      </c>
      <c r="D16" s="429"/>
    </row>
    <row r="17" spans="2:4" ht="28.5" customHeight="1" x14ac:dyDescent="0.25">
      <c r="B17" s="310"/>
      <c r="C17" s="429" t="s">
        <v>801</v>
      </c>
      <c r="D17" s="429"/>
    </row>
    <row r="18" spans="2:4" ht="29.25" customHeight="1" x14ac:dyDescent="0.25">
      <c r="B18" s="310"/>
      <c r="C18" s="429" t="s">
        <v>802</v>
      </c>
      <c r="D18" s="429"/>
    </row>
    <row r="19" spans="2:4" ht="46.5" customHeight="1" x14ac:dyDescent="0.25">
      <c r="B19" s="310"/>
      <c r="C19" s="429" t="s">
        <v>803</v>
      </c>
      <c r="D19" s="429"/>
    </row>
    <row r="20" spans="2:4" ht="28.5" customHeight="1" x14ac:dyDescent="0.25">
      <c r="B20" s="426" t="s">
        <v>804</v>
      </c>
      <c r="C20" s="429" t="s">
        <v>805</v>
      </c>
      <c r="D20" s="429"/>
    </row>
    <row r="21" spans="2:4" ht="32.25" customHeight="1" x14ac:dyDescent="0.25">
      <c r="B21" s="426"/>
      <c r="C21" s="429" t="s">
        <v>806</v>
      </c>
      <c r="D21" s="429"/>
    </row>
    <row r="22" spans="2:4" ht="45" customHeight="1" x14ac:dyDescent="0.25">
      <c r="B22" s="426" t="s">
        <v>807</v>
      </c>
      <c r="C22" s="429" t="s">
        <v>808</v>
      </c>
      <c r="D22" s="429"/>
    </row>
    <row r="23" spans="2:4" ht="30.75" customHeight="1" x14ac:dyDescent="0.25">
      <c r="B23" s="426"/>
      <c r="C23" s="429" t="s">
        <v>809</v>
      </c>
      <c r="D23" s="429"/>
    </row>
    <row r="24" spans="2:4" x14ac:dyDescent="0.25">
      <c r="B24" s="310" t="s">
        <v>810</v>
      </c>
      <c r="C24" s="429"/>
      <c r="D24" s="429"/>
    </row>
    <row r="25" spans="2:4" x14ac:dyDescent="0.25">
      <c r="B25" s="310" t="s">
        <v>811</v>
      </c>
      <c r="C25" s="429"/>
      <c r="D25" s="429"/>
    </row>
    <row r="26" spans="2:4" ht="30" x14ac:dyDescent="0.25">
      <c r="B26" s="310" t="s">
        <v>812</v>
      </c>
      <c r="C26" s="429"/>
      <c r="D26" s="429"/>
    </row>
    <row r="27" spans="2:4" ht="30.75" customHeight="1" x14ac:dyDescent="0.25">
      <c r="B27" s="426" t="s">
        <v>813</v>
      </c>
      <c r="C27" s="429" t="s">
        <v>814</v>
      </c>
      <c r="D27" s="429"/>
    </row>
    <row r="28" spans="2:4" x14ac:dyDescent="0.25">
      <c r="B28" s="426"/>
      <c r="C28" s="429" t="s">
        <v>815</v>
      </c>
      <c r="D28" s="429"/>
    </row>
    <row r="29" spans="2:4" x14ac:dyDescent="0.25">
      <c r="B29" s="426"/>
      <c r="C29" s="429" t="s">
        <v>816</v>
      </c>
      <c r="D29" s="429"/>
    </row>
    <row r="30" spans="2:4" x14ac:dyDescent="0.25">
      <c r="B30" s="426"/>
      <c r="C30" s="429" t="s">
        <v>817</v>
      </c>
      <c r="D30" s="429"/>
    </row>
    <row r="31" spans="2:4" x14ac:dyDescent="0.25">
      <c r="B31" s="426"/>
      <c r="C31" s="429" t="s">
        <v>818</v>
      </c>
      <c r="D31" s="429"/>
    </row>
    <row r="32" spans="2:4" ht="30" customHeight="1" x14ac:dyDescent="0.25">
      <c r="B32" s="426"/>
      <c r="C32" s="429" t="s">
        <v>819</v>
      </c>
      <c r="D32" s="429"/>
    </row>
    <row r="33" spans="2:4" ht="30.75" customHeight="1" x14ac:dyDescent="0.25">
      <c r="B33" s="426"/>
      <c r="C33" s="429" t="s">
        <v>820</v>
      </c>
      <c r="D33" s="429"/>
    </row>
    <row r="34" spans="2:4" ht="29.25" customHeight="1" x14ac:dyDescent="0.25">
      <c r="B34" s="426"/>
      <c r="C34" s="429" t="s">
        <v>821</v>
      </c>
      <c r="D34" s="429"/>
    </row>
    <row r="35" spans="2:4" ht="32.25" customHeight="1" x14ac:dyDescent="0.25">
      <c r="B35" s="426"/>
      <c r="C35" s="429" t="s">
        <v>822</v>
      </c>
      <c r="D35" s="429"/>
    </row>
    <row r="36" spans="2:4" x14ac:dyDescent="0.25">
      <c r="B36" s="430" t="s">
        <v>823</v>
      </c>
      <c r="C36" s="430"/>
      <c r="D36" s="430"/>
    </row>
    <row r="37" spans="2:4" x14ac:dyDescent="0.25">
      <c r="B37" s="311" t="s">
        <v>824</v>
      </c>
      <c r="C37" s="428" t="s">
        <v>825</v>
      </c>
      <c r="D37" s="428"/>
    </row>
    <row r="38" spans="2:4" ht="30" x14ac:dyDescent="0.25">
      <c r="B38" s="310" t="s">
        <v>826</v>
      </c>
      <c r="C38" s="429"/>
      <c r="D38" s="429"/>
    </row>
    <row r="39" spans="2:4" x14ac:dyDescent="0.25">
      <c r="B39" s="310" t="s">
        <v>827</v>
      </c>
      <c r="C39" s="429"/>
      <c r="D39" s="429"/>
    </row>
    <row r="40" spans="2:4" ht="30" x14ac:dyDescent="0.25">
      <c r="B40" s="310" t="s">
        <v>828</v>
      </c>
      <c r="C40" s="429"/>
      <c r="D40" s="429"/>
    </row>
    <row r="41" spans="2:4" ht="30" x14ac:dyDescent="0.25">
      <c r="B41" s="310" t="s">
        <v>829</v>
      </c>
      <c r="C41" s="429" t="s">
        <v>830</v>
      </c>
      <c r="D41" s="429"/>
    </row>
    <row r="42" spans="2:4" ht="33" customHeight="1" x14ac:dyDescent="0.25">
      <c r="B42" s="310" t="s">
        <v>831</v>
      </c>
      <c r="C42" s="429" t="s">
        <v>832</v>
      </c>
      <c r="D42" s="429"/>
    </row>
    <row r="43" spans="2:4" ht="30" customHeight="1" x14ac:dyDescent="0.25">
      <c r="B43" s="426" t="s">
        <v>833</v>
      </c>
      <c r="C43" s="429" t="s">
        <v>834</v>
      </c>
      <c r="D43" s="429"/>
    </row>
    <row r="44" spans="2:4" ht="30.75" customHeight="1" x14ac:dyDescent="0.25">
      <c r="B44" s="426"/>
      <c r="C44" s="429" t="s">
        <v>835</v>
      </c>
      <c r="D44" s="429"/>
    </row>
    <row r="45" spans="2:4" ht="18" customHeight="1" x14ac:dyDescent="0.25">
      <c r="B45" s="426"/>
      <c r="C45" s="429" t="s">
        <v>836</v>
      </c>
      <c r="D45" s="429"/>
    </row>
    <row r="46" spans="2:4" x14ac:dyDescent="0.25">
      <c r="B46" s="310" t="s">
        <v>837</v>
      </c>
      <c r="C46" s="429"/>
      <c r="D46" s="429"/>
    </row>
    <row r="47" spans="2:4" ht="30" x14ac:dyDescent="0.25">
      <c r="B47" s="310" t="s">
        <v>838</v>
      </c>
      <c r="C47" s="429"/>
      <c r="D47" s="429"/>
    </row>
    <row r="48" spans="2:4" x14ac:dyDescent="0.25">
      <c r="B48" s="430" t="s">
        <v>839</v>
      </c>
      <c r="C48" s="430"/>
      <c r="D48" s="430"/>
    </row>
    <row r="49" spans="2:4" x14ac:dyDescent="0.25">
      <c r="B49" s="311" t="s">
        <v>840</v>
      </c>
      <c r="C49" s="428" t="s">
        <v>841</v>
      </c>
      <c r="D49" s="428"/>
    </row>
    <row r="50" spans="2:4" x14ac:dyDescent="0.25">
      <c r="B50" s="310" t="s">
        <v>842</v>
      </c>
      <c r="C50" s="429" t="s">
        <v>843</v>
      </c>
      <c r="D50" s="429"/>
    </row>
    <row r="51" spans="2:4" ht="16.5" customHeight="1" x14ac:dyDescent="0.25">
      <c r="B51" s="426" t="s">
        <v>844</v>
      </c>
      <c r="C51" s="429" t="s">
        <v>845</v>
      </c>
      <c r="D51" s="429"/>
    </row>
    <row r="52" spans="2:4" x14ac:dyDescent="0.25">
      <c r="B52" s="426"/>
      <c r="C52" s="429" t="s">
        <v>846</v>
      </c>
      <c r="D52" s="429"/>
    </row>
    <row r="53" spans="2:4" x14ac:dyDescent="0.25">
      <c r="B53" s="426"/>
      <c r="C53" s="429" t="s">
        <v>847</v>
      </c>
      <c r="D53" s="429"/>
    </row>
    <row r="54" spans="2:4" ht="29.25" customHeight="1" x14ac:dyDescent="0.25">
      <c r="B54" s="426"/>
      <c r="C54" s="429" t="s">
        <v>848</v>
      </c>
      <c r="D54" s="429"/>
    </row>
    <row r="55" spans="2:4" x14ac:dyDescent="0.25">
      <c r="B55" s="426"/>
      <c r="C55" s="429" t="s">
        <v>849</v>
      </c>
      <c r="D55" s="429"/>
    </row>
    <row r="56" spans="2:4" ht="29.25" customHeight="1" x14ac:dyDescent="0.25">
      <c r="B56" s="426"/>
      <c r="C56" s="429" t="s">
        <v>850</v>
      </c>
      <c r="D56" s="429"/>
    </row>
    <row r="57" spans="2:4" ht="33" customHeight="1" x14ac:dyDescent="0.25">
      <c r="B57" s="426"/>
      <c r="C57" s="429" t="s">
        <v>851</v>
      </c>
      <c r="D57" s="429"/>
    </row>
    <row r="58" spans="2:4" ht="30" customHeight="1" x14ac:dyDescent="0.25">
      <c r="B58" s="426"/>
      <c r="C58" s="429" t="s">
        <v>852</v>
      </c>
      <c r="D58" s="429"/>
    </row>
    <row r="59" spans="2:4" ht="32.25" customHeight="1" x14ac:dyDescent="0.25">
      <c r="B59" s="426"/>
      <c r="C59" s="429" t="s">
        <v>853</v>
      </c>
      <c r="D59" s="429"/>
    </row>
    <row r="60" spans="2:4" ht="30" x14ac:dyDescent="0.25">
      <c r="B60" s="310" t="s">
        <v>854</v>
      </c>
      <c r="C60" s="429"/>
      <c r="D60" s="429"/>
    </row>
    <row r="61" spans="2:4" x14ac:dyDescent="0.25">
      <c r="B61" s="310" t="s">
        <v>855</v>
      </c>
      <c r="C61" s="429"/>
      <c r="D61" s="429"/>
    </row>
    <row r="62" spans="2:4" ht="45" x14ac:dyDescent="0.25">
      <c r="B62" s="310" t="s">
        <v>856</v>
      </c>
      <c r="C62" s="429"/>
      <c r="D62" s="429"/>
    </row>
    <row r="63" spans="2:4" ht="32.25" customHeight="1" x14ac:dyDescent="0.25">
      <c r="B63" s="426" t="s">
        <v>857</v>
      </c>
      <c r="C63" s="429" t="s">
        <v>858</v>
      </c>
      <c r="D63" s="429"/>
    </row>
    <row r="64" spans="2:4" x14ac:dyDescent="0.25">
      <c r="B64" s="426"/>
      <c r="C64" s="429" t="s">
        <v>859</v>
      </c>
      <c r="D64" s="429"/>
    </row>
    <row r="65" spans="2:4" ht="31.5" customHeight="1" x14ac:dyDescent="0.25">
      <c r="B65" s="426"/>
      <c r="C65" s="429" t="s">
        <v>860</v>
      </c>
      <c r="D65" s="429"/>
    </row>
    <row r="66" spans="2:4" x14ac:dyDescent="0.25">
      <c r="B66" s="430" t="s">
        <v>861</v>
      </c>
      <c r="C66" s="430"/>
      <c r="D66" s="430"/>
    </row>
    <row r="67" spans="2:4" x14ac:dyDescent="0.25">
      <c r="B67" s="311" t="s">
        <v>862</v>
      </c>
      <c r="C67" s="428" t="s">
        <v>863</v>
      </c>
      <c r="D67" s="428"/>
    </row>
    <row r="68" spans="2:4" ht="30" x14ac:dyDescent="0.25">
      <c r="B68" s="310" t="s">
        <v>864</v>
      </c>
      <c r="C68" s="429"/>
      <c r="D68" s="429"/>
    </row>
    <row r="69" spans="2:4" ht="28.5" customHeight="1" x14ac:dyDescent="0.25">
      <c r="B69" s="426" t="s">
        <v>865</v>
      </c>
      <c r="C69" s="429" t="s">
        <v>866</v>
      </c>
      <c r="D69" s="429"/>
    </row>
    <row r="70" spans="2:4" ht="30.75" customHeight="1" x14ac:dyDescent="0.25">
      <c r="B70" s="426"/>
      <c r="C70" s="429" t="s">
        <v>867</v>
      </c>
      <c r="D70" s="429"/>
    </row>
    <row r="71" spans="2:4" ht="15.75" customHeight="1" x14ac:dyDescent="0.25">
      <c r="B71" s="426"/>
      <c r="C71" s="429" t="s">
        <v>868</v>
      </c>
      <c r="D71" s="429"/>
    </row>
    <row r="72" spans="2:4" ht="30.75" customHeight="1" x14ac:dyDescent="0.25">
      <c r="B72" s="426"/>
      <c r="C72" s="429" t="s">
        <v>869</v>
      </c>
      <c r="D72" s="429"/>
    </row>
    <row r="73" spans="2:4" ht="30" customHeight="1" x14ac:dyDescent="0.25">
      <c r="B73" s="426"/>
      <c r="C73" s="429" t="s">
        <v>870</v>
      </c>
      <c r="D73" s="429"/>
    </row>
    <row r="74" spans="2:4" ht="45.75" customHeight="1" x14ac:dyDescent="0.25">
      <c r="B74" s="426"/>
      <c r="C74" s="429" t="s">
        <v>871</v>
      </c>
      <c r="D74" s="429"/>
    </row>
    <row r="75" spans="2:4" ht="48" customHeight="1" x14ac:dyDescent="0.25">
      <c r="B75" s="426"/>
      <c r="C75" s="429" t="s">
        <v>872</v>
      </c>
      <c r="D75" s="429"/>
    </row>
    <row r="76" spans="2:4" ht="30" customHeight="1" x14ac:dyDescent="0.25">
      <c r="B76" s="426" t="s">
        <v>873</v>
      </c>
      <c r="C76" s="429" t="s">
        <v>874</v>
      </c>
      <c r="D76" s="429"/>
    </row>
    <row r="77" spans="2:4" x14ac:dyDescent="0.25">
      <c r="B77" s="426"/>
      <c r="C77" s="429" t="s">
        <v>875</v>
      </c>
      <c r="D77" s="429"/>
    </row>
    <row r="78" spans="2:4" x14ac:dyDescent="0.25">
      <c r="B78" s="426"/>
      <c r="C78" s="429" t="s">
        <v>876</v>
      </c>
      <c r="D78" s="429"/>
    </row>
    <row r="79" spans="2:4" x14ac:dyDescent="0.25">
      <c r="B79" s="426"/>
      <c r="C79" s="429" t="s">
        <v>877</v>
      </c>
      <c r="D79" s="429"/>
    </row>
    <row r="80" spans="2:4" x14ac:dyDescent="0.25">
      <c r="B80" s="426"/>
      <c r="C80" s="429" t="s">
        <v>878</v>
      </c>
      <c r="D80" s="429"/>
    </row>
    <row r="81" spans="2:4" ht="32.25" customHeight="1" x14ac:dyDescent="0.25">
      <c r="B81" s="426"/>
      <c r="C81" s="429" t="s">
        <v>879</v>
      </c>
      <c r="D81" s="429"/>
    </row>
    <row r="82" spans="2:4" x14ac:dyDescent="0.25">
      <c r="B82" s="426"/>
      <c r="C82" s="429" t="s">
        <v>880</v>
      </c>
      <c r="D82" s="429"/>
    </row>
    <row r="83" spans="2:4" x14ac:dyDescent="0.25">
      <c r="B83" s="430" t="s">
        <v>881</v>
      </c>
      <c r="C83" s="430"/>
      <c r="D83" s="430"/>
    </row>
    <row r="84" spans="2:4" x14ac:dyDescent="0.25">
      <c r="B84" s="311" t="s">
        <v>882</v>
      </c>
      <c r="C84" s="428" t="s">
        <v>883</v>
      </c>
      <c r="D84" s="428"/>
    </row>
    <row r="85" spans="2:4" ht="30" x14ac:dyDescent="0.25">
      <c r="B85" s="310" t="s">
        <v>884</v>
      </c>
      <c r="C85" s="429" t="s">
        <v>885</v>
      </c>
      <c r="D85" s="429"/>
    </row>
    <row r="86" spans="2:4" ht="30" x14ac:dyDescent="0.25">
      <c r="B86" s="310" t="s">
        <v>886</v>
      </c>
      <c r="C86" s="429" t="s">
        <v>887</v>
      </c>
      <c r="D86" s="429"/>
    </row>
    <row r="87" spans="2:4" ht="33.75" customHeight="1" x14ac:dyDescent="0.25">
      <c r="B87" s="310" t="s">
        <v>888</v>
      </c>
      <c r="C87" s="429" t="s">
        <v>889</v>
      </c>
      <c r="D87" s="429"/>
    </row>
    <row r="88" spans="2:4" ht="30" x14ac:dyDescent="0.25">
      <c r="B88" s="310" t="s">
        <v>890</v>
      </c>
      <c r="C88" s="429"/>
      <c r="D88" s="429"/>
    </row>
    <row r="89" spans="2:4" x14ac:dyDescent="0.25">
      <c r="B89" s="426" t="s">
        <v>891</v>
      </c>
      <c r="C89" s="429" t="s">
        <v>892</v>
      </c>
      <c r="D89" s="429"/>
    </row>
    <row r="90" spans="2:4" x14ac:dyDescent="0.25">
      <c r="B90" s="426"/>
      <c r="C90" s="429" t="s">
        <v>893</v>
      </c>
      <c r="D90" s="429"/>
    </row>
    <row r="91" spans="2:4" ht="30.75" customHeight="1" x14ac:dyDescent="0.25">
      <c r="B91" s="426"/>
      <c r="C91" s="429" t="s">
        <v>894</v>
      </c>
      <c r="D91" s="429"/>
    </row>
    <row r="92" spans="2:4" x14ac:dyDescent="0.25">
      <c r="B92" s="426"/>
      <c r="C92" s="429" t="s">
        <v>895</v>
      </c>
      <c r="D92" s="429"/>
    </row>
    <row r="93" spans="2:4" ht="29.25" customHeight="1" x14ac:dyDescent="0.25">
      <c r="B93" s="426"/>
      <c r="C93" s="429" t="s">
        <v>896</v>
      </c>
      <c r="D93" s="429"/>
    </row>
    <row r="94" spans="2:4" x14ac:dyDescent="0.25">
      <c r="B94" s="426"/>
      <c r="C94" s="429" t="s">
        <v>897</v>
      </c>
      <c r="D94" s="429"/>
    </row>
    <row r="95" spans="2:4" ht="32.25" customHeight="1" x14ac:dyDescent="0.25">
      <c r="B95" s="426"/>
      <c r="C95" s="429" t="s">
        <v>898</v>
      </c>
      <c r="D95" s="429"/>
    </row>
    <row r="96" spans="2:4" x14ac:dyDescent="0.25">
      <c r="B96" s="426" t="s">
        <v>899</v>
      </c>
      <c r="C96" s="429"/>
      <c r="D96" s="429"/>
    </row>
    <row r="97" spans="2:4" x14ac:dyDescent="0.25">
      <c r="B97" s="426"/>
      <c r="C97" s="429"/>
      <c r="D97" s="429"/>
    </row>
    <row r="98" spans="2:4" ht="29.25" customHeight="1" x14ac:dyDescent="0.25">
      <c r="B98" s="426" t="s">
        <v>900</v>
      </c>
      <c r="C98" s="429" t="s">
        <v>901</v>
      </c>
      <c r="D98" s="429"/>
    </row>
    <row r="99" spans="2:4" ht="29.25" customHeight="1" x14ac:dyDescent="0.25">
      <c r="B99" s="426"/>
      <c r="C99" s="429" t="s">
        <v>902</v>
      </c>
      <c r="D99" s="429"/>
    </row>
    <row r="100" spans="2:4" ht="29.25" customHeight="1" x14ac:dyDescent="0.25">
      <c r="B100" s="426"/>
      <c r="C100" s="429" t="s">
        <v>903</v>
      </c>
      <c r="D100" s="429"/>
    </row>
    <row r="101" spans="2:4" ht="28.5" customHeight="1" x14ac:dyDescent="0.25">
      <c r="B101" s="426"/>
      <c r="C101" s="429" t="s">
        <v>904</v>
      </c>
      <c r="D101" s="429"/>
    </row>
    <row r="102" spans="2:4" ht="30.75" customHeight="1" x14ac:dyDescent="0.25">
      <c r="B102" s="426"/>
      <c r="C102" s="429" t="s">
        <v>905</v>
      </c>
      <c r="D102" s="429"/>
    </row>
    <row r="103" spans="2:4" ht="30" customHeight="1" x14ac:dyDescent="0.25">
      <c r="B103" s="426"/>
      <c r="C103" s="429" t="s">
        <v>906</v>
      </c>
      <c r="D103" s="429"/>
    </row>
    <row r="104" spans="2:4" ht="31.5" customHeight="1" x14ac:dyDescent="0.25">
      <c r="B104" s="426"/>
      <c r="C104" s="429" t="s">
        <v>907</v>
      </c>
      <c r="D104" s="429"/>
    </row>
    <row r="105" spans="2:4" x14ac:dyDescent="0.25">
      <c r="B105" s="426" t="s">
        <v>908</v>
      </c>
      <c r="C105" s="429" t="s">
        <v>909</v>
      </c>
      <c r="D105" s="429"/>
    </row>
    <row r="106" spans="2:4" x14ac:dyDescent="0.25">
      <c r="B106" s="426"/>
      <c r="C106" s="429" t="s">
        <v>910</v>
      </c>
      <c r="D106" s="429"/>
    </row>
    <row r="107" spans="2:4" ht="29.25" customHeight="1" x14ac:dyDescent="0.25">
      <c r="B107" s="426"/>
      <c r="C107" s="429" t="s">
        <v>911</v>
      </c>
      <c r="D107" s="429"/>
    </row>
    <row r="108" spans="2:4" ht="30.75" customHeight="1" x14ac:dyDescent="0.25">
      <c r="B108" s="426"/>
      <c r="C108" s="429" t="s">
        <v>912</v>
      </c>
      <c r="D108" s="429"/>
    </row>
    <row r="109" spans="2:4" x14ac:dyDescent="0.25">
      <c r="B109" s="426"/>
      <c r="C109" s="429" t="s">
        <v>913</v>
      </c>
      <c r="D109" s="429"/>
    </row>
    <row r="110" spans="2:4" x14ac:dyDescent="0.25">
      <c r="B110" s="426"/>
      <c r="C110" s="429" t="s">
        <v>914</v>
      </c>
      <c r="D110" s="429"/>
    </row>
    <row r="111" spans="2:4" ht="33" customHeight="1" x14ac:dyDescent="0.25">
      <c r="B111" s="426" t="s">
        <v>915</v>
      </c>
      <c r="C111" s="429" t="s">
        <v>916</v>
      </c>
      <c r="D111" s="429"/>
    </row>
    <row r="112" spans="2:4" ht="28.5" customHeight="1" x14ac:dyDescent="0.25">
      <c r="B112" s="426"/>
      <c r="C112" s="429" t="s">
        <v>917</v>
      </c>
      <c r="D112" s="429"/>
    </row>
    <row r="113" spans="2:4" ht="29.25" customHeight="1" x14ac:dyDescent="0.25">
      <c r="B113" s="426"/>
      <c r="C113" s="429" t="s">
        <v>918</v>
      </c>
      <c r="D113" s="429"/>
    </row>
    <row r="114" spans="2:4" ht="31.5" customHeight="1" x14ac:dyDescent="0.25">
      <c r="B114" s="426"/>
      <c r="C114" s="429" t="s">
        <v>919</v>
      </c>
      <c r="D114" s="429"/>
    </row>
    <row r="115" spans="2:4" x14ac:dyDescent="0.25">
      <c r="B115" s="426"/>
      <c r="C115" s="429" t="s">
        <v>920</v>
      </c>
      <c r="D115" s="429"/>
    </row>
    <row r="116" spans="2:4" ht="33" customHeight="1" x14ac:dyDescent="0.25">
      <c r="B116" s="426"/>
      <c r="C116" s="429" t="s">
        <v>921</v>
      </c>
      <c r="D116" s="429"/>
    </row>
    <row r="117" spans="2:4" ht="30" customHeight="1" x14ac:dyDescent="0.25">
      <c r="B117" s="426" t="s">
        <v>922</v>
      </c>
      <c r="C117" s="429" t="s">
        <v>923</v>
      </c>
      <c r="D117" s="429"/>
    </row>
    <row r="118" spans="2:4" ht="33.75" customHeight="1" x14ac:dyDescent="0.25">
      <c r="B118" s="426"/>
      <c r="C118" s="429" t="s">
        <v>924</v>
      </c>
      <c r="D118" s="429"/>
    </row>
    <row r="119" spans="2:4" x14ac:dyDescent="0.25">
      <c r="B119" s="426" t="s">
        <v>925</v>
      </c>
      <c r="C119" s="429" t="s">
        <v>926</v>
      </c>
      <c r="D119" s="429"/>
    </row>
    <row r="120" spans="2:4" x14ac:dyDescent="0.25">
      <c r="B120" s="426"/>
      <c r="C120" s="429" t="s">
        <v>927</v>
      </c>
      <c r="D120" s="429"/>
    </row>
    <row r="121" spans="2:4" ht="30" customHeight="1" x14ac:dyDescent="0.25">
      <c r="B121" s="426" t="s">
        <v>928</v>
      </c>
      <c r="C121" s="429" t="s">
        <v>929</v>
      </c>
      <c r="D121" s="429"/>
    </row>
    <row r="122" spans="2:4" ht="17.25" customHeight="1" x14ac:dyDescent="0.25">
      <c r="B122" s="426"/>
      <c r="C122" s="429" t="s">
        <v>930</v>
      </c>
      <c r="D122" s="429"/>
    </row>
    <row r="123" spans="2:4" x14ac:dyDescent="0.25">
      <c r="B123" s="426"/>
      <c r="C123" s="429" t="s">
        <v>931</v>
      </c>
      <c r="D123" s="429"/>
    </row>
    <row r="124" spans="2:4" x14ac:dyDescent="0.25">
      <c r="B124" s="426"/>
      <c r="C124" s="429" t="s">
        <v>932</v>
      </c>
      <c r="D124" s="429"/>
    </row>
    <row r="125" spans="2:4" x14ac:dyDescent="0.25">
      <c r="B125" s="426"/>
      <c r="C125" s="429" t="s">
        <v>933</v>
      </c>
      <c r="D125" s="429"/>
    </row>
    <row r="126" spans="2:4" ht="32.25" customHeight="1" x14ac:dyDescent="0.25">
      <c r="B126" s="426"/>
      <c r="C126" s="429" t="s">
        <v>934</v>
      </c>
      <c r="D126" s="429"/>
    </row>
    <row r="127" spans="2:4" x14ac:dyDescent="0.25">
      <c r="B127" s="430" t="s">
        <v>935</v>
      </c>
      <c r="C127" s="430"/>
      <c r="D127" s="430"/>
    </row>
    <row r="128" spans="2:4" x14ac:dyDescent="0.25">
      <c r="B128" s="311" t="s">
        <v>936</v>
      </c>
      <c r="C128" s="428" t="s">
        <v>937</v>
      </c>
      <c r="D128" s="428"/>
    </row>
    <row r="129" spans="2:4" ht="30" x14ac:dyDescent="0.25">
      <c r="B129" s="310" t="s">
        <v>938</v>
      </c>
      <c r="C129" s="429" t="s">
        <v>939</v>
      </c>
      <c r="D129" s="429"/>
    </row>
    <row r="130" spans="2:4" x14ac:dyDescent="0.25">
      <c r="B130" s="426" t="s">
        <v>940</v>
      </c>
      <c r="C130" s="429" t="s">
        <v>941</v>
      </c>
      <c r="D130" s="429"/>
    </row>
    <row r="131" spans="2:4" x14ac:dyDescent="0.25">
      <c r="B131" s="426"/>
      <c r="C131" s="429" t="s">
        <v>942</v>
      </c>
      <c r="D131" s="429"/>
    </row>
    <row r="132" spans="2:4" ht="30.75" customHeight="1" x14ac:dyDescent="0.25">
      <c r="B132" s="426"/>
      <c r="C132" s="429" t="s">
        <v>943</v>
      </c>
      <c r="D132" s="429"/>
    </row>
    <row r="133" spans="2:4" ht="33.75" customHeight="1" x14ac:dyDescent="0.25">
      <c r="B133" s="426"/>
      <c r="C133" s="429" t="s">
        <v>944</v>
      </c>
      <c r="D133" s="429"/>
    </row>
    <row r="134" spans="2:4" ht="30" x14ac:dyDescent="0.25">
      <c r="B134" s="310" t="s">
        <v>945</v>
      </c>
      <c r="C134" s="429"/>
      <c r="D134" s="429"/>
    </row>
    <row r="135" spans="2:4" x14ac:dyDescent="0.25">
      <c r="B135" s="430" t="s">
        <v>946</v>
      </c>
      <c r="C135" s="430"/>
      <c r="D135" s="430"/>
    </row>
    <row r="136" spans="2:4" x14ac:dyDescent="0.25">
      <c r="B136" s="311" t="s">
        <v>947</v>
      </c>
      <c r="C136" s="428" t="s">
        <v>948</v>
      </c>
      <c r="D136" s="428"/>
    </row>
    <row r="137" spans="2:4" ht="30" x14ac:dyDescent="0.25">
      <c r="B137" s="310" t="s">
        <v>949</v>
      </c>
      <c r="C137" s="429"/>
      <c r="D137" s="429"/>
    </row>
    <row r="138" spans="2:4" ht="30" x14ac:dyDescent="0.25">
      <c r="B138" s="310" t="s">
        <v>950</v>
      </c>
      <c r="C138" s="429"/>
      <c r="D138" s="429"/>
    </row>
    <row r="139" spans="2:4" ht="31.5" customHeight="1" x14ac:dyDescent="0.25">
      <c r="B139" s="426" t="s">
        <v>951</v>
      </c>
      <c r="C139" s="429" t="s">
        <v>952</v>
      </c>
      <c r="D139" s="429"/>
    </row>
    <row r="140" spans="2:4" ht="30.75" customHeight="1" x14ac:dyDescent="0.25">
      <c r="B140" s="426"/>
      <c r="C140" s="429" t="s">
        <v>953</v>
      </c>
      <c r="D140" s="429"/>
    </row>
  </sheetData>
  <sheetProtection formatCells="0" formatColumns="0" formatRows="0" insertColumns="0" insertRows="0" insertHyperlinks="0" deleteColumns="0" deleteRows="0" sort="0" autoFilter="0" pivotTables="0"/>
  <mergeCells count="157">
    <mergeCell ref="C124:D124"/>
    <mergeCell ref="C125:D125"/>
    <mergeCell ref="C134:D134"/>
    <mergeCell ref="B135:D135"/>
    <mergeCell ref="C136:D136"/>
    <mergeCell ref="B127:D127"/>
    <mergeCell ref="C128:D128"/>
    <mergeCell ref="C129:D129"/>
    <mergeCell ref="C126:D126"/>
    <mergeCell ref="C137:D137"/>
    <mergeCell ref="C138:D138"/>
    <mergeCell ref="C133:D133"/>
    <mergeCell ref="B139:B140"/>
    <mergeCell ref="C139:D139"/>
    <mergeCell ref="C140:D140"/>
    <mergeCell ref="B130:B133"/>
    <mergeCell ref="C130:D130"/>
    <mergeCell ref="C131:D131"/>
    <mergeCell ref="C132:D132"/>
    <mergeCell ref="B105:B110"/>
    <mergeCell ref="C105:D105"/>
    <mergeCell ref="C106:D106"/>
    <mergeCell ref="C107:D107"/>
    <mergeCell ref="C108:D108"/>
    <mergeCell ref="C109:D109"/>
    <mergeCell ref="C110:D110"/>
    <mergeCell ref="B121:B126"/>
    <mergeCell ref="C121:D121"/>
    <mergeCell ref="C122:D122"/>
    <mergeCell ref="B111:B116"/>
    <mergeCell ref="C111:D111"/>
    <mergeCell ref="C112:D112"/>
    <mergeCell ref="C113:D113"/>
    <mergeCell ref="C114:D114"/>
    <mergeCell ref="C115:D115"/>
    <mergeCell ref="C116:D116"/>
    <mergeCell ref="B117:B118"/>
    <mergeCell ref="C117:D117"/>
    <mergeCell ref="C118:D118"/>
    <mergeCell ref="B119:B120"/>
    <mergeCell ref="C119:D119"/>
    <mergeCell ref="C120:D120"/>
    <mergeCell ref="C123:D123"/>
    <mergeCell ref="B96:B97"/>
    <mergeCell ref="C96:D97"/>
    <mergeCell ref="B98:B104"/>
    <mergeCell ref="C98:D98"/>
    <mergeCell ref="C99:D99"/>
    <mergeCell ref="C100:D100"/>
    <mergeCell ref="C101:D101"/>
    <mergeCell ref="C102:D102"/>
    <mergeCell ref="C103:D103"/>
    <mergeCell ref="C104:D104"/>
    <mergeCell ref="C84:D84"/>
    <mergeCell ref="C85:D85"/>
    <mergeCell ref="C86:D86"/>
    <mergeCell ref="C87:D87"/>
    <mergeCell ref="C88:D88"/>
    <mergeCell ref="B89:B95"/>
    <mergeCell ref="C89:D89"/>
    <mergeCell ref="C90:D90"/>
    <mergeCell ref="C91:D91"/>
    <mergeCell ref="C92:D92"/>
    <mergeCell ref="C93:D93"/>
    <mergeCell ref="C94:D94"/>
    <mergeCell ref="C95:D95"/>
    <mergeCell ref="B76:B82"/>
    <mergeCell ref="C76:D76"/>
    <mergeCell ref="C77:D77"/>
    <mergeCell ref="C78:D78"/>
    <mergeCell ref="C79:D79"/>
    <mergeCell ref="C80:D80"/>
    <mergeCell ref="C81:D81"/>
    <mergeCell ref="C82:D82"/>
    <mergeCell ref="B83:D83"/>
    <mergeCell ref="C68:D68"/>
    <mergeCell ref="B69:B75"/>
    <mergeCell ref="C69:D69"/>
    <mergeCell ref="C70:D70"/>
    <mergeCell ref="C71:D71"/>
    <mergeCell ref="C72:D72"/>
    <mergeCell ref="C73:D73"/>
    <mergeCell ref="C74:D74"/>
    <mergeCell ref="C75:D75"/>
    <mergeCell ref="C60:D60"/>
    <mergeCell ref="C61:D61"/>
    <mergeCell ref="C62:D62"/>
    <mergeCell ref="B63:B65"/>
    <mergeCell ref="C63:D63"/>
    <mergeCell ref="C64:D64"/>
    <mergeCell ref="C65:D65"/>
    <mergeCell ref="B66:D66"/>
    <mergeCell ref="C67:D67"/>
    <mergeCell ref="B48:D48"/>
    <mergeCell ref="C49:D49"/>
    <mergeCell ref="C50:D50"/>
    <mergeCell ref="B51:B59"/>
    <mergeCell ref="C51:D51"/>
    <mergeCell ref="C52:D52"/>
    <mergeCell ref="C53:D53"/>
    <mergeCell ref="C54:D54"/>
    <mergeCell ref="C55:D55"/>
    <mergeCell ref="C56:D56"/>
    <mergeCell ref="C57:D57"/>
    <mergeCell ref="C58:D58"/>
    <mergeCell ref="C59:D59"/>
    <mergeCell ref="C40:D40"/>
    <mergeCell ref="C41:D41"/>
    <mergeCell ref="C42:D42"/>
    <mergeCell ref="B43:B45"/>
    <mergeCell ref="C43:D43"/>
    <mergeCell ref="C44:D44"/>
    <mergeCell ref="C45:D45"/>
    <mergeCell ref="C46:D46"/>
    <mergeCell ref="C47:D47"/>
    <mergeCell ref="C31:D31"/>
    <mergeCell ref="C32:D32"/>
    <mergeCell ref="C33:D33"/>
    <mergeCell ref="C34:D34"/>
    <mergeCell ref="C35:D35"/>
    <mergeCell ref="B36:D36"/>
    <mergeCell ref="C37:D37"/>
    <mergeCell ref="C38:D38"/>
    <mergeCell ref="C39:D39"/>
    <mergeCell ref="C22:D22"/>
    <mergeCell ref="C23:D23"/>
    <mergeCell ref="C24:D24"/>
    <mergeCell ref="C25:D25"/>
    <mergeCell ref="C26:D26"/>
    <mergeCell ref="C27:D27"/>
    <mergeCell ref="C28:D28"/>
    <mergeCell ref="C29:D29"/>
    <mergeCell ref="C30:D30"/>
    <mergeCell ref="B2:D2"/>
    <mergeCell ref="B27:B35"/>
    <mergeCell ref="B8:B10"/>
    <mergeCell ref="B12:B14"/>
    <mergeCell ref="B20:B21"/>
    <mergeCell ref="B22:B23"/>
    <mergeCell ref="B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s>
  <pageMargins left="0.7" right="0.7" top="0.75" bottom="0.75" header="0.3" footer="0.3"/>
  <pageSetup paperSize="9" scale="46" orientation="landscape" r:id="rId1"/>
  <rowBreaks count="4" manualBreakCount="4">
    <brk id="35" max="4" man="1"/>
    <brk id="65" max="4" man="1"/>
    <brk id="104" max="4" man="1"/>
    <brk id="140" max="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C70"/>
  <sheetViews>
    <sheetView workbookViewId="0">
      <selection activeCell="I17" sqref="I17"/>
    </sheetView>
  </sheetViews>
  <sheetFormatPr defaultRowHeight="15" x14ac:dyDescent="0.25"/>
  <cols>
    <col min="1" max="1" width="5.28515625" customWidth="1"/>
    <col min="2" max="2" width="10.28515625" customWidth="1"/>
    <col min="3" max="3" width="10.5703125" customWidth="1"/>
    <col min="4" max="4" width="110.7109375" customWidth="1"/>
    <col min="10" max="10" width="42.85546875" customWidth="1"/>
    <col min="11" max="11" width="3.28515625" customWidth="1"/>
    <col min="22" max="22" width="11.5703125" customWidth="1"/>
    <col min="23" max="23" width="5.28515625" customWidth="1"/>
    <col min="24" max="24" width="11.28515625" customWidth="1"/>
    <col min="25" max="25" width="4.42578125" customWidth="1"/>
    <col min="26" max="26" width="12.42578125" customWidth="1"/>
    <col min="27" max="27" width="4.42578125" customWidth="1"/>
    <col min="28" max="28" width="12.42578125" customWidth="1"/>
  </cols>
  <sheetData>
    <row r="1" spans="2:29" x14ac:dyDescent="0.25">
      <c r="U1" s="91"/>
      <c r="V1" s="91"/>
      <c r="W1" s="91"/>
      <c r="X1" s="91"/>
      <c r="Y1" s="91"/>
      <c r="Z1" s="91"/>
      <c r="AA1" s="91"/>
      <c r="AB1" s="91"/>
      <c r="AC1" s="91"/>
    </row>
    <row r="2" spans="2:29" x14ac:dyDescent="0.25">
      <c r="B2" s="90" t="s">
        <v>1500</v>
      </c>
      <c r="C2" s="91"/>
      <c r="D2" s="91"/>
      <c r="E2" s="91"/>
      <c r="F2" s="91"/>
      <c r="G2" s="91"/>
      <c r="H2" s="91"/>
      <c r="I2" s="91"/>
      <c r="J2" s="91"/>
      <c r="K2" s="91"/>
      <c r="L2" s="91"/>
      <c r="M2" s="91"/>
      <c r="N2" s="91"/>
      <c r="O2" s="91"/>
      <c r="P2" s="91"/>
      <c r="Q2" s="91"/>
      <c r="R2" s="91"/>
      <c r="S2" s="91"/>
      <c r="T2" s="91"/>
      <c r="U2" s="91"/>
      <c r="V2" s="104"/>
      <c r="W2" s="104"/>
      <c r="X2" s="104"/>
      <c r="Y2" s="104"/>
      <c r="Z2" s="104"/>
      <c r="AA2" s="104"/>
      <c r="AB2" s="104"/>
      <c r="AC2" s="91"/>
    </row>
    <row r="3" spans="2:29" ht="15.75" x14ac:dyDescent="0.25">
      <c r="B3" s="95" t="s">
        <v>1501</v>
      </c>
      <c r="C3" s="95" t="s">
        <v>1502</v>
      </c>
      <c r="D3" s="96" t="s">
        <v>1503</v>
      </c>
      <c r="E3" s="431" t="s">
        <v>1504</v>
      </c>
      <c r="F3" s="431"/>
      <c r="G3" s="431"/>
      <c r="H3" s="431"/>
      <c r="I3" s="431"/>
      <c r="J3" s="431"/>
      <c r="K3" s="431"/>
      <c r="L3" s="431"/>
      <c r="M3" s="431"/>
      <c r="N3" s="431"/>
      <c r="O3" s="431"/>
      <c r="P3" s="431"/>
      <c r="Q3" s="431"/>
      <c r="R3" s="431"/>
      <c r="S3" s="431"/>
      <c r="T3" s="431"/>
      <c r="U3" s="91"/>
      <c r="V3" s="102" t="s">
        <v>1505</v>
      </c>
      <c r="W3" s="105"/>
      <c r="X3" s="102" t="s">
        <v>1506</v>
      </c>
      <c r="Y3" s="106"/>
      <c r="Z3" s="103" t="s">
        <v>1507</v>
      </c>
      <c r="AA3" s="106"/>
      <c r="AB3" s="103" t="s">
        <v>1508</v>
      </c>
      <c r="AC3" s="91"/>
    </row>
    <row r="4" spans="2:29" x14ac:dyDescent="0.25">
      <c r="B4" s="97" t="s">
        <v>1509</v>
      </c>
      <c r="C4" s="92" t="s">
        <v>1510</v>
      </c>
      <c r="D4" s="93" t="s">
        <v>1511</v>
      </c>
      <c r="E4" s="84" t="s">
        <v>1512</v>
      </c>
      <c r="F4" s="85"/>
      <c r="G4" s="86"/>
      <c r="H4" s="86"/>
      <c r="I4" s="86"/>
      <c r="J4" s="86"/>
      <c r="K4" s="86"/>
      <c r="L4" s="86"/>
      <c r="M4" s="86"/>
      <c r="N4" s="86"/>
      <c r="O4" s="86"/>
      <c r="P4" s="86"/>
      <c r="Q4" s="87"/>
      <c r="R4" s="88"/>
      <c r="S4" s="89"/>
      <c r="T4" s="86"/>
      <c r="U4" s="91"/>
      <c r="V4" s="102" t="s">
        <v>1513</v>
      </c>
      <c r="W4" s="104"/>
      <c r="X4" s="104"/>
      <c r="Y4" s="104"/>
      <c r="Z4" s="104"/>
      <c r="AA4" s="104"/>
      <c r="AB4" s="104"/>
      <c r="AC4" s="91"/>
    </row>
    <row r="5" spans="2:29" x14ac:dyDescent="0.25">
      <c r="B5" s="101">
        <v>0.33</v>
      </c>
      <c r="C5" s="94" t="s">
        <v>1514</v>
      </c>
      <c r="D5" s="93" t="s">
        <v>1515</v>
      </c>
      <c r="E5" s="84" t="s">
        <v>1516</v>
      </c>
      <c r="F5" s="85"/>
      <c r="G5" s="86"/>
      <c r="H5" s="86"/>
      <c r="I5" s="86"/>
      <c r="J5" s="86"/>
      <c r="K5" s="86"/>
      <c r="L5" s="86"/>
      <c r="M5" s="86"/>
      <c r="N5" s="86"/>
      <c r="O5" s="86"/>
      <c r="P5" s="86"/>
      <c r="Q5" s="86"/>
      <c r="R5" s="86"/>
      <c r="S5" s="86"/>
      <c r="T5" s="86"/>
      <c r="U5" s="91"/>
      <c r="V5" s="104"/>
      <c r="W5" s="104"/>
      <c r="X5" s="104"/>
      <c r="Y5" s="104"/>
      <c r="Z5" s="104"/>
      <c r="AA5" s="104"/>
      <c r="AB5" s="104"/>
      <c r="AC5" s="91"/>
    </row>
    <row r="6" spans="2:29" x14ac:dyDescent="0.25">
      <c r="B6" s="98">
        <v>0.66</v>
      </c>
      <c r="C6" s="94" t="s">
        <v>1517</v>
      </c>
      <c r="D6" s="93" t="s">
        <v>1518</v>
      </c>
      <c r="E6" s="84" t="s">
        <v>1519</v>
      </c>
      <c r="F6" s="85"/>
      <c r="G6" s="86"/>
      <c r="H6" s="86"/>
      <c r="I6" s="86"/>
      <c r="J6" s="86"/>
      <c r="K6" s="86"/>
      <c r="L6" s="86"/>
      <c r="M6" s="86"/>
      <c r="N6" s="86"/>
      <c r="O6" s="86"/>
      <c r="P6" s="86"/>
      <c r="Q6" s="86"/>
      <c r="R6" s="86"/>
      <c r="S6" s="86"/>
      <c r="T6" s="86"/>
      <c r="U6" s="91"/>
      <c r="V6" s="91"/>
      <c r="W6" s="91"/>
      <c r="X6" s="91"/>
      <c r="Y6" s="91"/>
      <c r="Z6" s="91"/>
      <c r="AA6" s="91"/>
      <c r="AB6" s="91"/>
      <c r="AC6" s="91"/>
    </row>
    <row r="7" spans="2:29" x14ac:dyDescent="0.25">
      <c r="B7" s="99" t="s">
        <v>1520</v>
      </c>
      <c r="C7" s="92" t="s">
        <v>1521</v>
      </c>
      <c r="D7" s="93" t="s">
        <v>1522</v>
      </c>
      <c r="E7" s="84" t="s">
        <v>1523</v>
      </c>
      <c r="F7" s="85"/>
      <c r="G7" s="86"/>
      <c r="H7" s="86"/>
      <c r="I7" s="86"/>
      <c r="J7" s="86"/>
      <c r="K7" s="86"/>
      <c r="L7" s="86"/>
      <c r="M7" s="86"/>
      <c r="N7" s="86"/>
      <c r="O7" s="86"/>
      <c r="P7" s="86"/>
      <c r="Q7" s="86"/>
      <c r="R7" s="86"/>
      <c r="S7" s="86"/>
      <c r="T7" s="86"/>
    </row>
    <row r="10" spans="2:29" x14ac:dyDescent="0.25">
      <c r="J10" s="116" t="s">
        <v>1524</v>
      </c>
      <c r="K10">
        <v>1</v>
      </c>
    </row>
    <row r="11" spans="2:29" x14ac:dyDescent="0.25">
      <c r="J11" s="116" t="s">
        <v>1525</v>
      </c>
      <c r="K11">
        <v>1</v>
      </c>
    </row>
    <row r="12" spans="2:29" x14ac:dyDescent="0.25">
      <c r="J12" s="116" t="s">
        <v>1526</v>
      </c>
      <c r="K12">
        <v>1</v>
      </c>
    </row>
    <row r="54" spans="1:4" x14ac:dyDescent="0.25">
      <c r="A54" s="91"/>
      <c r="B54" s="91"/>
      <c r="C54" s="91"/>
      <c r="D54" s="91"/>
    </row>
    <row r="55" spans="1:4" x14ac:dyDescent="0.25">
      <c r="A55" s="91"/>
      <c r="B55" s="50" t="s">
        <v>1527</v>
      </c>
      <c r="C55" s="43"/>
      <c r="D55" s="91"/>
    </row>
    <row r="56" spans="1:4" x14ac:dyDescent="0.25">
      <c r="A56" s="91"/>
      <c r="B56" s="51" t="s">
        <v>1528</v>
      </c>
      <c r="C56" s="52" t="s">
        <v>1529</v>
      </c>
      <c r="D56" s="91"/>
    </row>
    <row r="57" spans="1:4" x14ac:dyDescent="0.25">
      <c r="A57" s="91"/>
      <c r="B57" s="53" t="s">
        <v>1530</v>
      </c>
      <c r="C57" s="52" t="s">
        <v>1531</v>
      </c>
      <c r="D57" s="91"/>
    </row>
    <row r="58" spans="1:4" x14ac:dyDescent="0.25">
      <c r="A58" s="91"/>
      <c r="B58" s="51" t="s">
        <v>1532</v>
      </c>
      <c r="C58" s="52" t="s">
        <v>1533</v>
      </c>
      <c r="D58" s="91"/>
    </row>
    <row r="59" spans="1:4" x14ac:dyDescent="0.25">
      <c r="A59" s="91"/>
      <c r="B59" s="51" t="s">
        <v>1534</v>
      </c>
      <c r="C59" s="52" t="s">
        <v>1535</v>
      </c>
      <c r="D59" s="91"/>
    </row>
    <row r="60" spans="1:4" ht="15.75" thickBot="1" x14ac:dyDescent="0.3">
      <c r="A60" s="91"/>
      <c r="B60" s="54" t="s">
        <v>1536</v>
      </c>
      <c r="C60" s="55"/>
      <c r="D60" s="91"/>
    </row>
    <row r="61" spans="1:4" ht="15.75" thickBot="1" x14ac:dyDescent="0.3">
      <c r="A61" s="91"/>
      <c r="B61" s="56" t="s">
        <v>1537</v>
      </c>
      <c r="C61" s="57" t="s">
        <v>1538</v>
      </c>
      <c r="D61" s="91"/>
    </row>
    <row r="62" spans="1:4" ht="15.75" thickBot="1" x14ac:dyDescent="0.3">
      <c r="A62" s="91"/>
      <c r="B62" s="58" t="s">
        <v>1539</v>
      </c>
      <c r="C62" s="57"/>
      <c r="D62" s="91"/>
    </row>
    <row r="63" spans="1:4" ht="15.75" thickBot="1" x14ac:dyDescent="0.3">
      <c r="A63" s="91"/>
      <c r="B63" s="59" t="s">
        <v>1540</v>
      </c>
      <c r="C63" s="52" t="s">
        <v>1541</v>
      </c>
      <c r="D63" s="91"/>
    </row>
    <row r="64" spans="1:4" ht="15.75" thickBot="1" x14ac:dyDescent="0.3">
      <c r="A64" s="91"/>
      <c r="B64" s="60" t="s">
        <v>1542</v>
      </c>
      <c r="C64" s="57" t="s">
        <v>1543</v>
      </c>
      <c r="D64" s="91"/>
    </row>
    <row r="65" spans="1:4" ht="15.75" thickBot="1" x14ac:dyDescent="0.3">
      <c r="A65" s="91"/>
      <c r="B65" s="61" t="s">
        <v>1544</v>
      </c>
      <c r="C65" s="57"/>
      <c r="D65" s="91"/>
    </row>
    <row r="66" spans="1:4" ht="15.75" thickBot="1" x14ac:dyDescent="0.3">
      <c r="A66" s="91"/>
      <c r="B66" s="62" t="s">
        <v>1545</v>
      </c>
      <c r="C66" s="52" t="s">
        <v>1546</v>
      </c>
      <c r="D66" s="91"/>
    </row>
    <row r="67" spans="1:4" x14ac:dyDescent="0.25">
      <c r="A67" s="91"/>
      <c r="B67" s="91"/>
      <c r="C67" s="91"/>
      <c r="D67" s="91"/>
    </row>
    <row r="68" spans="1:4" x14ac:dyDescent="0.25">
      <c r="A68" s="91"/>
      <c r="B68" s="91"/>
      <c r="C68" s="91"/>
      <c r="D68" s="91"/>
    </row>
    <row r="69" spans="1:4" x14ac:dyDescent="0.25">
      <c r="A69" s="91"/>
      <c r="B69" s="91"/>
      <c r="C69" s="91"/>
      <c r="D69" s="91"/>
    </row>
    <row r="70" spans="1:4" x14ac:dyDescent="0.25">
      <c r="A70" s="91"/>
      <c r="B70" s="91"/>
      <c r="C70" s="91"/>
      <c r="D70" s="91"/>
    </row>
  </sheetData>
  <mergeCells count="1">
    <mergeCell ref="E3:T3"/>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59990234076967686"/>
  </sheetPr>
  <dimension ref="C2:K56"/>
  <sheetViews>
    <sheetView showGridLines="0" showRowColHeaders="0" tabSelected="1" topLeftCell="A4" zoomScale="70" zoomScaleNormal="70" workbookViewId="0">
      <selection activeCell="C7" sqref="C7:D10"/>
    </sheetView>
  </sheetViews>
  <sheetFormatPr defaultRowHeight="15" x14ac:dyDescent="0.25"/>
  <cols>
    <col min="1" max="1" width="9.140625" style="163"/>
    <col min="2" max="2" width="7.28515625" style="163" customWidth="1"/>
    <col min="3" max="3" width="10.85546875" style="163" customWidth="1"/>
    <col min="4" max="4" width="11" style="163" customWidth="1"/>
    <col min="5" max="5" width="3.42578125" style="163" customWidth="1"/>
    <col min="6" max="7" width="41.7109375" style="163" customWidth="1"/>
    <col min="8" max="8" width="63.7109375" style="163" customWidth="1"/>
    <col min="9" max="9" width="77" style="163" customWidth="1"/>
    <col min="10" max="16384" width="9.140625" style="163"/>
  </cols>
  <sheetData>
    <row r="2" spans="3:11" ht="33" customHeight="1" x14ac:dyDescent="0.3">
      <c r="C2" s="441" t="s">
        <v>954</v>
      </c>
      <c r="D2" s="441"/>
      <c r="E2" s="304"/>
      <c r="F2" s="445" t="s">
        <v>955</v>
      </c>
      <c r="G2" s="446"/>
      <c r="H2" s="446"/>
      <c r="I2" s="446"/>
    </row>
    <row r="3" spans="3:11" ht="28.5" customHeight="1" x14ac:dyDescent="0.25">
      <c r="C3" s="441"/>
      <c r="D3" s="441"/>
      <c r="E3" s="304"/>
      <c r="F3" s="443" t="s">
        <v>956</v>
      </c>
      <c r="G3" s="444"/>
      <c r="H3" s="444"/>
      <c r="I3" s="444"/>
    </row>
    <row r="4" spans="3:11" ht="15.75" thickBot="1" x14ac:dyDescent="0.3">
      <c r="F4" s="275"/>
      <c r="G4" s="275"/>
      <c r="H4" s="275"/>
    </row>
    <row r="5" spans="3:11" ht="25.5" customHeight="1" x14ac:dyDescent="0.25">
      <c r="C5" s="442" t="s">
        <v>957</v>
      </c>
      <c r="D5" s="442"/>
      <c r="E5" s="180"/>
      <c r="F5" s="274" t="s">
        <v>958</v>
      </c>
      <c r="G5" s="274" t="s">
        <v>959</v>
      </c>
      <c r="H5" s="274" t="s">
        <v>960</v>
      </c>
      <c r="I5" s="273" t="s">
        <v>961</v>
      </c>
    </row>
    <row r="6" spans="3:11" ht="23.25" customHeight="1" thickBot="1" x14ac:dyDescent="0.3">
      <c r="C6" s="272"/>
      <c r="D6" s="272"/>
      <c r="E6" s="180"/>
      <c r="F6" s="447" t="s">
        <v>962</v>
      </c>
      <c r="G6" s="447"/>
      <c r="H6" s="447"/>
      <c r="I6" s="447"/>
      <c r="J6" s="180"/>
    </row>
    <row r="7" spans="3:11" s="258" customFormat="1" ht="12" customHeight="1" x14ac:dyDescent="0.25">
      <c r="C7" s="435" t="s">
        <v>963</v>
      </c>
      <c r="D7" s="435"/>
      <c r="F7" s="271"/>
      <c r="G7" s="268"/>
      <c r="H7" s="268"/>
      <c r="I7" s="268"/>
      <c r="J7" s="259"/>
    </row>
    <row r="8" spans="3:11" ht="37.5" customHeight="1" x14ac:dyDescent="0.25">
      <c r="C8" s="435"/>
      <c r="D8" s="435"/>
      <c r="E8" s="180"/>
      <c r="F8" s="437" t="s">
        <v>964</v>
      </c>
      <c r="G8" s="256" t="s">
        <v>965</v>
      </c>
      <c r="H8" s="255" t="s">
        <v>966</v>
      </c>
      <c r="I8" s="255" t="s">
        <v>967</v>
      </c>
      <c r="J8" s="180"/>
    </row>
    <row r="9" spans="3:11" ht="50.25" customHeight="1" x14ac:dyDescent="0.25">
      <c r="C9" s="435"/>
      <c r="D9" s="435"/>
      <c r="E9" s="180"/>
      <c r="F9" s="437"/>
      <c r="G9" s="256" t="s">
        <v>968</v>
      </c>
      <c r="H9" s="255" t="s">
        <v>969</v>
      </c>
      <c r="I9" s="255" t="s">
        <v>970</v>
      </c>
    </row>
    <row r="10" spans="3:11" ht="38.25" customHeight="1" thickBot="1" x14ac:dyDescent="0.3">
      <c r="C10" s="435"/>
      <c r="D10" s="435"/>
      <c r="F10" s="438"/>
      <c r="G10" s="270"/>
      <c r="H10" s="257" t="s">
        <v>971</v>
      </c>
      <c r="I10" s="263"/>
      <c r="J10" s="180"/>
      <c r="K10" s="180"/>
    </row>
    <row r="11" spans="3:11" ht="12" customHeight="1" x14ac:dyDescent="0.25">
      <c r="C11" s="434" t="s">
        <v>972</v>
      </c>
      <c r="D11" s="434"/>
      <c r="E11" s="180"/>
      <c r="F11" s="266"/>
      <c r="G11" s="266"/>
      <c r="H11" s="261"/>
      <c r="I11" s="262"/>
      <c r="J11" s="180"/>
      <c r="K11" s="180"/>
    </row>
    <row r="12" spans="3:11" ht="64.5" customHeight="1" x14ac:dyDescent="0.25">
      <c r="C12" s="435"/>
      <c r="D12" s="435"/>
      <c r="E12" s="180"/>
      <c r="F12" s="437" t="s">
        <v>973</v>
      </c>
      <c r="G12" s="432" t="s">
        <v>974</v>
      </c>
      <c r="H12" s="253" t="s">
        <v>975</v>
      </c>
      <c r="I12" s="253" t="s">
        <v>976</v>
      </c>
      <c r="J12" s="180"/>
    </row>
    <row r="13" spans="3:11" ht="41.25" customHeight="1" x14ac:dyDescent="0.25">
      <c r="C13" s="435"/>
      <c r="D13" s="435"/>
      <c r="E13" s="180"/>
      <c r="F13" s="437"/>
      <c r="G13" s="432"/>
      <c r="H13" s="253" t="s">
        <v>977</v>
      </c>
      <c r="I13" s="253" t="s">
        <v>978</v>
      </c>
      <c r="J13" s="180"/>
    </row>
    <row r="14" spans="3:11" ht="39.75" customHeight="1" thickBot="1" x14ac:dyDescent="0.3">
      <c r="C14" s="436"/>
      <c r="D14" s="436"/>
      <c r="E14" s="180"/>
      <c r="F14" s="438"/>
      <c r="G14" s="267"/>
      <c r="H14" s="253" t="s">
        <v>979</v>
      </c>
      <c r="I14" s="253" t="s">
        <v>980</v>
      </c>
      <c r="J14" s="180"/>
    </row>
    <row r="15" spans="3:11" ht="9.75" customHeight="1" x14ac:dyDescent="0.25">
      <c r="C15" s="434" t="s">
        <v>981</v>
      </c>
      <c r="D15" s="434"/>
      <c r="E15" s="180"/>
      <c r="F15" s="256"/>
      <c r="G15" s="253"/>
      <c r="H15" s="265"/>
      <c r="I15" s="265"/>
      <c r="J15" s="180"/>
    </row>
    <row r="16" spans="3:11" ht="54" customHeight="1" x14ac:dyDescent="0.25">
      <c r="C16" s="435"/>
      <c r="D16" s="435"/>
      <c r="F16" s="437" t="s">
        <v>982</v>
      </c>
      <c r="G16" s="432" t="s">
        <v>983</v>
      </c>
      <c r="H16" s="255" t="s">
        <v>984</v>
      </c>
      <c r="I16" s="255" t="s">
        <v>985</v>
      </c>
      <c r="J16" s="180"/>
    </row>
    <row r="17" spans="3:10" ht="71.25" customHeight="1" x14ac:dyDescent="0.25">
      <c r="C17" s="435"/>
      <c r="D17" s="435"/>
      <c r="F17" s="437"/>
      <c r="G17" s="432"/>
      <c r="H17" s="255" t="s">
        <v>986</v>
      </c>
      <c r="I17" s="255"/>
      <c r="J17" s="180"/>
    </row>
    <row r="18" spans="3:10" ht="67.5" customHeight="1" thickBot="1" x14ac:dyDescent="0.3">
      <c r="C18" s="436"/>
      <c r="D18" s="436"/>
      <c r="F18" s="437"/>
      <c r="G18" s="255"/>
      <c r="H18" s="255" t="s">
        <v>987</v>
      </c>
      <c r="I18" s="255"/>
      <c r="J18" s="180"/>
    </row>
    <row r="19" spans="3:10" ht="27.75" customHeight="1" thickBot="1" x14ac:dyDescent="0.3">
      <c r="C19" s="440"/>
      <c r="D19" s="440"/>
      <c r="E19" s="180"/>
      <c r="F19" s="439" t="s">
        <v>988</v>
      </c>
      <c r="G19" s="439"/>
      <c r="H19" s="439"/>
      <c r="I19" s="439"/>
    </row>
    <row r="20" spans="3:10" s="258" customFormat="1" ht="9" customHeight="1" x14ac:dyDescent="0.25">
      <c r="C20" s="269"/>
      <c r="D20" s="269"/>
      <c r="E20" s="259"/>
      <c r="F20" s="260"/>
      <c r="G20" s="260"/>
      <c r="H20" s="268"/>
      <c r="I20" s="260"/>
    </row>
    <row r="21" spans="3:10" ht="37.5" customHeight="1" x14ac:dyDescent="0.25">
      <c r="C21" s="435" t="s">
        <v>989</v>
      </c>
      <c r="D21" s="435"/>
      <c r="E21" s="180"/>
      <c r="F21" s="437" t="s">
        <v>990</v>
      </c>
      <c r="G21" s="255" t="s">
        <v>991</v>
      </c>
      <c r="H21" s="255" t="s">
        <v>992</v>
      </c>
      <c r="I21" s="255" t="s">
        <v>993</v>
      </c>
      <c r="J21" s="180"/>
    </row>
    <row r="22" spans="3:10" ht="25.5" customHeight="1" x14ac:dyDescent="0.25">
      <c r="C22" s="435"/>
      <c r="D22" s="435"/>
      <c r="E22" s="180"/>
      <c r="F22" s="437"/>
      <c r="G22" s="432" t="s">
        <v>994</v>
      </c>
      <c r="H22" s="432" t="s">
        <v>995</v>
      </c>
      <c r="I22" s="255" t="s">
        <v>996</v>
      </c>
    </row>
    <row r="23" spans="3:10" ht="42" customHeight="1" thickBot="1" x14ac:dyDescent="0.3">
      <c r="C23" s="436"/>
      <c r="D23" s="436"/>
      <c r="F23" s="438"/>
      <c r="G23" s="433"/>
      <c r="H23" s="433"/>
      <c r="I23" s="257" t="s">
        <v>997</v>
      </c>
      <c r="J23" s="180"/>
    </row>
    <row r="24" spans="3:10" s="259" customFormat="1" ht="8.25" customHeight="1" x14ac:dyDescent="0.25">
      <c r="C24" s="264"/>
      <c r="D24" s="264"/>
      <c r="F24" s="256"/>
      <c r="G24" s="255"/>
      <c r="H24" s="255"/>
      <c r="I24" s="255"/>
    </row>
    <row r="25" spans="3:10" ht="65.25" customHeight="1" x14ac:dyDescent="0.25">
      <c r="C25" s="435" t="s">
        <v>998</v>
      </c>
      <c r="D25" s="435"/>
      <c r="E25" s="180"/>
      <c r="F25" s="437" t="s">
        <v>999</v>
      </c>
      <c r="G25" s="253" t="s">
        <v>1000</v>
      </c>
      <c r="H25" s="253" t="s">
        <v>1001</v>
      </c>
      <c r="I25" s="253" t="s">
        <v>1002</v>
      </c>
      <c r="J25" s="180"/>
    </row>
    <row r="26" spans="3:10" ht="45" customHeight="1" x14ac:dyDescent="0.25">
      <c r="C26" s="435"/>
      <c r="D26" s="435"/>
      <c r="F26" s="437"/>
      <c r="G26" s="253" t="s">
        <v>1003</v>
      </c>
      <c r="H26" s="253" t="s">
        <v>1004</v>
      </c>
      <c r="I26" s="253" t="s">
        <v>1005</v>
      </c>
      <c r="J26" s="180"/>
    </row>
    <row r="27" spans="3:10" ht="52.5" customHeight="1" thickBot="1" x14ac:dyDescent="0.3">
      <c r="C27" s="436"/>
      <c r="D27" s="436"/>
      <c r="F27" s="437"/>
      <c r="G27" s="253" t="s">
        <v>1006</v>
      </c>
      <c r="H27" s="253"/>
      <c r="I27" s="267" t="s">
        <v>1007</v>
      </c>
      <c r="J27" s="180"/>
    </row>
    <row r="28" spans="3:10" s="258" customFormat="1" ht="12.75" customHeight="1" x14ac:dyDescent="0.25">
      <c r="C28" s="264"/>
      <c r="D28" s="264"/>
      <c r="F28" s="266"/>
      <c r="G28" s="265"/>
      <c r="H28" s="265"/>
      <c r="I28" s="253"/>
      <c r="J28" s="259"/>
    </row>
    <row r="29" spans="3:10" ht="39.75" customHeight="1" x14ac:dyDescent="0.25">
      <c r="C29" s="435" t="s">
        <v>1008</v>
      </c>
      <c r="D29" s="435"/>
      <c r="F29" s="437" t="s">
        <v>1009</v>
      </c>
      <c r="G29" s="432" t="s">
        <v>1010</v>
      </c>
      <c r="H29" s="255" t="s">
        <v>1011</v>
      </c>
      <c r="I29" s="255" t="s">
        <v>1012</v>
      </c>
    </row>
    <row r="30" spans="3:10" ht="64.5" customHeight="1" x14ac:dyDescent="0.25">
      <c r="C30" s="435"/>
      <c r="D30" s="435"/>
      <c r="F30" s="437"/>
      <c r="G30" s="432"/>
      <c r="H30" s="432" t="s">
        <v>1013</v>
      </c>
      <c r="I30" s="255" t="s">
        <v>1014</v>
      </c>
    </row>
    <row r="31" spans="3:10" ht="23.25" customHeight="1" thickBot="1" x14ac:dyDescent="0.3">
      <c r="C31" s="436"/>
      <c r="D31" s="436"/>
      <c r="F31" s="438"/>
      <c r="G31" s="433"/>
      <c r="H31" s="433"/>
      <c r="I31" s="255" t="s">
        <v>1015</v>
      </c>
      <c r="J31" s="180"/>
    </row>
    <row r="32" spans="3:10" ht="8.25" customHeight="1" x14ac:dyDescent="0.25">
      <c r="C32" s="264"/>
      <c r="D32" s="264"/>
      <c r="F32" s="256"/>
      <c r="G32" s="255"/>
      <c r="H32" s="255"/>
      <c r="I32" s="261"/>
      <c r="J32" s="180"/>
    </row>
    <row r="33" spans="3:10" ht="52.5" customHeight="1" x14ac:dyDescent="0.25">
      <c r="C33" s="435" t="s">
        <v>1016</v>
      </c>
      <c r="D33" s="435"/>
      <c r="F33" s="437" t="s">
        <v>1017</v>
      </c>
      <c r="G33" s="255" t="s">
        <v>1018</v>
      </c>
      <c r="H33" s="255" t="s">
        <v>1019</v>
      </c>
      <c r="I33" s="255" t="s">
        <v>1020</v>
      </c>
    </row>
    <row r="34" spans="3:10" ht="50.25" customHeight="1" x14ac:dyDescent="0.25">
      <c r="C34" s="435"/>
      <c r="D34" s="435"/>
      <c r="F34" s="437"/>
      <c r="G34" s="255" t="s">
        <v>1021</v>
      </c>
      <c r="H34" s="255" t="s">
        <v>1022</v>
      </c>
      <c r="I34" s="432" t="s">
        <v>1023</v>
      </c>
      <c r="J34" s="180"/>
    </row>
    <row r="35" spans="3:10" ht="33.75" customHeight="1" x14ac:dyDescent="0.25">
      <c r="C35" s="435"/>
      <c r="D35" s="435"/>
      <c r="F35" s="437"/>
      <c r="G35" s="432" t="s">
        <v>1024</v>
      </c>
      <c r="H35" s="255" t="s">
        <v>1025</v>
      </c>
      <c r="I35" s="432"/>
      <c r="J35" s="180"/>
    </row>
    <row r="36" spans="3:10" ht="25.5" customHeight="1" thickBot="1" x14ac:dyDescent="0.3">
      <c r="C36" s="436"/>
      <c r="D36" s="436"/>
      <c r="F36" s="438"/>
      <c r="G36" s="433"/>
      <c r="H36" s="257" t="s">
        <v>1026</v>
      </c>
      <c r="I36" s="433"/>
      <c r="J36" s="180"/>
    </row>
    <row r="37" spans="3:10" s="258" customFormat="1" ht="10.5" customHeight="1" x14ac:dyDescent="0.25">
      <c r="C37" s="434" t="s">
        <v>1027</v>
      </c>
      <c r="D37" s="434"/>
      <c r="F37" s="256"/>
      <c r="G37" s="255"/>
      <c r="H37" s="255"/>
      <c r="I37" s="255"/>
      <c r="J37" s="259"/>
    </row>
    <row r="38" spans="3:10" ht="37.5" customHeight="1" x14ac:dyDescent="0.25">
      <c r="C38" s="435"/>
      <c r="D38" s="435"/>
      <c r="F38" s="437" t="s">
        <v>1028</v>
      </c>
      <c r="G38" s="255" t="s">
        <v>1029</v>
      </c>
      <c r="H38" s="255" t="s">
        <v>1030</v>
      </c>
      <c r="I38" s="255" t="s">
        <v>1031</v>
      </c>
      <c r="J38" s="180"/>
    </row>
    <row r="39" spans="3:10" ht="37.5" customHeight="1" x14ac:dyDescent="0.25">
      <c r="C39" s="435"/>
      <c r="D39" s="435"/>
      <c r="F39" s="437"/>
      <c r="G39" s="255" t="s">
        <v>1032</v>
      </c>
      <c r="H39" s="255" t="s">
        <v>1033</v>
      </c>
      <c r="I39" s="255" t="s">
        <v>1034</v>
      </c>
      <c r="J39" s="180"/>
    </row>
    <row r="40" spans="3:10" ht="43.5" customHeight="1" thickBot="1" x14ac:dyDescent="0.3">
      <c r="C40" s="436"/>
      <c r="D40" s="436"/>
      <c r="F40" s="438"/>
      <c r="G40" s="257" t="s">
        <v>1035</v>
      </c>
      <c r="H40" s="263"/>
      <c r="I40" s="255"/>
      <c r="J40" s="180"/>
    </row>
    <row r="41" spans="3:10" s="258" customFormat="1" ht="12" customHeight="1" x14ac:dyDescent="0.25">
      <c r="C41" s="434" t="s">
        <v>1036</v>
      </c>
      <c r="D41" s="434"/>
      <c r="F41" s="448" t="s">
        <v>1037</v>
      </c>
      <c r="G41" s="255"/>
      <c r="H41" s="262"/>
      <c r="I41" s="261"/>
      <c r="J41" s="259"/>
    </row>
    <row r="42" spans="3:10" ht="52.5" customHeight="1" x14ac:dyDescent="0.25">
      <c r="C42" s="435"/>
      <c r="D42" s="435"/>
      <c r="F42" s="449"/>
      <c r="G42" s="255" t="s">
        <v>1038</v>
      </c>
      <c r="H42" s="255" t="s">
        <v>1039</v>
      </c>
      <c r="I42" s="255" t="s">
        <v>1040</v>
      </c>
      <c r="J42" s="180"/>
    </row>
    <row r="43" spans="3:10" ht="36" customHeight="1" x14ac:dyDescent="0.25">
      <c r="C43" s="435"/>
      <c r="D43" s="435"/>
      <c r="F43" s="449"/>
      <c r="G43" s="255" t="s">
        <v>1041</v>
      </c>
      <c r="H43" s="255" t="s">
        <v>1042</v>
      </c>
      <c r="I43" s="255" t="s">
        <v>1043</v>
      </c>
      <c r="J43" s="180"/>
    </row>
    <row r="44" spans="3:10" ht="39.75" customHeight="1" thickBot="1" x14ac:dyDescent="0.3">
      <c r="C44" s="436"/>
      <c r="D44" s="436"/>
      <c r="F44" s="450"/>
      <c r="G44" s="257"/>
      <c r="H44" s="257" t="s">
        <v>1044</v>
      </c>
      <c r="I44" s="257" t="s">
        <v>1045</v>
      </c>
      <c r="J44" s="180"/>
    </row>
    <row r="45" spans="3:10" ht="24" customHeight="1" thickBot="1" x14ac:dyDescent="0.3">
      <c r="C45" s="451"/>
      <c r="D45" s="451"/>
      <c r="F45" s="439" t="s">
        <v>1046</v>
      </c>
      <c r="G45" s="439"/>
      <c r="H45" s="439"/>
      <c r="I45" s="439"/>
      <c r="J45" s="180"/>
    </row>
    <row r="46" spans="3:10" s="258" customFormat="1" ht="7.5" customHeight="1" x14ac:dyDescent="0.25">
      <c r="C46" s="434" t="s">
        <v>1047</v>
      </c>
      <c r="D46" s="434"/>
      <c r="F46" s="260"/>
      <c r="G46" s="260"/>
      <c r="H46" s="260"/>
      <c r="I46" s="260"/>
      <c r="J46" s="259"/>
    </row>
    <row r="47" spans="3:10" ht="54.75" customHeight="1" x14ac:dyDescent="0.25">
      <c r="C47" s="435"/>
      <c r="D47" s="435"/>
      <c r="F47" s="437" t="s">
        <v>1048</v>
      </c>
      <c r="G47" s="255" t="s">
        <v>1049</v>
      </c>
      <c r="H47" s="255" t="s">
        <v>1050</v>
      </c>
      <c r="I47" s="255" t="s">
        <v>1051</v>
      </c>
      <c r="J47" s="180"/>
    </row>
    <row r="48" spans="3:10" ht="39.75" customHeight="1" thickBot="1" x14ac:dyDescent="0.3">
      <c r="C48" s="436"/>
      <c r="D48" s="436"/>
      <c r="F48" s="438"/>
      <c r="G48" s="257" t="s">
        <v>1052</v>
      </c>
      <c r="H48" s="257" t="s">
        <v>1053</v>
      </c>
      <c r="I48" s="257" t="s">
        <v>1054</v>
      </c>
      <c r="J48" s="180"/>
    </row>
    <row r="49" spans="3:10" ht="9.75" customHeight="1" x14ac:dyDescent="0.25">
      <c r="C49" s="434" t="s">
        <v>1055</v>
      </c>
      <c r="D49" s="434"/>
      <c r="F49" s="256"/>
      <c r="G49" s="255"/>
      <c r="H49" s="255"/>
      <c r="I49" s="255"/>
      <c r="J49" s="180"/>
    </row>
    <row r="50" spans="3:10" ht="36" customHeight="1" x14ac:dyDescent="0.25">
      <c r="C50" s="435"/>
      <c r="D50" s="435"/>
      <c r="F50" s="437" t="s">
        <v>1056</v>
      </c>
      <c r="G50" s="255" t="s">
        <v>1057</v>
      </c>
      <c r="H50" s="255" t="s">
        <v>1058</v>
      </c>
      <c r="I50" s="255" t="s">
        <v>1059</v>
      </c>
    </row>
    <row r="51" spans="3:10" ht="51" customHeight="1" x14ac:dyDescent="0.25">
      <c r="C51" s="435"/>
      <c r="D51" s="435"/>
      <c r="F51" s="437"/>
      <c r="G51" s="255" t="s">
        <v>1060</v>
      </c>
      <c r="H51" s="255" t="s">
        <v>1061</v>
      </c>
      <c r="I51" s="255" t="s">
        <v>1062</v>
      </c>
      <c r="J51" s="180"/>
    </row>
    <row r="52" spans="3:10" ht="54.75" customHeight="1" thickBot="1" x14ac:dyDescent="0.3">
      <c r="C52" s="436"/>
      <c r="D52" s="436"/>
      <c r="F52" s="438"/>
      <c r="G52" s="257"/>
      <c r="H52" s="257" t="s">
        <v>1063</v>
      </c>
      <c r="I52" s="257" t="s">
        <v>1064</v>
      </c>
    </row>
    <row r="53" spans="3:10" ht="9.75" customHeight="1" x14ac:dyDescent="0.25">
      <c r="C53" s="434" t="s">
        <v>1065</v>
      </c>
      <c r="D53" s="434"/>
      <c r="F53" s="256"/>
      <c r="G53" s="255"/>
      <c r="H53" s="255"/>
      <c r="I53" s="255"/>
    </row>
    <row r="54" spans="3:10" ht="48.75" customHeight="1" x14ac:dyDescent="0.25">
      <c r="C54" s="435"/>
      <c r="D54" s="435"/>
      <c r="E54" s="180"/>
      <c r="F54" s="437" t="s">
        <v>1066</v>
      </c>
      <c r="G54" s="255" t="s">
        <v>1067</v>
      </c>
      <c r="H54" s="255" t="s">
        <v>1068</v>
      </c>
      <c r="I54" s="255" t="s">
        <v>1069</v>
      </c>
    </row>
    <row r="55" spans="3:10" ht="39" customHeight="1" thickBot="1" x14ac:dyDescent="0.3">
      <c r="C55" s="436"/>
      <c r="D55" s="436"/>
      <c r="F55" s="437"/>
      <c r="G55" s="255"/>
      <c r="H55" s="254" t="s">
        <v>1070</v>
      </c>
      <c r="I55" s="253" t="s">
        <v>1071</v>
      </c>
      <c r="J55" s="180"/>
    </row>
    <row r="56" spans="3:10" x14ac:dyDescent="0.25">
      <c r="F56" s="252"/>
      <c r="G56" s="252"/>
      <c r="H56" s="252"/>
      <c r="I56" s="252"/>
    </row>
  </sheetData>
  <sheetProtection formatCells="0" formatColumns="0" formatRows="0" insertColumns="0" insertRows="0" insertHyperlinks="0" deleteColumns="0" deleteRows="0" sort="0" autoFilter="0" pivotTables="0"/>
  <mergeCells count="41">
    <mergeCell ref="F54:F55"/>
    <mergeCell ref="F33:F36"/>
    <mergeCell ref="C53:D55"/>
    <mergeCell ref="C41:D44"/>
    <mergeCell ref="F41:F44"/>
    <mergeCell ref="F45:I45"/>
    <mergeCell ref="C33:D36"/>
    <mergeCell ref="I34:I36"/>
    <mergeCell ref="F47:F48"/>
    <mergeCell ref="C45:D45"/>
    <mergeCell ref="G35:G36"/>
    <mergeCell ref="C2:D3"/>
    <mergeCell ref="C5:D5"/>
    <mergeCell ref="F3:I3"/>
    <mergeCell ref="F2:I2"/>
    <mergeCell ref="F6:I6"/>
    <mergeCell ref="F8:F10"/>
    <mergeCell ref="C11:D14"/>
    <mergeCell ref="F16:F18"/>
    <mergeCell ref="F38:F40"/>
    <mergeCell ref="C29:D31"/>
    <mergeCell ref="C37:D40"/>
    <mergeCell ref="C25:D27"/>
    <mergeCell ref="F21:F23"/>
    <mergeCell ref="C21:D23"/>
    <mergeCell ref="C15:D18"/>
    <mergeCell ref="C7:D10"/>
    <mergeCell ref="G12:G13"/>
    <mergeCell ref="F25:F27"/>
    <mergeCell ref="C19:D19"/>
    <mergeCell ref="G22:G23"/>
    <mergeCell ref="F29:F31"/>
    <mergeCell ref="F12:F14"/>
    <mergeCell ref="H30:H31"/>
    <mergeCell ref="C46:D48"/>
    <mergeCell ref="C49:D52"/>
    <mergeCell ref="G16:G17"/>
    <mergeCell ref="G29:G31"/>
    <mergeCell ref="F50:F52"/>
    <mergeCell ref="F19:I19"/>
    <mergeCell ref="H22:H23"/>
  </mergeCells>
  <pageMargins left="0.7" right="0.7" top="0.75" bottom="0.75" header="0.3" footer="0.3"/>
  <pageSetup paperSize="9" scale="46" orientation="landscape" r:id="rId1"/>
  <rowBreaks count="1" manualBreakCount="1">
    <brk id="3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L141"/>
  <sheetViews>
    <sheetView zoomScale="115" zoomScaleNormal="115" workbookViewId="0">
      <selection activeCell="F3" sqref="F3"/>
    </sheetView>
  </sheetViews>
  <sheetFormatPr defaultColWidth="11.42578125" defaultRowHeight="15" x14ac:dyDescent="0.25"/>
  <cols>
    <col min="1" max="1" width="5" style="25" customWidth="1"/>
    <col min="2" max="2" width="45.7109375" style="25" customWidth="1"/>
    <col min="3" max="3" width="6" style="25" customWidth="1"/>
    <col min="4" max="4" width="62.28515625" style="25" customWidth="1"/>
    <col min="5" max="5" width="7.28515625" style="21" customWidth="1"/>
    <col min="6" max="6" width="111.42578125" style="21" customWidth="1"/>
    <col min="7" max="7" width="5.28515625" style="25" customWidth="1"/>
    <col min="8" max="16384" width="11.42578125" style="25"/>
  </cols>
  <sheetData>
    <row r="1" spans="1:12" ht="11.25" customHeight="1" x14ac:dyDescent="0.25">
      <c r="B1" s="26" t="s">
        <v>1164</v>
      </c>
      <c r="C1" s="21"/>
      <c r="D1" s="26" t="s">
        <v>1165</v>
      </c>
      <c r="F1" s="26" t="s">
        <v>1166</v>
      </c>
      <c r="G1" s="122" t="s">
        <v>1167</v>
      </c>
      <c r="H1" s="39"/>
      <c r="I1" s="39"/>
      <c r="J1" s="39"/>
      <c r="K1" s="39"/>
      <c r="L1" s="39"/>
    </row>
    <row r="2" spans="1:12" ht="11.25" customHeight="1" x14ac:dyDescent="0.25">
      <c r="A2" s="21" t="s">
        <v>1168</v>
      </c>
      <c r="B2" s="21" t="s">
        <v>1169</v>
      </c>
      <c r="C2" s="21" t="s">
        <v>1170</v>
      </c>
      <c r="D2" s="21" t="s">
        <v>1171</v>
      </c>
      <c r="E2" s="21" t="s">
        <v>1172</v>
      </c>
      <c r="F2" s="21" t="s">
        <v>1173</v>
      </c>
      <c r="G2" s="123">
        <v>1</v>
      </c>
    </row>
    <row r="3" spans="1:12" ht="11.25" customHeight="1" x14ac:dyDescent="0.25">
      <c r="A3" s="21"/>
      <c r="B3" s="21"/>
      <c r="C3" s="21"/>
      <c r="D3" s="21"/>
      <c r="E3" s="21" t="s">
        <v>1174</v>
      </c>
      <c r="F3" s="21" t="s">
        <v>1175</v>
      </c>
      <c r="G3" s="123">
        <v>1</v>
      </c>
    </row>
    <row r="4" spans="1:12" ht="11.25" customHeight="1" x14ac:dyDescent="0.25">
      <c r="A4" s="21"/>
      <c r="B4" s="21"/>
      <c r="D4" s="27"/>
      <c r="E4" s="21" t="s">
        <v>1176</v>
      </c>
      <c r="F4" s="21" t="s">
        <v>1177</v>
      </c>
      <c r="G4" s="123">
        <v>1</v>
      </c>
    </row>
    <row r="5" spans="1:12" ht="11.25" customHeight="1" x14ac:dyDescent="0.25">
      <c r="A5" s="21"/>
      <c r="B5" s="21"/>
      <c r="D5" s="27"/>
      <c r="E5" s="21" t="s">
        <v>1178</v>
      </c>
      <c r="F5" s="21" t="s">
        <v>1179</v>
      </c>
      <c r="G5" s="123">
        <v>1</v>
      </c>
    </row>
    <row r="6" spans="1:12" ht="11.25" customHeight="1" x14ac:dyDescent="0.25">
      <c r="A6" s="21"/>
      <c r="B6" s="21"/>
      <c r="D6" s="27"/>
      <c r="E6" s="21" t="s">
        <v>1180</v>
      </c>
      <c r="F6" s="22" t="s">
        <v>1181</v>
      </c>
      <c r="G6" s="123">
        <v>1</v>
      </c>
    </row>
    <row r="7" spans="1:12" ht="11.25" customHeight="1" x14ac:dyDescent="0.25">
      <c r="A7" s="21"/>
      <c r="B7" s="21"/>
      <c r="D7" s="27"/>
      <c r="E7" s="21" t="s">
        <v>1182</v>
      </c>
      <c r="F7" s="21" t="s">
        <v>1183</v>
      </c>
      <c r="G7" s="123">
        <v>1</v>
      </c>
    </row>
    <row r="8" spans="1:12" ht="11.25" customHeight="1" x14ac:dyDescent="0.25">
      <c r="A8" s="21"/>
      <c r="B8" s="21"/>
      <c r="G8" s="123"/>
    </row>
    <row r="9" spans="1:12" ht="11.25" customHeight="1" x14ac:dyDescent="0.25">
      <c r="A9" s="21"/>
      <c r="B9" s="21"/>
      <c r="C9" s="21" t="s">
        <v>1184</v>
      </c>
      <c r="D9" s="21" t="s">
        <v>1185</v>
      </c>
      <c r="E9" s="21" t="s">
        <v>1186</v>
      </c>
      <c r="F9" s="22" t="s">
        <v>1187</v>
      </c>
      <c r="G9" s="123">
        <v>1</v>
      </c>
    </row>
    <row r="10" spans="1:12" ht="11.25" customHeight="1" x14ac:dyDescent="0.25">
      <c r="A10" s="21"/>
      <c r="B10" s="21"/>
      <c r="C10" s="21"/>
      <c r="E10" s="21" t="s">
        <v>1188</v>
      </c>
      <c r="F10" s="22" t="s">
        <v>1189</v>
      </c>
      <c r="G10" s="123">
        <v>1</v>
      </c>
    </row>
    <row r="11" spans="1:12" ht="11.25" customHeight="1" x14ac:dyDescent="0.25">
      <c r="A11" s="21"/>
      <c r="B11" s="21"/>
      <c r="C11" s="21"/>
      <c r="D11" s="21"/>
      <c r="E11" s="21" t="s">
        <v>1190</v>
      </c>
      <c r="F11" s="113" t="s">
        <v>1191</v>
      </c>
      <c r="G11" s="123">
        <v>1</v>
      </c>
    </row>
    <row r="12" spans="1:12" ht="11.25" customHeight="1" x14ac:dyDescent="0.25">
      <c r="A12" s="21"/>
      <c r="B12" s="21"/>
      <c r="C12" s="21"/>
      <c r="D12" s="21"/>
      <c r="E12" s="21" t="s">
        <v>1192</v>
      </c>
      <c r="F12" s="21" t="s">
        <v>1193</v>
      </c>
      <c r="G12" s="123">
        <v>1</v>
      </c>
    </row>
    <row r="13" spans="1:12" ht="11.25" customHeight="1" x14ac:dyDescent="0.25">
      <c r="A13" s="21"/>
      <c r="B13" s="21"/>
      <c r="C13" s="21"/>
      <c r="D13" s="21"/>
      <c r="E13" s="21" t="s">
        <v>1194</v>
      </c>
      <c r="F13" s="21" t="s">
        <v>1195</v>
      </c>
      <c r="G13" s="123">
        <v>1</v>
      </c>
    </row>
    <row r="14" spans="1:12" ht="11.25" customHeight="1" x14ac:dyDescent="0.25">
      <c r="A14" s="21"/>
      <c r="B14" s="21"/>
      <c r="C14" s="21"/>
      <c r="D14" s="21"/>
      <c r="E14" s="21" t="s">
        <v>1196</v>
      </c>
      <c r="F14" s="22" t="s">
        <v>1197</v>
      </c>
      <c r="G14" s="123">
        <v>1</v>
      </c>
    </row>
    <row r="15" spans="1:12" ht="11.25" customHeight="1" x14ac:dyDescent="0.25">
      <c r="A15" s="21"/>
      <c r="B15" s="21"/>
      <c r="C15" s="21"/>
      <c r="D15" s="21"/>
      <c r="E15" s="21" t="s">
        <v>1198</v>
      </c>
      <c r="F15" s="114" t="s">
        <v>1199</v>
      </c>
      <c r="G15" s="123">
        <v>1</v>
      </c>
    </row>
    <row r="16" spans="1:12" ht="11.25" customHeight="1" x14ac:dyDescent="0.25">
      <c r="A16" s="21"/>
      <c r="B16" s="21"/>
      <c r="C16" s="21"/>
      <c r="D16" s="21"/>
      <c r="E16" s="21" t="s">
        <v>1200</v>
      </c>
      <c r="F16" s="22" t="s">
        <v>1201</v>
      </c>
      <c r="G16" s="123">
        <v>1</v>
      </c>
    </row>
    <row r="17" spans="1:7" ht="11.25" customHeight="1" x14ac:dyDescent="0.25">
      <c r="A17" s="23"/>
      <c r="B17" s="27"/>
      <c r="C17" s="21"/>
      <c r="D17" s="27"/>
      <c r="E17" s="21" t="s">
        <v>1202</v>
      </c>
      <c r="F17" s="22" t="s">
        <v>1203</v>
      </c>
      <c r="G17" s="123">
        <v>1</v>
      </c>
    </row>
    <row r="18" spans="1:7" ht="11.25" customHeight="1" x14ac:dyDescent="0.25">
      <c r="A18" s="23"/>
      <c r="B18" s="27"/>
      <c r="C18" s="27"/>
      <c r="E18" s="21" t="s">
        <v>1204</v>
      </c>
      <c r="F18" s="22" t="s">
        <v>1205</v>
      </c>
      <c r="G18" s="123">
        <v>1</v>
      </c>
    </row>
    <row r="19" spans="1:7" ht="11.25" customHeight="1" x14ac:dyDescent="0.25">
      <c r="A19" s="23"/>
      <c r="B19" s="27"/>
      <c r="C19" s="27"/>
      <c r="D19" s="27"/>
      <c r="E19" s="27"/>
      <c r="F19" s="27"/>
      <c r="G19" s="123"/>
    </row>
    <row r="20" spans="1:7" ht="11.25" customHeight="1" x14ac:dyDescent="0.25">
      <c r="A20" s="21"/>
      <c r="C20" s="21" t="s">
        <v>1206</v>
      </c>
      <c r="D20" s="21" t="s">
        <v>1207</v>
      </c>
      <c r="E20" s="21" t="s">
        <v>1208</v>
      </c>
      <c r="F20" s="21" t="s">
        <v>1209</v>
      </c>
      <c r="G20" s="123">
        <v>1</v>
      </c>
    </row>
    <row r="21" spans="1:7" ht="11.25" customHeight="1" x14ac:dyDescent="0.25">
      <c r="A21" s="21"/>
      <c r="C21" s="21"/>
      <c r="D21" s="21"/>
      <c r="E21" s="21" t="s">
        <v>1210</v>
      </c>
      <c r="F21" s="21" t="s">
        <v>1211</v>
      </c>
      <c r="G21" s="123">
        <v>1</v>
      </c>
    </row>
    <row r="22" spans="1:7" ht="11.25" customHeight="1" x14ac:dyDescent="0.25">
      <c r="A22" s="21"/>
      <c r="C22" s="27"/>
      <c r="E22" s="21" t="s">
        <v>1212</v>
      </c>
      <c r="F22" s="22" t="s">
        <v>1213</v>
      </c>
      <c r="G22" s="123">
        <v>1</v>
      </c>
    </row>
    <row r="23" spans="1:7" ht="11.25" customHeight="1" x14ac:dyDescent="0.25">
      <c r="A23" s="21"/>
      <c r="C23" s="27"/>
      <c r="E23" s="21" t="s">
        <v>1214</v>
      </c>
      <c r="F23" s="27" t="s">
        <v>1215</v>
      </c>
      <c r="G23" s="123">
        <v>1</v>
      </c>
    </row>
    <row r="24" spans="1:7" ht="11.25" customHeight="1" x14ac:dyDescent="0.25">
      <c r="A24" s="21"/>
      <c r="C24" s="21"/>
      <c r="D24" s="21"/>
      <c r="E24" s="21" t="s">
        <v>1216</v>
      </c>
      <c r="F24" s="22" t="s">
        <v>1217</v>
      </c>
      <c r="G24" s="123">
        <v>1</v>
      </c>
    </row>
    <row r="25" spans="1:7" ht="11.25" customHeight="1" x14ac:dyDescent="0.25">
      <c r="A25" s="21"/>
      <c r="C25" s="21"/>
      <c r="D25" s="21"/>
      <c r="E25" s="21" t="s">
        <v>1218</v>
      </c>
      <c r="F25" s="27" t="s">
        <v>1219</v>
      </c>
      <c r="G25" s="123">
        <v>1</v>
      </c>
    </row>
    <row r="26" spans="1:7" ht="11.25" customHeight="1" x14ac:dyDescent="0.25">
      <c r="A26" s="21"/>
      <c r="C26" s="21"/>
      <c r="D26" s="21"/>
      <c r="E26" s="27"/>
      <c r="F26" s="25"/>
      <c r="G26" s="123"/>
    </row>
    <row r="27" spans="1:7" ht="11.25" customHeight="1" x14ac:dyDescent="0.25">
      <c r="A27" s="21" t="s">
        <v>1220</v>
      </c>
      <c r="B27" s="21" t="s">
        <v>1221</v>
      </c>
      <c r="C27" s="21" t="s">
        <v>1222</v>
      </c>
      <c r="D27" s="21" t="s">
        <v>1223</v>
      </c>
      <c r="E27" s="21" t="s">
        <v>1224</v>
      </c>
      <c r="F27" s="21" t="s">
        <v>1225</v>
      </c>
      <c r="G27" s="123">
        <v>1</v>
      </c>
    </row>
    <row r="28" spans="1:7" ht="11.25" customHeight="1" x14ac:dyDescent="0.25">
      <c r="A28" s="21"/>
      <c r="B28" s="21"/>
      <c r="C28" s="21"/>
      <c r="D28" s="21"/>
      <c r="E28" s="21" t="s">
        <v>1226</v>
      </c>
      <c r="F28" s="22" t="s">
        <v>1227</v>
      </c>
      <c r="G28" s="123">
        <v>1</v>
      </c>
    </row>
    <row r="29" spans="1:7" ht="11.25" customHeight="1" x14ac:dyDescent="0.25">
      <c r="A29" s="21"/>
      <c r="B29" s="21"/>
      <c r="C29" s="21"/>
      <c r="D29" s="21"/>
      <c r="E29" s="21" t="s">
        <v>1228</v>
      </c>
      <c r="F29" s="22" t="s">
        <v>1229</v>
      </c>
      <c r="G29" s="123">
        <v>1</v>
      </c>
    </row>
    <row r="30" spans="1:7" ht="11.25" customHeight="1" x14ac:dyDescent="0.25">
      <c r="A30" s="21"/>
      <c r="C30" s="21"/>
      <c r="D30" s="21"/>
      <c r="E30" s="21" t="s">
        <v>1230</v>
      </c>
      <c r="F30" s="22" t="s">
        <v>1231</v>
      </c>
      <c r="G30" s="123">
        <v>1</v>
      </c>
    </row>
    <row r="31" spans="1:7" ht="11.25" customHeight="1" x14ac:dyDescent="0.25">
      <c r="A31" s="21"/>
      <c r="C31" s="21"/>
      <c r="D31" s="21"/>
      <c r="E31" s="21" t="s">
        <v>1232</v>
      </c>
      <c r="F31" s="21" t="s">
        <v>1233</v>
      </c>
      <c r="G31" s="123">
        <v>1</v>
      </c>
    </row>
    <row r="32" spans="1:7" ht="11.25" customHeight="1" x14ac:dyDescent="0.25">
      <c r="A32" s="21"/>
      <c r="C32" s="21"/>
      <c r="D32" s="21"/>
      <c r="E32" s="21" t="s">
        <v>1234</v>
      </c>
      <c r="F32" s="21" t="s">
        <v>1235</v>
      </c>
      <c r="G32" s="123">
        <v>1</v>
      </c>
    </row>
    <row r="33" spans="1:7" ht="11.25" customHeight="1" x14ac:dyDescent="0.25">
      <c r="A33" s="21"/>
      <c r="B33" s="21"/>
      <c r="E33" s="21" t="s">
        <v>1236</v>
      </c>
      <c r="F33" s="22" t="s">
        <v>1237</v>
      </c>
      <c r="G33" s="123">
        <v>1</v>
      </c>
    </row>
    <row r="34" spans="1:7" ht="11.25" customHeight="1" x14ac:dyDescent="0.25">
      <c r="A34" s="21"/>
      <c r="B34" s="21"/>
      <c r="E34" s="21" t="s">
        <v>1238</v>
      </c>
      <c r="F34" s="22" t="s">
        <v>1239</v>
      </c>
      <c r="G34" s="123">
        <v>1</v>
      </c>
    </row>
    <row r="35" spans="1:7" ht="11.25" customHeight="1" x14ac:dyDescent="0.25">
      <c r="A35" s="21"/>
      <c r="B35" s="21"/>
      <c r="C35" s="21"/>
      <c r="G35" s="123"/>
    </row>
    <row r="36" spans="1:7" ht="11.25" customHeight="1" x14ac:dyDescent="0.25">
      <c r="A36" s="21"/>
      <c r="B36" s="21"/>
      <c r="C36" s="21" t="s">
        <v>1240</v>
      </c>
      <c r="D36" s="21" t="s">
        <v>1241</v>
      </c>
      <c r="E36" s="21" t="s">
        <v>1242</v>
      </c>
      <c r="F36" s="21" t="s">
        <v>1243</v>
      </c>
      <c r="G36" s="123">
        <v>1</v>
      </c>
    </row>
    <row r="37" spans="1:7" ht="11.25" customHeight="1" x14ac:dyDescent="0.25">
      <c r="A37" s="21"/>
      <c r="B37" s="21"/>
      <c r="C37" s="21"/>
      <c r="D37" s="21"/>
      <c r="E37" s="21" t="s">
        <v>1244</v>
      </c>
      <c r="F37" s="27" t="s">
        <v>1245</v>
      </c>
      <c r="G37" s="123">
        <v>1</v>
      </c>
    </row>
    <row r="38" spans="1:7" ht="11.25" customHeight="1" x14ac:dyDescent="0.25">
      <c r="A38" s="21"/>
      <c r="B38" s="21"/>
      <c r="D38" s="19"/>
      <c r="E38" s="21" t="s">
        <v>1246</v>
      </c>
      <c r="F38" s="21" t="s">
        <v>1247</v>
      </c>
      <c r="G38" s="123">
        <v>1</v>
      </c>
    </row>
    <row r="39" spans="1:7" ht="11.25" customHeight="1" x14ac:dyDescent="0.25">
      <c r="A39" s="21"/>
      <c r="B39" s="21"/>
      <c r="D39" s="19"/>
      <c r="E39" s="21" t="s">
        <v>1248</v>
      </c>
      <c r="F39" s="21" t="s">
        <v>1249</v>
      </c>
      <c r="G39" s="123">
        <v>1</v>
      </c>
    </row>
    <row r="40" spans="1:7" ht="11.25" customHeight="1" x14ac:dyDescent="0.25">
      <c r="A40" s="21"/>
      <c r="B40" s="21"/>
      <c r="D40" s="19"/>
      <c r="G40" s="123"/>
    </row>
    <row r="41" spans="1:7" ht="11.25" customHeight="1" x14ac:dyDescent="0.25">
      <c r="A41" s="21" t="s">
        <v>1250</v>
      </c>
      <c r="B41" s="21" t="s">
        <v>1251</v>
      </c>
      <c r="C41" s="21" t="s">
        <v>1252</v>
      </c>
      <c r="D41" s="21" t="s">
        <v>1253</v>
      </c>
      <c r="E41" s="21" t="s">
        <v>1254</v>
      </c>
      <c r="F41" s="21" t="s">
        <v>1255</v>
      </c>
      <c r="G41" s="123">
        <v>1</v>
      </c>
    </row>
    <row r="42" spans="1:7" ht="11.25" customHeight="1" x14ac:dyDescent="0.25">
      <c r="A42" s="21"/>
      <c r="B42" s="21"/>
      <c r="E42" s="21" t="s">
        <v>1256</v>
      </c>
      <c r="F42" s="21" t="s">
        <v>1257</v>
      </c>
      <c r="G42" s="123">
        <v>1</v>
      </c>
    </row>
    <row r="43" spans="1:7" ht="11.25" customHeight="1" x14ac:dyDescent="0.25">
      <c r="G43" s="123"/>
    </row>
    <row r="44" spans="1:7" ht="11.25" customHeight="1" x14ac:dyDescent="0.25">
      <c r="C44" s="21" t="s">
        <v>1258</v>
      </c>
      <c r="D44" s="21" t="s">
        <v>1259</v>
      </c>
      <c r="E44" s="21" t="s">
        <v>1260</v>
      </c>
      <c r="F44" s="19" t="s">
        <v>1261</v>
      </c>
      <c r="G44" s="123">
        <v>1</v>
      </c>
    </row>
    <row r="45" spans="1:7" ht="11.25" customHeight="1" x14ac:dyDescent="0.25">
      <c r="E45" s="21" t="s">
        <v>1262</v>
      </c>
      <c r="F45" s="21" t="s">
        <v>1263</v>
      </c>
      <c r="G45" s="123">
        <v>1</v>
      </c>
    </row>
    <row r="46" spans="1:7" ht="11.25" customHeight="1" x14ac:dyDescent="0.25">
      <c r="G46" s="123"/>
    </row>
    <row r="47" spans="1:7" ht="11.25" customHeight="1" x14ac:dyDescent="0.25">
      <c r="A47" s="21"/>
      <c r="C47" s="21" t="s">
        <v>1264</v>
      </c>
      <c r="D47" s="22" t="s">
        <v>1265</v>
      </c>
      <c r="E47" s="27" t="s">
        <v>1266</v>
      </c>
      <c r="F47" s="22" t="s">
        <v>1267</v>
      </c>
      <c r="G47" s="123">
        <v>1</v>
      </c>
    </row>
    <row r="48" spans="1:7" ht="11.25" customHeight="1" x14ac:dyDescent="0.25">
      <c r="D48" s="27"/>
      <c r="E48" s="27" t="s">
        <v>1268</v>
      </c>
      <c r="F48" s="22" t="s">
        <v>1269</v>
      </c>
      <c r="G48" s="123">
        <v>1</v>
      </c>
    </row>
    <row r="49" spans="3:7" ht="11.25" customHeight="1" x14ac:dyDescent="0.25">
      <c r="D49" s="27"/>
      <c r="E49" s="27" t="s">
        <v>1270</v>
      </c>
      <c r="F49" s="22" t="s">
        <v>1271</v>
      </c>
      <c r="G49" s="123">
        <v>1</v>
      </c>
    </row>
    <row r="50" spans="3:7" ht="11.25" customHeight="1" x14ac:dyDescent="0.25">
      <c r="D50" s="27"/>
      <c r="E50" s="27" t="s">
        <v>1272</v>
      </c>
      <c r="F50" s="22" t="s">
        <v>1273</v>
      </c>
      <c r="G50" s="123">
        <v>1</v>
      </c>
    </row>
    <row r="51" spans="3:7" ht="11.25" customHeight="1" x14ac:dyDescent="0.25">
      <c r="C51" s="27"/>
      <c r="D51" s="27"/>
      <c r="E51" s="27" t="s">
        <v>1274</v>
      </c>
      <c r="F51" s="22" t="s">
        <v>1275</v>
      </c>
      <c r="G51" s="123">
        <v>1</v>
      </c>
    </row>
    <row r="52" spans="3:7" ht="11.25" customHeight="1" x14ac:dyDescent="0.25">
      <c r="C52" s="27"/>
      <c r="D52" s="27"/>
      <c r="E52" s="27" t="s">
        <v>1276</v>
      </c>
      <c r="F52" s="22" t="s">
        <v>1277</v>
      </c>
      <c r="G52" s="123">
        <v>1</v>
      </c>
    </row>
    <row r="53" spans="3:7" ht="11.25" customHeight="1" x14ac:dyDescent="0.25">
      <c r="C53" s="27"/>
      <c r="D53" s="27"/>
      <c r="E53" s="27" t="s">
        <v>1278</v>
      </c>
      <c r="F53" s="22" t="s">
        <v>1279</v>
      </c>
      <c r="G53" s="123">
        <v>1</v>
      </c>
    </row>
    <row r="54" spans="3:7" ht="11.25" customHeight="1" x14ac:dyDescent="0.25">
      <c r="C54" s="27"/>
      <c r="D54" s="27"/>
      <c r="E54" s="27" t="s">
        <v>1280</v>
      </c>
      <c r="F54" s="22" t="s">
        <v>1281</v>
      </c>
      <c r="G54" s="123">
        <v>1</v>
      </c>
    </row>
    <row r="55" spans="3:7" ht="11.25" customHeight="1" x14ac:dyDescent="0.25">
      <c r="C55" s="27"/>
      <c r="D55" s="27"/>
      <c r="E55" s="27" t="s">
        <v>1282</v>
      </c>
      <c r="F55" s="22" t="s">
        <v>1283</v>
      </c>
      <c r="G55" s="123">
        <v>1</v>
      </c>
    </row>
    <row r="56" spans="3:7" ht="11.25" customHeight="1" x14ac:dyDescent="0.25">
      <c r="C56" s="27"/>
      <c r="D56" s="27"/>
      <c r="E56" s="27" t="s">
        <v>1284</v>
      </c>
      <c r="F56" s="22" t="s">
        <v>1285</v>
      </c>
      <c r="G56" s="123">
        <v>1</v>
      </c>
    </row>
    <row r="57" spans="3:7" ht="11.25" customHeight="1" x14ac:dyDescent="0.25">
      <c r="C57" s="27"/>
      <c r="E57" s="25"/>
      <c r="F57" s="25"/>
    </row>
    <row r="58" spans="3:7" ht="11.25" customHeight="1" x14ac:dyDescent="0.25">
      <c r="C58" s="27"/>
      <c r="E58" s="25"/>
      <c r="F58" s="25"/>
    </row>
    <row r="59" spans="3:7" ht="11.25" customHeight="1" x14ac:dyDescent="0.25">
      <c r="C59" s="27"/>
      <c r="E59" s="25"/>
      <c r="F59" s="25"/>
    </row>
    <row r="60" spans="3:7" ht="11.25" customHeight="1" x14ac:dyDescent="0.25">
      <c r="C60" s="27"/>
      <c r="E60" s="25"/>
      <c r="F60" s="25"/>
    </row>
    <row r="61" spans="3:7" ht="11.25" customHeight="1" x14ac:dyDescent="0.25"/>
    <row r="62" spans="3:7" ht="11.25" customHeight="1" x14ac:dyDescent="0.25"/>
    <row r="63" spans="3:7" ht="11.25" customHeight="1" x14ac:dyDescent="0.25"/>
    <row r="64" spans="3:7" ht="11.25" customHeight="1" x14ac:dyDescent="0.25"/>
    <row r="65" spans="5:6" ht="11.25" customHeight="1" x14ac:dyDescent="0.25"/>
    <row r="66" spans="5:6" ht="11.25" customHeight="1" x14ac:dyDescent="0.25"/>
    <row r="67" spans="5:6" ht="11.25" customHeight="1" x14ac:dyDescent="0.25"/>
    <row r="68" spans="5:6" ht="11.25" customHeight="1" x14ac:dyDescent="0.25"/>
    <row r="69" spans="5:6" ht="11.25" customHeight="1" x14ac:dyDescent="0.25"/>
    <row r="70" spans="5:6" ht="11.25" customHeight="1" x14ac:dyDescent="0.25"/>
    <row r="71" spans="5:6" ht="11.25" customHeight="1" x14ac:dyDescent="0.25"/>
    <row r="72" spans="5:6" ht="11.25" customHeight="1" x14ac:dyDescent="0.25">
      <c r="E72" s="25"/>
      <c r="F72" s="25"/>
    </row>
    <row r="73" spans="5:6" ht="11.25" customHeight="1" x14ac:dyDescent="0.25">
      <c r="E73" s="25"/>
      <c r="F73" s="25"/>
    </row>
    <row r="74" spans="5:6" ht="11.25" customHeight="1" x14ac:dyDescent="0.25">
      <c r="E74" s="25"/>
      <c r="F74" s="25"/>
    </row>
    <row r="75" spans="5:6" ht="11.25" customHeight="1" x14ac:dyDescent="0.25">
      <c r="E75" s="25"/>
      <c r="F75" s="25"/>
    </row>
    <row r="76" spans="5:6" ht="11.25" customHeight="1" x14ac:dyDescent="0.25">
      <c r="E76" s="25"/>
      <c r="F76" s="25"/>
    </row>
    <row r="77" spans="5:6" ht="11.25" customHeight="1" x14ac:dyDescent="0.25">
      <c r="E77" s="25"/>
      <c r="F77" s="25"/>
    </row>
    <row r="78" spans="5:6" ht="11.25" customHeight="1" x14ac:dyDescent="0.25">
      <c r="E78" s="25"/>
      <c r="F78" s="25"/>
    </row>
    <row r="79" spans="5:6" ht="11.25" customHeight="1" x14ac:dyDescent="0.25">
      <c r="E79" s="25"/>
      <c r="F79" s="25"/>
    </row>
    <row r="80" spans="5:6" ht="11.25" customHeight="1" x14ac:dyDescent="0.25">
      <c r="E80" s="25"/>
      <c r="F80" s="25"/>
    </row>
    <row r="81" spans="5:6" ht="11.25" customHeight="1" x14ac:dyDescent="0.25">
      <c r="E81" s="25"/>
      <c r="F81" s="25"/>
    </row>
    <row r="82" spans="5:6" ht="11.25" customHeight="1" x14ac:dyDescent="0.25">
      <c r="E82" s="25"/>
      <c r="F82" s="25"/>
    </row>
    <row r="83" spans="5:6" ht="11.25" customHeight="1" x14ac:dyDescent="0.25">
      <c r="E83" s="25"/>
      <c r="F83" s="25"/>
    </row>
    <row r="84" spans="5:6" ht="11.25" customHeight="1" x14ac:dyDescent="0.25">
      <c r="E84" s="25"/>
      <c r="F84" s="25"/>
    </row>
    <row r="85" spans="5:6" ht="11.25" customHeight="1" x14ac:dyDescent="0.25">
      <c r="E85" s="25"/>
      <c r="F85" s="25"/>
    </row>
    <row r="86" spans="5:6" ht="11.25" customHeight="1" x14ac:dyDescent="0.25">
      <c r="E86" s="25"/>
      <c r="F86" s="25"/>
    </row>
    <row r="87" spans="5:6" ht="11.25" customHeight="1" x14ac:dyDescent="0.25">
      <c r="E87" s="25"/>
      <c r="F87" s="25"/>
    </row>
    <row r="88" spans="5:6" ht="11.25" customHeight="1" x14ac:dyDescent="0.25">
      <c r="E88" s="25"/>
      <c r="F88" s="25"/>
    </row>
    <row r="89" spans="5:6" ht="11.25" customHeight="1" x14ac:dyDescent="0.25">
      <c r="E89" s="25"/>
      <c r="F89" s="25"/>
    </row>
    <row r="90" spans="5:6" ht="11.25" customHeight="1" x14ac:dyDescent="0.25">
      <c r="E90" s="25"/>
      <c r="F90" s="25"/>
    </row>
    <row r="91" spans="5:6" ht="11.25" customHeight="1" x14ac:dyDescent="0.25">
      <c r="E91" s="25"/>
      <c r="F91" s="25"/>
    </row>
    <row r="92" spans="5:6" ht="11.25" customHeight="1" x14ac:dyDescent="0.25">
      <c r="E92" s="25"/>
      <c r="F92" s="25"/>
    </row>
    <row r="93" spans="5:6" ht="11.25" customHeight="1" x14ac:dyDescent="0.25">
      <c r="E93" s="25"/>
      <c r="F93" s="25"/>
    </row>
    <row r="94" spans="5:6" ht="11.25" customHeight="1" x14ac:dyDescent="0.25">
      <c r="E94" s="25"/>
      <c r="F94" s="25"/>
    </row>
    <row r="95" spans="5:6" ht="11.25" customHeight="1" x14ac:dyDescent="0.25">
      <c r="E95" s="25"/>
      <c r="F95" s="25"/>
    </row>
    <row r="96" spans="5:6" ht="11.25" customHeight="1" x14ac:dyDescent="0.25">
      <c r="E96" s="25"/>
      <c r="F96" s="25"/>
    </row>
    <row r="97" spans="5:6" ht="11.25" customHeight="1" x14ac:dyDescent="0.25">
      <c r="E97" s="25"/>
      <c r="F97" s="25"/>
    </row>
    <row r="98" spans="5:6" ht="11.25" customHeight="1" x14ac:dyDescent="0.25">
      <c r="E98" s="25"/>
      <c r="F98" s="25"/>
    </row>
    <row r="99" spans="5:6" ht="11.25" customHeight="1" x14ac:dyDescent="0.25">
      <c r="E99" s="25"/>
      <c r="F99" s="25"/>
    </row>
    <row r="100" spans="5:6" ht="11.25" customHeight="1" x14ac:dyDescent="0.25">
      <c r="E100" s="25"/>
      <c r="F100" s="25"/>
    </row>
    <row r="101" spans="5:6" ht="12" customHeight="1" x14ac:dyDescent="0.25">
      <c r="E101" s="25"/>
      <c r="F101" s="25"/>
    </row>
    <row r="102" spans="5:6" ht="12" customHeight="1" x14ac:dyDescent="0.25">
      <c r="E102" s="25"/>
      <c r="F102" s="25"/>
    </row>
    <row r="103" spans="5:6" ht="12" customHeight="1" x14ac:dyDescent="0.25">
      <c r="E103" s="25"/>
      <c r="F103" s="25"/>
    </row>
    <row r="104" spans="5:6" ht="12" customHeight="1" x14ac:dyDescent="0.25">
      <c r="E104" s="25"/>
      <c r="F104" s="25"/>
    </row>
    <row r="105" spans="5:6" ht="12" customHeight="1" x14ac:dyDescent="0.25">
      <c r="E105" s="25"/>
      <c r="F105" s="25"/>
    </row>
    <row r="106" spans="5:6" ht="12" customHeight="1" x14ac:dyDescent="0.25">
      <c r="E106" s="25"/>
      <c r="F106" s="25"/>
    </row>
    <row r="107" spans="5:6" ht="12" customHeight="1" x14ac:dyDescent="0.25">
      <c r="E107" s="25"/>
      <c r="F107" s="25"/>
    </row>
    <row r="108" spans="5:6" ht="12" customHeight="1" x14ac:dyDescent="0.25">
      <c r="E108" s="25"/>
      <c r="F108" s="25"/>
    </row>
    <row r="109" spans="5:6" ht="12" customHeight="1" x14ac:dyDescent="0.25">
      <c r="E109" s="25"/>
      <c r="F109" s="25"/>
    </row>
    <row r="110" spans="5:6" ht="12" customHeight="1" x14ac:dyDescent="0.25">
      <c r="E110" s="25"/>
      <c r="F110" s="25"/>
    </row>
    <row r="111" spans="5:6" ht="12" customHeight="1" x14ac:dyDescent="0.25">
      <c r="E111" s="25"/>
      <c r="F111" s="25"/>
    </row>
    <row r="112" spans="5:6" ht="12" customHeight="1" x14ac:dyDescent="0.25">
      <c r="E112" s="25"/>
      <c r="F112" s="25"/>
    </row>
    <row r="113" spans="5:6" ht="12" customHeight="1" x14ac:dyDescent="0.25">
      <c r="E113" s="25"/>
      <c r="F113" s="25"/>
    </row>
    <row r="114" spans="5:6" ht="12" customHeight="1" x14ac:dyDescent="0.25">
      <c r="E114" s="25"/>
      <c r="F114" s="25"/>
    </row>
    <row r="115" spans="5:6" ht="12" customHeight="1" x14ac:dyDescent="0.25">
      <c r="E115" s="25"/>
      <c r="F115" s="25"/>
    </row>
    <row r="116" spans="5:6" ht="12" customHeight="1" x14ac:dyDescent="0.25">
      <c r="E116" s="25"/>
      <c r="F116" s="25"/>
    </row>
    <row r="117" spans="5:6" ht="12" customHeight="1" x14ac:dyDescent="0.25">
      <c r="E117" s="25"/>
      <c r="F117" s="25"/>
    </row>
    <row r="118" spans="5:6" ht="12" customHeight="1" x14ac:dyDescent="0.25">
      <c r="E118" s="25"/>
      <c r="F118" s="25"/>
    </row>
    <row r="119" spans="5:6" ht="12" customHeight="1" x14ac:dyDescent="0.25">
      <c r="E119" s="25"/>
      <c r="F119" s="25"/>
    </row>
    <row r="120" spans="5:6" ht="12" customHeight="1" x14ac:dyDescent="0.25">
      <c r="E120" s="25"/>
      <c r="F120" s="25"/>
    </row>
    <row r="121" spans="5:6" ht="12" customHeight="1" x14ac:dyDescent="0.25">
      <c r="E121" s="25"/>
      <c r="F121" s="25"/>
    </row>
    <row r="122" spans="5:6" ht="12" customHeight="1" x14ac:dyDescent="0.25">
      <c r="E122" s="25"/>
      <c r="F122" s="25"/>
    </row>
    <row r="123" spans="5:6" ht="12" customHeight="1" x14ac:dyDescent="0.25">
      <c r="E123" s="25"/>
      <c r="F123" s="25"/>
    </row>
    <row r="124" spans="5:6" ht="12" customHeight="1" x14ac:dyDescent="0.25">
      <c r="E124" s="25"/>
      <c r="F124" s="25"/>
    </row>
    <row r="125" spans="5:6" ht="12" customHeight="1" x14ac:dyDescent="0.25">
      <c r="E125" s="25"/>
      <c r="F125" s="25"/>
    </row>
    <row r="126" spans="5:6" ht="12" customHeight="1" x14ac:dyDescent="0.25">
      <c r="E126" s="25"/>
      <c r="F126" s="25"/>
    </row>
    <row r="127" spans="5:6" ht="12" customHeight="1" x14ac:dyDescent="0.25">
      <c r="E127" s="25"/>
      <c r="F127" s="25"/>
    </row>
    <row r="128" spans="5:6" ht="12" customHeight="1" x14ac:dyDescent="0.25">
      <c r="E128" s="25"/>
      <c r="F128" s="25"/>
    </row>
    <row r="129" spans="5:6" ht="12" customHeight="1" x14ac:dyDescent="0.25">
      <c r="E129" s="25"/>
      <c r="F129" s="25"/>
    </row>
    <row r="130" spans="5:6" ht="12" customHeight="1" x14ac:dyDescent="0.25">
      <c r="E130" s="25"/>
      <c r="F130" s="25"/>
    </row>
    <row r="131" spans="5:6" ht="12" customHeight="1" x14ac:dyDescent="0.25">
      <c r="E131" s="25"/>
      <c r="F131" s="25"/>
    </row>
    <row r="132" spans="5:6" ht="12" customHeight="1" x14ac:dyDescent="0.25">
      <c r="E132" s="25"/>
      <c r="F132" s="25"/>
    </row>
    <row r="133" spans="5:6" ht="12" customHeight="1" x14ac:dyDescent="0.25">
      <c r="E133" s="25"/>
      <c r="F133" s="25"/>
    </row>
    <row r="134" spans="5:6" ht="12" customHeight="1" x14ac:dyDescent="0.25">
      <c r="E134" s="25"/>
      <c r="F134" s="25"/>
    </row>
    <row r="135" spans="5:6" ht="12" customHeight="1" x14ac:dyDescent="0.25">
      <c r="E135" s="25"/>
      <c r="F135" s="25"/>
    </row>
    <row r="136" spans="5:6" ht="12" customHeight="1" x14ac:dyDescent="0.25">
      <c r="E136" s="25"/>
      <c r="F136" s="25"/>
    </row>
    <row r="137" spans="5:6" ht="12" customHeight="1" x14ac:dyDescent="0.25">
      <c r="E137" s="25"/>
      <c r="F137" s="25"/>
    </row>
    <row r="138" spans="5:6" ht="12" customHeight="1" x14ac:dyDescent="0.25">
      <c r="E138" s="25"/>
      <c r="F138" s="25"/>
    </row>
    <row r="139" spans="5:6" ht="12" customHeight="1" x14ac:dyDescent="0.25">
      <c r="E139" s="25"/>
      <c r="F139" s="25"/>
    </row>
    <row r="140" spans="5:6" ht="12" customHeight="1" x14ac:dyDescent="0.25">
      <c r="E140" s="25"/>
      <c r="F140" s="25"/>
    </row>
    <row r="141" spans="5:6" ht="12" customHeight="1" x14ac:dyDescent="0.25">
      <c r="E141" s="25"/>
      <c r="F141" s="2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O83"/>
  <sheetViews>
    <sheetView zoomScale="115" zoomScaleNormal="115" workbookViewId="0">
      <pane xSplit="31485" topLeftCell="J1"/>
      <selection activeCell="D14" sqref="D14"/>
      <selection pane="topRight" activeCell="J33" sqref="J33"/>
    </sheetView>
  </sheetViews>
  <sheetFormatPr defaultColWidth="11.42578125" defaultRowHeight="12.75" x14ac:dyDescent="0.25"/>
  <cols>
    <col min="1" max="1" width="4.5703125" style="14" customWidth="1"/>
    <col min="2" max="2" width="32.7109375" style="14" customWidth="1"/>
    <col min="3" max="3" width="6.85546875" style="14" customWidth="1"/>
    <col min="4" max="4" width="56.140625" style="14" customWidth="1"/>
    <col min="5" max="5" width="6.28515625" style="14" customWidth="1"/>
    <col min="6" max="6" width="109" style="14" customWidth="1"/>
    <col min="7" max="7" width="5" style="14" customWidth="1"/>
    <col min="8" max="8" width="19" style="14" customWidth="1"/>
    <col min="9" max="16384" width="11.42578125" style="14"/>
  </cols>
  <sheetData>
    <row r="1" spans="1:15" ht="12" customHeight="1" x14ac:dyDescent="0.25">
      <c r="B1" s="16" t="s">
        <v>1286</v>
      </c>
      <c r="D1" s="16" t="s">
        <v>1287</v>
      </c>
      <c r="F1" s="16" t="s">
        <v>1288</v>
      </c>
      <c r="G1" s="122" t="s">
        <v>1289</v>
      </c>
      <c r="H1" s="39"/>
      <c r="I1" s="39"/>
      <c r="J1" s="39"/>
      <c r="K1" s="39"/>
      <c r="L1" s="39"/>
      <c r="M1" s="40"/>
      <c r="N1" s="40"/>
      <c r="O1" s="40"/>
    </row>
    <row r="2" spans="1:15" ht="11.25" customHeight="1" x14ac:dyDescent="0.25">
      <c r="A2" s="14" t="s">
        <v>1290</v>
      </c>
      <c r="B2" s="14" t="s">
        <v>1291</v>
      </c>
      <c r="C2" s="14" t="s">
        <v>1292</v>
      </c>
      <c r="D2" s="14" t="s">
        <v>1293</v>
      </c>
      <c r="E2" s="14" t="s">
        <v>1294</v>
      </c>
      <c r="F2" s="28" t="s">
        <v>1295</v>
      </c>
      <c r="G2" s="123">
        <v>1</v>
      </c>
    </row>
    <row r="3" spans="1:15" ht="11.25" customHeight="1" x14ac:dyDescent="0.25">
      <c r="E3" s="14" t="s">
        <v>1296</v>
      </c>
      <c r="F3" s="14" t="s">
        <v>1297</v>
      </c>
      <c r="G3" s="123">
        <v>1</v>
      </c>
    </row>
    <row r="4" spans="1:15" ht="11.25" customHeight="1" x14ac:dyDescent="0.25">
      <c r="E4" s="14" t="s">
        <v>1298</v>
      </c>
      <c r="F4" s="115" t="s">
        <v>1299</v>
      </c>
      <c r="G4" s="123">
        <v>1</v>
      </c>
    </row>
    <row r="5" spans="1:15" ht="11.25" customHeight="1" x14ac:dyDescent="0.25">
      <c r="E5" s="14" t="s">
        <v>1300</v>
      </c>
      <c r="F5" s="20" t="s">
        <v>1301</v>
      </c>
      <c r="G5" s="123">
        <v>1</v>
      </c>
    </row>
    <row r="6" spans="1:15" ht="11.25" customHeight="1" x14ac:dyDescent="0.25">
      <c r="B6" s="15"/>
      <c r="C6" s="15"/>
      <c r="D6" s="15"/>
      <c r="E6" s="15"/>
      <c r="F6" s="15"/>
      <c r="G6" s="123"/>
    </row>
    <row r="7" spans="1:15" ht="11.25" customHeight="1" x14ac:dyDescent="0.25">
      <c r="C7" s="14" t="s">
        <v>1302</v>
      </c>
      <c r="D7" s="30" t="s">
        <v>1303</v>
      </c>
      <c r="E7" s="15" t="s">
        <v>1304</v>
      </c>
      <c r="F7" s="15" t="s">
        <v>1305</v>
      </c>
      <c r="G7" s="123">
        <v>1</v>
      </c>
    </row>
    <row r="8" spans="1:15" ht="11.25" customHeight="1" x14ac:dyDescent="0.25">
      <c r="D8" s="15"/>
      <c r="E8" s="15" t="s">
        <v>1306</v>
      </c>
      <c r="F8" s="15" t="s">
        <v>1307</v>
      </c>
      <c r="G8" s="123">
        <v>1</v>
      </c>
    </row>
    <row r="9" spans="1:15" ht="11.25" customHeight="1" x14ac:dyDescent="0.25">
      <c r="D9" s="15"/>
      <c r="E9" s="15" t="s">
        <v>1308</v>
      </c>
      <c r="F9" s="15" t="s">
        <v>1309</v>
      </c>
      <c r="G9" s="123">
        <v>1</v>
      </c>
    </row>
    <row r="10" spans="1:15" ht="11.25" customHeight="1" x14ac:dyDescent="0.25">
      <c r="D10" s="15"/>
      <c r="E10" s="15" t="s">
        <v>1310</v>
      </c>
      <c r="F10" s="15" t="s">
        <v>1311</v>
      </c>
      <c r="G10" s="123">
        <v>1</v>
      </c>
    </row>
    <row r="11" spans="1:15" ht="11.25" customHeight="1" x14ac:dyDescent="0.25">
      <c r="G11" s="123"/>
    </row>
    <row r="12" spans="1:15" ht="11.25" customHeight="1" x14ac:dyDescent="0.25">
      <c r="A12" s="14" t="s">
        <v>1312</v>
      </c>
      <c r="B12" s="15" t="s">
        <v>1313</v>
      </c>
      <c r="C12" s="15" t="s">
        <v>1314</v>
      </c>
      <c r="D12" s="14" t="s">
        <v>1315</v>
      </c>
      <c r="E12" s="14" t="s">
        <v>1316</v>
      </c>
      <c r="F12" s="14" t="s">
        <v>1317</v>
      </c>
      <c r="G12" s="123">
        <v>1</v>
      </c>
    </row>
    <row r="13" spans="1:15" ht="11.25" customHeight="1" x14ac:dyDescent="0.25">
      <c r="B13" s="15"/>
      <c r="E13" s="14" t="s">
        <v>1318</v>
      </c>
      <c r="F13" s="14" t="s">
        <v>1319</v>
      </c>
      <c r="G13" s="123">
        <v>1</v>
      </c>
    </row>
    <row r="14" spans="1:15" ht="11.25" customHeight="1" x14ac:dyDescent="0.25">
      <c r="E14" s="14" t="s">
        <v>1320</v>
      </c>
      <c r="F14" s="15" t="s">
        <v>1321</v>
      </c>
      <c r="G14" s="123">
        <v>1</v>
      </c>
    </row>
    <row r="15" spans="1:15" ht="11.25" customHeight="1" x14ac:dyDescent="0.25">
      <c r="E15" s="14" t="s">
        <v>1322</v>
      </c>
      <c r="F15" s="15" t="s">
        <v>1323</v>
      </c>
      <c r="G15" s="123">
        <v>1</v>
      </c>
    </row>
    <row r="16" spans="1:15" ht="11.25" customHeight="1" x14ac:dyDescent="0.25">
      <c r="D16" s="15"/>
      <c r="E16" s="14" t="s">
        <v>1324</v>
      </c>
      <c r="F16" s="15" t="s">
        <v>1325</v>
      </c>
      <c r="G16" s="123">
        <v>1</v>
      </c>
    </row>
    <row r="17" spans="1:7" ht="11.25" customHeight="1" x14ac:dyDescent="0.25">
      <c r="D17" s="15"/>
      <c r="E17" s="14" t="s">
        <v>1326</v>
      </c>
      <c r="F17" s="15" t="s">
        <v>1327</v>
      </c>
      <c r="G17" s="123">
        <v>1</v>
      </c>
    </row>
    <row r="18" spans="1:7" ht="11.25" customHeight="1" x14ac:dyDescent="0.25">
      <c r="E18" s="14" t="s">
        <v>1328</v>
      </c>
      <c r="F18" s="20" t="s">
        <v>1329</v>
      </c>
      <c r="G18" s="123">
        <v>1</v>
      </c>
    </row>
    <row r="19" spans="1:7" ht="11.25" customHeight="1" x14ac:dyDescent="0.25">
      <c r="E19" s="14" t="s">
        <v>1330</v>
      </c>
      <c r="F19" s="20" t="s">
        <v>1331</v>
      </c>
      <c r="G19" s="123">
        <v>1</v>
      </c>
    </row>
    <row r="20" spans="1:7" ht="11.25" customHeight="1" x14ac:dyDescent="0.25">
      <c r="G20" s="123"/>
    </row>
    <row r="21" spans="1:7" ht="11.25" customHeight="1" x14ac:dyDescent="0.25">
      <c r="A21" s="14" t="s">
        <v>1332</v>
      </c>
      <c r="B21" s="14" t="s">
        <v>1333</v>
      </c>
      <c r="C21" s="14" t="s">
        <v>1334</v>
      </c>
      <c r="D21" s="14" t="s">
        <v>1335</v>
      </c>
      <c r="E21" s="15" t="s">
        <v>1336</v>
      </c>
      <c r="F21" s="14" t="s">
        <v>1337</v>
      </c>
      <c r="G21" s="123">
        <v>1</v>
      </c>
    </row>
    <row r="22" spans="1:7" ht="11.25" customHeight="1" x14ac:dyDescent="0.25">
      <c r="D22" s="28"/>
      <c r="E22" s="15" t="s">
        <v>1338</v>
      </c>
      <c r="F22" s="20" t="s">
        <v>1339</v>
      </c>
      <c r="G22" s="123">
        <v>1</v>
      </c>
    </row>
    <row r="23" spans="1:7" ht="11.25" customHeight="1" x14ac:dyDescent="0.25">
      <c r="C23" s="15"/>
      <c r="D23" s="15"/>
      <c r="E23" s="15" t="s">
        <v>1340</v>
      </c>
      <c r="F23" s="15" t="s">
        <v>1341</v>
      </c>
      <c r="G23" s="123">
        <v>1</v>
      </c>
    </row>
    <row r="24" spans="1:7" ht="11.25" customHeight="1" x14ac:dyDescent="0.25">
      <c r="B24" s="16"/>
      <c r="C24" s="15"/>
      <c r="D24" s="15"/>
      <c r="E24" s="15"/>
      <c r="F24" s="15"/>
      <c r="G24" s="123"/>
    </row>
    <row r="25" spans="1:7" ht="11.25" customHeight="1" x14ac:dyDescent="0.25">
      <c r="A25" s="14" t="s">
        <v>1342</v>
      </c>
      <c r="B25" s="15" t="s">
        <v>1343</v>
      </c>
      <c r="C25" s="14" t="s">
        <v>1344</v>
      </c>
      <c r="D25" s="14" t="s">
        <v>1345</v>
      </c>
      <c r="E25" s="14" t="s">
        <v>1346</v>
      </c>
      <c r="F25" s="14" t="s">
        <v>1347</v>
      </c>
      <c r="G25" s="123">
        <v>1</v>
      </c>
    </row>
    <row r="26" spans="1:7" ht="11.25" customHeight="1" x14ac:dyDescent="0.25">
      <c r="D26" s="28"/>
      <c r="E26" s="14" t="s">
        <v>1348</v>
      </c>
      <c r="F26" s="14" t="s">
        <v>1349</v>
      </c>
      <c r="G26" s="123">
        <v>1</v>
      </c>
    </row>
    <row r="27" spans="1:7" ht="11.25" customHeight="1" x14ac:dyDescent="0.25">
      <c r="E27" s="14" t="s">
        <v>1350</v>
      </c>
      <c r="F27" s="15" t="s">
        <v>1351</v>
      </c>
      <c r="G27" s="123">
        <v>1</v>
      </c>
    </row>
    <row r="28" spans="1:7" ht="11.25" customHeight="1" x14ac:dyDescent="0.25">
      <c r="E28" s="14" t="s">
        <v>1352</v>
      </c>
      <c r="F28" s="14" t="s">
        <v>1353</v>
      </c>
      <c r="G28" s="123">
        <v>1</v>
      </c>
    </row>
    <row r="29" spans="1:7" ht="11.25" customHeight="1" x14ac:dyDescent="0.25">
      <c r="G29" s="123"/>
    </row>
    <row r="30" spans="1:7" ht="11.25" customHeight="1" x14ac:dyDescent="0.25">
      <c r="C30" s="14" t="s">
        <v>1354</v>
      </c>
      <c r="D30" s="14" t="s">
        <v>1355</v>
      </c>
      <c r="E30" s="14" t="s">
        <v>1356</v>
      </c>
      <c r="F30" s="14" t="s">
        <v>1357</v>
      </c>
      <c r="G30" s="123">
        <v>1</v>
      </c>
    </row>
    <row r="31" spans="1:7" ht="11.25" customHeight="1" x14ac:dyDescent="0.25">
      <c r="E31" s="14" t="s">
        <v>1358</v>
      </c>
      <c r="F31" s="14" t="s">
        <v>1359</v>
      </c>
      <c r="G31" s="123">
        <v>1</v>
      </c>
    </row>
    <row r="32" spans="1:7" ht="11.25" customHeight="1" x14ac:dyDescent="0.25">
      <c r="E32" s="14" t="s">
        <v>1360</v>
      </c>
      <c r="F32" s="14" t="s">
        <v>1361</v>
      </c>
      <c r="G32" s="123">
        <v>1</v>
      </c>
    </row>
    <row r="33" spans="1:7" ht="11.25" customHeight="1" x14ac:dyDescent="0.25">
      <c r="G33" s="123"/>
    </row>
    <row r="34" spans="1:7" ht="11.25" customHeight="1" x14ac:dyDescent="0.25">
      <c r="A34" s="14" t="s">
        <v>1362</v>
      </c>
      <c r="B34" s="15" t="s">
        <v>1363</v>
      </c>
      <c r="C34" s="14" t="s">
        <v>1364</v>
      </c>
      <c r="D34" s="14" t="s">
        <v>1365</v>
      </c>
      <c r="E34" s="15" t="s">
        <v>1366</v>
      </c>
      <c r="F34" s="20" t="s">
        <v>1367</v>
      </c>
      <c r="G34" s="123">
        <v>1</v>
      </c>
    </row>
    <row r="35" spans="1:7" ht="11.25" customHeight="1" x14ac:dyDescent="0.25">
      <c r="B35" s="15"/>
      <c r="E35" s="15" t="s">
        <v>1368</v>
      </c>
      <c r="F35" s="20" t="s">
        <v>1369</v>
      </c>
      <c r="G35" s="123">
        <v>1</v>
      </c>
    </row>
    <row r="36" spans="1:7" ht="11.25" customHeight="1" x14ac:dyDescent="0.25">
      <c r="B36" s="15"/>
      <c r="E36" s="15" t="s">
        <v>1370</v>
      </c>
      <c r="F36" s="28" t="s">
        <v>1371</v>
      </c>
      <c r="G36" s="123">
        <v>1</v>
      </c>
    </row>
    <row r="37" spans="1:7" ht="11.25" customHeight="1" x14ac:dyDescent="0.25">
      <c r="B37" s="15"/>
      <c r="E37" s="15" t="s">
        <v>1372</v>
      </c>
      <c r="F37" s="20" t="s">
        <v>1373</v>
      </c>
      <c r="G37" s="123">
        <v>1</v>
      </c>
    </row>
    <row r="38" spans="1:7" ht="11.25" customHeight="1" x14ac:dyDescent="0.25">
      <c r="B38" s="15"/>
      <c r="E38" s="15"/>
      <c r="F38" s="15"/>
      <c r="G38" s="123"/>
    </row>
    <row r="39" spans="1:7" ht="11.25" customHeight="1" x14ac:dyDescent="0.25">
      <c r="B39" s="15"/>
      <c r="C39" s="14" t="s">
        <v>1374</v>
      </c>
      <c r="D39" s="15" t="s">
        <v>1375</v>
      </c>
      <c r="E39" s="15" t="s">
        <v>1376</v>
      </c>
      <c r="F39" s="15" t="s">
        <v>1377</v>
      </c>
      <c r="G39" s="123">
        <v>1</v>
      </c>
    </row>
    <row r="40" spans="1:7" ht="11.25" customHeight="1" x14ac:dyDescent="0.25">
      <c r="D40" s="15"/>
      <c r="E40" s="15" t="s">
        <v>1378</v>
      </c>
      <c r="F40" s="30" t="s">
        <v>1379</v>
      </c>
      <c r="G40" s="123">
        <v>1</v>
      </c>
    </row>
    <row r="41" spans="1:7" ht="11.25" customHeight="1" x14ac:dyDescent="0.25">
      <c r="E41" s="15" t="s">
        <v>1380</v>
      </c>
      <c r="F41" s="30" t="s">
        <v>1381</v>
      </c>
      <c r="G41" s="123">
        <v>1</v>
      </c>
    </row>
    <row r="42" spans="1:7" ht="11.25" customHeight="1" x14ac:dyDescent="0.25">
      <c r="D42" s="15"/>
      <c r="E42" s="15" t="s">
        <v>1382</v>
      </c>
      <c r="F42" s="30" t="s">
        <v>1383</v>
      </c>
      <c r="G42" s="123">
        <v>1</v>
      </c>
    </row>
    <row r="43" spans="1:7" ht="11.25" customHeight="1" x14ac:dyDescent="0.25">
      <c r="E43" s="15"/>
      <c r="F43" s="30"/>
      <c r="G43" s="123"/>
    </row>
    <row r="44" spans="1:7" ht="11.25" customHeight="1" x14ac:dyDescent="0.25">
      <c r="C44" s="14" t="s">
        <v>1384</v>
      </c>
      <c r="D44" s="14" t="s">
        <v>1385</v>
      </c>
      <c r="E44" s="15" t="s">
        <v>1386</v>
      </c>
      <c r="F44" s="28" t="s">
        <v>1387</v>
      </c>
      <c r="G44" s="123">
        <v>1</v>
      </c>
    </row>
    <row r="45" spans="1:7" ht="11.25" customHeight="1" x14ac:dyDescent="0.25">
      <c r="B45" s="16"/>
      <c r="E45" s="15" t="s">
        <v>1388</v>
      </c>
      <c r="F45" s="30" t="s">
        <v>1389</v>
      </c>
      <c r="G45" s="123">
        <v>1</v>
      </c>
    </row>
    <row r="46" spans="1:7" ht="11.25" customHeight="1" x14ac:dyDescent="0.25">
      <c r="B46" s="16"/>
      <c r="E46" s="15" t="s">
        <v>1390</v>
      </c>
      <c r="F46" s="30" t="s">
        <v>1391</v>
      </c>
      <c r="G46" s="123">
        <v>1</v>
      </c>
    </row>
    <row r="47" spans="1:7" ht="10.5" customHeight="1" x14ac:dyDescent="0.25">
      <c r="B47" s="16"/>
      <c r="E47" s="15" t="s">
        <v>1392</v>
      </c>
      <c r="F47" s="30" t="s">
        <v>1393</v>
      </c>
      <c r="G47" s="123">
        <v>1</v>
      </c>
    </row>
    <row r="48" spans="1:7" ht="11.25" customHeight="1" x14ac:dyDescent="0.25">
      <c r="B48" s="16"/>
      <c r="E48" s="15"/>
      <c r="F48" s="28"/>
      <c r="G48" s="123"/>
    </row>
    <row r="49" spans="1:7" ht="11.25" customHeight="1" x14ac:dyDescent="0.25">
      <c r="C49" s="14" t="s">
        <v>1394</v>
      </c>
      <c r="D49" s="14" t="s">
        <v>1395</v>
      </c>
      <c r="E49" s="14" t="s">
        <v>1396</v>
      </c>
      <c r="F49" s="28" t="s">
        <v>1397</v>
      </c>
      <c r="G49" s="123">
        <v>1</v>
      </c>
    </row>
    <row r="50" spans="1:7" ht="11.25" customHeight="1" x14ac:dyDescent="0.25">
      <c r="E50" s="14" t="s">
        <v>1398</v>
      </c>
      <c r="F50" s="28" t="s">
        <v>1399</v>
      </c>
      <c r="G50" s="123">
        <v>1</v>
      </c>
    </row>
    <row r="51" spans="1:7" ht="11.25" customHeight="1" x14ac:dyDescent="0.25">
      <c r="E51" s="14" t="s">
        <v>1400</v>
      </c>
      <c r="F51" s="30" t="s">
        <v>1401</v>
      </c>
      <c r="G51" s="123">
        <v>1</v>
      </c>
    </row>
    <row r="52" spans="1:7" ht="11.25" customHeight="1" x14ac:dyDescent="0.25">
      <c r="F52" s="28"/>
      <c r="G52" s="123"/>
    </row>
    <row r="53" spans="1:7" ht="11.25" customHeight="1" x14ac:dyDescent="0.25">
      <c r="C53" s="15" t="s">
        <v>1402</v>
      </c>
      <c r="D53" s="20" t="s">
        <v>1403</v>
      </c>
      <c r="E53" s="15" t="s">
        <v>1404</v>
      </c>
      <c r="F53" s="28" t="s">
        <v>1405</v>
      </c>
      <c r="G53" s="123">
        <v>1</v>
      </c>
    </row>
    <row r="54" spans="1:7" ht="11.25" customHeight="1" x14ac:dyDescent="0.25">
      <c r="E54" s="15" t="s">
        <v>1406</v>
      </c>
      <c r="F54" s="28" t="s">
        <v>1407</v>
      </c>
      <c r="G54" s="123">
        <v>1</v>
      </c>
    </row>
    <row r="55" spans="1:7" ht="11.25" customHeight="1" x14ac:dyDescent="0.25">
      <c r="E55" s="15" t="s">
        <v>1408</v>
      </c>
      <c r="F55" s="20" t="s">
        <v>1409</v>
      </c>
      <c r="G55" s="123">
        <v>1</v>
      </c>
    </row>
    <row r="56" spans="1:7" ht="11.25" customHeight="1" x14ac:dyDescent="0.25">
      <c r="E56" s="15"/>
      <c r="F56" s="28"/>
      <c r="G56" s="123"/>
    </row>
    <row r="57" spans="1:7" ht="11.25" customHeight="1" x14ac:dyDescent="0.25">
      <c r="C57" s="14" t="s">
        <v>1410</v>
      </c>
      <c r="D57" s="14" t="s">
        <v>1411</v>
      </c>
      <c r="E57" s="15" t="s">
        <v>1412</v>
      </c>
      <c r="F57" s="30" t="s">
        <v>1413</v>
      </c>
      <c r="G57" s="123">
        <v>1</v>
      </c>
    </row>
    <row r="58" spans="1:7" ht="11.25" customHeight="1" x14ac:dyDescent="0.25">
      <c r="E58" s="15" t="s">
        <v>1414</v>
      </c>
      <c r="F58" s="30" t="s">
        <v>1415</v>
      </c>
      <c r="G58" s="123">
        <v>1</v>
      </c>
    </row>
    <row r="59" spans="1:7" ht="11.25" customHeight="1" x14ac:dyDescent="0.25">
      <c r="D59" s="15"/>
      <c r="E59" s="15" t="s">
        <v>1416</v>
      </c>
      <c r="F59" s="28" t="s">
        <v>1417</v>
      </c>
      <c r="G59" s="123">
        <v>1</v>
      </c>
    </row>
    <row r="60" spans="1:7" ht="11.25" customHeight="1" x14ac:dyDescent="0.25">
      <c r="D60" s="15"/>
      <c r="E60" s="15" t="s">
        <v>1418</v>
      </c>
      <c r="F60" s="30" t="s">
        <v>1419</v>
      </c>
      <c r="G60" s="123">
        <v>1</v>
      </c>
    </row>
    <row r="61" spans="1:7" ht="11.25" customHeight="1" x14ac:dyDescent="0.25">
      <c r="G61" s="123"/>
    </row>
    <row r="62" spans="1:7" ht="11.25" customHeight="1" x14ac:dyDescent="0.25">
      <c r="A62" s="14" t="s">
        <v>1420</v>
      </c>
      <c r="B62" s="14" t="s">
        <v>1421</v>
      </c>
      <c r="C62" s="15" t="s">
        <v>1422</v>
      </c>
      <c r="D62" s="20" t="s">
        <v>1423</v>
      </c>
      <c r="E62" s="15" t="s">
        <v>1424</v>
      </c>
      <c r="F62" s="20" t="s">
        <v>1425</v>
      </c>
      <c r="G62" s="123">
        <v>1</v>
      </c>
    </row>
    <row r="63" spans="1:7" ht="11.25" customHeight="1" x14ac:dyDescent="0.25">
      <c r="E63" s="15" t="s">
        <v>1426</v>
      </c>
      <c r="F63" s="30" t="s">
        <v>1427</v>
      </c>
      <c r="G63" s="123">
        <v>1</v>
      </c>
    </row>
    <row r="64" spans="1:7" ht="11.25" customHeight="1" x14ac:dyDescent="0.25">
      <c r="F64" s="28"/>
      <c r="G64" s="123"/>
    </row>
    <row r="65" spans="2:7" ht="11.25" customHeight="1" x14ac:dyDescent="0.25">
      <c r="C65" s="14" t="s">
        <v>1428</v>
      </c>
      <c r="D65" s="14" t="s">
        <v>1429</v>
      </c>
      <c r="E65" s="14" t="s">
        <v>1430</v>
      </c>
      <c r="F65" s="28" t="s">
        <v>1431</v>
      </c>
      <c r="G65" s="123">
        <v>1</v>
      </c>
    </row>
    <row r="66" spans="2:7" ht="11.25" customHeight="1" x14ac:dyDescent="0.25">
      <c r="E66" s="14" t="s">
        <v>1432</v>
      </c>
      <c r="F66" s="28" t="s">
        <v>1433</v>
      </c>
      <c r="G66" s="123">
        <v>1</v>
      </c>
    </row>
    <row r="67" spans="2:7" ht="11.25" customHeight="1" x14ac:dyDescent="0.25">
      <c r="E67" s="14" t="s">
        <v>1434</v>
      </c>
      <c r="F67" s="28" t="s">
        <v>1435</v>
      </c>
      <c r="G67" s="123">
        <v>1</v>
      </c>
    </row>
    <row r="68" spans="2:7" ht="11.25" customHeight="1" x14ac:dyDescent="0.25">
      <c r="E68" s="14" t="s">
        <v>1436</v>
      </c>
      <c r="F68" s="28" t="s">
        <v>1437</v>
      </c>
      <c r="G68" s="123">
        <v>1</v>
      </c>
    </row>
    <row r="69" spans="2:7" ht="11.25" customHeight="1" x14ac:dyDescent="0.25">
      <c r="F69" s="28"/>
      <c r="G69" s="123"/>
    </row>
    <row r="70" spans="2:7" ht="11.25" customHeight="1" x14ac:dyDescent="0.25">
      <c r="C70" s="14" t="s">
        <v>1438</v>
      </c>
      <c r="D70" s="14" t="s">
        <v>1439</v>
      </c>
      <c r="E70" s="15" t="s">
        <v>1440</v>
      </c>
      <c r="F70" s="20" t="s">
        <v>1441</v>
      </c>
      <c r="G70" s="123">
        <v>1</v>
      </c>
    </row>
    <row r="71" spans="2:7" ht="11.25" customHeight="1" x14ac:dyDescent="0.25">
      <c r="E71" s="15" t="s">
        <v>1442</v>
      </c>
      <c r="F71" s="20" t="s">
        <v>1443</v>
      </c>
      <c r="G71" s="123">
        <v>1</v>
      </c>
    </row>
    <row r="72" spans="2:7" ht="11.25" customHeight="1" x14ac:dyDescent="0.25">
      <c r="E72" s="15" t="s">
        <v>1444</v>
      </c>
      <c r="F72" s="20" t="s">
        <v>1445</v>
      </c>
      <c r="G72" s="123">
        <v>1</v>
      </c>
    </row>
    <row r="73" spans="2:7" ht="11.25" customHeight="1" x14ac:dyDescent="0.25">
      <c r="E73" s="15" t="s">
        <v>1446</v>
      </c>
      <c r="F73" s="20" t="s">
        <v>1447</v>
      </c>
      <c r="G73" s="123">
        <v>1</v>
      </c>
    </row>
    <row r="74" spans="2:7" ht="11.25" customHeight="1" x14ac:dyDescent="0.25">
      <c r="E74" s="15" t="s">
        <v>1448</v>
      </c>
      <c r="F74" s="20" t="s">
        <v>1449</v>
      </c>
      <c r="G74" s="123">
        <v>1</v>
      </c>
    </row>
    <row r="75" spans="2:7" ht="11.25" customHeight="1" x14ac:dyDescent="0.25">
      <c r="B75" s="15"/>
      <c r="C75" s="15"/>
      <c r="D75" s="15"/>
      <c r="E75" s="15" t="s">
        <v>1450</v>
      </c>
      <c r="F75" s="20" t="s">
        <v>1451</v>
      </c>
      <c r="G75" s="123">
        <v>1</v>
      </c>
    </row>
    <row r="76" spans="2:7" ht="11.25" customHeight="1" x14ac:dyDescent="0.25">
      <c r="C76" s="15"/>
      <c r="F76" s="28"/>
      <c r="G76" s="123"/>
    </row>
    <row r="77" spans="2:7" ht="11.25" customHeight="1" x14ac:dyDescent="0.25">
      <c r="C77" s="14" t="s">
        <v>1452</v>
      </c>
      <c r="D77" s="14" t="s">
        <v>1453</v>
      </c>
      <c r="E77" s="14" t="s">
        <v>1454</v>
      </c>
      <c r="F77" s="14" t="s">
        <v>1455</v>
      </c>
      <c r="G77" s="123">
        <v>1</v>
      </c>
    </row>
    <row r="78" spans="2:7" ht="11.25" customHeight="1" x14ac:dyDescent="0.25">
      <c r="E78" s="14" t="s">
        <v>1456</v>
      </c>
      <c r="F78" s="14" t="s">
        <v>1457</v>
      </c>
      <c r="G78" s="123">
        <v>1</v>
      </c>
    </row>
    <row r="79" spans="2:7" ht="11.25" customHeight="1" x14ac:dyDescent="0.25">
      <c r="F79" s="28"/>
    </row>
    <row r="80" spans="2:7" ht="11.25" customHeight="1" x14ac:dyDescent="0.25">
      <c r="D80" s="28"/>
    </row>
    <row r="81" ht="11.25" customHeight="1" x14ac:dyDescent="0.25"/>
    <row r="82" ht="11.25" customHeight="1" x14ac:dyDescent="0.25"/>
    <row r="83" ht="11.25" customHeight="1" x14ac:dyDescent="0.2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M64"/>
  <sheetViews>
    <sheetView workbookViewId="0">
      <selection activeCell="D22" sqref="D22"/>
    </sheetView>
  </sheetViews>
  <sheetFormatPr defaultColWidth="11.42578125" defaultRowHeight="15" x14ac:dyDescent="0.25"/>
  <cols>
    <col min="1" max="1" width="4.85546875" style="17" customWidth="1"/>
    <col min="2" max="2" width="40" style="17" customWidth="1"/>
    <col min="3" max="3" width="5.5703125" style="17" customWidth="1"/>
    <col min="4" max="4" width="43.5703125" style="17" customWidth="1"/>
    <col min="5" max="5" width="4.7109375" style="14" customWidth="1"/>
    <col min="6" max="6" width="114.7109375" style="14" customWidth="1"/>
    <col min="7" max="7" width="3.85546875" style="14" customWidth="1"/>
    <col min="8" max="8" width="18.7109375" style="14" customWidth="1"/>
    <col min="9" max="16384" width="11.42578125" style="17"/>
  </cols>
  <sheetData>
    <row r="1" spans="1:13" ht="12" customHeight="1" x14ac:dyDescent="0.25">
      <c r="B1" s="16" t="s">
        <v>1458</v>
      </c>
      <c r="D1" s="16" t="s">
        <v>1459</v>
      </c>
      <c r="E1" s="16" t="s">
        <v>1460</v>
      </c>
      <c r="G1" s="122" t="s">
        <v>1461</v>
      </c>
      <c r="H1" s="39"/>
      <c r="I1" s="39"/>
      <c r="J1" s="39"/>
      <c r="K1" s="39"/>
      <c r="L1" s="39"/>
      <c r="M1" s="41"/>
    </row>
    <row r="2" spans="1:13" ht="12.75" customHeight="1" x14ac:dyDescent="0.25">
      <c r="A2" s="14" t="s">
        <v>1462</v>
      </c>
      <c r="B2" s="14" t="s">
        <v>1463</v>
      </c>
      <c r="C2" s="15" t="s">
        <v>1464</v>
      </c>
      <c r="D2" s="14" t="s">
        <v>1465</v>
      </c>
      <c r="E2" s="14" t="s">
        <v>1466</v>
      </c>
      <c r="F2" s="14" t="s">
        <v>1467</v>
      </c>
      <c r="G2" s="123">
        <v>1</v>
      </c>
    </row>
    <row r="3" spans="1:13" ht="12.75" customHeight="1" x14ac:dyDescent="0.25">
      <c r="D3" s="121"/>
      <c r="E3" s="14" t="s">
        <v>1468</v>
      </c>
      <c r="F3" s="14" t="s">
        <v>1469</v>
      </c>
      <c r="G3" s="123">
        <v>1</v>
      </c>
    </row>
    <row r="4" spans="1:13" ht="12.75" customHeight="1" x14ac:dyDescent="0.25">
      <c r="B4" s="14"/>
      <c r="D4" s="121"/>
      <c r="E4" s="14" t="s">
        <v>1470</v>
      </c>
      <c r="F4" s="14" t="s">
        <v>1471</v>
      </c>
      <c r="G4" s="123">
        <v>1</v>
      </c>
    </row>
    <row r="5" spans="1:13" ht="12.75" customHeight="1" x14ac:dyDescent="0.25">
      <c r="B5" s="14"/>
      <c r="G5" s="123"/>
    </row>
    <row r="6" spans="1:13" ht="12.75" customHeight="1" x14ac:dyDescent="0.25">
      <c r="B6" s="14"/>
      <c r="C6" s="14" t="s">
        <v>1472</v>
      </c>
      <c r="D6" s="14" t="s">
        <v>1473</v>
      </c>
      <c r="E6" s="14" t="s">
        <v>1474</v>
      </c>
      <c r="F6" s="14" t="s">
        <v>1475</v>
      </c>
      <c r="G6" s="123">
        <v>1</v>
      </c>
    </row>
    <row r="7" spans="1:13" ht="12.75" customHeight="1" x14ac:dyDescent="0.25">
      <c r="B7" s="14"/>
      <c r="D7" s="121"/>
      <c r="E7" s="14" t="s">
        <v>1476</v>
      </c>
      <c r="F7" s="14" t="s">
        <v>1477</v>
      </c>
      <c r="G7" s="123">
        <v>1</v>
      </c>
    </row>
    <row r="8" spans="1:13" ht="12.75" customHeight="1" x14ac:dyDescent="0.25">
      <c r="E8" s="14" t="s">
        <v>1478</v>
      </c>
      <c r="F8" s="14" t="s">
        <v>1479</v>
      </c>
      <c r="G8" s="123">
        <v>1</v>
      </c>
    </row>
    <row r="9" spans="1:13" ht="12.75" customHeight="1" x14ac:dyDescent="0.25">
      <c r="A9" s="14"/>
      <c r="D9" s="14"/>
      <c r="E9" s="14" t="s">
        <v>1480</v>
      </c>
      <c r="F9" s="14" t="s">
        <v>1481</v>
      </c>
      <c r="G9" s="123">
        <v>1</v>
      </c>
    </row>
    <row r="10" spans="1:13" ht="12.75" customHeight="1" x14ac:dyDescent="0.25">
      <c r="D10" s="14"/>
      <c r="G10" s="123"/>
    </row>
    <row r="11" spans="1:13" ht="12.75" customHeight="1" x14ac:dyDescent="0.25">
      <c r="C11" s="14" t="s">
        <v>1482</v>
      </c>
      <c r="D11" s="14" t="s">
        <v>1483</v>
      </c>
      <c r="E11" s="14" t="s">
        <v>1484</v>
      </c>
      <c r="F11" s="14" t="s">
        <v>1485</v>
      </c>
      <c r="G11" s="123">
        <v>1</v>
      </c>
    </row>
    <row r="12" spans="1:13" ht="12.75" customHeight="1" x14ac:dyDescent="0.25">
      <c r="E12" s="14" t="s">
        <v>1486</v>
      </c>
      <c r="F12" s="14" t="s">
        <v>1487</v>
      </c>
      <c r="G12" s="123">
        <v>1</v>
      </c>
    </row>
    <row r="13" spans="1:13" ht="12.75" customHeight="1" x14ac:dyDescent="0.25">
      <c r="C13" s="14"/>
      <c r="D13" s="14"/>
      <c r="E13" s="17"/>
      <c r="F13" s="17"/>
      <c r="G13" s="123"/>
    </row>
    <row r="14" spans="1:13" ht="12.75" customHeight="1" x14ac:dyDescent="0.25">
      <c r="A14" s="14" t="s">
        <v>1488</v>
      </c>
      <c r="B14" s="14" t="s">
        <v>1489</v>
      </c>
      <c r="C14" s="14" t="s">
        <v>1490</v>
      </c>
      <c r="D14" s="14" t="s">
        <v>1491</v>
      </c>
      <c r="E14" s="14" t="s">
        <v>1492</v>
      </c>
      <c r="F14" s="14" t="s">
        <v>1493</v>
      </c>
      <c r="G14" s="123">
        <v>1</v>
      </c>
    </row>
    <row r="15" spans="1:13" ht="12.75" customHeight="1" x14ac:dyDescent="0.25">
      <c r="A15" s="14"/>
      <c r="B15" s="14"/>
      <c r="C15" s="14"/>
      <c r="D15" s="14"/>
      <c r="E15" s="14" t="s">
        <v>1494</v>
      </c>
      <c r="F15" s="14" t="s">
        <v>1495</v>
      </c>
      <c r="G15" s="123">
        <v>1</v>
      </c>
    </row>
    <row r="16" spans="1:13" ht="12.75" customHeight="1" x14ac:dyDescent="0.25">
      <c r="A16" s="14"/>
      <c r="B16" s="14"/>
      <c r="C16" s="14"/>
      <c r="D16" s="14"/>
      <c r="E16" s="14" t="s">
        <v>1496</v>
      </c>
      <c r="F16" s="14" t="s">
        <v>1497</v>
      </c>
      <c r="G16" s="123">
        <v>1</v>
      </c>
    </row>
    <row r="17" spans="1:7" ht="12.75" customHeight="1" x14ac:dyDescent="0.25">
      <c r="A17" s="14"/>
      <c r="B17" s="14"/>
      <c r="C17" s="14"/>
      <c r="D17" s="14"/>
      <c r="E17" s="14" t="s">
        <v>1498</v>
      </c>
      <c r="F17" s="14" t="s">
        <v>1499</v>
      </c>
      <c r="G17" s="123">
        <v>1</v>
      </c>
    </row>
    <row r="20" spans="1:7" x14ac:dyDescent="0.25">
      <c r="C20" s="14"/>
      <c r="D20" s="14"/>
    </row>
    <row r="27" spans="1:7" x14ac:dyDescent="0.25">
      <c r="C27" s="14"/>
      <c r="D27" s="14"/>
    </row>
    <row r="35" spans="3:4" x14ac:dyDescent="0.25">
      <c r="C35" s="14"/>
      <c r="D35" s="14"/>
    </row>
    <row r="48" spans="3:4" x14ac:dyDescent="0.25">
      <c r="D48" s="14"/>
    </row>
    <row r="58" spans="4:4" x14ac:dyDescent="0.25">
      <c r="D58" s="14"/>
    </row>
    <row r="64" spans="4:4" x14ac:dyDescent="0.25">
      <c r="D64" s="14"/>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3" tint="-0.24988555558946501"/>
  </sheetPr>
  <dimension ref="B1:E18"/>
  <sheetViews>
    <sheetView showGridLines="0" zoomScale="70" zoomScaleNormal="70" workbookViewId="0">
      <selection activeCell="B9" sqref="B9:C9"/>
    </sheetView>
  </sheetViews>
  <sheetFormatPr defaultColWidth="11.42578125" defaultRowHeight="15" x14ac:dyDescent="0.25"/>
  <cols>
    <col min="1" max="1" width="4.140625" style="35" customWidth="1"/>
    <col min="2" max="2" width="11.42578125" style="35" customWidth="1"/>
    <col min="3" max="3" width="116.28515625" style="35" customWidth="1"/>
    <col min="4" max="16384" width="11.42578125" style="35"/>
  </cols>
  <sheetData>
    <row r="1" spans="2:5" ht="119.25" customHeight="1" x14ac:dyDescent="0.25">
      <c r="B1" s="9"/>
      <c r="C1" s="9"/>
    </row>
    <row r="2" spans="2:5" ht="66" customHeight="1" x14ac:dyDescent="0.25">
      <c r="B2" s="452" t="s">
        <v>0</v>
      </c>
      <c r="C2" s="452"/>
      <c r="D2" s="10"/>
      <c r="E2" s="10"/>
    </row>
    <row r="3" spans="2:5" ht="22.5" customHeight="1" x14ac:dyDescent="0.25">
      <c r="B3" s="8"/>
      <c r="C3" s="8"/>
    </row>
    <row r="4" spans="2:5" ht="15.75" customHeight="1" x14ac:dyDescent="0.25">
      <c r="B4" s="7" t="s">
        <v>1</v>
      </c>
      <c r="C4" s="7"/>
    </row>
    <row r="5" spans="2:5" ht="105" customHeight="1" x14ac:dyDescent="0.25">
      <c r="B5" s="11" t="s">
        <v>2</v>
      </c>
      <c r="C5" s="11"/>
      <c r="D5" s="36"/>
    </row>
    <row r="6" spans="2:5" ht="62.25" customHeight="1" x14ac:dyDescent="0.25">
      <c r="B6" s="11" t="s">
        <v>3</v>
      </c>
      <c r="C6" s="11"/>
      <c r="D6" s="36"/>
    </row>
    <row r="7" spans="2:5" ht="58.5" customHeight="1" x14ac:dyDescent="0.25">
      <c r="B7" s="11" t="s">
        <v>4</v>
      </c>
      <c r="C7" s="11"/>
      <c r="D7" s="36"/>
    </row>
    <row r="8" spans="2:5" ht="15.75" customHeight="1" x14ac:dyDescent="0.25">
      <c r="B8" s="7" t="s">
        <v>5</v>
      </c>
      <c r="C8" s="7"/>
    </row>
    <row r="9" spans="2:5" ht="50.25" customHeight="1" x14ac:dyDescent="0.25">
      <c r="B9" s="6" t="s">
        <v>6</v>
      </c>
      <c r="C9" s="6"/>
    </row>
    <row r="10" spans="2:5" ht="13.5" customHeight="1" x14ac:dyDescent="0.25">
      <c r="B10" s="5"/>
      <c r="C10" s="5"/>
    </row>
    <row r="11" spans="2:5" ht="20.25" customHeight="1" x14ac:dyDescent="0.25">
      <c r="B11" s="6" t="s">
        <v>7</v>
      </c>
      <c r="C11" s="6"/>
    </row>
    <row r="12" spans="2:5" ht="15.75" customHeight="1" x14ac:dyDescent="0.25"/>
    <row r="13" spans="2:5" s="42" customFormat="1" ht="22.5" customHeight="1" x14ac:dyDescent="0.25">
      <c r="B13" s="12" t="s">
        <v>8</v>
      </c>
      <c r="C13" s="11"/>
    </row>
    <row r="14" spans="2:5" s="42" customFormat="1" ht="12" customHeight="1" x14ac:dyDescent="0.25">
      <c r="B14" s="13"/>
      <c r="C14" s="13"/>
    </row>
    <row r="15" spans="2:5" ht="12.75" customHeight="1" x14ac:dyDescent="0.25">
      <c r="B15" s="13"/>
      <c r="C15" s="13"/>
    </row>
    <row r="16" spans="2:5" ht="12.75" customHeight="1" x14ac:dyDescent="0.25">
      <c r="B16" s="13"/>
      <c r="C16" s="13"/>
    </row>
    <row r="17" spans="2:3" ht="12.75" customHeight="1" x14ac:dyDescent="0.25">
      <c r="B17" s="13"/>
      <c r="C17" s="13"/>
    </row>
    <row r="18" spans="2:3" ht="12.75" customHeight="1" x14ac:dyDescent="0.25">
      <c r="B18" s="13"/>
      <c r="C18" s="13"/>
    </row>
  </sheetData>
  <sheetProtection formatCells="0" formatColumns="0" formatRows="0" insertColumns="0" insertRows="0" insertHyperlinks="0" deleteColumns="0" deleteRows="0" sort="0" autoFilter="0" pivotTables="0"/>
  <mergeCells count="18">
    <mergeCell ref="D2:E2"/>
    <mergeCell ref="B17:C17"/>
    <mergeCell ref="B1:C1"/>
    <mergeCell ref="B2:C2"/>
    <mergeCell ref="B3:C3"/>
    <mergeCell ref="B4:C4"/>
    <mergeCell ref="B5:C5"/>
    <mergeCell ref="B11:C11"/>
    <mergeCell ref="B6:C6"/>
    <mergeCell ref="B7:C7"/>
    <mergeCell ref="B8:C8"/>
    <mergeCell ref="B9:C9"/>
    <mergeCell ref="B10:C10"/>
    <mergeCell ref="B18:C18"/>
    <mergeCell ref="B13:C13"/>
    <mergeCell ref="B14:C14"/>
    <mergeCell ref="B15:C15"/>
    <mergeCell ref="B16:C16"/>
  </mergeCells>
  <pageMargins left="0.7" right="0.7" top="0.75" bottom="0.75"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3" tint="-0.24988555558946501"/>
  </sheetPr>
  <dimension ref="A3:Z64"/>
  <sheetViews>
    <sheetView showGridLines="0" topLeftCell="A10" zoomScale="70" zoomScaleNormal="70" zoomScaleSheetLayoutView="90" workbookViewId="0">
      <selection activeCell="E13" sqref="E13"/>
    </sheetView>
  </sheetViews>
  <sheetFormatPr defaultColWidth="11.42578125" defaultRowHeight="12.75" x14ac:dyDescent="0.2"/>
  <cols>
    <col min="1" max="2" width="3.85546875" style="34" customWidth="1"/>
    <col min="3" max="3" width="8.140625" style="34" customWidth="1"/>
    <col min="4" max="4" width="19.140625" style="38" customWidth="1"/>
    <col min="5" max="5" width="91.140625" style="34" customWidth="1"/>
    <col min="6" max="6" width="17" style="34" customWidth="1"/>
    <col min="7" max="7" width="17.5703125" style="34" customWidth="1"/>
    <col min="8" max="9" width="18.28515625" style="34" customWidth="1"/>
    <col min="10" max="10" width="3.42578125" style="34" customWidth="1"/>
    <col min="11" max="16384" width="11.42578125" style="34"/>
  </cols>
  <sheetData>
    <row r="3" spans="1:26" ht="22.5" customHeight="1" x14ac:dyDescent="0.2">
      <c r="C3" s="348" t="s">
        <v>9</v>
      </c>
      <c r="D3" s="348"/>
      <c r="E3" s="348"/>
      <c r="F3" s="348"/>
      <c r="G3" s="348"/>
      <c r="H3" s="178"/>
      <c r="I3" s="178"/>
    </row>
    <row r="4" spans="1:26" ht="59.25" customHeight="1" x14ac:dyDescent="0.2">
      <c r="C4" s="6" t="s">
        <v>10</v>
      </c>
      <c r="D4" s="6"/>
      <c r="E4" s="6"/>
      <c r="F4" s="6"/>
      <c r="G4" s="6"/>
      <c r="H4" s="36"/>
      <c r="I4" s="36"/>
    </row>
    <row r="5" spans="1:26" ht="55.5" customHeight="1" x14ac:dyDescent="0.2">
      <c r="C5" s="6" t="s">
        <v>11</v>
      </c>
      <c r="D5" s="6"/>
      <c r="E5" s="6"/>
      <c r="F5" s="6"/>
      <c r="G5" s="6"/>
      <c r="H5" s="36"/>
      <c r="I5" s="36"/>
    </row>
    <row r="6" spans="1:26" ht="20.25" customHeight="1" x14ac:dyDescent="0.2">
      <c r="C6" s="354"/>
      <c r="D6" s="5"/>
      <c r="E6" s="5"/>
      <c r="F6" s="198"/>
      <c r="G6" s="198"/>
      <c r="H6" s="36"/>
      <c r="I6" s="36"/>
    </row>
    <row r="7" spans="1:26" ht="252.75" customHeight="1" x14ac:dyDescent="0.2">
      <c r="C7" s="349"/>
      <c r="D7" s="349"/>
      <c r="E7" s="349"/>
      <c r="F7" s="349"/>
      <c r="G7" s="179"/>
    </row>
    <row r="8" spans="1:26" ht="15" customHeight="1" x14ac:dyDescent="0.2">
      <c r="C8" s="349"/>
      <c r="D8" s="349"/>
      <c r="E8" s="349"/>
      <c r="F8" s="349"/>
      <c r="G8" s="179"/>
    </row>
    <row r="9" spans="1:26" ht="117" customHeight="1" x14ac:dyDescent="0.2">
      <c r="C9" s="350"/>
      <c r="D9" s="350"/>
      <c r="E9" s="350"/>
      <c r="F9" s="350"/>
      <c r="G9" s="179"/>
    </row>
    <row r="10" spans="1:26" ht="9.9499999999999993" customHeight="1" x14ac:dyDescent="0.2">
      <c r="A10" s="344"/>
      <c r="C10" s="342"/>
      <c r="D10" s="342"/>
      <c r="E10" s="342"/>
      <c r="F10" s="342"/>
      <c r="G10" s="179"/>
    </row>
    <row r="11" spans="1:26" s="32" customFormat="1" ht="41.25" customHeight="1" x14ac:dyDescent="0.25">
      <c r="C11" s="351" t="s">
        <v>12</v>
      </c>
      <c r="D11" s="351"/>
      <c r="E11" s="336" t="s">
        <v>13</v>
      </c>
      <c r="F11" s="352" t="s">
        <v>14</v>
      </c>
      <c r="G11" s="353"/>
    </row>
    <row r="12" spans="1:26" s="32" customFormat="1" ht="97.5" customHeight="1" x14ac:dyDescent="0.25">
      <c r="C12" s="4" t="s">
        <v>15</v>
      </c>
      <c r="D12" s="318" t="s">
        <v>16</v>
      </c>
      <c r="E12" s="317" t="s">
        <v>17</v>
      </c>
      <c r="F12" s="327">
        <v>13</v>
      </c>
      <c r="G12" s="323">
        <v>38</v>
      </c>
    </row>
    <row r="13" spans="1:26" s="32" customFormat="1" ht="101.25" customHeight="1" x14ac:dyDescent="0.25">
      <c r="C13" s="4"/>
      <c r="D13" s="312" t="s">
        <v>18</v>
      </c>
      <c r="E13" s="335" t="s">
        <v>19</v>
      </c>
      <c r="F13" s="325">
        <v>8</v>
      </c>
      <c r="G13" s="324">
        <v>13</v>
      </c>
    </row>
    <row r="14" spans="1:26" s="32" customFormat="1" ht="99.95" customHeight="1" x14ac:dyDescent="0.25">
      <c r="C14" s="4"/>
      <c r="D14" s="334" t="s">
        <v>20</v>
      </c>
      <c r="E14" s="343" t="s">
        <v>21</v>
      </c>
      <c r="F14" s="326">
        <v>6</v>
      </c>
      <c r="G14" s="333">
        <v>19</v>
      </c>
      <c r="I14" s="37"/>
      <c r="J14" s="37"/>
      <c r="K14" s="37"/>
      <c r="L14" s="37"/>
      <c r="M14" s="37"/>
      <c r="N14" s="37"/>
      <c r="O14" s="37"/>
      <c r="P14" s="37"/>
      <c r="Q14" s="37"/>
      <c r="R14" s="37"/>
      <c r="S14" s="37"/>
      <c r="T14" s="37"/>
      <c r="U14" s="37"/>
      <c r="V14" s="37"/>
      <c r="W14" s="37"/>
      <c r="X14" s="37"/>
      <c r="Y14" s="37"/>
      <c r="Z14" s="37"/>
    </row>
    <row r="15" spans="1:26" s="32" customFormat="1" ht="86.25" customHeight="1" x14ac:dyDescent="0.25">
      <c r="C15" s="3" t="s">
        <v>22</v>
      </c>
      <c r="D15" s="330" t="s">
        <v>23</v>
      </c>
      <c r="E15" s="331" t="s">
        <v>24</v>
      </c>
      <c r="F15" s="332">
        <v>3</v>
      </c>
      <c r="G15" s="328">
        <v>17</v>
      </c>
      <c r="I15" s="37"/>
      <c r="J15" s="37"/>
      <c r="K15" s="37"/>
      <c r="L15" s="37"/>
      <c r="M15" s="37"/>
      <c r="N15" s="37"/>
      <c r="O15" s="37"/>
      <c r="P15" s="37"/>
      <c r="Q15" s="37"/>
      <c r="R15" s="37"/>
      <c r="S15" s="37"/>
      <c r="T15" s="37"/>
      <c r="U15" s="37"/>
      <c r="V15" s="37"/>
      <c r="W15" s="37"/>
      <c r="X15" s="37"/>
      <c r="Y15" s="37"/>
      <c r="Z15" s="37"/>
    </row>
    <row r="16" spans="1:26" s="32" customFormat="1" ht="197.25" customHeight="1" x14ac:dyDescent="0.25">
      <c r="C16" s="2"/>
      <c r="D16" s="313" t="s">
        <v>25</v>
      </c>
      <c r="E16" s="314" t="s">
        <v>26</v>
      </c>
      <c r="F16" s="332">
        <v>12</v>
      </c>
      <c r="G16" s="328">
        <v>51</v>
      </c>
      <c r="I16" s="37"/>
      <c r="J16" s="37"/>
      <c r="K16" s="37"/>
      <c r="L16" s="37"/>
      <c r="M16" s="37"/>
      <c r="N16" s="37"/>
      <c r="O16" s="37"/>
      <c r="P16" s="37"/>
      <c r="Q16" s="37"/>
      <c r="R16" s="37"/>
      <c r="S16" s="37"/>
      <c r="T16" s="37"/>
      <c r="U16" s="37"/>
      <c r="V16" s="37"/>
      <c r="W16" s="37"/>
      <c r="X16" s="37"/>
      <c r="Y16" s="37"/>
      <c r="Z16" s="37"/>
    </row>
    <row r="17" spans="3:26" s="32" customFormat="1" ht="68.25" customHeight="1" x14ac:dyDescent="0.25">
      <c r="C17" s="1" t="s">
        <v>27</v>
      </c>
      <c r="D17" s="320" t="s">
        <v>28</v>
      </c>
      <c r="E17" s="319" t="s">
        <v>29</v>
      </c>
      <c r="F17" s="329">
        <v>3</v>
      </c>
      <c r="G17" s="321">
        <v>8</v>
      </c>
      <c r="I17" s="37"/>
      <c r="J17" s="37"/>
      <c r="K17" s="37"/>
      <c r="L17" s="37"/>
      <c r="M17" s="37"/>
      <c r="N17" s="37"/>
      <c r="O17" s="37"/>
      <c r="P17" s="37"/>
      <c r="Q17" s="37"/>
      <c r="R17" s="37"/>
      <c r="S17" s="37"/>
      <c r="T17" s="37"/>
      <c r="U17" s="37"/>
      <c r="V17" s="37"/>
      <c r="W17" s="37"/>
      <c r="X17" s="37"/>
      <c r="Y17" s="37"/>
      <c r="Z17" s="37"/>
    </row>
    <row r="18" spans="3:26" s="32" customFormat="1" ht="76.5" customHeight="1" x14ac:dyDescent="0.25">
      <c r="C18" s="347"/>
      <c r="D18" s="320" t="s">
        <v>30</v>
      </c>
      <c r="E18" s="319" t="s">
        <v>31</v>
      </c>
      <c r="F18" s="315">
        <v>3</v>
      </c>
      <c r="G18" s="321">
        <v>5</v>
      </c>
    </row>
    <row r="19" spans="3:26" s="32" customFormat="1" ht="54.75" customHeight="1" x14ac:dyDescent="0.25">
      <c r="C19" s="124"/>
      <c r="D19" s="125"/>
      <c r="E19" s="126"/>
      <c r="F19" s="316">
        <f>SUM(F12:F18)</f>
        <v>48</v>
      </c>
      <c r="G19" s="322">
        <f>SUM(G12:G18)</f>
        <v>151</v>
      </c>
    </row>
    <row r="20" spans="3:26" ht="14.25" customHeight="1" x14ac:dyDescent="0.2">
      <c r="C20" s="127"/>
      <c r="D20" s="127"/>
    </row>
    <row r="21" spans="3:26" ht="14.25" customHeight="1" x14ac:dyDescent="0.2">
      <c r="C21" s="177"/>
      <c r="D21" s="177"/>
      <c r="E21" s="177"/>
      <c r="F21" s="177"/>
      <c r="G21" s="177"/>
    </row>
    <row r="22" spans="3:26" ht="14.25" customHeight="1" x14ac:dyDescent="0.2">
      <c r="H22" s="177"/>
      <c r="I22" s="177"/>
    </row>
    <row r="23" spans="3:26" ht="14.25" customHeight="1" x14ac:dyDescent="0.2"/>
    <row r="24" spans="3:26" ht="14.25" customHeight="1" x14ac:dyDescent="0.2"/>
    <row r="38" spans="4:4" x14ac:dyDescent="0.2">
      <c r="D38" s="34"/>
    </row>
    <row r="39" spans="4:4" x14ac:dyDescent="0.2">
      <c r="D39" s="34"/>
    </row>
    <row r="40" spans="4:4" x14ac:dyDescent="0.2">
      <c r="D40" s="34"/>
    </row>
    <row r="41" spans="4:4" x14ac:dyDescent="0.2">
      <c r="D41" s="34"/>
    </row>
    <row r="42" spans="4:4" x14ac:dyDescent="0.2">
      <c r="D42" s="34"/>
    </row>
    <row r="43" spans="4:4" x14ac:dyDescent="0.2">
      <c r="D43" s="34"/>
    </row>
    <row r="44" spans="4:4" x14ac:dyDescent="0.2">
      <c r="D44" s="34"/>
    </row>
    <row r="45" spans="4:4" x14ac:dyDescent="0.2">
      <c r="D45" s="34"/>
    </row>
    <row r="46" spans="4:4" x14ac:dyDescent="0.2">
      <c r="D46" s="34"/>
    </row>
    <row r="47" spans="4:4" x14ac:dyDescent="0.2">
      <c r="D47" s="34"/>
    </row>
    <row r="48" spans="4:4" x14ac:dyDescent="0.2">
      <c r="D48" s="34"/>
    </row>
    <row r="49" spans="4:4" x14ac:dyDescent="0.2">
      <c r="D49" s="34"/>
    </row>
    <row r="50" spans="4:4" x14ac:dyDescent="0.2">
      <c r="D50" s="34"/>
    </row>
    <row r="51" spans="4:4" x14ac:dyDescent="0.2">
      <c r="D51" s="34"/>
    </row>
    <row r="52" spans="4:4" x14ac:dyDescent="0.2">
      <c r="D52" s="34"/>
    </row>
    <row r="53" spans="4:4" x14ac:dyDescent="0.2">
      <c r="D53" s="34"/>
    </row>
    <row r="54" spans="4:4" x14ac:dyDescent="0.2">
      <c r="D54" s="34"/>
    </row>
    <row r="55" spans="4:4" x14ac:dyDescent="0.2">
      <c r="D55" s="34"/>
    </row>
    <row r="56" spans="4:4" x14ac:dyDescent="0.2">
      <c r="D56" s="34"/>
    </row>
    <row r="57" spans="4:4" x14ac:dyDescent="0.2">
      <c r="D57" s="34"/>
    </row>
    <row r="58" spans="4:4" x14ac:dyDescent="0.2">
      <c r="D58" s="34"/>
    </row>
    <row r="59" spans="4:4" x14ac:dyDescent="0.2">
      <c r="D59" s="34"/>
    </row>
    <row r="60" spans="4:4" x14ac:dyDescent="0.2">
      <c r="D60" s="34"/>
    </row>
    <row r="61" spans="4:4" x14ac:dyDescent="0.2">
      <c r="D61" s="34"/>
    </row>
    <row r="62" spans="4:4" x14ac:dyDescent="0.2">
      <c r="D62" s="34"/>
    </row>
    <row r="63" spans="4:4" x14ac:dyDescent="0.2">
      <c r="D63" s="34"/>
    </row>
    <row r="64" spans="4:4" x14ac:dyDescent="0.2">
      <c r="D64" s="34"/>
    </row>
  </sheetData>
  <sheetProtection formatCells="0" formatColumns="0" formatRows="0" insertColumns="0" insertRows="0" insertHyperlinks="0" deleteColumns="0" deleteRows="0" sort="0" autoFilter="0" pivotTables="0"/>
  <mergeCells count="10">
    <mergeCell ref="C12:C14"/>
    <mergeCell ref="C15:C16"/>
    <mergeCell ref="C17:C18"/>
    <mergeCell ref="C3:G3"/>
    <mergeCell ref="C4:G4"/>
    <mergeCell ref="C5:G5"/>
    <mergeCell ref="C7:F9"/>
    <mergeCell ref="C11:D11"/>
    <mergeCell ref="F11:G11"/>
    <mergeCell ref="C6:E6"/>
  </mergeCells>
  <pageMargins left="0.7" right="0.7" top="0.75" bottom="0.75" header="0.3" footer="0.3"/>
  <pageSetup paperSize="9" scale="48" orientation="portrait" horizontalDpi="300" verticalDpi="300" r:id="rId1"/>
  <colBreaks count="1" manualBreakCount="1">
    <brk id="8" max="1048575" man="1"/>
  </col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5" tint="-0.24988555558946501"/>
  </sheetPr>
  <dimension ref="B1:AO63"/>
  <sheetViews>
    <sheetView showGridLines="0" showRowColHeaders="0" zoomScale="145" zoomScaleNormal="145" zoomScaleSheetLayoutView="90" workbookViewId="0">
      <pane ySplit="8" topLeftCell="A9" activePane="bottomLeft" state="frozen"/>
      <selection pane="bottomLeft" activeCell="C6" sqref="C6:R6"/>
    </sheetView>
  </sheetViews>
  <sheetFormatPr defaultRowHeight="15" outlineLevelCol="1" x14ac:dyDescent="0.25"/>
  <cols>
    <col min="1" max="1" width="2" style="163" customWidth="1"/>
    <col min="2" max="2" width="6.7109375" style="163" customWidth="1"/>
    <col min="3" max="3" width="65.85546875" style="163" customWidth="1"/>
    <col min="4" max="4" width="2.85546875" style="139" customWidth="1" outlineLevel="1"/>
    <col min="5" max="5" width="7.28515625" style="163" customWidth="1" outlineLevel="1"/>
    <col min="6" max="6" width="3.140625" style="163" customWidth="1" outlineLevel="1" collapsed="1"/>
    <col min="7" max="7" width="5.7109375" style="163" customWidth="1" outlineLevel="1"/>
    <col min="8" max="8" width="2.5703125" style="163" customWidth="1"/>
    <col min="9" max="11" width="4.42578125" style="163" hidden="1" customWidth="1"/>
    <col min="12" max="13" width="4" style="163" customWidth="1"/>
    <col min="14" max="14" width="3.28515625" style="163" customWidth="1"/>
    <col min="15" max="15" width="4.42578125" style="163" customWidth="1"/>
    <col min="16" max="16" width="4.140625" style="163" customWidth="1"/>
    <col min="17" max="17" width="3.42578125" style="163" customWidth="1"/>
    <col min="18" max="18" width="3.7109375" style="163" customWidth="1"/>
    <col min="19" max="19" width="6.140625" style="163" customWidth="1"/>
    <col min="20" max="20" width="13.28515625" style="163" customWidth="1"/>
    <col min="21" max="21" width="8.28515625" style="163" hidden="1" customWidth="1"/>
    <col min="22" max="22" width="9.140625" style="163" hidden="1" customWidth="1"/>
    <col min="23" max="23" width="10.42578125" style="163" hidden="1" customWidth="1"/>
    <col min="24" max="24" width="9.5703125" style="163" hidden="1" customWidth="1"/>
    <col min="25" max="25" width="6.28515625" style="163" customWidth="1"/>
    <col min="26" max="26" width="13.7109375" style="163" customWidth="1"/>
    <col min="27" max="27" width="19.28515625" style="163" customWidth="1"/>
    <col min="28" max="28" width="15.140625" style="163" customWidth="1"/>
    <col min="29" max="29" width="9.140625" style="163"/>
    <col min="30" max="30" width="51.7109375" style="163" customWidth="1"/>
    <col min="31" max="31" width="9.140625" style="163"/>
    <col min="32" max="32" width="13.28515625" style="163" customWidth="1"/>
    <col min="33" max="16384" width="9.140625" style="163"/>
  </cols>
  <sheetData>
    <row r="1" spans="2:39" ht="28.5" customHeight="1" x14ac:dyDescent="0.25">
      <c r="B1" s="363" t="s">
        <v>32</v>
      </c>
      <c r="C1" s="363"/>
      <c r="D1" s="363"/>
      <c r="E1" s="363"/>
      <c r="F1" s="363"/>
      <c r="G1" s="363"/>
      <c r="H1" s="363"/>
      <c r="I1" s="363"/>
      <c r="J1" s="363"/>
      <c r="K1" s="363"/>
      <c r="L1" s="363"/>
      <c r="M1" s="363"/>
      <c r="N1" s="363"/>
      <c r="O1" s="363"/>
      <c r="P1" s="363"/>
      <c r="Q1" s="363"/>
      <c r="R1" s="363"/>
      <c r="S1" s="363"/>
      <c r="T1" s="363"/>
      <c r="U1" s="363"/>
      <c r="V1" s="363"/>
      <c r="W1" s="363"/>
      <c r="X1" s="363"/>
      <c r="Y1" s="363"/>
      <c r="Z1" s="363"/>
      <c r="AA1" s="363"/>
    </row>
    <row r="2" spans="2:39" x14ac:dyDescent="0.25">
      <c r="B2" s="186"/>
      <c r="C2" s="186" t="s">
        <v>1547</v>
      </c>
      <c r="D2" s="186"/>
      <c r="E2" s="186"/>
      <c r="F2" s="186"/>
      <c r="G2" s="186"/>
      <c r="H2" s="186"/>
      <c r="I2" s="186"/>
      <c r="J2" s="186"/>
      <c r="K2" s="186"/>
      <c r="L2" s="186"/>
      <c r="M2" s="186"/>
      <c r="N2" s="186"/>
      <c r="O2" s="186"/>
      <c r="P2" s="186"/>
      <c r="Q2" s="186"/>
      <c r="R2" s="186"/>
      <c r="S2" s="186"/>
      <c r="T2" s="186"/>
      <c r="U2" s="186"/>
      <c r="V2" s="186"/>
      <c r="W2" s="186"/>
      <c r="X2" s="186"/>
      <c r="Y2" s="186"/>
    </row>
    <row r="3" spans="2:39" x14ac:dyDescent="0.25">
      <c r="B3" s="186"/>
      <c r="C3" s="186" t="s">
        <v>1548</v>
      </c>
      <c r="D3" s="186"/>
      <c r="E3" s="186"/>
      <c r="F3" s="186"/>
      <c r="G3" s="186"/>
      <c r="H3" s="186"/>
      <c r="I3" s="186"/>
      <c r="J3" s="186"/>
      <c r="K3" s="186"/>
      <c r="L3" s="186"/>
      <c r="M3" s="186"/>
      <c r="N3" s="186"/>
      <c r="O3" s="186"/>
      <c r="P3" s="186"/>
      <c r="Q3" s="186"/>
      <c r="R3" s="186"/>
      <c r="S3" s="186"/>
      <c r="T3"/>
      <c r="U3"/>
      <c r="V3"/>
      <c r="W3"/>
      <c r="X3"/>
      <c r="Y3"/>
    </row>
    <row r="4" spans="2:39" x14ac:dyDescent="0.25">
      <c r="B4" s="161"/>
      <c r="C4" s="162"/>
      <c r="D4" s="162"/>
      <c r="E4" s="162"/>
      <c r="F4" s="162"/>
      <c r="G4" s="162"/>
      <c r="H4" s="162"/>
      <c r="I4" s="162"/>
      <c r="J4" s="162"/>
      <c r="K4" s="162"/>
      <c r="L4" s="162"/>
      <c r="M4" s="162"/>
      <c r="N4" s="162"/>
      <c r="O4" s="162"/>
      <c r="P4" s="162"/>
      <c r="Q4" s="162"/>
      <c r="R4" s="162"/>
      <c r="S4" s="162"/>
      <c r="T4"/>
      <c r="U4"/>
      <c r="V4"/>
      <c r="W4"/>
      <c r="X4"/>
      <c r="Y4"/>
    </row>
    <row r="5" spans="2:39" s="166" customFormat="1" ht="14.25" customHeight="1" x14ac:dyDescent="0.25">
      <c r="B5" s="187"/>
      <c r="C5" s="346"/>
      <c r="D5" s="187"/>
      <c r="E5" s="187"/>
      <c r="F5" s="187"/>
      <c r="G5" s="187"/>
      <c r="H5" s="187"/>
      <c r="I5" s="187"/>
      <c r="J5" s="187"/>
      <c r="K5" s="187"/>
      <c r="L5" s="364"/>
      <c r="M5" s="364"/>
      <c r="N5" s="364"/>
      <c r="O5" s="364"/>
      <c r="P5" s="364"/>
      <c r="Q5" s="364"/>
      <c r="R5" s="364"/>
      <c r="S5" s="364"/>
      <c r="T5" s="364"/>
      <c r="U5" s="364"/>
      <c r="V5" s="364"/>
      <c r="W5" s="364"/>
      <c r="X5" s="364"/>
      <c r="Y5" s="364"/>
      <c r="Z5" s="364"/>
      <c r="AA5" s="364"/>
      <c r="AB5" s="364"/>
      <c r="AC5" s="364"/>
      <c r="AD5" s="364"/>
    </row>
    <row r="6" spans="2:39" s="166" customFormat="1" x14ac:dyDescent="0.25">
      <c r="B6" s="167"/>
      <c r="C6" s="453"/>
      <c r="D6" s="453"/>
      <c r="E6" s="453"/>
      <c r="F6" s="453"/>
      <c r="G6" s="453"/>
      <c r="H6" s="453"/>
      <c r="I6" s="453"/>
      <c r="J6" s="453"/>
      <c r="K6" s="453"/>
      <c r="L6" s="453"/>
      <c r="M6" s="453"/>
      <c r="N6" s="453"/>
      <c r="O6" s="453"/>
      <c r="P6" s="453"/>
      <c r="Q6" s="453"/>
      <c r="R6" s="453"/>
      <c r="S6" s="167"/>
      <c r="T6" s="167"/>
      <c r="U6" s="167"/>
      <c r="V6" s="167"/>
      <c r="W6" s="167"/>
      <c r="X6" s="167"/>
      <c r="Y6" s="167"/>
    </row>
    <row r="7" spans="2:39" s="166" customFormat="1" ht="37.5" customHeight="1" x14ac:dyDescent="0.25">
      <c r="B7" s="181"/>
      <c r="C7" s="356" t="s">
        <v>33</v>
      </c>
      <c r="D7" s="337"/>
      <c r="E7" s="359" t="s">
        <v>34</v>
      </c>
      <c r="F7" s="339"/>
      <c r="G7" s="359" t="s">
        <v>35</v>
      </c>
      <c r="I7" s="169"/>
      <c r="J7" s="361" t="s">
        <v>1694</v>
      </c>
      <c r="K7" s="362"/>
      <c r="L7" s="362"/>
      <c r="M7" s="362"/>
      <c r="N7" s="362"/>
      <c r="O7" s="362"/>
      <c r="P7" s="362"/>
      <c r="Q7" s="362"/>
      <c r="R7" s="362"/>
      <c r="S7" s="169"/>
      <c r="T7" s="360" t="s">
        <v>36</v>
      </c>
      <c r="U7" s="360"/>
      <c r="V7" s="360"/>
      <c r="W7" s="170"/>
      <c r="X7" s="170"/>
      <c r="Y7" s="170"/>
      <c r="Z7" s="170"/>
      <c r="AG7" s="356" t="s">
        <v>37</v>
      </c>
      <c r="AH7" s="356"/>
      <c r="AI7" s="356"/>
      <c r="AJ7" s="356"/>
      <c r="AK7" s="356"/>
      <c r="AL7" s="356"/>
      <c r="AM7" s="356"/>
    </row>
    <row r="8" spans="2:39" s="166" customFormat="1" ht="80.25" customHeight="1" x14ac:dyDescent="0.25">
      <c r="B8" s="181"/>
      <c r="C8" s="356"/>
      <c r="D8" s="337"/>
      <c r="E8" s="359"/>
      <c r="F8" s="340"/>
      <c r="G8" s="359"/>
      <c r="J8" s="172" t="s">
        <v>150</v>
      </c>
      <c r="K8" s="172" t="s">
        <v>151</v>
      </c>
      <c r="L8" s="192">
        <v>0</v>
      </c>
      <c r="M8" s="192">
        <v>0.2</v>
      </c>
      <c r="N8" s="192">
        <v>0.4</v>
      </c>
      <c r="O8" s="192">
        <v>0.6</v>
      </c>
      <c r="P8" s="192">
        <v>0.8</v>
      </c>
      <c r="Q8" s="192">
        <v>1</v>
      </c>
      <c r="R8" s="193" t="s">
        <v>38</v>
      </c>
      <c r="T8" s="174"/>
      <c r="U8" s="174" t="s">
        <v>152</v>
      </c>
      <c r="V8" s="173" t="s">
        <v>153</v>
      </c>
      <c r="W8" s="171"/>
      <c r="Y8" s="171"/>
      <c r="AG8" s="356"/>
      <c r="AH8" s="356"/>
      <c r="AI8" s="356"/>
      <c r="AJ8" s="356"/>
      <c r="AK8" s="356"/>
      <c r="AL8" s="356"/>
      <c r="AM8" s="356"/>
    </row>
    <row r="9" spans="2:39" ht="42" customHeight="1" x14ac:dyDescent="0.25">
      <c r="H9" s="139"/>
      <c r="K9" s="45"/>
      <c r="L9" s="45"/>
      <c r="M9" s="45"/>
      <c r="N9" s="45"/>
      <c r="O9" s="45"/>
      <c r="P9" s="46"/>
      <c r="Q9" s="129"/>
      <c r="R9" s="130"/>
      <c r="T9" s="47"/>
      <c r="U9" s="47"/>
      <c r="V9" s="46"/>
      <c r="W9" s="163" t="s">
        <v>154</v>
      </c>
      <c r="X9" s="163" t="s">
        <v>155</v>
      </c>
      <c r="Z9" s="131" t="s">
        <v>39</v>
      </c>
    </row>
    <row r="10" spans="2:39" ht="49.5" customHeight="1" x14ac:dyDescent="0.25">
      <c r="B10" s="301">
        <v>1</v>
      </c>
      <c r="C10" s="153" t="s">
        <v>40</v>
      </c>
      <c r="D10" s="188"/>
      <c r="E10" s="277" t="s">
        <v>41</v>
      </c>
      <c r="F10" s="281"/>
      <c r="G10" s="281"/>
      <c r="H10" s="139"/>
      <c r="I10" s="165">
        <f>SUM(K10:K47)</f>
        <v>0</v>
      </c>
      <c r="J10" s="137">
        <f>SUM(L10:Q10)</f>
        <v>0</v>
      </c>
      <c r="K10" s="137">
        <f t="shared" ref="K10" si="0">SUM(L10:Q10)</f>
        <v>0</v>
      </c>
      <c r="L10" s="135"/>
      <c r="M10" s="135"/>
      <c r="N10" s="135"/>
      <c r="O10" s="135"/>
      <c r="P10" s="136"/>
      <c r="Q10" s="197"/>
      <c r="R10" s="136"/>
      <c r="T10" s="138" t="str">
        <f t="shared" ref="T10" si="1">IF(SUM(L10:Q10)=1,((L10*0)+(M10*20)+(N10*40)+(O10*60)+(P10*80)+(Q10*100)),"")</f>
        <v/>
      </c>
      <c r="U10" s="160" t="e">
        <f>1/$J$48</f>
        <v>#DIV/0!</v>
      </c>
      <c r="V10" s="140" t="e">
        <f t="shared" ref="V10" si="2">1/$K$48</f>
        <v>#DIV/0!</v>
      </c>
      <c r="W10" s="152" t="e">
        <f>IF(R10=1,0,T10*U10)</f>
        <v>#VALUE!</v>
      </c>
      <c r="X10" s="48" t="e">
        <f t="shared" ref="X10" si="3">IF(R10=1,0,T10*V10)</f>
        <v>#VALUE!</v>
      </c>
      <c r="Z10" s="355"/>
      <c r="AA10" s="355"/>
    </row>
    <row r="11" spans="2:39" ht="50.25" customHeight="1" x14ac:dyDescent="0.25">
      <c r="B11" s="301">
        <v>2</v>
      </c>
      <c r="C11" s="153" t="s">
        <v>42</v>
      </c>
      <c r="D11" s="188"/>
      <c r="E11" s="277" t="s">
        <v>43</v>
      </c>
      <c r="F11" s="281"/>
      <c r="G11" s="281"/>
      <c r="H11" s="139"/>
      <c r="I11" s="165"/>
      <c r="J11" s="137">
        <f>SUM(L11:Q11)</f>
        <v>0</v>
      </c>
      <c r="K11" s="137">
        <f t="shared" ref="K11" si="4">SUM(L11:Q11)</f>
        <v>0</v>
      </c>
      <c r="L11" s="135"/>
      <c r="M11" s="135"/>
      <c r="N11" s="135"/>
      <c r="O11" s="135"/>
      <c r="P11" s="136"/>
      <c r="Q11" s="135"/>
      <c r="R11" s="136"/>
      <c r="T11" s="138" t="str">
        <f t="shared" ref="T11" si="5">IF(SUM(L11:Q11)=1,((L11*0)+(M11*20)+(N11*40)+(O11*60)+(P11*80)+(Q11*100)),"")</f>
        <v/>
      </c>
      <c r="U11" s="160" t="e">
        <f>1/$J$48</f>
        <v>#DIV/0!</v>
      </c>
      <c r="V11" s="140" t="e">
        <f t="shared" ref="V11" si="6">1/$K$48</f>
        <v>#DIV/0!</v>
      </c>
      <c r="W11" s="152" t="e">
        <f>IF(R11=1,0,T11*U11)</f>
        <v>#VALUE!</v>
      </c>
      <c r="X11" s="48" t="e">
        <f t="shared" ref="X11" si="7">IF(R11=1,0,T11*V11)</f>
        <v>#VALUE!</v>
      </c>
      <c r="Z11" s="355"/>
      <c r="AA11" s="355"/>
    </row>
    <row r="12" spans="2:39" ht="51.75" customHeight="1" x14ac:dyDescent="0.25">
      <c r="B12" s="301">
        <v>3</v>
      </c>
      <c r="C12" s="153" t="s">
        <v>44</v>
      </c>
      <c r="D12" s="188"/>
      <c r="E12" s="277" t="s">
        <v>45</v>
      </c>
      <c r="F12" s="281"/>
      <c r="G12" s="278" t="s">
        <v>46</v>
      </c>
      <c r="H12" s="132"/>
      <c r="I12" s="165"/>
      <c r="J12" s="137">
        <f>SUM(L12:Q12)</f>
        <v>0</v>
      </c>
      <c r="K12" s="137">
        <f t="shared" ref="K12:K47" si="8">SUM(L12:Q12)</f>
        <v>0</v>
      </c>
      <c r="L12" s="135"/>
      <c r="M12" s="135"/>
      <c r="N12" s="135"/>
      <c r="O12" s="135"/>
      <c r="P12" s="136"/>
      <c r="Q12" s="135"/>
      <c r="R12" s="136"/>
      <c r="T12" s="138" t="str">
        <f t="shared" ref="T12:T47" si="9">IF(SUM(L12:Q12)=1,((L12*0)+(M12*20)+(N12*40)+(O12*60)+(P12*80)+(Q12*100)),"")</f>
        <v/>
      </c>
      <c r="U12" s="160" t="e">
        <f>1/$J$48</f>
        <v>#DIV/0!</v>
      </c>
      <c r="V12" s="140" t="e">
        <f t="shared" ref="V12:V47" si="10">1/$K$48</f>
        <v>#DIV/0!</v>
      </c>
      <c r="W12" s="152" t="e">
        <f>IF(R12=1,0,T12*U12)</f>
        <v>#VALUE!</v>
      </c>
      <c r="X12" s="48" t="e">
        <f t="shared" ref="X12:X47" si="11">IF(R12=1,0,T12*V12)</f>
        <v>#VALUE!</v>
      </c>
      <c r="Z12" s="355"/>
      <c r="AA12" s="355"/>
      <c r="AG12" s="357" t="s">
        <v>1549</v>
      </c>
      <c r="AH12" s="357"/>
      <c r="AI12" s="357"/>
      <c r="AJ12" s="357"/>
      <c r="AK12" s="357"/>
      <c r="AL12" s="357"/>
    </row>
    <row r="13" spans="2:39" ht="52.5" customHeight="1" x14ac:dyDescent="0.25">
      <c r="B13" s="301" t="s">
        <v>47</v>
      </c>
      <c r="C13" s="155" t="s">
        <v>48</v>
      </c>
      <c r="D13" s="189"/>
      <c r="E13" s="277" t="s">
        <v>49</v>
      </c>
      <c r="F13" s="279"/>
      <c r="G13" s="278" t="s">
        <v>50</v>
      </c>
      <c r="H13" s="139"/>
      <c r="I13" s="165"/>
      <c r="J13" s="165"/>
      <c r="K13" s="137">
        <f t="shared" si="8"/>
        <v>0</v>
      </c>
      <c r="L13" s="135"/>
      <c r="M13" s="135"/>
      <c r="N13" s="135"/>
      <c r="O13" s="135"/>
      <c r="P13" s="136"/>
      <c r="Q13" s="135"/>
      <c r="R13" s="136"/>
      <c r="T13" s="138" t="str">
        <f t="shared" si="9"/>
        <v/>
      </c>
      <c r="U13" s="160"/>
      <c r="V13" s="140" t="e">
        <f t="shared" si="10"/>
        <v>#DIV/0!</v>
      </c>
      <c r="W13" s="152"/>
      <c r="X13" s="48" t="e">
        <f t="shared" si="11"/>
        <v>#VALUE!</v>
      </c>
      <c r="Z13" s="355"/>
      <c r="AA13" s="355"/>
    </row>
    <row r="14" spans="2:39" ht="54" customHeight="1" x14ac:dyDescent="0.25">
      <c r="B14" s="301" t="s">
        <v>51</v>
      </c>
      <c r="C14" s="156" t="s">
        <v>52</v>
      </c>
      <c r="D14" s="189"/>
      <c r="E14" s="277" t="s">
        <v>53</v>
      </c>
      <c r="F14" s="279"/>
      <c r="G14" s="278"/>
      <c r="H14" s="128"/>
      <c r="I14" s="165"/>
      <c r="J14" s="165"/>
      <c r="K14" s="137">
        <f t="shared" si="8"/>
        <v>0</v>
      </c>
      <c r="L14" s="135"/>
      <c r="M14" s="135"/>
      <c r="N14" s="135"/>
      <c r="O14" s="135"/>
      <c r="P14" s="136"/>
      <c r="Q14" s="135"/>
      <c r="R14" s="136"/>
      <c r="T14" s="138" t="str">
        <f t="shared" si="9"/>
        <v/>
      </c>
      <c r="U14" s="160"/>
      <c r="V14" s="140" t="e">
        <f t="shared" si="10"/>
        <v>#DIV/0!</v>
      </c>
      <c r="W14" s="152"/>
      <c r="X14" s="48" t="e">
        <f t="shared" si="11"/>
        <v>#VALUE!</v>
      </c>
      <c r="Z14" s="355"/>
      <c r="AA14" s="355"/>
      <c r="AG14" s="357" t="s">
        <v>1550</v>
      </c>
      <c r="AH14" s="357"/>
      <c r="AI14" s="357"/>
      <c r="AJ14" s="357"/>
      <c r="AK14" s="357"/>
      <c r="AL14" s="357"/>
    </row>
    <row r="15" spans="2:39" ht="62.25" customHeight="1" x14ac:dyDescent="0.25">
      <c r="B15" s="301" t="s">
        <v>54</v>
      </c>
      <c r="C15" s="157" t="s">
        <v>55</v>
      </c>
      <c r="D15" s="189"/>
      <c r="E15" s="277" t="s">
        <v>56</v>
      </c>
      <c r="F15" s="279"/>
      <c r="G15" s="279"/>
      <c r="H15" s="128"/>
      <c r="I15" s="165"/>
      <c r="J15" s="165"/>
      <c r="K15" s="137">
        <f t="shared" si="8"/>
        <v>0</v>
      </c>
      <c r="L15" s="135"/>
      <c r="M15" s="135"/>
      <c r="N15" s="135"/>
      <c r="O15" s="135"/>
      <c r="P15" s="136"/>
      <c r="Q15" s="135"/>
      <c r="R15" s="136"/>
      <c r="T15" s="138" t="str">
        <f t="shared" si="9"/>
        <v/>
      </c>
      <c r="U15" s="160"/>
      <c r="V15" s="140" t="e">
        <f t="shared" si="10"/>
        <v>#DIV/0!</v>
      </c>
      <c r="W15" s="152"/>
      <c r="X15" s="48" t="e">
        <f t="shared" si="11"/>
        <v>#VALUE!</v>
      </c>
      <c r="Z15" s="355"/>
      <c r="AA15" s="355"/>
      <c r="AG15" s="358" t="s">
        <v>1551</v>
      </c>
      <c r="AH15" s="358"/>
      <c r="AI15" s="358"/>
      <c r="AJ15" s="358"/>
      <c r="AK15" s="358"/>
      <c r="AL15" s="358"/>
      <c r="AM15" s="358"/>
    </row>
    <row r="16" spans="2:39" ht="61.5" customHeight="1" x14ac:dyDescent="0.25">
      <c r="B16" s="301">
        <v>4</v>
      </c>
      <c r="C16" s="154" t="s">
        <v>57</v>
      </c>
      <c r="D16" s="189"/>
      <c r="E16" s="277" t="s">
        <v>58</v>
      </c>
      <c r="F16" s="279"/>
      <c r="G16" s="279"/>
      <c r="H16" s="128"/>
      <c r="I16" s="165"/>
      <c r="J16" s="137">
        <f>SUM(L16:Q16)</f>
        <v>0</v>
      </c>
      <c r="K16" s="137">
        <f t="shared" si="8"/>
        <v>0</v>
      </c>
      <c r="L16" s="135"/>
      <c r="M16" s="135"/>
      <c r="N16" s="135"/>
      <c r="O16" s="135"/>
      <c r="P16" s="136"/>
      <c r="Q16" s="135"/>
      <c r="R16" s="136"/>
      <c r="T16" s="138" t="str">
        <f t="shared" si="9"/>
        <v/>
      </c>
      <c r="U16" s="160" t="e">
        <f>1/$J$48</f>
        <v>#DIV/0!</v>
      </c>
      <c r="V16" s="140" t="e">
        <f t="shared" si="10"/>
        <v>#DIV/0!</v>
      </c>
      <c r="W16" s="152" t="e">
        <f>IF(R16=1,0,T16*U16)</f>
        <v>#VALUE!</v>
      </c>
      <c r="X16" s="48" t="e">
        <f t="shared" si="11"/>
        <v>#VALUE!</v>
      </c>
      <c r="Z16" s="355"/>
      <c r="AA16" s="355"/>
      <c r="AG16" s="345"/>
      <c r="AH16" s="345"/>
      <c r="AI16" s="345"/>
      <c r="AJ16" s="345"/>
      <c r="AK16" s="345"/>
      <c r="AL16" s="345"/>
      <c r="AM16" s="345"/>
    </row>
    <row r="17" spans="2:39" ht="55.5" customHeight="1" x14ac:dyDescent="0.25">
      <c r="B17" s="301" t="s">
        <v>59</v>
      </c>
      <c r="C17" s="158" t="s">
        <v>60</v>
      </c>
      <c r="D17" s="189"/>
      <c r="E17" s="277" t="s">
        <v>61</v>
      </c>
      <c r="F17" s="279"/>
      <c r="G17" s="279"/>
      <c r="H17" s="128"/>
      <c r="I17" s="165"/>
      <c r="J17" s="165"/>
      <c r="K17" s="137">
        <f t="shared" si="8"/>
        <v>0</v>
      </c>
      <c r="L17" s="135"/>
      <c r="M17" s="135"/>
      <c r="N17" s="135"/>
      <c r="O17" s="135"/>
      <c r="P17" s="136"/>
      <c r="Q17" s="135"/>
      <c r="R17" s="136"/>
      <c r="T17" s="138" t="str">
        <f t="shared" si="9"/>
        <v/>
      </c>
      <c r="U17" s="160"/>
      <c r="V17" s="140" t="e">
        <f t="shared" si="10"/>
        <v>#DIV/0!</v>
      </c>
      <c r="W17" s="152"/>
      <c r="X17" s="48" t="e">
        <f t="shared" si="11"/>
        <v>#VALUE!</v>
      </c>
      <c r="Z17" s="355"/>
      <c r="AA17" s="355"/>
      <c r="AG17" s="345"/>
      <c r="AH17" s="345"/>
      <c r="AI17" s="345"/>
      <c r="AJ17" s="345"/>
      <c r="AK17" s="345"/>
      <c r="AL17" s="345"/>
      <c r="AM17" s="345"/>
    </row>
    <row r="18" spans="2:39" ht="61.5" customHeight="1" x14ac:dyDescent="0.25">
      <c r="B18" s="301">
        <v>5</v>
      </c>
      <c r="C18" s="153" t="s">
        <v>62</v>
      </c>
      <c r="D18" s="188"/>
      <c r="E18" s="277" t="s">
        <v>63</v>
      </c>
      <c r="F18" s="281"/>
      <c r="G18" s="281"/>
      <c r="H18" s="139"/>
      <c r="I18" s="165"/>
      <c r="J18" s="137">
        <f>SUM(L18:Q18)</f>
        <v>0</v>
      </c>
      <c r="K18" s="137">
        <f t="shared" si="8"/>
        <v>0</v>
      </c>
      <c r="L18" s="135"/>
      <c r="M18" s="135"/>
      <c r="N18" s="135"/>
      <c r="O18" s="135"/>
      <c r="P18" s="136"/>
      <c r="Q18" s="135"/>
      <c r="R18" s="136"/>
      <c r="T18" s="138" t="str">
        <f t="shared" si="9"/>
        <v/>
      </c>
      <c r="U18" s="160" t="e">
        <f>1/$J$48</f>
        <v>#DIV/0!</v>
      </c>
      <c r="V18" s="140" t="e">
        <f t="shared" si="10"/>
        <v>#DIV/0!</v>
      </c>
      <c r="W18" s="152" t="e">
        <f>IF(R18=1,0,T18*U18)</f>
        <v>#VALUE!</v>
      </c>
      <c r="X18" s="48" t="e">
        <f t="shared" si="11"/>
        <v>#VALUE!</v>
      </c>
      <c r="Z18" s="355"/>
      <c r="AA18" s="355"/>
      <c r="AG18" s="357" t="s">
        <v>1552</v>
      </c>
      <c r="AH18" s="357"/>
      <c r="AI18" s="357"/>
      <c r="AJ18" s="357"/>
      <c r="AK18" s="357"/>
      <c r="AL18" s="357"/>
      <c r="AM18" s="357"/>
    </row>
    <row r="19" spans="2:39" ht="58.5" customHeight="1" x14ac:dyDescent="0.25">
      <c r="B19" s="301" t="s">
        <v>64</v>
      </c>
      <c r="C19" s="300" t="s">
        <v>65</v>
      </c>
      <c r="D19" s="189"/>
      <c r="E19" s="277" t="s">
        <v>66</v>
      </c>
      <c r="F19" s="279"/>
      <c r="G19" s="279"/>
      <c r="H19" s="139"/>
      <c r="I19" s="165"/>
      <c r="J19" s="165"/>
      <c r="K19" s="137">
        <f t="shared" si="8"/>
        <v>0</v>
      </c>
      <c r="L19" s="135"/>
      <c r="M19" s="135"/>
      <c r="N19" s="135"/>
      <c r="O19" s="135"/>
      <c r="P19" s="136"/>
      <c r="Q19" s="135"/>
      <c r="R19" s="136"/>
      <c r="T19" s="138" t="str">
        <f t="shared" si="9"/>
        <v/>
      </c>
      <c r="U19" s="160"/>
      <c r="V19" s="140" t="e">
        <f t="shared" si="10"/>
        <v>#DIV/0!</v>
      </c>
      <c r="W19" s="152"/>
      <c r="X19" s="48" t="e">
        <f t="shared" si="11"/>
        <v>#VALUE!</v>
      </c>
      <c r="Z19" s="355"/>
      <c r="AA19" s="355"/>
      <c r="AG19" s="357" t="s">
        <v>1553</v>
      </c>
      <c r="AH19" s="357"/>
      <c r="AI19" s="357"/>
      <c r="AJ19" s="357"/>
      <c r="AK19" s="357"/>
      <c r="AL19" s="357"/>
      <c r="AM19" s="357"/>
    </row>
    <row r="20" spans="2:39" ht="53.25" customHeight="1" x14ac:dyDescent="0.25">
      <c r="B20" s="301" t="s">
        <v>67</v>
      </c>
      <c r="C20" s="156" t="s">
        <v>68</v>
      </c>
      <c r="D20" s="189"/>
      <c r="E20" s="279" t="s">
        <v>69</v>
      </c>
      <c r="F20" s="279"/>
      <c r="G20" s="279"/>
      <c r="I20" s="165"/>
      <c r="J20" s="165"/>
      <c r="K20" s="137">
        <f t="shared" si="8"/>
        <v>0</v>
      </c>
      <c r="L20" s="135"/>
      <c r="M20" s="135"/>
      <c r="N20" s="135"/>
      <c r="O20" s="135"/>
      <c r="P20" s="136"/>
      <c r="Q20" s="135"/>
      <c r="R20" s="136"/>
      <c r="T20" s="138" t="str">
        <f t="shared" si="9"/>
        <v/>
      </c>
      <c r="U20" s="160"/>
      <c r="V20" s="140" t="e">
        <f t="shared" si="10"/>
        <v>#DIV/0!</v>
      </c>
      <c r="W20" s="152"/>
      <c r="X20" s="48" t="e">
        <f t="shared" si="11"/>
        <v>#VALUE!</v>
      </c>
      <c r="Z20" s="355"/>
      <c r="AA20" s="355"/>
      <c r="AG20" s="357" t="s">
        <v>1554</v>
      </c>
      <c r="AH20" s="357"/>
      <c r="AI20" s="357"/>
      <c r="AJ20" s="357"/>
      <c r="AK20" s="357"/>
      <c r="AL20" s="357"/>
      <c r="AM20" s="357"/>
    </row>
    <row r="21" spans="2:39" ht="51" customHeight="1" x14ac:dyDescent="0.25">
      <c r="B21" s="301" t="s">
        <v>70</v>
      </c>
      <c r="C21" s="157" t="s">
        <v>71</v>
      </c>
      <c r="D21" s="189"/>
      <c r="E21" s="279" t="s">
        <v>72</v>
      </c>
      <c r="F21" s="279"/>
      <c r="G21" s="279"/>
      <c r="I21" s="165"/>
      <c r="J21" s="165"/>
      <c r="K21" s="137">
        <f t="shared" si="8"/>
        <v>0</v>
      </c>
      <c r="L21" s="135"/>
      <c r="M21" s="135"/>
      <c r="N21" s="135"/>
      <c r="O21" s="135"/>
      <c r="P21" s="136"/>
      <c r="Q21" s="135"/>
      <c r="R21" s="136"/>
      <c r="T21" s="138" t="str">
        <f t="shared" si="9"/>
        <v/>
      </c>
      <c r="U21" s="160"/>
      <c r="V21" s="140" t="e">
        <f t="shared" si="10"/>
        <v>#DIV/0!</v>
      </c>
      <c r="W21" s="152"/>
      <c r="X21" s="48" t="e">
        <f t="shared" si="11"/>
        <v>#VALUE!</v>
      </c>
      <c r="Z21" s="355"/>
      <c r="AA21" s="355"/>
      <c r="AG21" s="357" t="s">
        <v>1555</v>
      </c>
      <c r="AH21" s="357"/>
      <c r="AI21" s="357"/>
      <c r="AJ21" s="357"/>
      <c r="AK21" s="357"/>
      <c r="AL21" s="357"/>
      <c r="AM21" s="357"/>
    </row>
    <row r="22" spans="2:39" ht="47.25" customHeight="1" x14ac:dyDescent="0.25">
      <c r="B22" s="301">
        <v>6</v>
      </c>
      <c r="C22" s="154" t="s">
        <v>73</v>
      </c>
      <c r="D22" s="189"/>
      <c r="E22" s="277" t="s">
        <v>74</v>
      </c>
      <c r="F22" s="279"/>
      <c r="G22" s="279"/>
      <c r="H22" s="128"/>
      <c r="I22" s="165"/>
      <c r="J22" s="137">
        <f>SUM(L22:Q22)</f>
        <v>0</v>
      </c>
      <c r="K22" s="137">
        <f t="shared" si="8"/>
        <v>0</v>
      </c>
      <c r="L22" s="135"/>
      <c r="M22" s="135"/>
      <c r="N22" s="135"/>
      <c r="O22" s="135"/>
      <c r="P22" s="136"/>
      <c r="Q22" s="135"/>
      <c r="R22" s="136"/>
      <c r="T22" s="138" t="str">
        <f t="shared" si="9"/>
        <v/>
      </c>
      <c r="U22" s="160" t="e">
        <f>1/$J$48</f>
        <v>#DIV/0!</v>
      </c>
      <c r="V22" s="140" t="e">
        <f t="shared" si="10"/>
        <v>#DIV/0!</v>
      </c>
      <c r="W22" s="152" t="e">
        <f>IF(R22=1,0,T22*U22)</f>
        <v>#VALUE!</v>
      </c>
      <c r="X22" s="48" t="e">
        <f t="shared" si="11"/>
        <v>#VALUE!</v>
      </c>
      <c r="Z22" s="355"/>
      <c r="AA22" s="355"/>
      <c r="AG22" s="345"/>
      <c r="AH22" s="345"/>
      <c r="AI22" s="345"/>
      <c r="AJ22" s="345"/>
      <c r="AK22" s="345"/>
      <c r="AL22" s="345"/>
      <c r="AM22" s="345"/>
    </row>
    <row r="23" spans="2:39" ht="46.5" customHeight="1" x14ac:dyDescent="0.25">
      <c r="B23" s="301" t="s">
        <v>75</v>
      </c>
      <c r="C23" s="158" t="s">
        <v>76</v>
      </c>
      <c r="D23" s="189"/>
      <c r="E23" s="277" t="s">
        <v>77</v>
      </c>
      <c r="F23" s="279"/>
      <c r="G23" s="279"/>
      <c r="H23" s="132"/>
      <c r="I23" s="165"/>
      <c r="J23" s="165"/>
      <c r="K23" s="137">
        <f t="shared" si="8"/>
        <v>0</v>
      </c>
      <c r="L23" s="135"/>
      <c r="M23" s="135"/>
      <c r="N23" s="135"/>
      <c r="O23" s="135"/>
      <c r="P23" s="136"/>
      <c r="Q23" s="135"/>
      <c r="R23" s="136"/>
      <c r="T23" s="138" t="str">
        <f t="shared" si="9"/>
        <v/>
      </c>
      <c r="U23" s="160"/>
      <c r="V23" s="140" t="e">
        <f t="shared" si="10"/>
        <v>#DIV/0!</v>
      </c>
      <c r="W23" s="152"/>
      <c r="X23" s="48" t="e">
        <f t="shared" si="11"/>
        <v>#VALUE!</v>
      </c>
      <c r="Z23" s="355"/>
      <c r="AA23" s="355"/>
      <c r="AG23" s="357" t="s">
        <v>1556</v>
      </c>
      <c r="AH23" s="357"/>
      <c r="AI23" s="357"/>
      <c r="AJ23" s="357"/>
      <c r="AK23" s="357"/>
      <c r="AL23" s="357"/>
      <c r="AM23" s="357"/>
    </row>
    <row r="24" spans="2:39" ht="59.25" customHeight="1" x14ac:dyDescent="0.25">
      <c r="B24" s="301">
        <v>7</v>
      </c>
      <c r="C24" s="154" t="s">
        <v>78</v>
      </c>
      <c r="D24" s="189"/>
      <c r="E24" s="279" t="s">
        <v>79</v>
      </c>
      <c r="F24" s="279"/>
      <c r="G24" s="278" t="s">
        <v>80</v>
      </c>
      <c r="H24" s="128"/>
      <c r="I24" s="165"/>
      <c r="J24" s="137">
        <f>SUM(L24:Q24)</f>
        <v>0</v>
      </c>
      <c r="K24" s="137">
        <f t="shared" si="8"/>
        <v>0</v>
      </c>
      <c r="L24" s="135"/>
      <c r="M24" s="135"/>
      <c r="N24" s="135"/>
      <c r="O24" s="135"/>
      <c r="P24" s="136"/>
      <c r="Q24" s="135"/>
      <c r="R24" s="136"/>
      <c r="T24" s="138" t="str">
        <f t="shared" si="9"/>
        <v/>
      </c>
      <c r="U24" s="160" t="e">
        <f>1/$J$48</f>
        <v>#DIV/0!</v>
      </c>
      <c r="V24" s="140" t="e">
        <f t="shared" si="10"/>
        <v>#DIV/0!</v>
      </c>
      <c r="W24" s="199" t="e">
        <f>IF(R24=1,0,T24*U24)</f>
        <v>#VALUE!</v>
      </c>
      <c r="X24" s="48" t="e">
        <f t="shared" si="11"/>
        <v>#VALUE!</v>
      </c>
      <c r="Z24" s="355"/>
      <c r="AA24" s="355"/>
      <c r="AG24" s="357" t="s">
        <v>1557</v>
      </c>
      <c r="AH24" s="357"/>
      <c r="AI24" s="357"/>
      <c r="AJ24" s="357"/>
      <c r="AK24" s="357"/>
      <c r="AL24" s="357"/>
      <c r="AM24" s="357"/>
    </row>
    <row r="25" spans="2:39" ht="64.5" customHeight="1" x14ac:dyDescent="0.25">
      <c r="B25" s="301" t="s">
        <v>81</v>
      </c>
      <c r="C25" s="155" t="s">
        <v>82</v>
      </c>
      <c r="D25" s="189"/>
      <c r="E25" s="279" t="s">
        <v>83</v>
      </c>
      <c r="F25" s="279"/>
      <c r="G25" s="278" t="s">
        <v>84</v>
      </c>
      <c r="H25" s="128"/>
      <c r="I25" s="165"/>
      <c r="J25" s="165"/>
      <c r="K25" s="137">
        <f t="shared" si="8"/>
        <v>0</v>
      </c>
      <c r="L25" s="135"/>
      <c r="M25" s="135"/>
      <c r="N25" s="135"/>
      <c r="O25" s="135"/>
      <c r="P25" s="136"/>
      <c r="Q25" s="135"/>
      <c r="R25" s="136"/>
      <c r="T25" s="138" t="str">
        <f t="shared" si="9"/>
        <v/>
      </c>
      <c r="U25" s="160"/>
      <c r="V25" s="140" t="e">
        <f t="shared" si="10"/>
        <v>#DIV/0!</v>
      </c>
      <c r="W25" s="152"/>
      <c r="X25" s="48" t="e">
        <f t="shared" si="11"/>
        <v>#VALUE!</v>
      </c>
      <c r="Z25" s="355"/>
      <c r="AA25" s="355"/>
      <c r="AG25" s="357" t="s">
        <v>1558</v>
      </c>
      <c r="AH25" s="357"/>
      <c r="AI25" s="357"/>
      <c r="AJ25" s="357"/>
      <c r="AK25" s="357"/>
      <c r="AL25" s="357"/>
      <c r="AM25" s="357"/>
    </row>
    <row r="26" spans="2:39" ht="50.25" customHeight="1" x14ac:dyDescent="0.25">
      <c r="B26" s="301" t="s">
        <v>85</v>
      </c>
      <c r="C26" s="156" t="s">
        <v>86</v>
      </c>
      <c r="D26" s="189"/>
      <c r="E26" s="279" t="s">
        <v>87</v>
      </c>
      <c r="F26" s="279"/>
      <c r="G26" s="279"/>
      <c r="H26" s="128"/>
      <c r="I26" s="165"/>
      <c r="J26" s="165"/>
      <c r="K26" s="137">
        <f t="shared" si="8"/>
        <v>0</v>
      </c>
      <c r="L26" s="135"/>
      <c r="M26" s="135"/>
      <c r="N26" s="135"/>
      <c r="O26" s="135"/>
      <c r="P26" s="136"/>
      <c r="Q26" s="135"/>
      <c r="R26" s="136"/>
      <c r="T26" s="138" t="str">
        <f t="shared" si="9"/>
        <v/>
      </c>
      <c r="U26" s="160"/>
      <c r="V26" s="140" t="e">
        <f t="shared" si="10"/>
        <v>#DIV/0!</v>
      </c>
      <c r="W26" s="152"/>
      <c r="X26" s="48" t="e">
        <f t="shared" si="11"/>
        <v>#VALUE!</v>
      </c>
      <c r="Z26" s="355"/>
      <c r="AA26" s="355"/>
      <c r="AG26" s="357" t="s">
        <v>1559</v>
      </c>
      <c r="AH26" s="357"/>
      <c r="AI26" s="357"/>
      <c r="AJ26" s="357"/>
      <c r="AK26" s="357"/>
      <c r="AL26" s="357"/>
      <c r="AM26" s="357"/>
    </row>
    <row r="27" spans="2:39" ht="59.25" customHeight="1" x14ac:dyDescent="0.25">
      <c r="B27" s="301" t="s">
        <v>88</v>
      </c>
      <c r="C27" s="156" t="s">
        <v>89</v>
      </c>
      <c r="D27" s="189"/>
      <c r="E27" s="279" t="s">
        <v>90</v>
      </c>
      <c r="F27" s="279"/>
      <c r="G27" s="279"/>
      <c r="H27" s="128"/>
      <c r="I27" s="165"/>
      <c r="J27" s="165"/>
      <c r="K27" s="137">
        <f t="shared" si="8"/>
        <v>0</v>
      </c>
      <c r="L27" s="135"/>
      <c r="M27" s="135"/>
      <c r="N27" s="135"/>
      <c r="O27" s="135"/>
      <c r="P27" s="136"/>
      <c r="Q27" s="135"/>
      <c r="R27" s="136"/>
      <c r="T27" s="138" t="str">
        <f t="shared" si="9"/>
        <v/>
      </c>
      <c r="U27" s="160"/>
      <c r="V27" s="140" t="e">
        <f t="shared" si="10"/>
        <v>#DIV/0!</v>
      </c>
      <c r="W27" s="152"/>
      <c r="X27" s="48" t="e">
        <f t="shared" si="11"/>
        <v>#VALUE!</v>
      </c>
      <c r="Z27" s="355"/>
      <c r="AA27" s="355"/>
      <c r="AG27" s="357" t="s">
        <v>1560</v>
      </c>
      <c r="AH27" s="357"/>
      <c r="AI27" s="357"/>
      <c r="AJ27" s="357"/>
      <c r="AK27" s="357"/>
      <c r="AL27" s="357"/>
      <c r="AM27" s="357"/>
    </row>
    <row r="28" spans="2:39" ht="59.25" customHeight="1" x14ac:dyDescent="0.25">
      <c r="B28" s="301" t="s">
        <v>91</v>
      </c>
      <c r="C28" s="157" t="s">
        <v>92</v>
      </c>
      <c r="D28" s="189"/>
      <c r="E28" s="279" t="s">
        <v>93</v>
      </c>
      <c r="F28" s="279"/>
      <c r="G28" s="279"/>
      <c r="H28" s="128"/>
      <c r="I28" s="165"/>
      <c r="J28" s="165"/>
      <c r="K28" s="137">
        <f t="shared" si="8"/>
        <v>0</v>
      </c>
      <c r="L28" s="135"/>
      <c r="M28" s="135"/>
      <c r="N28" s="135"/>
      <c r="O28" s="135"/>
      <c r="P28" s="136"/>
      <c r="Q28" s="135"/>
      <c r="R28" s="136"/>
      <c r="T28" s="138" t="str">
        <f t="shared" si="9"/>
        <v/>
      </c>
      <c r="U28" s="160"/>
      <c r="V28" s="140" t="e">
        <f t="shared" si="10"/>
        <v>#DIV/0!</v>
      </c>
      <c r="W28" s="152"/>
      <c r="X28" s="48" t="e">
        <f t="shared" si="11"/>
        <v>#VALUE!</v>
      </c>
      <c r="Z28" s="355"/>
      <c r="AA28" s="355"/>
      <c r="AG28" s="358" t="s">
        <v>1561</v>
      </c>
      <c r="AH28" s="358"/>
      <c r="AI28" s="358"/>
      <c r="AJ28" s="358"/>
      <c r="AK28" s="358"/>
      <c r="AL28" s="358"/>
      <c r="AM28" s="358"/>
    </row>
    <row r="29" spans="2:39" ht="49.5" customHeight="1" x14ac:dyDescent="0.25">
      <c r="B29" s="301">
        <v>8</v>
      </c>
      <c r="C29" s="154" t="s">
        <v>94</v>
      </c>
      <c r="D29" s="189"/>
      <c r="E29" s="279" t="s">
        <v>95</v>
      </c>
      <c r="F29" s="279"/>
      <c r="G29" s="278" t="s">
        <v>96</v>
      </c>
      <c r="H29" s="128"/>
      <c r="I29" s="165"/>
      <c r="J29" s="137">
        <f>SUM(L29:Q29)</f>
        <v>0</v>
      </c>
      <c r="K29" s="137">
        <f t="shared" si="8"/>
        <v>0</v>
      </c>
      <c r="L29" s="135"/>
      <c r="M29" s="135"/>
      <c r="N29" s="135"/>
      <c r="O29" s="135"/>
      <c r="P29" s="136"/>
      <c r="Q29" s="135"/>
      <c r="R29" s="136"/>
      <c r="T29" s="138" t="str">
        <f t="shared" si="9"/>
        <v/>
      </c>
      <c r="U29" s="160" t="e">
        <f>1/$J$48</f>
        <v>#DIV/0!</v>
      </c>
      <c r="V29" s="140" t="e">
        <f t="shared" si="10"/>
        <v>#DIV/0!</v>
      </c>
      <c r="W29" s="199" t="e">
        <f>IF(R29=1,0,T29*U29)</f>
        <v>#VALUE!</v>
      </c>
      <c r="X29" s="48" t="e">
        <f t="shared" si="11"/>
        <v>#VALUE!</v>
      </c>
      <c r="Z29" s="355"/>
      <c r="AA29" s="355"/>
      <c r="AG29" s="357" t="s">
        <v>1562</v>
      </c>
      <c r="AH29" s="357"/>
      <c r="AI29" s="357"/>
      <c r="AJ29" s="357"/>
      <c r="AK29" s="357"/>
      <c r="AL29" s="357"/>
      <c r="AM29" s="357"/>
    </row>
    <row r="30" spans="2:39" ht="52.5" customHeight="1" x14ac:dyDescent="0.25">
      <c r="B30" s="301" t="s">
        <v>97</v>
      </c>
      <c r="C30" s="155" t="s">
        <v>98</v>
      </c>
      <c r="D30" s="189"/>
      <c r="E30" s="277" t="s">
        <v>99</v>
      </c>
      <c r="F30" s="279"/>
      <c r="G30" s="278" t="s">
        <v>100</v>
      </c>
      <c r="H30" s="128"/>
      <c r="I30" s="165"/>
      <c r="J30" s="165"/>
      <c r="K30" s="137">
        <f t="shared" si="8"/>
        <v>0</v>
      </c>
      <c r="L30" s="135"/>
      <c r="M30" s="135"/>
      <c r="N30" s="135"/>
      <c r="O30" s="135"/>
      <c r="P30" s="136"/>
      <c r="Q30" s="135"/>
      <c r="R30" s="136"/>
      <c r="T30" s="138" t="str">
        <f t="shared" si="9"/>
        <v/>
      </c>
      <c r="U30" s="160"/>
      <c r="V30" s="140" t="e">
        <f t="shared" si="10"/>
        <v>#DIV/0!</v>
      </c>
      <c r="W30" s="152"/>
      <c r="X30" s="48" t="e">
        <f t="shared" si="11"/>
        <v>#VALUE!</v>
      </c>
      <c r="Z30" s="355"/>
      <c r="AA30" s="355"/>
      <c r="AG30" s="357" t="s">
        <v>1563</v>
      </c>
      <c r="AH30" s="357"/>
      <c r="AI30" s="357"/>
      <c r="AJ30" s="357"/>
      <c r="AK30" s="357"/>
      <c r="AL30" s="357"/>
      <c r="AM30" s="357"/>
    </row>
    <row r="31" spans="2:39" ht="51.75" customHeight="1" x14ac:dyDescent="0.25">
      <c r="B31" s="301" t="s">
        <v>101</v>
      </c>
      <c r="C31" s="157" t="s">
        <v>102</v>
      </c>
      <c r="D31" s="189"/>
      <c r="E31" s="279" t="s">
        <v>103</v>
      </c>
      <c r="F31" s="279"/>
      <c r="G31" s="279"/>
      <c r="H31" s="128"/>
      <c r="I31" s="165"/>
      <c r="J31" s="165"/>
      <c r="K31" s="137">
        <f t="shared" si="8"/>
        <v>0</v>
      </c>
      <c r="L31" s="135"/>
      <c r="M31" s="135"/>
      <c r="N31" s="135"/>
      <c r="O31" s="135"/>
      <c r="P31" s="136"/>
      <c r="Q31" s="135"/>
      <c r="R31" s="136"/>
      <c r="T31" s="138" t="str">
        <f t="shared" si="9"/>
        <v/>
      </c>
      <c r="U31" s="160"/>
      <c r="V31" s="140" t="e">
        <f t="shared" si="10"/>
        <v>#DIV/0!</v>
      </c>
      <c r="W31" s="152"/>
      <c r="X31" s="48" t="e">
        <f t="shared" si="11"/>
        <v>#VALUE!</v>
      </c>
      <c r="Z31" s="355"/>
      <c r="AA31" s="355"/>
      <c r="AG31" s="357" t="s">
        <v>1564</v>
      </c>
      <c r="AH31" s="357"/>
      <c r="AI31" s="357"/>
      <c r="AJ31" s="357"/>
      <c r="AK31" s="357"/>
      <c r="AL31" s="357"/>
      <c r="AM31" s="357"/>
    </row>
    <row r="32" spans="2:39" ht="49.5" customHeight="1" x14ac:dyDescent="0.25">
      <c r="B32" s="301">
        <v>9</v>
      </c>
      <c r="C32" s="154" t="s">
        <v>104</v>
      </c>
      <c r="D32" s="189"/>
      <c r="E32" s="279" t="s">
        <v>105</v>
      </c>
      <c r="F32" s="279"/>
      <c r="G32" s="279"/>
      <c r="H32" s="133"/>
      <c r="I32" s="165"/>
      <c r="J32" s="137">
        <f>SUM(L32:Q32)</f>
        <v>0</v>
      </c>
      <c r="K32" s="137">
        <f t="shared" si="8"/>
        <v>0</v>
      </c>
      <c r="L32" s="135"/>
      <c r="M32" s="135"/>
      <c r="N32" s="135"/>
      <c r="O32" s="135"/>
      <c r="P32" s="136"/>
      <c r="Q32" s="135"/>
      <c r="R32" s="136"/>
      <c r="T32" s="138" t="str">
        <f t="shared" si="9"/>
        <v/>
      </c>
      <c r="U32" s="160" t="e">
        <f>1/$J$48</f>
        <v>#DIV/0!</v>
      </c>
      <c r="V32" s="140" t="e">
        <f t="shared" si="10"/>
        <v>#DIV/0!</v>
      </c>
      <c r="W32" s="199" t="e">
        <f>IF(R32=1,0,T32*U32)</f>
        <v>#VALUE!</v>
      </c>
      <c r="X32" s="48" t="e">
        <f t="shared" si="11"/>
        <v>#VALUE!</v>
      </c>
      <c r="Z32" s="355"/>
      <c r="AA32" s="355"/>
      <c r="AG32" s="345"/>
      <c r="AH32" s="345"/>
      <c r="AI32" s="345"/>
      <c r="AJ32" s="345"/>
      <c r="AK32" s="345"/>
      <c r="AL32" s="345"/>
      <c r="AM32" s="345"/>
    </row>
    <row r="33" spans="2:41" ht="62.25" customHeight="1" x14ac:dyDescent="0.25">
      <c r="B33" s="301" t="s">
        <v>106</v>
      </c>
      <c r="C33" s="155" t="s">
        <v>107</v>
      </c>
      <c r="D33" s="189"/>
      <c r="E33" s="279" t="s">
        <v>108</v>
      </c>
      <c r="F33" s="279"/>
      <c r="G33" s="278" t="s">
        <v>109</v>
      </c>
      <c r="H33" s="128"/>
      <c r="I33" s="165"/>
      <c r="J33" s="165"/>
      <c r="K33" s="137">
        <f t="shared" si="8"/>
        <v>0</v>
      </c>
      <c r="L33" s="135"/>
      <c r="M33" s="135"/>
      <c r="N33" s="135"/>
      <c r="O33" s="135"/>
      <c r="P33" s="136"/>
      <c r="Q33" s="135"/>
      <c r="R33" s="136"/>
      <c r="T33" s="138" t="str">
        <f t="shared" si="9"/>
        <v/>
      </c>
      <c r="U33" s="160"/>
      <c r="V33" s="140" t="e">
        <f t="shared" si="10"/>
        <v>#DIV/0!</v>
      </c>
      <c r="W33" s="152"/>
      <c r="X33" s="48" t="e">
        <f t="shared" si="11"/>
        <v>#VALUE!</v>
      </c>
      <c r="Z33" s="355"/>
      <c r="AA33" s="355"/>
      <c r="AG33" s="357" t="s">
        <v>1565</v>
      </c>
      <c r="AH33" s="357"/>
      <c r="AI33" s="357"/>
      <c r="AJ33" s="357"/>
      <c r="AK33" s="357"/>
      <c r="AL33" s="357"/>
      <c r="AM33" s="357"/>
    </row>
    <row r="34" spans="2:41" ht="50.25" customHeight="1" x14ac:dyDescent="0.25">
      <c r="B34" s="301" t="s">
        <v>110</v>
      </c>
      <c r="C34" s="157" t="s">
        <v>111</v>
      </c>
      <c r="D34" s="189"/>
      <c r="E34" s="279" t="s">
        <v>112</v>
      </c>
      <c r="F34" s="279"/>
      <c r="G34" s="279"/>
      <c r="H34" s="128"/>
      <c r="I34" s="165"/>
      <c r="J34" s="165"/>
      <c r="K34" s="137">
        <f t="shared" si="8"/>
        <v>0</v>
      </c>
      <c r="L34" s="135"/>
      <c r="M34" s="135"/>
      <c r="N34" s="135"/>
      <c r="O34" s="135"/>
      <c r="P34" s="136"/>
      <c r="Q34" s="135"/>
      <c r="R34" s="136"/>
      <c r="T34" s="138" t="str">
        <f t="shared" si="9"/>
        <v/>
      </c>
      <c r="U34" s="160"/>
      <c r="V34" s="140" t="e">
        <f t="shared" si="10"/>
        <v>#DIV/0!</v>
      </c>
      <c r="W34" s="152"/>
      <c r="X34" s="48" t="e">
        <f t="shared" si="11"/>
        <v>#VALUE!</v>
      </c>
      <c r="Z34" s="355"/>
      <c r="AA34" s="355"/>
      <c r="AG34" s="357" t="s">
        <v>1566</v>
      </c>
      <c r="AH34" s="357"/>
      <c r="AI34" s="357"/>
      <c r="AJ34" s="357"/>
      <c r="AK34" s="357"/>
      <c r="AL34" s="357"/>
      <c r="AM34" s="357"/>
    </row>
    <row r="35" spans="2:41" ht="60.75" customHeight="1" x14ac:dyDescent="0.25">
      <c r="B35" s="301">
        <v>10</v>
      </c>
      <c r="C35" s="154" t="s">
        <v>113</v>
      </c>
      <c r="D35" s="189"/>
      <c r="E35" s="279" t="s">
        <v>114</v>
      </c>
      <c r="F35" s="279"/>
      <c r="G35" s="279"/>
      <c r="H35" s="128"/>
      <c r="I35" s="165"/>
      <c r="J35" s="137">
        <f>SUM(L35:Q35)</f>
        <v>0</v>
      </c>
      <c r="K35" s="137">
        <f t="shared" si="8"/>
        <v>0</v>
      </c>
      <c r="L35" s="135"/>
      <c r="M35" s="135"/>
      <c r="N35" s="135"/>
      <c r="O35" s="135"/>
      <c r="P35" s="136"/>
      <c r="Q35" s="135"/>
      <c r="R35" s="136"/>
      <c r="T35" s="138" t="str">
        <f t="shared" si="9"/>
        <v/>
      </c>
      <c r="U35" s="160" t="e">
        <f>1/$J$48</f>
        <v>#DIV/0!</v>
      </c>
      <c r="V35" s="140" t="e">
        <f t="shared" si="10"/>
        <v>#DIV/0!</v>
      </c>
      <c r="W35" s="199" t="e">
        <f>IF(R35=1,0,T35*U35)</f>
        <v>#VALUE!</v>
      </c>
      <c r="X35" s="48" t="e">
        <f t="shared" si="11"/>
        <v>#VALUE!</v>
      </c>
      <c r="Z35" s="355"/>
      <c r="AA35" s="355"/>
      <c r="AG35" s="357" t="s">
        <v>1567</v>
      </c>
      <c r="AH35" s="357"/>
      <c r="AI35" s="357"/>
      <c r="AJ35" s="357"/>
      <c r="AK35" s="357"/>
      <c r="AL35" s="357"/>
      <c r="AM35" s="357"/>
    </row>
    <row r="36" spans="2:41" ht="48" customHeight="1" x14ac:dyDescent="0.25">
      <c r="B36" s="301">
        <v>11</v>
      </c>
      <c r="C36" s="154" t="s">
        <v>115</v>
      </c>
      <c r="D36" s="189"/>
      <c r="E36" s="279"/>
      <c r="F36" s="279"/>
      <c r="G36" s="279"/>
      <c r="H36" s="128"/>
      <c r="I36" s="165"/>
      <c r="J36" s="137">
        <f>SUM(L36:Q36)</f>
        <v>0</v>
      </c>
      <c r="K36" s="137">
        <f t="shared" si="8"/>
        <v>0</v>
      </c>
      <c r="L36" s="135"/>
      <c r="M36" s="135"/>
      <c r="N36" s="135"/>
      <c r="O36" s="135"/>
      <c r="P36" s="136"/>
      <c r="Q36" s="135"/>
      <c r="R36" s="136"/>
      <c r="T36" s="138" t="str">
        <f t="shared" si="9"/>
        <v/>
      </c>
      <c r="U36" s="160" t="e">
        <f>1/$J$48</f>
        <v>#DIV/0!</v>
      </c>
      <c r="V36" s="140" t="e">
        <f t="shared" si="10"/>
        <v>#DIV/0!</v>
      </c>
      <c r="W36" s="199" t="e">
        <f>IF(R36=1,0,T36*U36)</f>
        <v>#VALUE!</v>
      </c>
      <c r="X36" s="48" t="e">
        <f t="shared" si="11"/>
        <v>#VALUE!</v>
      </c>
      <c r="Z36" s="355"/>
      <c r="AA36" s="355"/>
      <c r="AG36" s="357" t="s">
        <v>1568</v>
      </c>
      <c r="AH36" s="357"/>
      <c r="AI36" s="357"/>
      <c r="AJ36" s="357"/>
      <c r="AK36" s="357"/>
      <c r="AL36" s="357"/>
      <c r="AM36" s="357"/>
    </row>
    <row r="37" spans="2:41" ht="50.25" customHeight="1" x14ac:dyDescent="0.25">
      <c r="B37" s="301">
        <v>12</v>
      </c>
      <c r="C37" s="154" t="s">
        <v>116</v>
      </c>
      <c r="D37" s="189"/>
      <c r="E37" s="279"/>
      <c r="F37" s="279"/>
      <c r="G37" s="279" t="s">
        <v>117</v>
      </c>
      <c r="H37" s="128"/>
      <c r="I37" s="165"/>
      <c r="J37" s="137">
        <f>SUM(L37:Q37)</f>
        <v>0</v>
      </c>
      <c r="K37" s="137">
        <f t="shared" si="8"/>
        <v>0</v>
      </c>
      <c r="L37" s="135"/>
      <c r="M37" s="135"/>
      <c r="N37" s="135"/>
      <c r="O37" s="135"/>
      <c r="P37" s="136"/>
      <c r="Q37" s="135"/>
      <c r="R37" s="136"/>
      <c r="T37" s="138" t="str">
        <f t="shared" si="9"/>
        <v/>
      </c>
      <c r="U37" s="160" t="e">
        <f>1/$J$48</f>
        <v>#DIV/0!</v>
      </c>
      <c r="V37" s="140" t="e">
        <f t="shared" si="10"/>
        <v>#DIV/0!</v>
      </c>
      <c r="W37" s="199" t="e">
        <f>IF(R37=1,0,T37*U37)</f>
        <v>#VALUE!</v>
      </c>
      <c r="X37" s="48" t="e">
        <f t="shared" si="11"/>
        <v>#VALUE!</v>
      </c>
      <c r="Z37" s="355"/>
      <c r="AA37" s="355"/>
      <c r="AG37" s="365" t="s">
        <v>1569</v>
      </c>
      <c r="AH37" s="365"/>
      <c r="AI37" s="365"/>
      <c r="AJ37" s="365"/>
      <c r="AK37" s="365"/>
      <c r="AL37" s="365"/>
      <c r="AM37" s="365"/>
      <c r="AO37" s="251"/>
    </row>
    <row r="38" spans="2:41" ht="60" customHeight="1" x14ac:dyDescent="0.25">
      <c r="B38" s="301">
        <v>13</v>
      </c>
      <c r="C38" s="154" t="s">
        <v>118</v>
      </c>
      <c r="D38" s="189"/>
      <c r="E38" s="279" t="s">
        <v>119</v>
      </c>
      <c r="F38" s="279"/>
      <c r="G38" s="278" t="s">
        <v>120</v>
      </c>
      <c r="H38" s="128"/>
      <c r="I38" s="165"/>
      <c r="J38" s="137">
        <f>SUM(L38:Q38)</f>
        <v>0</v>
      </c>
      <c r="K38" s="137">
        <f t="shared" si="8"/>
        <v>0</v>
      </c>
      <c r="L38" s="135"/>
      <c r="M38" s="135"/>
      <c r="N38" s="135"/>
      <c r="O38" s="135"/>
      <c r="P38" s="136"/>
      <c r="Q38" s="135"/>
      <c r="R38" s="136"/>
      <c r="T38" s="138" t="str">
        <f t="shared" si="9"/>
        <v/>
      </c>
      <c r="U38" s="160" t="e">
        <f>1/$J$48</f>
        <v>#DIV/0!</v>
      </c>
      <c r="V38" s="140" t="e">
        <f t="shared" si="10"/>
        <v>#DIV/0!</v>
      </c>
      <c r="W38" s="199" t="e">
        <f>IF(R38=1,0,T38*U38)</f>
        <v>#VALUE!</v>
      </c>
      <c r="X38" s="48" t="e">
        <f t="shared" si="11"/>
        <v>#VALUE!</v>
      </c>
      <c r="Z38" s="355"/>
      <c r="AA38" s="355"/>
      <c r="AG38" s="358" t="s">
        <v>1570</v>
      </c>
      <c r="AH38" s="358"/>
      <c r="AI38" s="358"/>
      <c r="AJ38" s="358"/>
      <c r="AK38" s="358"/>
      <c r="AL38" s="358"/>
      <c r="AM38" s="358"/>
    </row>
    <row r="39" spans="2:41" ht="45" customHeight="1" x14ac:dyDescent="0.25">
      <c r="B39" s="301" t="s">
        <v>121</v>
      </c>
      <c r="C39" s="155" t="s">
        <v>122</v>
      </c>
      <c r="D39" s="189"/>
      <c r="E39" s="279" t="s">
        <v>123</v>
      </c>
      <c r="F39" s="279"/>
      <c r="G39" s="279"/>
      <c r="H39" s="128"/>
      <c r="I39" s="165"/>
      <c r="J39" s="165"/>
      <c r="K39" s="137">
        <f t="shared" si="8"/>
        <v>0</v>
      </c>
      <c r="L39" s="135"/>
      <c r="M39" s="135"/>
      <c r="N39" s="135"/>
      <c r="O39" s="135"/>
      <c r="P39" s="136"/>
      <c r="Q39" s="135"/>
      <c r="R39" s="136"/>
      <c r="T39" s="138" t="str">
        <f t="shared" si="9"/>
        <v/>
      </c>
      <c r="U39" s="160"/>
      <c r="V39" s="140" t="e">
        <f t="shared" si="10"/>
        <v>#DIV/0!</v>
      </c>
      <c r="W39" s="152"/>
      <c r="X39" s="48" t="e">
        <f t="shared" si="11"/>
        <v>#VALUE!</v>
      </c>
      <c r="Z39" s="355"/>
      <c r="AA39" s="355"/>
      <c r="AG39" s="357" t="s">
        <v>1571</v>
      </c>
      <c r="AH39" s="357"/>
      <c r="AI39" s="357"/>
      <c r="AJ39" s="357"/>
      <c r="AK39" s="357"/>
      <c r="AL39" s="357"/>
      <c r="AM39" s="357"/>
    </row>
    <row r="40" spans="2:41" ht="51.75" customHeight="1" x14ac:dyDescent="0.25">
      <c r="B40" s="301" t="s">
        <v>124</v>
      </c>
      <c r="C40" s="156" t="s">
        <v>125</v>
      </c>
      <c r="D40" s="189"/>
      <c r="E40" s="279" t="s">
        <v>126</v>
      </c>
      <c r="F40" s="279"/>
      <c r="G40" s="279"/>
      <c r="H40" s="139"/>
      <c r="I40" s="165"/>
      <c r="J40" s="165"/>
      <c r="K40" s="137">
        <f t="shared" si="8"/>
        <v>0</v>
      </c>
      <c r="L40" s="135"/>
      <c r="M40" s="135"/>
      <c r="N40" s="135"/>
      <c r="O40" s="135"/>
      <c r="P40" s="136"/>
      <c r="Q40" s="135"/>
      <c r="R40" s="136"/>
      <c r="T40" s="138" t="str">
        <f t="shared" si="9"/>
        <v/>
      </c>
      <c r="U40" s="160"/>
      <c r="V40" s="140" t="e">
        <f t="shared" si="10"/>
        <v>#DIV/0!</v>
      </c>
      <c r="W40" s="152"/>
      <c r="X40" s="48" t="e">
        <f t="shared" si="11"/>
        <v>#VALUE!</v>
      </c>
      <c r="Z40" s="355"/>
      <c r="AA40" s="355"/>
      <c r="AG40" s="357" t="s">
        <v>1572</v>
      </c>
      <c r="AH40" s="357"/>
      <c r="AI40" s="357"/>
      <c r="AJ40" s="357"/>
      <c r="AK40" s="357"/>
      <c r="AL40" s="357"/>
      <c r="AM40" s="357"/>
    </row>
    <row r="41" spans="2:41" ht="51" customHeight="1" x14ac:dyDescent="0.25">
      <c r="B41" s="301" t="s">
        <v>127</v>
      </c>
      <c r="C41" s="156" t="s">
        <v>128</v>
      </c>
      <c r="D41" s="189"/>
      <c r="E41" s="279" t="s">
        <v>129</v>
      </c>
      <c r="F41" s="279"/>
      <c r="G41" s="279"/>
      <c r="H41" s="128"/>
      <c r="I41" s="165"/>
      <c r="J41" s="165"/>
      <c r="K41" s="137">
        <f t="shared" si="8"/>
        <v>0</v>
      </c>
      <c r="L41" s="135"/>
      <c r="M41" s="135"/>
      <c r="N41" s="135"/>
      <c r="O41" s="135"/>
      <c r="P41" s="136"/>
      <c r="Q41" s="135"/>
      <c r="R41" s="136"/>
      <c r="T41" s="138" t="str">
        <f t="shared" si="9"/>
        <v/>
      </c>
      <c r="U41" s="160"/>
      <c r="V41" s="140" t="e">
        <f t="shared" si="10"/>
        <v>#DIV/0!</v>
      </c>
      <c r="W41" s="152"/>
      <c r="X41" s="48" t="e">
        <f t="shared" si="11"/>
        <v>#VALUE!</v>
      </c>
      <c r="Z41" s="355"/>
      <c r="AA41" s="355"/>
      <c r="AG41" s="357" t="s">
        <v>1573</v>
      </c>
      <c r="AH41" s="357"/>
      <c r="AI41" s="357"/>
      <c r="AJ41" s="357"/>
      <c r="AK41" s="357"/>
      <c r="AL41" s="357"/>
      <c r="AM41" s="357"/>
    </row>
    <row r="42" spans="2:41" ht="46.5" customHeight="1" x14ac:dyDescent="0.25">
      <c r="B42" s="301" t="s">
        <v>130</v>
      </c>
      <c r="C42" s="156" t="s">
        <v>131</v>
      </c>
      <c r="D42" s="189"/>
      <c r="E42" s="279" t="s">
        <v>132</v>
      </c>
      <c r="F42" s="279"/>
      <c r="G42" s="279"/>
      <c r="H42" s="128"/>
      <c r="I42" s="165"/>
      <c r="J42" s="165"/>
      <c r="K42" s="137">
        <f t="shared" si="8"/>
        <v>0</v>
      </c>
      <c r="L42" s="135"/>
      <c r="M42" s="135"/>
      <c r="N42" s="135"/>
      <c r="O42" s="135"/>
      <c r="P42" s="136"/>
      <c r="Q42" s="135"/>
      <c r="R42" s="136"/>
      <c r="T42" s="138" t="str">
        <f t="shared" si="9"/>
        <v/>
      </c>
      <c r="U42" s="160"/>
      <c r="V42" s="140" t="e">
        <f t="shared" si="10"/>
        <v>#DIV/0!</v>
      </c>
      <c r="W42" s="152"/>
      <c r="X42" s="48" t="e">
        <f t="shared" si="11"/>
        <v>#VALUE!</v>
      </c>
      <c r="Z42" s="355"/>
      <c r="AA42" s="355"/>
      <c r="AG42" s="357" t="s">
        <v>1574</v>
      </c>
      <c r="AH42" s="357"/>
      <c r="AI42" s="357"/>
      <c r="AJ42" s="357"/>
      <c r="AK42" s="357"/>
      <c r="AL42" s="357"/>
      <c r="AM42" s="357"/>
    </row>
    <row r="43" spans="2:41" ht="50.25" customHeight="1" x14ac:dyDescent="0.25">
      <c r="B43" s="301" t="s">
        <v>133</v>
      </c>
      <c r="C43" s="156" t="s">
        <v>134</v>
      </c>
      <c r="D43" s="189"/>
      <c r="E43" s="279" t="s">
        <v>135</v>
      </c>
      <c r="F43" s="279"/>
      <c r="G43" s="279"/>
      <c r="H43" s="128"/>
      <c r="I43" s="165"/>
      <c r="J43" s="165"/>
      <c r="K43" s="137">
        <f t="shared" si="8"/>
        <v>0</v>
      </c>
      <c r="L43" s="135"/>
      <c r="M43" s="135"/>
      <c r="N43" s="135"/>
      <c r="O43" s="135"/>
      <c r="P43" s="136"/>
      <c r="Q43" s="135"/>
      <c r="R43" s="136"/>
      <c r="T43" s="138" t="str">
        <f t="shared" si="9"/>
        <v/>
      </c>
      <c r="U43" s="160"/>
      <c r="V43" s="140" t="e">
        <f t="shared" si="10"/>
        <v>#DIV/0!</v>
      </c>
      <c r="W43" s="152"/>
      <c r="X43" s="48" t="e">
        <f t="shared" si="11"/>
        <v>#VALUE!</v>
      </c>
      <c r="Z43" s="355"/>
      <c r="AA43" s="355"/>
      <c r="AG43" s="357" t="s">
        <v>1575</v>
      </c>
      <c r="AH43" s="357"/>
      <c r="AI43" s="357"/>
      <c r="AJ43" s="357"/>
      <c r="AK43" s="357"/>
      <c r="AL43" s="357"/>
      <c r="AM43" s="357"/>
    </row>
    <row r="44" spans="2:41" ht="51" customHeight="1" x14ac:dyDescent="0.25">
      <c r="B44" s="301" t="s">
        <v>136</v>
      </c>
      <c r="C44" s="156" t="s">
        <v>137</v>
      </c>
      <c r="D44" s="189"/>
      <c r="E44" s="279" t="s">
        <v>138</v>
      </c>
      <c r="F44" s="279"/>
      <c r="G44" s="279"/>
      <c r="H44" s="134"/>
      <c r="I44" s="165"/>
      <c r="J44" s="165"/>
      <c r="K44" s="137">
        <f t="shared" si="8"/>
        <v>0</v>
      </c>
      <c r="L44" s="135"/>
      <c r="M44" s="135"/>
      <c r="N44" s="135"/>
      <c r="O44" s="135"/>
      <c r="P44" s="136"/>
      <c r="Q44" s="135"/>
      <c r="R44" s="136"/>
      <c r="T44" s="138" t="str">
        <f t="shared" si="9"/>
        <v/>
      </c>
      <c r="U44" s="160"/>
      <c r="V44" s="140" t="e">
        <f t="shared" si="10"/>
        <v>#DIV/0!</v>
      </c>
      <c r="W44" s="152"/>
      <c r="X44" s="48" t="e">
        <f t="shared" si="11"/>
        <v>#VALUE!</v>
      </c>
      <c r="Z44" s="355"/>
      <c r="AA44" s="355"/>
      <c r="AG44" s="357" t="s">
        <v>1576</v>
      </c>
      <c r="AH44" s="357"/>
      <c r="AI44" s="357"/>
      <c r="AJ44" s="357"/>
      <c r="AK44" s="357"/>
      <c r="AL44" s="357"/>
      <c r="AM44" s="357"/>
    </row>
    <row r="45" spans="2:41" ht="52.5" customHeight="1" x14ac:dyDescent="0.25">
      <c r="B45" s="301" t="s">
        <v>139</v>
      </c>
      <c r="C45" s="156" t="s">
        <v>140</v>
      </c>
      <c r="D45" s="189"/>
      <c r="E45" s="279" t="s">
        <v>141</v>
      </c>
      <c r="F45" s="279"/>
      <c r="G45" s="279"/>
      <c r="H45" s="133"/>
      <c r="I45" s="165"/>
      <c r="J45" s="165"/>
      <c r="K45" s="137">
        <f t="shared" si="8"/>
        <v>0</v>
      </c>
      <c r="L45" s="135"/>
      <c r="M45" s="135"/>
      <c r="N45" s="135"/>
      <c r="O45" s="135"/>
      <c r="P45" s="136"/>
      <c r="Q45" s="135"/>
      <c r="R45" s="136"/>
      <c r="T45" s="138" t="str">
        <f t="shared" si="9"/>
        <v/>
      </c>
      <c r="U45" s="160"/>
      <c r="V45" s="140" t="e">
        <f t="shared" si="10"/>
        <v>#DIV/0!</v>
      </c>
      <c r="W45" s="152"/>
      <c r="X45" s="48" t="e">
        <f t="shared" si="11"/>
        <v>#VALUE!</v>
      </c>
      <c r="Z45" s="355"/>
      <c r="AA45" s="355"/>
      <c r="AG45" s="357" t="s">
        <v>1577</v>
      </c>
      <c r="AH45" s="357"/>
      <c r="AI45" s="357"/>
      <c r="AJ45" s="357"/>
      <c r="AK45" s="357"/>
      <c r="AL45" s="357"/>
      <c r="AM45" s="357"/>
    </row>
    <row r="46" spans="2:41" ht="50.25" customHeight="1" x14ac:dyDescent="0.25">
      <c r="B46" s="301" t="s">
        <v>142</v>
      </c>
      <c r="C46" s="156" t="s">
        <v>143</v>
      </c>
      <c r="D46" s="189"/>
      <c r="E46" s="279" t="s">
        <v>144</v>
      </c>
      <c r="F46" s="279"/>
      <c r="G46" s="279"/>
      <c r="H46" s="139"/>
      <c r="I46" s="165"/>
      <c r="J46" s="165"/>
      <c r="K46" s="137">
        <f t="shared" si="8"/>
        <v>0</v>
      </c>
      <c r="L46" s="135"/>
      <c r="M46" s="135"/>
      <c r="N46" s="135"/>
      <c r="O46" s="135"/>
      <c r="P46" s="136"/>
      <c r="Q46" s="135"/>
      <c r="R46" s="136"/>
      <c r="T46" s="138" t="str">
        <f t="shared" si="9"/>
        <v/>
      </c>
      <c r="U46" s="160"/>
      <c r="V46" s="140" t="e">
        <f t="shared" si="10"/>
        <v>#DIV/0!</v>
      </c>
      <c r="W46" s="152"/>
      <c r="X46" s="48" t="e">
        <f t="shared" si="11"/>
        <v>#VALUE!</v>
      </c>
      <c r="Z46" s="355"/>
      <c r="AA46" s="355"/>
      <c r="AG46" s="357" t="s">
        <v>1578</v>
      </c>
      <c r="AH46" s="357"/>
      <c r="AI46" s="357"/>
      <c r="AJ46" s="357"/>
      <c r="AK46" s="357"/>
      <c r="AL46" s="357"/>
      <c r="AM46" s="357"/>
    </row>
    <row r="47" spans="2:41" ht="56.25" customHeight="1" x14ac:dyDescent="0.25">
      <c r="B47" s="301" t="s">
        <v>145</v>
      </c>
      <c r="C47" s="157" t="s">
        <v>146</v>
      </c>
      <c r="D47" s="189"/>
      <c r="E47" s="279" t="s">
        <v>147</v>
      </c>
      <c r="F47" s="279"/>
      <c r="G47" s="279"/>
      <c r="H47" s="139"/>
      <c r="I47" s="165"/>
      <c r="J47" s="165"/>
      <c r="K47" s="137">
        <f t="shared" si="8"/>
        <v>0</v>
      </c>
      <c r="L47" s="135"/>
      <c r="M47" s="135"/>
      <c r="N47" s="135"/>
      <c r="O47" s="135"/>
      <c r="P47" s="136"/>
      <c r="Q47" s="135"/>
      <c r="R47" s="136"/>
      <c r="T47" s="138" t="str">
        <f t="shared" si="9"/>
        <v/>
      </c>
      <c r="U47" s="160"/>
      <c r="V47" s="140" t="e">
        <f t="shared" si="10"/>
        <v>#DIV/0!</v>
      </c>
      <c r="W47" s="152"/>
      <c r="X47" s="48" t="e">
        <f t="shared" si="11"/>
        <v>#VALUE!</v>
      </c>
      <c r="Z47" s="355"/>
      <c r="AA47" s="355"/>
      <c r="AG47" s="357" t="s">
        <v>1579</v>
      </c>
      <c r="AH47" s="357"/>
      <c r="AI47" s="357"/>
      <c r="AJ47" s="357"/>
      <c r="AK47" s="357"/>
      <c r="AL47" s="357"/>
      <c r="AM47" s="357"/>
    </row>
    <row r="48" spans="2:41" x14ac:dyDescent="0.25">
      <c r="C48" s="165"/>
      <c r="D48" s="191"/>
      <c r="E48" s="165"/>
      <c r="F48" s="165"/>
      <c r="G48" s="165"/>
      <c r="J48" s="163">
        <f>SUM(J10:J47)</f>
        <v>0</v>
      </c>
      <c r="K48" s="163">
        <f>SUM(K10:K47)</f>
        <v>0</v>
      </c>
      <c r="W48" s="184" t="e">
        <f>SUM(W10:W47)</f>
        <v>#VALUE!</v>
      </c>
      <c r="X48" s="184" t="e">
        <f>SUM(X10:X47)</f>
        <v>#VALUE!</v>
      </c>
      <c r="Z48" s="180"/>
      <c r="AA48" s="180"/>
    </row>
    <row r="49" spans="3:33" x14ac:dyDescent="0.25">
      <c r="C49" s="165"/>
      <c r="D49" s="191"/>
      <c r="E49" s="165"/>
      <c r="F49" s="165"/>
      <c r="G49" s="165"/>
      <c r="S49" s="131" t="s">
        <v>148</v>
      </c>
      <c r="T49" s="142">
        <f>SUMIF(J48,13-X51,W48)</f>
        <v>0</v>
      </c>
      <c r="Z49" s="180"/>
      <c r="AA49" s="180"/>
    </row>
    <row r="50" spans="3:33" x14ac:dyDescent="0.25">
      <c r="C50" s="165"/>
      <c r="D50" s="191"/>
      <c r="E50" s="165"/>
      <c r="F50" s="165"/>
      <c r="G50" s="165"/>
      <c r="S50" s="131" t="s">
        <v>149</v>
      </c>
      <c r="T50" s="142">
        <f>SUMIF(K48,38-X52,X48)</f>
        <v>0</v>
      </c>
      <c r="Y50" s="141"/>
    </row>
    <row r="51" spans="3:33" x14ac:dyDescent="0.25">
      <c r="C51" s="165"/>
      <c r="D51" s="191"/>
      <c r="E51" s="165"/>
      <c r="F51" s="165"/>
      <c r="G51" s="165"/>
      <c r="W51" s="163" t="s">
        <v>156</v>
      </c>
      <c r="X51" s="163">
        <f>SUM(R10:R12,R16,R18,R22,R24,R29,R32,'D5'!R12,'D5'!R14,R35:R38,'D5'!R54)</f>
        <v>0</v>
      </c>
      <c r="Y51" s="141"/>
    </row>
    <row r="52" spans="3:33" x14ac:dyDescent="0.25">
      <c r="C52" s="165"/>
      <c r="D52" s="191"/>
      <c r="E52" s="165"/>
      <c r="F52" s="165"/>
      <c r="G52" s="165"/>
      <c r="W52" s="163" t="s">
        <v>157</v>
      </c>
      <c r="X52" s="163">
        <f>SUM('D5'!R53:R53,R10:R47)</f>
        <v>0</v>
      </c>
    </row>
    <row r="53" spans="3:33" ht="13.5" customHeight="1" x14ac:dyDescent="0.25">
      <c r="C53" s="165"/>
      <c r="D53" s="191"/>
      <c r="E53" s="165"/>
      <c r="F53" s="165"/>
      <c r="G53" s="165"/>
    </row>
    <row r="54" spans="3:33" x14ac:dyDescent="0.25">
      <c r="C54" s="165"/>
      <c r="D54" s="191"/>
      <c r="E54" s="165"/>
      <c r="F54" s="165"/>
      <c r="G54" s="165"/>
    </row>
    <row r="61" spans="3:33" ht="22.5" customHeight="1" x14ac:dyDescent="0.25">
      <c r="AB61" s="164"/>
      <c r="AC61" s="164"/>
      <c r="AD61" s="164"/>
    </row>
    <row r="63" spans="3:33" ht="15" customHeight="1" x14ac:dyDescent="0.25">
      <c r="AB63" s="164"/>
      <c r="AC63" s="164"/>
      <c r="AD63" s="164"/>
      <c r="AE63" s="164"/>
      <c r="AF63" s="164"/>
      <c r="AG63" s="164"/>
    </row>
  </sheetData>
  <sheetProtection formatCells="0" formatColumns="0" formatRows="0" insertColumns="0" insertRows="0" insertHyperlinks="0" deleteColumns="0" deleteRows="0" sort="0" autoFilter="0" pivotTables="0"/>
  <mergeCells count="78">
    <mergeCell ref="C6:R6"/>
    <mergeCell ref="B1:AA1"/>
    <mergeCell ref="AG20:AM20"/>
    <mergeCell ref="AG21:AM21"/>
    <mergeCell ref="L5:AD5"/>
    <mergeCell ref="AG45:AM45"/>
    <mergeCell ref="AG31:AM31"/>
    <mergeCell ref="AG33:AM33"/>
    <mergeCell ref="AG34:AM34"/>
    <mergeCell ref="AG37:AM37"/>
    <mergeCell ref="AG14:AL14"/>
    <mergeCell ref="AG38:AM38"/>
    <mergeCell ref="AG35:AM35"/>
    <mergeCell ref="AG36:AM36"/>
    <mergeCell ref="AG25:AM25"/>
    <mergeCell ref="AG26:AM26"/>
    <mergeCell ref="AG27:AM27"/>
    <mergeCell ref="AG47:AM47"/>
    <mergeCell ref="AG39:AM39"/>
    <mergeCell ref="AG40:AM40"/>
    <mergeCell ref="AG41:AM41"/>
    <mergeCell ref="AG42:AM42"/>
    <mergeCell ref="AG43:AM43"/>
    <mergeCell ref="AG44:AM44"/>
    <mergeCell ref="AG46:AM46"/>
    <mergeCell ref="AG28:AM28"/>
    <mergeCell ref="AG29:AM29"/>
    <mergeCell ref="AG30:AM30"/>
    <mergeCell ref="Z18:AA18"/>
    <mergeCell ref="AG23:AM23"/>
    <mergeCell ref="AG24:AM24"/>
    <mergeCell ref="AG19:AM19"/>
    <mergeCell ref="AG18:AM18"/>
    <mergeCell ref="Z16:AA16"/>
    <mergeCell ref="Z17:AA17"/>
    <mergeCell ref="G7:G8"/>
    <mergeCell ref="C7:C8"/>
    <mergeCell ref="T7:V7"/>
    <mergeCell ref="E7:E8"/>
    <mergeCell ref="J7:R7"/>
    <mergeCell ref="AG7:AM8"/>
    <mergeCell ref="AG12:AL12"/>
    <mergeCell ref="Z13:AA13"/>
    <mergeCell ref="Z14:AA14"/>
    <mergeCell ref="Z15:AA15"/>
    <mergeCell ref="Z10:AA10"/>
    <mergeCell ref="Z11:AA11"/>
    <mergeCell ref="Z12:AA12"/>
    <mergeCell ref="AG15:AM15"/>
    <mergeCell ref="Z31:AA31"/>
    <mergeCell ref="Z19:AA19"/>
    <mergeCell ref="Z22:AA22"/>
    <mergeCell ref="Z23:AA23"/>
    <mergeCell ref="Z24:AA24"/>
    <mergeCell ref="Z25:AA25"/>
    <mergeCell ref="Z20:AA20"/>
    <mergeCell ref="Z21:AA21"/>
    <mergeCell ref="Z26:AA26"/>
    <mergeCell ref="Z27:AA27"/>
    <mergeCell ref="Z28:AA28"/>
    <mergeCell ref="Z29:AA29"/>
    <mergeCell ref="Z30:AA30"/>
    <mergeCell ref="Z32:AA32"/>
    <mergeCell ref="Z33:AA33"/>
    <mergeCell ref="Z34:AA34"/>
    <mergeCell ref="Z42:AA42"/>
    <mergeCell ref="Z43:AA43"/>
    <mergeCell ref="Z35:AA35"/>
    <mergeCell ref="Z36:AA36"/>
    <mergeCell ref="Z47:AA47"/>
    <mergeCell ref="Z37:AA37"/>
    <mergeCell ref="Z38:AA38"/>
    <mergeCell ref="Z39:AA39"/>
    <mergeCell ref="Z40:AA40"/>
    <mergeCell ref="Z46:AA46"/>
    <mergeCell ref="Z41:AA41"/>
    <mergeCell ref="Z45:AA45"/>
    <mergeCell ref="Z44:AA44"/>
  </mergeCells>
  <conditionalFormatting sqref="K10:K47">
    <cfRule type="cellIs" dxfId="743" priority="1151" stopIfTrue="1" operator="notEqual">
      <formula>1</formula>
    </cfRule>
    <cfRule type="cellIs" dxfId="742" priority="1152" stopIfTrue="1" operator="equal">
      <formula>1</formula>
    </cfRule>
  </conditionalFormatting>
  <conditionalFormatting sqref="Q40">
    <cfRule type="expression" dxfId="741" priority="877" stopIfTrue="1">
      <formula>$P$10</formula>
    </cfRule>
  </conditionalFormatting>
  <conditionalFormatting sqref="T49">
    <cfRule type="containsBlanks" dxfId="740" priority="649" stopIfTrue="1">
      <formula>LEN(TRIM(T49))=0</formula>
    </cfRule>
    <cfRule type="cellIs" dxfId="739" priority="650" stopIfTrue="1" operator="lessThan">
      <formula>19.999</formula>
    </cfRule>
    <cfRule type="cellIs" dxfId="738" priority="651" stopIfTrue="1" operator="lessThan">
      <formula>39.999</formula>
    </cfRule>
    <cfRule type="cellIs" dxfId="737" priority="652" stopIfTrue="1" operator="lessThan">
      <formula>59.999</formula>
    </cfRule>
    <cfRule type="cellIs" dxfId="736" priority="653" stopIfTrue="1" operator="lessThan">
      <formula>79.999</formula>
    </cfRule>
    <cfRule type="cellIs" dxfId="735" priority="654" stopIfTrue="1" operator="lessThan">
      <formula>89.999</formula>
    </cfRule>
    <cfRule type="cellIs" dxfId="734" priority="655" stopIfTrue="1" operator="between">
      <formula>90</formula>
      <formula>100</formula>
    </cfRule>
  </conditionalFormatting>
  <conditionalFormatting sqref="J10">
    <cfRule type="cellIs" dxfId="733" priority="452" stopIfTrue="1" operator="notEqual">
      <formula>1</formula>
    </cfRule>
    <cfRule type="cellIs" dxfId="732" priority="453" stopIfTrue="1" operator="equal">
      <formula>1</formula>
    </cfRule>
  </conditionalFormatting>
  <conditionalFormatting sqref="T10:T47">
    <cfRule type="cellIs" dxfId="731" priority="424" stopIfTrue="1" operator="lessThan">
      <formula>19.999</formula>
    </cfRule>
    <cfRule type="cellIs" dxfId="730" priority="425" stopIfTrue="1" operator="lessThan">
      <formula>39.999</formula>
    </cfRule>
    <cfRule type="cellIs" dxfId="729" priority="426" stopIfTrue="1" operator="lessThan">
      <formula>59.999</formula>
    </cfRule>
    <cfRule type="cellIs" dxfId="728" priority="427" stopIfTrue="1" operator="lessThan">
      <formula>79.999</formula>
    </cfRule>
    <cfRule type="cellIs" dxfId="727" priority="428" stopIfTrue="1" operator="lessThan">
      <formula>89.999</formula>
    </cfRule>
    <cfRule type="cellIs" dxfId="726" priority="429" stopIfTrue="1" operator="between">
      <formula>90</formula>
      <formula>100</formula>
    </cfRule>
    <cfRule type="containsBlanks" dxfId="725" priority="430">
      <formula>LEN(TRIM(T10))=0</formula>
    </cfRule>
  </conditionalFormatting>
  <conditionalFormatting sqref="J11">
    <cfRule type="cellIs" dxfId="724" priority="51" stopIfTrue="1" operator="notEqual">
      <formula>1</formula>
    </cfRule>
    <cfRule type="cellIs" dxfId="723" priority="52" stopIfTrue="1" operator="equal">
      <formula>1</formula>
    </cfRule>
  </conditionalFormatting>
  <conditionalFormatting sqref="J12">
    <cfRule type="cellIs" dxfId="722" priority="49" stopIfTrue="1" operator="notEqual">
      <formula>1</formula>
    </cfRule>
    <cfRule type="cellIs" dxfId="721" priority="50" stopIfTrue="1" operator="equal">
      <formula>1</formula>
    </cfRule>
  </conditionalFormatting>
  <conditionalFormatting sqref="J16">
    <cfRule type="cellIs" dxfId="720" priority="47" stopIfTrue="1" operator="notEqual">
      <formula>1</formula>
    </cfRule>
    <cfRule type="cellIs" dxfId="719" priority="48" stopIfTrue="1" operator="equal">
      <formula>1</formula>
    </cfRule>
  </conditionalFormatting>
  <conditionalFormatting sqref="J18">
    <cfRule type="cellIs" dxfId="718" priority="45" stopIfTrue="1" operator="notEqual">
      <formula>1</formula>
    </cfRule>
    <cfRule type="cellIs" dxfId="717" priority="46" stopIfTrue="1" operator="equal">
      <formula>1</formula>
    </cfRule>
  </conditionalFormatting>
  <conditionalFormatting sqref="J22">
    <cfRule type="cellIs" dxfId="716" priority="43" stopIfTrue="1" operator="notEqual">
      <formula>1</formula>
    </cfRule>
    <cfRule type="cellIs" dxfId="715" priority="44" stopIfTrue="1" operator="equal">
      <formula>1</formula>
    </cfRule>
  </conditionalFormatting>
  <conditionalFormatting sqref="J24">
    <cfRule type="cellIs" dxfId="714" priority="41" stopIfTrue="1" operator="notEqual">
      <formula>1</formula>
    </cfRule>
    <cfRule type="cellIs" dxfId="713" priority="42" stopIfTrue="1" operator="equal">
      <formula>1</formula>
    </cfRule>
  </conditionalFormatting>
  <conditionalFormatting sqref="J29">
    <cfRule type="cellIs" dxfId="712" priority="39" stopIfTrue="1" operator="notEqual">
      <formula>1</formula>
    </cfRule>
    <cfRule type="cellIs" dxfId="711" priority="40" stopIfTrue="1" operator="equal">
      <formula>1</formula>
    </cfRule>
  </conditionalFormatting>
  <conditionalFormatting sqref="J32">
    <cfRule type="cellIs" dxfId="710" priority="37" stopIfTrue="1" operator="notEqual">
      <formula>1</formula>
    </cfRule>
    <cfRule type="cellIs" dxfId="709" priority="38" stopIfTrue="1" operator="equal">
      <formula>1</formula>
    </cfRule>
  </conditionalFormatting>
  <conditionalFormatting sqref="J35">
    <cfRule type="cellIs" dxfId="708" priority="31" stopIfTrue="1" operator="notEqual">
      <formula>1</formula>
    </cfRule>
    <cfRule type="cellIs" dxfId="707" priority="32" stopIfTrue="1" operator="equal">
      <formula>1</formula>
    </cfRule>
  </conditionalFormatting>
  <conditionalFormatting sqref="J36">
    <cfRule type="cellIs" dxfId="706" priority="29" stopIfTrue="1" operator="notEqual">
      <formula>1</formula>
    </cfRule>
    <cfRule type="cellIs" dxfId="705" priority="30" stopIfTrue="1" operator="equal">
      <formula>1</formula>
    </cfRule>
  </conditionalFormatting>
  <conditionalFormatting sqref="J37">
    <cfRule type="cellIs" dxfId="704" priority="27" stopIfTrue="1" operator="notEqual">
      <formula>1</formula>
    </cfRule>
    <cfRule type="cellIs" dxfId="703" priority="28" stopIfTrue="1" operator="equal">
      <formula>1</formula>
    </cfRule>
  </conditionalFormatting>
  <conditionalFormatting sqref="J38">
    <cfRule type="cellIs" dxfId="702" priority="25" stopIfTrue="1" operator="notEqual">
      <formula>1</formula>
    </cfRule>
    <cfRule type="cellIs" dxfId="701" priority="26" stopIfTrue="1" operator="equal">
      <formula>1</formula>
    </cfRule>
  </conditionalFormatting>
  <conditionalFormatting sqref="X10:X47">
    <cfRule type="expression" dxfId="700" priority="1188" stopIfTrue="1">
      <formula>#REF!=0</formula>
    </cfRule>
  </conditionalFormatting>
  <pageMargins left="0.7" right="0.7" top="0.75" bottom="0.75" header="0.3" footer="0.3"/>
  <pageSetup paperSize="9" scale="41" orientation="landscape" r:id="rId1"/>
  <colBreaks count="1" manualBreakCount="1">
    <brk id="32" max="1048575" man="1"/>
  </colBreaks>
  <ignoredErrors>
    <ignoredError sqref="T10:T38"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62260" r:id="rId4" name="Button 9876">
              <controlPr defaultSize="0" print="0" autoLine="0" autoPict="0" macro="[0]!ButtonOpenAll">
                <anchor moveWithCells="1" sizeWithCells="1">
                  <from>
                    <xdr:col>2</xdr:col>
                    <xdr:colOff>2819400</xdr:colOff>
                    <xdr:row>3</xdr:row>
                    <xdr:rowOff>114300</xdr:rowOff>
                  </from>
                  <to>
                    <xdr:col>2</xdr:col>
                    <xdr:colOff>3895725</xdr:colOff>
                    <xdr:row>5</xdr:row>
                    <xdr:rowOff>104775</xdr:rowOff>
                  </to>
                </anchor>
              </controlPr>
            </control>
          </mc:Choice>
        </mc:AlternateContent>
        <mc:AlternateContent xmlns:mc="http://schemas.openxmlformats.org/markup-compatibility/2006">
          <mc:Choice Requires="x14">
            <control shapeId="1620178" r:id="rId5" name="Button 10450">
              <controlPr defaultSize="0" print="0" autoLine="0" autoPict="0" macro="[0]!ButtonD1_CloseAll">
                <anchor moveWithCells="1" sizeWithCells="1">
                  <from>
                    <xdr:col>2</xdr:col>
                    <xdr:colOff>4057650</xdr:colOff>
                    <xdr:row>3</xdr:row>
                    <xdr:rowOff>104775</xdr:rowOff>
                  </from>
                  <to>
                    <xdr:col>5</xdr:col>
                    <xdr:colOff>76200</xdr:colOff>
                    <xdr:row>5</xdr:row>
                    <xdr:rowOff>95250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5" tint="-0.24988555558946501"/>
  </sheetPr>
  <dimension ref="B1:AN38"/>
  <sheetViews>
    <sheetView showGridLines="0" showRowColHeaders="0" zoomScale="115" zoomScaleNormal="115" zoomScaleSheetLayoutView="90" workbookViewId="0">
      <pane ySplit="8" topLeftCell="A10" activePane="bottomLeft" state="frozen"/>
      <selection pane="bottomLeft" activeCell="C6" sqref="C6:S6"/>
    </sheetView>
  </sheetViews>
  <sheetFormatPr defaultRowHeight="15" outlineLevelCol="1" x14ac:dyDescent="0.25"/>
  <cols>
    <col min="1" max="1" width="2" style="163" customWidth="1"/>
    <col min="2" max="2" width="4.5703125" style="163" customWidth="1"/>
    <col min="3" max="3" width="65.85546875" style="163" customWidth="1"/>
    <col min="4" max="4" width="2" style="163" customWidth="1" outlineLevel="1"/>
    <col min="5" max="5" width="5.5703125" style="163" customWidth="1" outlineLevel="1"/>
    <col min="6" max="6" width="2.7109375" style="163" customWidth="1" outlineLevel="1"/>
    <col min="7" max="7" width="6.140625" style="163" customWidth="1" outlineLevel="1"/>
    <col min="8" max="8" width="2.5703125" style="163" customWidth="1"/>
    <col min="9" max="11" width="4.42578125" style="163" hidden="1" customWidth="1"/>
    <col min="12" max="13" width="4" style="163" customWidth="1"/>
    <col min="14" max="14" width="3.28515625" style="163" customWidth="1"/>
    <col min="15" max="15" width="4.42578125" style="163" customWidth="1"/>
    <col min="16" max="16" width="4.140625" style="163" customWidth="1"/>
    <col min="17" max="17" width="3.42578125" style="163" customWidth="1"/>
    <col min="18" max="18" width="3.7109375" style="163" customWidth="1"/>
    <col min="19" max="19" width="5.7109375" style="163" customWidth="1"/>
    <col min="20" max="20" width="13.28515625" style="163" customWidth="1"/>
    <col min="21" max="21" width="8.28515625" style="163" hidden="1" customWidth="1"/>
    <col min="22" max="22" width="11.140625" style="163" hidden="1" customWidth="1"/>
    <col min="23" max="23" width="10.42578125" style="163" hidden="1" customWidth="1"/>
    <col min="24" max="24" width="9" style="163" hidden="1" customWidth="1"/>
    <col min="25" max="25" width="7.140625" style="163" customWidth="1"/>
    <col min="26" max="26" width="13.7109375" style="163" customWidth="1"/>
    <col min="27" max="27" width="19.28515625" style="163" customWidth="1"/>
    <col min="28" max="28" width="15.140625" style="163" customWidth="1"/>
    <col min="29" max="29" width="9.140625" style="163"/>
    <col min="30" max="30" width="51.7109375" style="163" customWidth="1"/>
    <col min="31" max="32" width="9.140625" style="163"/>
    <col min="33" max="33" width="4.28515625" style="163" customWidth="1"/>
    <col min="34" max="16384" width="9.140625" style="163"/>
  </cols>
  <sheetData>
    <row r="1" spans="2:40" ht="27" customHeight="1" x14ac:dyDescent="0.25">
      <c r="B1" s="363" t="s">
        <v>158</v>
      </c>
      <c r="C1" s="363"/>
      <c r="D1" s="363"/>
      <c r="E1" s="363"/>
      <c r="F1" s="363"/>
      <c r="G1" s="363"/>
      <c r="H1" s="363"/>
      <c r="I1" s="363"/>
      <c r="J1" s="363"/>
      <c r="K1" s="363"/>
      <c r="L1" s="363"/>
      <c r="M1" s="363"/>
      <c r="N1" s="363"/>
      <c r="O1" s="363"/>
      <c r="P1" s="363"/>
      <c r="Q1" s="363"/>
      <c r="R1" s="363"/>
      <c r="S1" s="363"/>
      <c r="T1" s="363"/>
      <c r="U1" s="363"/>
      <c r="V1" s="363"/>
      <c r="W1" s="363"/>
      <c r="X1" s="363"/>
      <c r="Y1" s="363"/>
      <c r="Z1" s="363"/>
      <c r="AA1" s="363"/>
    </row>
    <row r="2" spans="2:40" x14ac:dyDescent="0.25">
      <c r="B2" s="186"/>
      <c r="C2" s="367" t="s">
        <v>1580</v>
      </c>
      <c r="D2" s="367"/>
      <c r="E2" s="367"/>
      <c r="F2" s="367"/>
      <c r="G2" s="367"/>
      <c r="H2" s="367"/>
      <c r="I2" s="367"/>
      <c r="J2" s="367"/>
      <c r="K2" s="367"/>
      <c r="L2" s="367"/>
      <c r="M2" s="367"/>
      <c r="N2" s="367"/>
      <c r="O2" s="367"/>
      <c r="P2" s="367"/>
      <c r="Q2" s="367"/>
      <c r="R2" s="367"/>
      <c r="S2" s="367"/>
      <c r="T2" s="367"/>
      <c r="U2" s="186"/>
      <c r="V2" s="186"/>
      <c r="W2" s="186"/>
      <c r="X2" s="186"/>
      <c r="Y2" s="186"/>
    </row>
    <row r="3" spans="2:40" x14ac:dyDescent="0.25">
      <c r="B3" s="186"/>
      <c r="C3" s="367" t="s">
        <v>1581</v>
      </c>
      <c r="D3" s="367"/>
      <c r="E3" s="367"/>
      <c r="F3" s="367"/>
      <c r="G3" s="367"/>
      <c r="H3" s="367"/>
      <c r="I3" s="367"/>
      <c r="J3" s="367"/>
      <c r="K3" s="367"/>
      <c r="L3" s="367"/>
      <c r="M3" s="367"/>
      <c r="N3" s="367"/>
      <c r="O3" s="367"/>
      <c r="P3" s="367"/>
      <c r="Q3" s="367"/>
      <c r="R3" s="367"/>
      <c r="S3" s="367"/>
      <c r="T3" s="367"/>
      <c r="U3" s="186"/>
      <c r="V3" s="186"/>
      <c r="W3" s="186"/>
      <c r="X3" s="186"/>
      <c r="Y3" s="186"/>
    </row>
    <row r="4" spans="2:40" x14ac:dyDescent="0.25">
      <c r="B4" s="161"/>
      <c r="C4" s="162"/>
      <c r="D4" s="162"/>
      <c r="E4" s="162"/>
      <c r="F4" s="162"/>
      <c r="G4" s="162"/>
      <c r="H4" s="162"/>
      <c r="I4" s="162"/>
      <c r="J4" s="162"/>
      <c r="K4" s="162"/>
      <c r="L4" s="162"/>
      <c r="M4" s="162"/>
      <c r="N4" s="162"/>
      <c r="O4" s="162"/>
      <c r="P4" s="162"/>
      <c r="Q4" s="162"/>
      <c r="R4" s="162"/>
      <c r="S4" s="162"/>
      <c r="T4" s="162"/>
      <c r="U4" s="162"/>
      <c r="V4" s="162"/>
      <c r="W4" s="162"/>
      <c r="X4" s="162"/>
      <c r="Y4" s="162"/>
    </row>
    <row r="5" spans="2:40" s="166" customFormat="1" ht="14.25" customHeight="1" x14ac:dyDescent="0.25">
      <c r="B5" s="187"/>
      <c r="C5" s="302"/>
      <c r="D5" s="302"/>
      <c r="E5" s="302"/>
      <c r="F5" s="302"/>
      <c r="G5" s="302"/>
      <c r="H5" s="302"/>
      <c r="I5" s="302"/>
      <c r="J5" s="305" t="s">
        <v>200</v>
      </c>
      <c r="K5" s="305"/>
      <c r="L5" s="366"/>
      <c r="M5" s="366"/>
      <c r="N5" s="366"/>
      <c r="O5" s="366"/>
      <c r="P5" s="366"/>
      <c r="Q5" s="366"/>
      <c r="R5" s="366"/>
      <c r="S5" s="366"/>
      <c r="T5" s="366"/>
      <c r="U5" s="366"/>
      <c r="V5" s="366"/>
      <c r="W5" s="366"/>
      <c r="X5" s="366"/>
      <c r="Y5" s="366"/>
      <c r="Z5" s="366"/>
      <c r="AA5" s="366"/>
      <c r="AB5" s="366"/>
      <c r="AC5" s="366"/>
      <c r="AD5" s="366"/>
    </row>
    <row r="6" spans="2:40" s="166" customFormat="1" x14ac:dyDescent="0.25">
      <c r="B6" s="167"/>
      <c r="C6" s="453"/>
      <c r="D6" s="453"/>
      <c r="E6" s="453"/>
      <c r="F6" s="453"/>
      <c r="G6" s="453"/>
      <c r="H6" s="453"/>
      <c r="I6" s="453"/>
      <c r="J6" s="453"/>
      <c r="K6" s="453"/>
      <c r="L6" s="453"/>
      <c r="M6" s="453"/>
      <c r="N6" s="453"/>
      <c r="O6" s="453"/>
      <c r="P6" s="453"/>
      <c r="Q6" s="453"/>
      <c r="R6" s="453"/>
      <c r="S6" s="453"/>
      <c r="T6" s="167"/>
      <c r="U6" s="167"/>
      <c r="V6" s="167"/>
      <c r="W6" s="167"/>
      <c r="X6" s="167"/>
      <c r="Y6" s="167"/>
    </row>
    <row r="7" spans="2:40" s="166" customFormat="1" ht="37.5" customHeight="1" x14ac:dyDescent="0.25">
      <c r="B7" s="181"/>
      <c r="C7" s="356" t="s">
        <v>159</v>
      </c>
      <c r="D7" s="337"/>
      <c r="E7" s="359" t="s">
        <v>160</v>
      </c>
      <c r="F7" s="339"/>
      <c r="G7" s="359" t="s">
        <v>161</v>
      </c>
      <c r="H7" s="168"/>
      <c r="I7" s="169"/>
      <c r="J7" s="361" t="s">
        <v>1694</v>
      </c>
      <c r="K7" s="362"/>
      <c r="L7" s="362"/>
      <c r="M7" s="362"/>
      <c r="N7" s="362"/>
      <c r="O7" s="362"/>
      <c r="P7" s="362"/>
      <c r="Q7" s="362"/>
      <c r="R7" s="362"/>
      <c r="S7" s="169"/>
      <c r="T7" s="360" t="s">
        <v>162</v>
      </c>
      <c r="U7" s="360"/>
      <c r="V7" s="360"/>
      <c r="W7" s="170"/>
      <c r="X7" s="170"/>
      <c r="Y7" s="170"/>
      <c r="Z7" s="170"/>
      <c r="AH7" s="356" t="s">
        <v>163</v>
      </c>
      <c r="AI7" s="356"/>
      <c r="AJ7" s="356"/>
      <c r="AK7" s="356"/>
      <c r="AL7" s="356"/>
      <c r="AM7" s="356"/>
      <c r="AN7" s="356"/>
    </row>
    <row r="8" spans="2:40" s="166" customFormat="1" ht="72.75" customHeight="1" x14ac:dyDescent="0.25">
      <c r="B8" s="181"/>
      <c r="C8" s="356"/>
      <c r="D8" s="337"/>
      <c r="E8" s="359"/>
      <c r="F8" s="340"/>
      <c r="G8" s="359"/>
      <c r="H8" s="168"/>
      <c r="J8" s="172" t="s">
        <v>201</v>
      </c>
      <c r="K8" s="172" t="s">
        <v>202</v>
      </c>
      <c r="L8" s="192">
        <v>0</v>
      </c>
      <c r="M8" s="192">
        <v>0.2</v>
      </c>
      <c r="N8" s="192">
        <v>0.4</v>
      </c>
      <c r="O8" s="192">
        <v>0.6</v>
      </c>
      <c r="P8" s="192">
        <v>0.8</v>
      </c>
      <c r="Q8" s="192">
        <v>1</v>
      </c>
      <c r="R8" s="193" t="s">
        <v>164</v>
      </c>
      <c r="T8" s="174"/>
      <c r="U8" s="174" t="s">
        <v>203</v>
      </c>
      <c r="V8" s="173" t="s">
        <v>204</v>
      </c>
      <c r="W8" s="171"/>
      <c r="Y8" s="171"/>
      <c r="AH8" s="356"/>
      <c r="AI8" s="356"/>
      <c r="AJ8" s="356"/>
      <c r="AK8" s="356"/>
      <c r="AL8" s="356"/>
      <c r="AM8" s="356"/>
      <c r="AN8" s="356"/>
    </row>
    <row r="9" spans="2:40" ht="36" customHeight="1" x14ac:dyDescent="0.25">
      <c r="H9" s="139"/>
      <c r="K9" s="45"/>
      <c r="L9" s="45"/>
      <c r="M9" s="45"/>
      <c r="N9" s="45"/>
      <c r="O9" s="45"/>
      <c r="P9" s="46"/>
      <c r="Q9" s="129"/>
      <c r="R9" s="130"/>
      <c r="T9" s="47"/>
      <c r="U9" s="47"/>
      <c r="V9" s="46"/>
      <c r="W9" s="163" t="s">
        <v>205</v>
      </c>
      <c r="X9" s="163" t="s">
        <v>206</v>
      </c>
      <c r="Z9" s="131" t="s">
        <v>165</v>
      </c>
    </row>
    <row r="10" spans="2:40" ht="49.5" customHeight="1" x14ac:dyDescent="0.25">
      <c r="B10" s="301">
        <v>1</v>
      </c>
      <c r="C10" s="154" t="s">
        <v>166</v>
      </c>
      <c r="D10" s="189"/>
      <c r="E10" s="279" t="s">
        <v>167</v>
      </c>
      <c r="F10" s="276"/>
      <c r="G10" s="279" t="s">
        <v>168</v>
      </c>
      <c r="H10" s="139"/>
      <c r="I10" s="165">
        <f>SUM(K10:K22)</f>
        <v>0</v>
      </c>
      <c r="J10" s="137">
        <f>SUM(L10:Q10)</f>
        <v>0</v>
      </c>
      <c r="K10" s="137">
        <f>SUM(L10:Q10)</f>
        <v>0</v>
      </c>
      <c r="L10" s="135"/>
      <c r="M10" s="135"/>
      <c r="N10" s="135"/>
      <c r="O10" s="135"/>
      <c r="P10" s="136"/>
      <c r="Q10" s="197"/>
      <c r="R10" s="136"/>
      <c r="T10" s="138" t="str">
        <f>IF(SUM(L10:Q10)=1,((L10*0)+(M10*20)+(N10*40)+(O10*60)+(P10*80)+(Q10*100)),"")</f>
        <v/>
      </c>
      <c r="U10" s="160" t="e">
        <f>1/$J$27</f>
        <v>#DIV/0!</v>
      </c>
      <c r="V10" s="140" t="e">
        <f t="shared" ref="V10" si="0">1/$K$27</f>
        <v>#DIV/0!</v>
      </c>
      <c r="W10" s="152" t="e">
        <f>IF(R10=1,0,T10*U10)</f>
        <v>#VALUE!</v>
      </c>
      <c r="X10" s="48" t="e">
        <f>IF(R10=1,0,T10*V10)</f>
        <v>#VALUE!</v>
      </c>
      <c r="Z10" s="355"/>
      <c r="AA10" s="355"/>
      <c r="AH10" s="358" t="s">
        <v>1582</v>
      </c>
      <c r="AI10" s="358"/>
      <c r="AJ10" s="358"/>
      <c r="AK10" s="358"/>
      <c r="AL10" s="358"/>
      <c r="AM10" s="358"/>
      <c r="AN10" s="358"/>
    </row>
    <row r="11" spans="2:40" ht="45.75" customHeight="1" x14ac:dyDescent="0.25">
      <c r="B11" s="301">
        <v>2</v>
      </c>
      <c r="C11" s="154" t="s">
        <v>169</v>
      </c>
      <c r="D11" s="189"/>
      <c r="E11" s="279" t="s">
        <v>170</v>
      </c>
      <c r="F11" s="279"/>
      <c r="G11" s="278" t="s">
        <v>171</v>
      </c>
      <c r="I11" s="165"/>
      <c r="J11" s="137">
        <f>SUM(L11:Q11)</f>
        <v>0</v>
      </c>
      <c r="K11" s="137">
        <f>SUM(L11:Q11)</f>
        <v>0</v>
      </c>
      <c r="L11" s="135"/>
      <c r="M11" s="135"/>
      <c r="N11" s="135"/>
      <c r="O11" s="135"/>
      <c r="P11" s="136"/>
      <c r="Q11" s="135"/>
      <c r="R11" s="136"/>
      <c r="T11" s="138" t="str">
        <f>IF(SUM(L11:Q11)=1,((L11*0)+(M11*20)+(N11*40)+(O11*60)+(P11*80)+(Q11*100)),"")</f>
        <v/>
      </c>
      <c r="U11" s="160" t="e">
        <f>1/$J$27</f>
        <v>#DIV/0!</v>
      </c>
      <c r="V11" s="140" t="e">
        <f t="shared" ref="V11" si="1">1/$K$27</f>
        <v>#DIV/0!</v>
      </c>
      <c r="W11" s="152" t="e">
        <f>IF(R11=1,0,T11*U11)</f>
        <v>#VALUE!</v>
      </c>
      <c r="X11" s="48" t="e">
        <f>IF(R11=1,0,T11*V11)</f>
        <v>#VALUE!</v>
      </c>
      <c r="Z11" s="355"/>
      <c r="AA11" s="355"/>
      <c r="AH11" s="358" t="s">
        <v>1583</v>
      </c>
      <c r="AI11" s="358"/>
      <c r="AJ11" s="358"/>
      <c r="AK11" s="358"/>
      <c r="AL11" s="358"/>
      <c r="AM11" s="358"/>
      <c r="AN11" s="358"/>
    </row>
    <row r="12" spans="2:40" ht="51" customHeight="1" x14ac:dyDescent="0.25">
      <c r="B12" s="301">
        <v>3</v>
      </c>
      <c r="C12" s="154" t="s">
        <v>172</v>
      </c>
      <c r="D12" s="189"/>
      <c r="E12" s="277" t="s">
        <v>173</v>
      </c>
      <c r="F12" s="279"/>
      <c r="G12" s="279"/>
      <c r="H12" s="128"/>
      <c r="I12" s="165"/>
      <c r="J12" s="137">
        <f>SUM(L12:Q12)</f>
        <v>0</v>
      </c>
      <c r="K12" s="137">
        <f>SUM(L12:Q12)</f>
        <v>0</v>
      </c>
      <c r="L12" s="135"/>
      <c r="M12" s="135"/>
      <c r="N12" s="135"/>
      <c r="O12" s="135"/>
      <c r="P12" s="136"/>
      <c r="Q12" s="135"/>
      <c r="R12" s="136"/>
      <c r="T12" s="138" t="str">
        <f>IF(SUM(L12:Q12)=1,((L12*0)+(M12*20)+(N12*40)+(O12*60)+(P12*80)+(Q12*100)),"")</f>
        <v/>
      </c>
      <c r="U12" s="160" t="e">
        <f>1/$J$27</f>
        <v>#DIV/0!</v>
      </c>
      <c r="V12" s="140" t="e">
        <f t="shared" ref="V12:V22" si="2">1/$K$27</f>
        <v>#DIV/0!</v>
      </c>
      <c r="W12" s="152" t="e">
        <f>IF(R12=1,0,T12*U12)</f>
        <v>#VALUE!</v>
      </c>
      <c r="X12" s="48" t="e">
        <f>IF(R12=1,0,T12*V12)</f>
        <v>#VALUE!</v>
      </c>
      <c r="Z12" s="355"/>
      <c r="AA12" s="355"/>
      <c r="AH12" s="358" t="s">
        <v>1584</v>
      </c>
      <c r="AI12" s="358"/>
      <c r="AJ12" s="358"/>
      <c r="AK12" s="358"/>
      <c r="AL12" s="358"/>
      <c r="AM12" s="358"/>
      <c r="AN12" s="358"/>
    </row>
    <row r="13" spans="2:40" ht="50.25" customHeight="1" x14ac:dyDescent="0.25">
      <c r="B13" s="301">
        <v>4</v>
      </c>
      <c r="C13" s="154" t="s">
        <v>174</v>
      </c>
      <c r="D13" s="189"/>
      <c r="E13" s="279" t="s">
        <v>175</v>
      </c>
      <c r="F13" s="276"/>
      <c r="G13" s="280"/>
      <c r="H13" s="139"/>
      <c r="I13" s="165"/>
      <c r="J13" s="137">
        <f>SUM(L13:Q13)</f>
        <v>0</v>
      </c>
      <c r="K13" s="137">
        <f t="shared" ref="K13" si="3">SUM(L13:Q13)</f>
        <v>0</v>
      </c>
      <c r="L13" s="135"/>
      <c r="M13" s="135"/>
      <c r="N13" s="135"/>
      <c r="O13" s="135"/>
      <c r="P13" s="136"/>
      <c r="Q13" s="135"/>
      <c r="R13" s="136"/>
      <c r="T13" s="138" t="str">
        <f t="shared" ref="T13" si="4">IF(SUM(L13:Q13)=1,((L13*0)+(M13*20)+(N13*40)+(O13*60)+(P13*80)+(Q13*100)),"")</f>
        <v/>
      </c>
      <c r="U13" s="160" t="e">
        <f>1/$J$27</f>
        <v>#DIV/0!</v>
      </c>
      <c r="V13" s="140" t="e">
        <f t="shared" si="2"/>
        <v>#DIV/0!</v>
      </c>
      <c r="W13" s="152" t="e">
        <f>IF(R13=1,0,T13*U13)</f>
        <v>#VALUE!</v>
      </c>
      <c r="X13" s="48" t="e">
        <f t="shared" ref="X13" si="5">IF(R13=1,0,T13*V13)</f>
        <v>#VALUE!</v>
      </c>
      <c r="Z13" s="368"/>
      <c r="AA13" s="368"/>
      <c r="AH13" s="358" t="s">
        <v>1585</v>
      </c>
      <c r="AI13" s="358"/>
      <c r="AJ13" s="358"/>
      <c r="AK13" s="358"/>
      <c r="AL13" s="358"/>
      <c r="AM13" s="358"/>
      <c r="AN13" s="358"/>
    </row>
    <row r="14" spans="2:40" ht="51.75" customHeight="1" x14ac:dyDescent="0.25">
      <c r="B14" s="301" t="s">
        <v>176</v>
      </c>
      <c r="C14" s="158" t="s">
        <v>177</v>
      </c>
      <c r="D14" s="189"/>
      <c r="E14" s="279" t="s">
        <v>178</v>
      </c>
      <c r="F14" s="276"/>
      <c r="G14" s="280"/>
      <c r="H14" s="132"/>
      <c r="I14" s="165"/>
      <c r="J14" s="165"/>
      <c r="K14" s="137">
        <f t="shared" ref="K14" si="6">SUM(L14:Q14)</f>
        <v>0</v>
      </c>
      <c r="L14" s="135"/>
      <c r="M14" s="135"/>
      <c r="N14" s="135"/>
      <c r="O14" s="135"/>
      <c r="P14" s="136"/>
      <c r="Q14" s="135"/>
      <c r="R14" s="136"/>
      <c r="T14" s="138" t="str">
        <f t="shared" ref="T14" si="7">IF(SUM(L14:Q14)=1,((L14*0)+(M14*20)+(N14*40)+(O14*60)+(P14*80)+(Q14*100)),"")</f>
        <v/>
      </c>
      <c r="U14" s="160"/>
      <c r="V14" s="140" t="e">
        <f t="shared" si="2"/>
        <v>#DIV/0!</v>
      </c>
      <c r="W14" s="152"/>
      <c r="X14" s="48" t="e">
        <f t="shared" ref="X14" si="8">IF(R14=1,0,T14*V14)</f>
        <v>#VALUE!</v>
      </c>
      <c r="Z14" s="355"/>
      <c r="AA14" s="355"/>
      <c r="AH14" s="345"/>
      <c r="AI14" s="345"/>
      <c r="AJ14" s="345"/>
      <c r="AK14" s="345"/>
      <c r="AL14" s="345"/>
      <c r="AM14" s="345"/>
      <c r="AN14" s="345"/>
    </row>
    <row r="15" spans="2:40" ht="47.25" customHeight="1" x14ac:dyDescent="0.25">
      <c r="B15" s="301">
        <v>5</v>
      </c>
      <c r="C15" s="154" t="s">
        <v>179</v>
      </c>
      <c r="D15" s="189"/>
      <c r="E15" s="279"/>
      <c r="F15" s="276"/>
      <c r="G15" s="280"/>
      <c r="H15" s="139"/>
      <c r="I15" s="165"/>
      <c r="J15" s="137">
        <f>SUM(L15:Q15)</f>
        <v>0</v>
      </c>
      <c r="K15" s="137">
        <f t="shared" ref="K15:K22" si="9">SUM(L15:Q15)</f>
        <v>0</v>
      </c>
      <c r="L15" s="135"/>
      <c r="M15" s="135"/>
      <c r="N15" s="135"/>
      <c r="O15" s="135"/>
      <c r="P15" s="136"/>
      <c r="Q15" s="135"/>
      <c r="R15" s="136"/>
      <c r="T15" s="138" t="str">
        <f t="shared" ref="T15:T22" si="10">IF(SUM(L15:Q15)=1,((L15*0)+(M15*20)+(N15*40)+(O15*60)+(P15*80)+(Q15*100)),"")</f>
        <v/>
      </c>
      <c r="U15" s="160" t="e">
        <f>1/$J$27</f>
        <v>#DIV/0!</v>
      </c>
      <c r="V15" s="140" t="e">
        <f t="shared" si="2"/>
        <v>#DIV/0!</v>
      </c>
      <c r="W15" s="152" t="e">
        <f>IF(R15=1,0,T15*U15)</f>
        <v>#VALUE!</v>
      </c>
      <c r="X15" s="48" t="e">
        <f t="shared" ref="X15:X22" si="11">IF(R15=1,0,T15*V15)</f>
        <v>#VALUE!</v>
      </c>
      <c r="Z15" s="355"/>
      <c r="AA15" s="355"/>
      <c r="AH15" s="358" t="s">
        <v>1586</v>
      </c>
      <c r="AI15" s="358"/>
      <c r="AJ15" s="358"/>
      <c r="AK15" s="358"/>
      <c r="AL15" s="358"/>
      <c r="AM15" s="358"/>
      <c r="AN15" s="358"/>
    </row>
    <row r="16" spans="2:40" ht="51" customHeight="1" x14ac:dyDescent="0.25">
      <c r="B16" s="301" t="s">
        <v>180</v>
      </c>
      <c r="C16" s="303" t="s">
        <v>181</v>
      </c>
      <c r="D16" s="189"/>
      <c r="E16" s="279" t="s">
        <v>182</v>
      </c>
      <c r="F16" s="276"/>
      <c r="G16" s="280"/>
      <c r="H16" s="128"/>
      <c r="I16" s="165"/>
      <c r="J16" s="165"/>
      <c r="K16" s="137">
        <f t="shared" si="9"/>
        <v>0</v>
      </c>
      <c r="L16" s="135"/>
      <c r="M16" s="135"/>
      <c r="N16" s="135"/>
      <c r="O16" s="135"/>
      <c r="P16" s="136"/>
      <c r="Q16" s="135"/>
      <c r="R16" s="136"/>
      <c r="T16" s="138" t="str">
        <f t="shared" si="10"/>
        <v/>
      </c>
      <c r="U16" s="160"/>
      <c r="V16" s="140" t="e">
        <f t="shared" si="2"/>
        <v>#DIV/0!</v>
      </c>
      <c r="W16" s="152"/>
      <c r="X16" s="48" t="e">
        <f t="shared" si="11"/>
        <v>#VALUE!</v>
      </c>
      <c r="Z16" s="355"/>
      <c r="AA16" s="355"/>
      <c r="AH16" s="358" t="s">
        <v>1587</v>
      </c>
      <c r="AI16" s="358"/>
      <c r="AJ16" s="358"/>
      <c r="AK16" s="358"/>
      <c r="AL16" s="358"/>
      <c r="AM16" s="358"/>
      <c r="AN16" s="358"/>
    </row>
    <row r="17" spans="2:40" ht="50.25" customHeight="1" x14ac:dyDescent="0.25">
      <c r="B17" s="301">
        <v>6</v>
      </c>
      <c r="C17" s="154" t="s">
        <v>183</v>
      </c>
      <c r="D17" s="189"/>
      <c r="E17" s="279" t="s">
        <v>184</v>
      </c>
      <c r="F17" s="276"/>
      <c r="G17" s="280"/>
      <c r="H17" s="128"/>
      <c r="I17" s="165"/>
      <c r="J17" s="137">
        <f>SUM(L17:Q17)</f>
        <v>0</v>
      </c>
      <c r="K17" s="137">
        <f t="shared" si="9"/>
        <v>0</v>
      </c>
      <c r="L17" s="135"/>
      <c r="M17" s="135"/>
      <c r="N17" s="135"/>
      <c r="O17" s="135"/>
      <c r="P17" s="136"/>
      <c r="Q17" s="135"/>
      <c r="R17" s="136"/>
      <c r="T17" s="138" t="str">
        <f t="shared" si="10"/>
        <v/>
      </c>
      <c r="U17" s="160" t="e">
        <f>1/$J$27</f>
        <v>#DIV/0!</v>
      </c>
      <c r="V17" s="140" t="e">
        <f t="shared" si="2"/>
        <v>#DIV/0!</v>
      </c>
      <c r="W17" s="152" t="e">
        <f>IF(R17=1,0,T17*U17)</f>
        <v>#VALUE!</v>
      </c>
      <c r="X17" s="48" t="e">
        <f t="shared" si="11"/>
        <v>#VALUE!</v>
      </c>
      <c r="Z17" s="355"/>
      <c r="AA17" s="355"/>
      <c r="AH17" s="358" t="s">
        <v>1588</v>
      </c>
      <c r="AI17" s="358"/>
      <c r="AJ17" s="358"/>
      <c r="AK17" s="358"/>
      <c r="AL17" s="358"/>
      <c r="AM17" s="358"/>
      <c r="AN17" s="358"/>
    </row>
    <row r="18" spans="2:40" ht="62.25" customHeight="1" x14ac:dyDescent="0.25">
      <c r="B18" s="301" t="s">
        <v>185</v>
      </c>
      <c r="C18" s="155" t="s">
        <v>186</v>
      </c>
      <c r="D18" s="189"/>
      <c r="E18" s="279" t="s">
        <v>187</v>
      </c>
      <c r="F18" s="276"/>
      <c r="G18" s="280"/>
      <c r="H18" s="128"/>
      <c r="I18" s="165"/>
      <c r="J18" s="165"/>
      <c r="K18" s="137">
        <f t="shared" si="9"/>
        <v>0</v>
      </c>
      <c r="L18" s="135"/>
      <c r="M18" s="135"/>
      <c r="N18" s="135"/>
      <c r="O18" s="135"/>
      <c r="P18" s="136"/>
      <c r="Q18" s="135"/>
      <c r="R18" s="136"/>
      <c r="T18" s="138" t="str">
        <f t="shared" si="10"/>
        <v/>
      </c>
      <c r="U18" s="160"/>
      <c r="V18" s="140" t="e">
        <f t="shared" si="2"/>
        <v>#DIV/0!</v>
      </c>
      <c r="W18" s="152"/>
      <c r="X18" s="48" t="e">
        <f t="shared" si="11"/>
        <v>#VALUE!</v>
      </c>
      <c r="Z18" s="355"/>
      <c r="AA18" s="355"/>
      <c r="AH18" s="358" t="s">
        <v>1589</v>
      </c>
      <c r="AI18" s="358"/>
      <c r="AJ18" s="358"/>
      <c r="AK18" s="358"/>
      <c r="AL18" s="358"/>
      <c r="AM18" s="358"/>
      <c r="AN18" s="358"/>
    </row>
    <row r="19" spans="2:40" ht="61.5" customHeight="1" x14ac:dyDescent="0.25">
      <c r="B19" s="301" t="s">
        <v>188</v>
      </c>
      <c r="C19" s="156" t="s">
        <v>189</v>
      </c>
      <c r="D19" s="189"/>
      <c r="E19" s="279" t="s">
        <v>190</v>
      </c>
      <c r="F19" s="276"/>
      <c r="G19" s="280"/>
      <c r="H19" s="128"/>
      <c r="I19" s="165"/>
      <c r="J19" s="165"/>
      <c r="K19" s="137">
        <f t="shared" si="9"/>
        <v>0</v>
      </c>
      <c r="L19" s="135"/>
      <c r="M19" s="135"/>
      <c r="N19" s="135"/>
      <c r="O19" s="135"/>
      <c r="P19" s="136"/>
      <c r="Q19" s="135"/>
      <c r="R19" s="136"/>
      <c r="T19" s="138" t="str">
        <f t="shared" si="10"/>
        <v/>
      </c>
      <c r="U19" s="160"/>
      <c r="V19" s="140" t="e">
        <f t="shared" si="2"/>
        <v>#DIV/0!</v>
      </c>
      <c r="W19" s="152"/>
      <c r="X19" s="48" t="e">
        <f t="shared" si="11"/>
        <v>#VALUE!</v>
      </c>
      <c r="Z19" s="355"/>
      <c r="AA19" s="355"/>
      <c r="AH19" s="358" t="s">
        <v>1590</v>
      </c>
      <c r="AI19" s="358"/>
      <c r="AJ19" s="358"/>
      <c r="AK19" s="358"/>
      <c r="AL19" s="358"/>
      <c r="AM19" s="358"/>
      <c r="AN19" s="358"/>
    </row>
    <row r="20" spans="2:40" ht="55.5" customHeight="1" x14ac:dyDescent="0.25">
      <c r="B20" s="301" t="s">
        <v>191</v>
      </c>
      <c r="C20" s="157" t="s">
        <v>192</v>
      </c>
      <c r="D20" s="189"/>
      <c r="E20" s="279" t="s">
        <v>193</v>
      </c>
      <c r="F20" s="276"/>
      <c r="G20" s="280"/>
      <c r="H20" s="128"/>
      <c r="I20" s="165"/>
      <c r="J20" s="165"/>
      <c r="K20" s="137">
        <f t="shared" si="9"/>
        <v>0</v>
      </c>
      <c r="L20" s="135"/>
      <c r="M20" s="135"/>
      <c r="N20" s="135"/>
      <c r="O20" s="135"/>
      <c r="P20" s="136"/>
      <c r="Q20" s="135"/>
      <c r="R20" s="136"/>
      <c r="T20" s="138" t="str">
        <f t="shared" si="10"/>
        <v/>
      </c>
      <c r="U20" s="160"/>
      <c r="V20" s="140" t="e">
        <f t="shared" si="2"/>
        <v>#DIV/0!</v>
      </c>
      <c r="W20" s="152"/>
      <c r="X20" s="48" t="e">
        <f t="shared" si="11"/>
        <v>#VALUE!</v>
      </c>
      <c r="Z20" s="355"/>
      <c r="AA20" s="355"/>
      <c r="AH20" s="358" t="s">
        <v>1591</v>
      </c>
      <c r="AI20" s="358"/>
      <c r="AJ20" s="358"/>
      <c r="AK20" s="358"/>
      <c r="AL20" s="358"/>
      <c r="AM20" s="358"/>
      <c r="AN20" s="358"/>
    </row>
    <row r="21" spans="2:40" ht="51" customHeight="1" x14ac:dyDescent="0.25">
      <c r="B21" s="301">
        <v>7</v>
      </c>
      <c r="C21" s="154" t="s">
        <v>194</v>
      </c>
      <c r="D21" s="189"/>
      <c r="E21" s="279" t="s">
        <v>195</v>
      </c>
      <c r="F21" s="276"/>
      <c r="G21" s="247"/>
      <c r="H21" s="128"/>
      <c r="I21" s="165"/>
      <c r="J21" s="137">
        <f>SUM(L21:Q21)</f>
        <v>0</v>
      </c>
      <c r="K21" s="137">
        <f t="shared" si="9"/>
        <v>0</v>
      </c>
      <c r="L21" s="135"/>
      <c r="M21" s="135"/>
      <c r="N21" s="135"/>
      <c r="O21" s="135"/>
      <c r="P21" s="136"/>
      <c r="Q21" s="135"/>
      <c r="R21" s="136"/>
      <c r="T21" s="138" t="str">
        <f t="shared" si="10"/>
        <v/>
      </c>
      <c r="U21" s="160" t="e">
        <f>1/$J$27</f>
        <v>#DIV/0!</v>
      </c>
      <c r="V21" s="140" t="e">
        <f t="shared" si="2"/>
        <v>#DIV/0!</v>
      </c>
      <c r="W21" s="152" t="e">
        <f>IF(R21=1,0,T21*U21)</f>
        <v>#VALUE!</v>
      </c>
      <c r="X21" s="48" t="e">
        <f t="shared" si="11"/>
        <v>#VALUE!</v>
      </c>
      <c r="Z21" s="355"/>
      <c r="AA21" s="355"/>
      <c r="AH21" s="358" t="s">
        <v>1592</v>
      </c>
      <c r="AI21" s="358"/>
      <c r="AJ21" s="358"/>
      <c r="AK21" s="358"/>
      <c r="AL21" s="358"/>
      <c r="AM21" s="358"/>
      <c r="AN21" s="358"/>
    </row>
    <row r="22" spans="2:40" ht="61.5" customHeight="1" x14ac:dyDescent="0.25">
      <c r="B22" s="301">
        <v>8</v>
      </c>
      <c r="C22" s="154" t="s">
        <v>196</v>
      </c>
      <c r="D22" s="189"/>
      <c r="E22" s="279" t="s">
        <v>197</v>
      </c>
      <c r="F22" s="276"/>
      <c r="G22" s="280"/>
      <c r="H22" s="139"/>
      <c r="I22" s="165"/>
      <c r="J22" s="137">
        <f>SUM(L22:Q22)</f>
        <v>0</v>
      </c>
      <c r="K22" s="137">
        <f t="shared" si="9"/>
        <v>0</v>
      </c>
      <c r="L22" s="135"/>
      <c r="M22" s="135"/>
      <c r="N22" s="135"/>
      <c r="O22" s="135"/>
      <c r="P22" s="136"/>
      <c r="Q22" s="135"/>
      <c r="R22" s="136"/>
      <c r="T22" s="138" t="str">
        <f t="shared" si="10"/>
        <v/>
      </c>
      <c r="U22" s="160" t="e">
        <f>1/$J$27</f>
        <v>#DIV/0!</v>
      </c>
      <c r="V22" s="140" t="e">
        <f t="shared" si="2"/>
        <v>#DIV/0!</v>
      </c>
      <c r="W22" s="152" t="e">
        <f>IF(R22=1,0,T22*U22)</f>
        <v>#VALUE!</v>
      </c>
      <c r="X22" s="48" t="e">
        <f t="shared" si="11"/>
        <v>#VALUE!</v>
      </c>
      <c r="Z22" s="355"/>
      <c r="AA22" s="355"/>
      <c r="AH22" s="358" t="s">
        <v>1593</v>
      </c>
      <c r="AI22" s="358"/>
      <c r="AJ22" s="358"/>
      <c r="AK22" s="358"/>
      <c r="AL22" s="358"/>
      <c r="AM22" s="358"/>
      <c r="AN22" s="358"/>
    </row>
    <row r="23" spans="2:40" x14ac:dyDescent="0.25">
      <c r="C23" s="165"/>
      <c r="D23" s="165"/>
      <c r="E23" s="165"/>
      <c r="F23" s="165"/>
      <c r="G23" s="165"/>
      <c r="Z23"/>
      <c r="AA23"/>
    </row>
    <row r="24" spans="2:40" x14ac:dyDescent="0.25">
      <c r="C24" s="165"/>
      <c r="D24" s="165"/>
      <c r="E24" s="165"/>
      <c r="F24" s="165"/>
      <c r="G24" s="165"/>
      <c r="S24" s="131" t="s">
        <v>198</v>
      </c>
      <c r="T24" s="142">
        <f>SUMIF(J27,8-W27,W24)</f>
        <v>0</v>
      </c>
      <c r="W24" s="184" t="e">
        <f>SUM(W10:W22)</f>
        <v>#VALUE!</v>
      </c>
      <c r="X24" s="184" t="e">
        <f>SUM(X10:X22)</f>
        <v>#VALUE!</v>
      </c>
    </row>
    <row r="25" spans="2:40" x14ac:dyDescent="0.25">
      <c r="C25" s="165"/>
      <c r="D25" s="165"/>
      <c r="E25" s="165"/>
      <c r="F25" s="165"/>
      <c r="G25" s="165"/>
      <c r="S25" s="131" t="s">
        <v>199</v>
      </c>
      <c r="T25" s="142">
        <f>SUMIF(K27,13-W28,X24)</f>
        <v>0</v>
      </c>
      <c r="Y25" s="141"/>
    </row>
    <row r="26" spans="2:40" x14ac:dyDescent="0.25">
      <c r="C26" s="165"/>
      <c r="D26" s="165"/>
      <c r="E26" s="165"/>
      <c r="F26" s="165"/>
      <c r="G26" s="165"/>
      <c r="Y26" s="141"/>
    </row>
    <row r="27" spans="2:40" x14ac:dyDescent="0.25">
      <c r="C27" s="165"/>
      <c r="D27" s="165"/>
      <c r="E27" s="165"/>
      <c r="F27" s="165"/>
      <c r="G27" s="165"/>
      <c r="J27" s="163">
        <f>SUM($J$10:$J$22)</f>
        <v>0</v>
      </c>
      <c r="K27" s="163">
        <f>SUM(K10:K22)</f>
        <v>0</v>
      </c>
      <c r="V27" s="163" t="s">
        <v>207</v>
      </c>
      <c r="W27" s="163">
        <f>SUM(R10:R13,R15,R17,R21,R22)</f>
        <v>0</v>
      </c>
    </row>
    <row r="28" spans="2:40" ht="13.5" customHeight="1" x14ac:dyDescent="0.25">
      <c r="C28" s="165"/>
      <c r="D28" s="165"/>
      <c r="E28" s="165"/>
      <c r="F28" s="165"/>
      <c r="G28" s="165"/>
      <c r="V28" s="163" t="s">
        <v>208</v>
      </c>
      <c r="W28" s="163">
        <f>SUM(R10:R22)</f>
        <v>0</v>
      </c>
    </row>
    <row r="29" spans="2:40" x14ac:dyDescent="0.25">
      <c r="C29" s="165"/>
      <c r="D29" s="165"/>
      <c r="E29" s="165"/>
      <c r="F29" s="165"/>
      <c r="G29" s="165"/>
    </row>
    <row r="36" spans="28:33" ht="22.5" customHeight="1" x14ac:dyDescent="0.25">
      <c r="AB36" s="164"/>
      <c r="AC36" s="164"/>
      <c r="AD36" s="164"/>
    </row>
    <row r="38" spans="28:33" ht="15" customHeight="1" x14ac:dyDescent="0.25">
      <c r="AB38" s="164"/>
      <c r="AC38" s="164"/>
      <c r="AD38" s="164"/>
      <c r="AE38" s="164"/>
      <c r="AF38" s="164"/>
      <c r="AG38" s="164"/>
    </row>
  </sheetData>
  <sheetProtection formatCells="0" formatColumns="0" formatRows="0" insertColumns="0" insertRows="0" insertHyperlinks="0" deleteColumns="0" deleteRows="0" sort="0" autoFilter="0" pivotTables="0"/>
  <mergeCells count="36">
    <mergeCell ref="AH13:AN13"/>
    <mergeCell ref="AH15:AN15"/>
    <mergeCell ref="AH16:AN16"/>
    <mergeCell ref="Z16:AA16"/>
    <mergeCell ref="Z12:AA12"/>
    <mergeCell ref="AH17:AN17"/>
    <mergeCell ref="Z22:AA22"/>
    <mergeCell ref="Z10:AA10"/>
    <mergeCell ref="Z13:AA13"/>
    <mergeCell ref="Z14:AA14"/>
    <mergeCell ref="Z15:AA15"/>
    <mergeCell ref="Z20:AA20"/>
    <mergeCell ref="Z17:AA17"/>
    <mergeCell ref="Z18:AA18"/>
    <mergeCell ref="AH18:AN18"/>
    <mergeCell ref="AH19:AN19"/>
    <mergeCell ref="AH20:AN20"/>
    <mergeCell ref="AH22:AN22"/>
    <mergeCell ref="AH21:AN21"/>
    <mergeCell ref="Z19:AA19"/>
    <mergeCell ref="Z21:AA21"/>
    <mergeCell ref="L5:AD5"/>
    <mergeCell ref="B1:AA1"/>
    <mergeCell ref="AH11:AN11"/>
    <mergeCell ref="AH12:AN12"/>
    <mergeCell ref="G7:G8"/>
    <mergeCell ref="C2:T2"/>
    <mergeCell ref="C3:T3"/>
    <mergeCell ref="C7:C8"/>
    <mergeCell ref="T7:V7"/>
    <mergeCell ref="E7:E8"/>
    <mergeCell ref="J7:R7"/>
    <mergeCell ref="AH7:AN8"/>
    <mergeCell ref="AH10:AN10"/>
    <mergeCell ref="Z11:AA11"/>
    <mergeCell ref="C6:S6"/>
  </mergeCells>
  <conditionalFormatting sqref="K10 K13:K22">
    <cfRule type="cellIs" dxfId="699" priority="253" stopIfTrue="1" operator="notEqual">
      <formula>1</formula>
    </cfRule>
    <cfRule type="cellIs" dxfId="698" priority="254" stopIfTrue="1" operator="equal">
      <formula>1</formula>
    </cfRule>
  </conditionalFormatting>
  <conditionalFormatting sqref="T25">
    <cfRule type="containsBlanks" dxfId="697" priority="147" stopIfTrue="1">
      <formula>LEN(TRIM(T25))=0</formula>
    </cfRule>
    <cfRule type="cellIs" dxfId="696" priority="148" stopIfTrue="1" operator="lessThan">
      <formula>19.999</formula>
    </cfRule>
    <cfRule type="cellIs" dxfId="695" priority="149" stopIfTrue="1" operator="lessThan">
      <formula>39.999</formula>
    </cfRule>
    <cfRule type="cellIs" dxfId="694" priority="150" stopIfTrue="1" operator="lessThan">
      <formula>59.999</formula>
    </cfRule>
    <cfRule type="cellIs" dxfId="693" priority="151" stopIfTrue="1" operator="lessThan">
      <formula>79.999</formula>
    </cfRule>
    <cfRule type="cellIs" dxfId="692" priority="152" stopIfTrue="1" operator="lessThan">
      <formula>89.999</formula>
    </cfRule>
    <cfRule type="cellIs" dxfId="691" priority="153" stopIfTrue="1" operator="between">
      <formula>90</formula>
      <formula>100</formula>
    </cfRule>
  </conditionalFormatting>
  <conditionalFormatting sqref="T24">
    <cfRule type="containsBlanks" dxfId="690" priority="140" stopIfTrue="1">
      <formula>LEN(TRIM(T24))=0</formula>
    </cfRule>
    <cfRule type="cellIs" dxfId="689" priority="141" stopIfTrue="1" operator="lessThan">
      <formula>19.999</formula>
    </cfRule>
    <cfRule type="cellIs" dxfId="688" priority="142" stopIfTrue="1" operator="lessThan">
      <formula>39.999</formula>
    </cfRule>
    <cfRule type="cellIs" dxfId="687" priority="143" stopIfTrue="1" operator="lessThan">
      <formula>59.999</formula>
    </cfRule>
    <cfRule type="cellIs" dxfId="686" priority="144" stopIfTrue="1" operator="lessThan">
      <formula>79.999</formula>
    </cfRule>
    <cfRule type="cellIs" dxfId="685" priority="145" stopIfTrue="1" operator="lessThan">
      <formula>89.999</formula>
    </cfRule>
    <cfRule type="cellIs" dxfId="684" priority="146" stopIfTrue="1" operator="between">
      <formula>90</formula>
      <formula>100</formula>
    </cfRule>
  </conditionalFormatting>
  <conditionalFormatting sqref="J10">
    <cfRule type="cellIs" dxfId="683" priority="128" stopIfTrue="1" operator="notEqual">
      <formula>1</formula>
    </cfRule>
    <cfRule type="cellIs" dxfId="682" priority="129" stopIfTrue="1" operator="equal">
      <formula>1</formula>
    </cfRule>
  </conditionalFormatting>
  <conditionalFormatting sqref="J13">
    <cfRule type="cellIs" dxfId="681" priority="41" stopIfTrue="1" operator="notEqual">
      <formula>1</formula>
    </cfRule>
    <cfRule type="cellIs" dxfId="680" priority="42" stopIfTrue="1" operator="equal">
      <formula>1</formula>
    </cfRule>
  </conditionalFormatting>
  <conditionalFormatting sqref="J15">
    <cfRule type="cellIs" dxfId="679" priority="39" stopIfTrue="1" operator="notEqual">
      <formula>1</formula>
    </cfRule>
    <cfRule type="cellIs" dxfId="678" priority="40" stopIfTrue="1" operator="equal">
      <formula>1</formula>
    </cfRule>
  </conditionalFormatting>
  <conditionalFormatting sqref="J17">
    <cfRule type="cellIs" dxfId="677" priority="37" stopIfTrue="1" operator="notEqual">
      <formula>1</formula>
    </cfRule>
    <cfRule type="cellIs" dxfId="676" priority="38" stopIfTrue="1" operator="equal">
      <formula>1</formula>
    </cfRule>
  </conditionalFormatting>
  <conditionalFormatting sqref="J22">
    <cfRule type="cellIs" dxfId="675" priority="35" stopIfTrue="1" operator="notEqual">
      <formula>1</formula>
    </cfRule>
    <cfRule type="cellIs" dxfId="674" priority="36" stopIfTrue="1" operator="equal">
      <formula>1</formula>
    </cfRule>
  </conditionalFormatting>
  <conditionalFormatting sqref="X10 X13:X22">
    <cfRule type="expression" dxfId="673" priority="273" stopIfTrue="1">
      <formula>#REF!=0</formula>
    </cfRule>
  </conditionalFormatting>
  <pageMargins left="0.7" right="0.7" top="0.75" bottom="0.75" header="0.3" footer="0.3"/>
  <pageSetup paperSize="9" scale="47" orientation="landscape" r:id="rId1"/>
  <colBreaks count="1" manualBreakCount="1">
    <brk id="33" max="1048575" man="1"/>
  </colBreaks>
  <ignoredErrors>
    <ignoredError sqref="T10:T23"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33261" r:id="rId4" name="Button 3405">
              <controlPr defaultSize="0" print="0" autoLine="0" autoPict="0" macro="[0]!ButtonOpenAll">
                <anchor moveWithCells="1" sizeWithCells="1">
                  <from>
                    <xdr:col>2</xdr:col>
                    <xdr:colOff>2857500</xdr:colOff>
                    <xdr:row>3</xdr:row>
                    <xdr:rowOff>76200</xdr:rowOff>
                  </from>
                  <to>
                    <xdr:col>2</xdr:col>
                    <xdr:colOff>3933825</xdr:colOff>
                    <xdr:row>5</xdr:row>
                    <xdr:rowOff>66675</xdr:rowOff>
                  </to>
                </anchor>
              </controlPr>
            </control>
          </mc:Choice>
        </mc:AlternateContent>
        <mc:AlternateContent xmlns:mc="http://schemas.openxmlformats.org/markup-compatibility/2006">
          <mc:Choice Requires="x14">
            <control shapeId="1533468" r:id="rId5" name="Button 3612">
              <controlPr defaultSize="0" print="0" autoLine="0" autoPict="0" macro="[0]!ButtonD2_CloseAll">
                <anchor moveWithCells="1" sizeWithCells="1">
                  <from>
                    <xdr:col>2</xdr:col>
                    <xdr:colOff>4057650</xdr:colOff>
                    <xdr:row>3</xdr:row>
                    <xdr:rowOff>66675</xdr:rowOff>
                  </from>
                  <to>
                    <xdr:col>6</xdr:col>
                    <xdr:colOff>57150</xdr:colOff>
                    <xdr:row>5</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5" tint="-0.24988555558946501"/>
  </sheetPr>
  <dimension ref="A1:AM44"/>
  <sheetViews>
    <sheetView showGridLines="0" showRowColHeaders="0" zoomScale="115" zoomScaleNormal="115" workbookViewId="0">
      <pane ySplit="8" topLeftCell="A18" activePane="bottomLeft" state="frozen"/>
      <selection pane="bottomLeft" activeCell="C6" sqref="C6:Q6"/>
    </sheetView>
  </sheetViews>
  <sheetFormatPr defaultRowHeight="15" outlineLevelCol="1" x14ac:dyDescent="0.25"/>
  <cols>
    <col min="1" max="1" width="1.7109375" style="163" customWidth="1"/>
    <col min="2" max="2" width="4.42578125" style="163" customWidth="1"/>
    <col min="3" max="3" width="65.85546875" style="163" customWidth="1"/>
    <col min="4" max="4" width="1.85546875" style="163" customWidth="1" outlineLevel="1"/>
    <col min="5" max="5" width="5.42578125" style="163" customWidth="1" outlineLevel="1"/>
    <col min="6" max="6" width="1.42578125" style="163" customWidth="1" outlineLevel="1"/>
    <col min="7" max="7" width="7.42578125" style="163" customWidth="1" outlineLevel="1"/>
    <col min="8" max="8" width="2.28515625" style="163" customWidth="1"/>
    <col min="9" max="9" width="4" style="163" hidden="1" customWidth="1"/>
    <col min="10" max="10" width="4.42578125" style="163" hidden="1" customWidth="1"/>
    <col min="11" max="12" width="4" style="163" customWidth="1"/>
    <col min="13" max="13" width="3.28515625" style="163" customWidth="1"/>
    <col min="14" max="14" width="4.42578125" style="163" customWidth="1"/>
    <col min="15" max="15" width="4.140625" style="163" customWidth="1"/>
    <col min="16" max="16" width="3.42578125" style="163" customWidth="1"/>
    <col min="17" max="17" width="3.7109375" style="163" customWidth="1"/>
    <col min="18" max="18" width="7.28515625" style="163" customWidth="1"/>
    <col min="19" max="19" width="13.28515625" style="163" customWidth="1"/>
    <col min="20" max="20" width="8.28515625" style="163" hidden="1" customWidth="1"/>
    <col min="21" max="21" width="9" style="163" hidden="1" customWidth="1"/>
    <col min="22" max="22" width="10.42578125" style="163" hidden="1" customWidth="1"/>
    <col min="23" max="23" width="9.28515625" style="163" hidden="1" customWidth="1"/>
    <col min="24" max="24" width="7.140625" style="163" customWidth="1"/>
    <col min="25" max="25" width="13.7109375" style="163" customWidth="1"/>
    <col min="26" max="26" width="19.28515625" style="163" customWidth="1"/>
    <col min="27" max="27" width="15.140625" style="163" customWidth="1"/>
    <col min="28" max="28" width="9.140625" style="163"/>
    <col min="29" max="29" width="51.7109375" style="163" customWidth="1"/>
    <col min="30" max="16384" width="9.140625" style="163"/>
  </cols>
  <sheetData>
    <row r="1" spans="1:39" ht="39" customHeight="1" x14ac:dyDescent="0.25">
      <c r="A1" s="345"/>
      <c r="B1" s="363" t="s">
        <v>209</v>
      </c>
      <c r="C1" s="363"/>
      <c r="D1" s="363"/>
      <c r="E1" s="363"/>
      <c r="F1" s="363"/>
      <c r="G1" s="363"/>
      <c r="H1" s="363"/>
      <c r="I1" s="363"/>
      <c r="J1" s="363"/>
      <c r="K1" s="363"/>
      <c r="L1" s="363"/>
      <c r="M1" s="363"/>
      <c r="N1" s="363"/>
      <c r="O1" s="363"/>
      <c r="P1" s="363"/>
      <c r="Q1" s="363"/>
      <c r="R1" s="363"/>
      <c r="S1" s="363"/>
      <c r="T1" s="363"/>
      <c r="U1" s="363"/>
      <c r="V1" s="363"/>
      <c r="W1" s="363"/>
      <c r="X1" s="363"/>
      <c r="Y1" s="363"/>
      <c r="Z1" s="363"/>
    </row>
    <row r="2" spans="1:39" x14ac:dyDescent="0.25">
      <c r="B2" s="186"/>
      <c r="C2" s="367" t="s">
        <v>1594</v>
      </c>
      <c r="D2" s="367"/>
      <c r="E2" s="367"/>
      <c r="F2" s="367"/>
      <c r="G2" s="367"/>
      <c r="H2" s="367"/>
      <c r="I2" s="367"/>
      <c r="J2" s="367"/>
      <c r="K2" s="367"/>
      <c r="L2" s="367"/>
      <c r="M2" s="367"/>
      <c r="N2" s="367"/>
      <c r="O2" s="367"/>
      <c r="P2" s="367"/>
      <c r="Q2" s="367"/>
      <c r="R2" s="367"/>
      <c r="S2" s="367"/>
      <c r="T2" s="367"/>
      <c r="U2" s="186"/>
      <c r="V2" s="186"/>
      <c r="W2" s="186"/>
      <c r="X2" s="186"/>
    </row>
    <row r="3" spans="1:39" x14ac:dyDescent="0.25">
      <c r="B3" s="186"/>
      <c r="C3" s="367" t="s">
        <v>1595</v>
      </c>
      <c r="D3" s="367"/>
      <c r="E3" s="367"/>
      <c r="F3" s="367"/>
      <c r="G3" s="367"/>
      <c r="H3" s="367"/>
      <c r="I3" s="367"/>
      <c r="J3" s="367"/>
      <c r="K3" s="367"/>
      <c r="L3" s="367"/>
      <c r="M3" s="367"/>
      <c r="N3" s="367"/>
      <c r="O3" s="367"/>
      <c r="P3" s="367"/>
      <c r="Q3" s="367"/>
      <c r="R3" s="367"/>
      <c r="S3" s="367"/>
      <c r="T3" s="367"/>
      <c r="U3" s="186"/>
      <c r="V3" s="186"/>
      <c r="W3" s="186"/>
      <c r="X3" s="186"/>
    </row>
    <row r="4" spans="1:39" x14ac:dyDescent="0.25">
      <c r="B4" s="161"/>
      <c r="C4" s="162"/>
      <c r="D4" s="162"/>
      <c r="E4" s="162"/>
      <c r="F4" s="162"/>
      <c r="G4" s="162"/>
      <c r="H4" s="162"/>
      <c r="I4" s="162"/>
      <c r="J4" s="162"/>
      <c r="K4" s="162"/>
      <c r="L4" s="162"/>
      <c r="M4" s="162"/>
      <c r="N4" s="162"/>
      <c r="O4" s="162"/>
      <c r="P4" s="162"/>
      <c r="Q4" s="162"/>
      <c r="R4" s="162"/>
      <c r="S4" s="162"/>
      <c r="T4" s="162"/>
      <c r="U4" s="162"/>
      <c r="V4" s="162"/>
      <c r="W4" s="162"/>
      <c r="X4" s="162"/>
    </row>
    <row r="5" spans="1:39" s="166" customFormat="1" ht="14.25" customHeight="1" x14ac:dyDescent="0.25">
      <c r="B5" s="302"/>
      <c r="C5" s="302"/>
      <c r="D5" s="302"/>
      <c r="E5" s="302"/>
      <c r="F5" s="302"/>
      <c r="G5" s="302"/>
      <c r="H5" s="302"/>
      <c r="I5" s="302"/>
      <c r="J5" s="302"/>
      <c r="K5" s="366"/>
      <c r="L5" s="366"/>
      <c r="M5" s="366"/>
      <c r="N5" s="366"/>
      <c r="O5" s="366"/>
      <c r="P5" s="366"/>
      <c r="Q5" s="366"/>
      <c r="R5" s="366"/>
      <c r="S5" s="366"/>
      <c r="T5" s="366"/>
      <c r="U5" s="366"/>
      <c r="V5" s="366"/>
      <c r="W5" s="366"/>
      <c r="X5" s="366"/>
      <c r="Y5" s="366"/>
      <c r="Z5" s="366"/>
      <c r="AA5" s="366"/>
      <c r="AB5" s="366"/>
      <c r="AC5" s="366"/>
    </row>
    <row r="6" spans="1:39" s="166" customFormat="1" x14ac:dyDescent="0.25">
      <c r="B6" s="167"/>
      <c r="C6" s="453"/>
      <c r="D6" s="453"/>
      <c r="E6" s="453"/>
      <c r="F6" s="453"/>
      <c r="G6" s="453"/>
      <c r="H6" s="453"/>
      <c r="I6" s="453"/>
      <c r="J6" s="453"/>
      <c r="K6" s="453"/>
      <c r="L6" s="453"/>
      <c r="M6" s="453"/>
      <c r="N6" s="453"/>
      <c r="O6" s="453"/>
      <c r="P6" s="453"/>
      <c r="Q6" s="453"/>
      <c r="R6" s="167"/>
      <c r="S6" s="167"/>
      <c r="T6" s="167"/>
      <c r="U6" s="167"/>
      <c r="V6" s="167"/>
      <c r="W6" s="167"/>
      <c r="X6" s="167"/>
    </row>
    <row r="7" spans="1:39" s="166" customFormat="1" ht="37.5" customHeight="1" x14ac:dyDescent="0.25">
      <c r="B7" s="181"/>
      <c r="C7" s="356" t="s">
        <v>210</v>
      </c>
      <c r="D7" s="338"/>
      <c r="E7" s="359" t="s">
        <v>211</v>
      </c>
      <c r="F7" s="339"/>
      <c r="G7" s="359" t="s">
        <v>212</v>
      </c>
      <c r="H7" s="168"/>
      <c r="I7" s="361" t="s">
        <v>1694</v>
      </c>
      <c r="J7" s="362"/>
      <c r="K7" s="362"/>
      <c r="L7" s="362"/>
      <c r="M7" s="362"/>
      <c r="N7" s="362"/>
      <c r="O7" s="362"/>
      <c r="P7" s="362"/>
      <c r="Q7" s="362"/>
      <c r="R7" s="169"/>
      <c r="S7" s="360" t="s">
        <v>213</v>
      </c>
      <c r="T7" s="360"/>
      <c r="U7" s="360"/>
      <c r="V7" s="170"/>
      <c r="W7" s="170"/>
      <c r="X7" s="170"/>
      <c r="Y7" s="170"/>
      <c r="AG7" s="356" t="s">
        <v>214</v>
      </c>
      <c r="AH7" s="356"/>
      <c r="AI7" s="356"/>
      <c r="AJ7" s="356"/>
      <c r="AK7" s="356"/>
      <c r="AL7" s="356"/>
      <c r="AM7" s="356"/>
    </row>
    <row r="8" spans="1:39" s="166" customFormat="1" ht="80.25" customHeight="1" x14ac:dyDescent="0.25">
      <c r="B8" s="181"/>
      <c r="C8" s="356"/>
      <c r="D8" s="338"/>
      <c r="E8" s="359"/>
      <c r="F8" s="340"/>
      <c r="G8" s="359"/>
      <c r="H8" s="168"/>
      <c r="I8" s="172" t="s">
        <v>279</v>
      </c>
      <c r="J8" s="172" t="s">
        <v>280</v>
      </c>
      <c r="K8" s="192">
        <v>0</v>
      </c>
      <c r="L8" s="192">
        <v>0.2</v>
      </c>
      <c r="M8" s="192">
        <v>0.4</v>
      </c>
      <c r="N8" s="192">
        <v>0.6</v>
      </c>
      <c r="O8" s="192">
        <v>0.8</v>
      </c>
      <c r="P8" s="192">
        <v>1</v>
      </c>
      <c r="Q8" s="193" t="s">
        <v>215</v>
      </c>
      <c r="S8" s="174"/>
      <c r="T8" s="174" t="s">
        <v>281</v>
      </c>
      <c r="U8" s="173" t="s">
        <v>282</v>
      </c>
      <c r="V8" s="171"/>
      <c r="X8" s="171"/>
      <c r="AG8" s="356"/>
      <c r="AH8" s="356"/>
      <c r="AI8" s="356"/>
      <c r="AJ8" s="356"/>
      <c r="AK8" s="356"/>
      <c r="AL8" s="356"/>
      <c r="AM8" s="356"/>
    </row>
    <row r="9" spans="1:39" ht="42" customHeight="1" x14ac:dyDescent="0.25">
      <c r="H9" s="139"/>
      <c r="J9" s="45"/>
      <c r="K9" s="45"/>
      <c r="L9" s="45"/>
      <c r="M9" s="45"/>
      <c r="N9" s="45"/>
      <c r="O9" s="46"/>
      <c r="P9" s="129"/>
      <c r="Q9" s="130"/>
      <c r="S9" s="47"/>
      <c r="T9" s="47"/>
      <c r="U9" s="46"/>
      <c r="V9" s="163" t="s">
        <v>283</v>
      </c>
      <c r="W9" s="163" t="s">
        <v>284</v>
      </c>
      <c r="Y9" s="131" t="s">
        <v>216</v>
      </c>
    </row>
    <row r="10" spans="1:39" ht="49.5" customHeight="1" x14ac:dyDescent="0.25">
      <c r="A10" s="163" t="s">
        <v>217</v>
      </c>
      <c r="B10" s="301">
        <v>1</v>
      </c>
      <c r="C10" s="154" t="s">
        <v>218</v>
      </c>
      <c r="D10" s="189"/>
      <c r="E10" s="279" t="s">
        <v>219</v>
      </c>
      <c r="F10" s="276"/>
      <c r="G10" s="247" t="s">
        <v>220</v>
      </c>
      <c r="H10" s="139"/>
      <c r="I10" s="137">
        <f>SUM(K10:P10)</f>
        <v>0</v>
      </c>
      <c r="J10" s="137">
        <f>SUM(K10:P10)</f>
        <v>0</v>
      </c>
      <c r="K10" s="135"/>
      <c r="L10" s="135"/>
      <c r="M10" s="135"/>
      <c r="N10" s="135"/>
      <c r="O10" s="136"/>
      <c r="P10" s="197"/>
      <c r="Q10" s="136"/>
      <c r="S10" s="138" t="str">
        <f>IF(SUM(K10:P10)=1,((K10*0)+(L10*20)+(M10*40)+(N10*60)+(O10*80)+(P10*100)),"")</f>
        <v/>
      </c>
      <c r="T10" s="160" t="e">
        <f>1/$I$29</f>
        <v>#DIV/0!</v>
      </c>
      <c r="U10" s="140" t="e">
        <f t="shared" ref="U10" si="0">1/$J$29</f>
        <v>#DIV/0!</v>
      </c>
      <c r="V10" s="152" t="e">
        <f>IF(Q10=1,0,S10*T10)</f>
        <v>#VALUE!</v>
      </c>
      <c r="W10" s="48" t="e">
        <f>IF(Q10=1,0,S10*U10)</f>
        <v>#VALUE!</v>
      </c>
      <c r="Y10" s="368"/>
      <c r="Z10" s="368"/>
      <c r="AG10" s="358" t="s">
        <v>1596</v>
      </c>
      <c r="AH10" s="358"/>
      <c r="AI10" s="358"/>
      <c r="AJ10" s="358"/>
      <c r="AK10" s="358"/>
      <c r="AL10" s="358"/>
      <c r="AM10" s="358"/>
    </row>
    <row r="11" spans="1:39" ht="46.5" customHeight="1" x14ac:dyDescent="0.25">
      <c r="B11" s="301" t="s">
        <v>221</v>
      </c>
      <c r="C11" s="158" t="s">
        <v>222</v>
      </c>
      <c r="D11" s="189"/>
      <c r="E11" s="279" t="s">
        <v>223</v>
      </c>
      <c r="F11" s="276"/>
      <c r="G11" s="280"/>
      <c r="H11" s="139"/>
      <c r="I11" s="165"/>
      <c r="J11" s="137">
        <f t="shared" ref="J11" si="1">SUM(K11:P11)</f>
        <v>0</v>
      </c>
      <c r="K11" s="135"/>
      <c r="L11" s="135"/>
      <c r="M11" s="135"/>
      <c r="N11" s="135"/>
      <c r="O11" s="136"/>
      <c r="P11" s="135"/>
      <c r="Q11" s="136"/>
      <c r="S11" s="138" t="str">
        <f t="shared" ref="S11" si="2">IF(SUM(K11:P11)=1,((K11*0)+(L11*20)+(M11*40)+(N11*60)+(O11*80)+(P11*100)),"")</f>
        <v/>
      </c>
      <c r="T11" s="160"/>
      <c r="U11" s="140" t="e">
        <f t="shared" ref="U11" si="3">1/$J$29</f>
        <v>#DIV/0!</v>
      </c>
      <c r="V11" s="152"/>
      <c r="W11" s="48" t="e">
        <f t="shared" ref="W11" si="4">IF(Q11=1,0,S11*U11)</f>
        <v>#VALUE!</v>
      </c>
      <c r="Y11" s="355"/>
      <c r="Z11" s="355"/>
      <c r="AG11" s="358" t="s">
        <v>1597</v>
      </c>
      <c r="AH11" s="358"/>
      <c r="AI11" s="358"/>
      <c r="AJ11" s="358"/>
      <c r="AK11" s="358"/>
      <c r="AL11" s="358"/>
      <c r="AM11" s="358"/>
    </row>
    <row r="12" spans="1:39" ht="48" customHeight="1" x14ac:dyDescent="0.25">
      <c r="B12" s="301">
        <v>2</v>
      </c>
      <c r="C12" s="154" t="s">
        <v>224</v>
      </c>
      <c r="D12" s="189"/>
      <c r="E12" s="279" t="s">
        <v>225</v>
      </c>
      <c r="F12" s="276"/>
      <c r="G12" s="247" t="s">
        <v>226</v>
      </c>
      <c r="H12" s="132"/>
      <c r="I12" s="137">
        <f>SUM(K12:P12)</f>
        <v>0</v>
      </c>
      <c r="J12" s="137">
        <f t="shared" ref="J12" si="5">SUM(K12:P12)</f>
        <v>0</v>
      </c>
      <c r="K12" s="135"/>
      <c r="L12" s="135"/>
      <c r="M12" s="135"/>
      <c r="N12" s="135"/>
      <c r="O12" s="136"/>
      <c r="P12" s="135"/>
      <c r="Q12" s="136"/>
      <c r="S12" s="138" t="str">
        <f t="shared" ref="S12" si="6">IF(SUM(K12:P12)=1,((K12*0)+(L12*20)+(M12*40)+(N12*60)+(O12*80)+(P12*100)),"")</f>
        <v/>
      </c>
      <c r="T12" s="160" t="e">
        <f>1/$I$29</f>
        <v>#DIV/0!</v>
      </c>
      <c r="U12" s="140" t="e">
        <f t="shared" ref="U12:U28" si="7">1/$J$29</f>
        <v>#DIV/0!</v>
      </c>
      <c r="V12" s="152" t="e">
        <f>IF(Q12=1,0,S12*T12)</f>
        <v>#VALUE!</v>
      </c>
      <c r="W12" s="48" t="e">
        <f t="shared" ref="W12" si="8">IF(Q12=1,0,S12*U12)</f>
        <v>#VALUE!</v>
      </c>
      <c r="Y12" s="368"/>
      <c r="Z12" s="368"/>
      <c r="AG12" s="358" t="s">
        <v>1598</v>
      </c>
      <c r="AH12" s="358"/>
      <c r="AI12" s="358"/>
      <c r="AJ12" s="358"/>
      <c r="AK12" s="358"/>
      <c r="AL12" s="358"/>
      <c r="AM12" s="358"/>
    </row>
    <row r="13" spans="1:39" ht="52.5" customHeight="1" x14ac:dyDescent="0.25">
      <c r="B13" s="301" t="s">
        <v>227</v>
      </c>
      <c r="C13" s="155" t="s">
        <v>228</v>
      </c>
      <c r="D13" s="189"/>
      <c r="E13" s="279" t="s">
        <v>229</v>
      </c>
      <c r="F13" s="276"/>
      <c r="G13" s="280"/>
      <c r="H13" s="139"/>
      <c r="I13" s="165"/>
      <c r="J13" s="137">
        <f t="shared" ref="J13:J28" si="9">SUM(K13:P13)</f>
        <v>0</v>
      </c>
      <c r="K13" s="135"/>
      <c r="L13" s="135"/>
      <c r="M13" s="135"/>
      <c r="N13" s="135"/>
      <c r="O13" s="136"/>
      <c r="P13" s="135"/>
      <c r="Q13" s="136"/>
      <c r="S13" s="138" t="str">
        <f t="shared" ref="S13:S28" si="10">IF(SUM(K13:P13)=1,((K13*0)+(L13*20)+(M13*40)+(N13*60)+(O13*80)+(P13*100)),"")</f>
        <v/>
      </c>
      <c r="T13" s="138"/>
      <c r="U13" s="140" t="e">
        <f t="shared" si="7"/>
        <v>#DIV/0!</v>
      </c>
      <c r="V13" s="152"/>
      <c r="W13" s="48" t="e">
        <f t="shared" ref="W13:W28" si="11">IF(Q13=1,0,S13*U13)</f>
        <v>#VALUE!</v>
      </c>
      <c r="Y13" s="355"/>
      <c r="Z13" s="355"/>
      <c r="AG13" s="345"/>
      <c r="AH13" s="345"/>
      <c r="AI13" s="345"/>
      <c r="AJ13" s="345"/>
      <c r="AK13" s="345"/>
      <c r="AL13" s="345"/>
      <c r="AM13" s="345"/>
    </row>
    <row r="14" spans="1:39" ht="45.75" customHeight="1" x14ac:dyDescent="0.25">
      <c r="B14" s="301" t="s">
        <v>230</v>
      </c>
      <c r="C14" s="175" t="s">
        <v>231</v>
      </c>
      <c r="D14" s="195"/>
      <c r="E14" s="279" t="s">
        <v>232</v>
      </c>
      <c r="F14" s="282"/>
      <c r="G14" s="247" t="s">
        <v>233</v>
      </c>
      <c r="H14" s="128"/>
      <c r="I14" s="165"/>
      <c r="J14" s="137">
        <f t="shared" si="9"/>
        <v>0</v>
      </c>
      <c r="K14" s="135"/>
      <c r="L14" s="135"/>
      <c r="M14" s="135"/>
      <c r="N14" s="135"/>
      <c r="O14" s="136"/>
      <c r="P14" s="135"/>
      <c r="Q14" s="136"/>
      <c r="S14" s="138" t="str">
        <f t="shared" si="10"/>
        <v/>
      </c>
      <c r="T14" s="160"/>
      <c r="U14" s="140" t="e">
        <f t="shared" si="7"/>
        <v>#DIV/0!</v>
      </c>
      <c r="V14" s="152"/>
      <c r="W14" s="48" t="e">
        <f t="shared" si="11"/>
        <v>#VALUE!</v>
      </c>
      <c r="Y14" s="355"/>
      <c r="Z14" s="355"/>
      <c r="AG14" s="358" t="s">
        <v>1599</v>
      </c>
      <c r="AH14" s="358"/>
      <c r="AI14" s="358"/>
      <c r="AJ14" s="358"/>
      <c r="AK14" s="358"/>
      <c r="AL14" s="358"/>
      <c r="AM14" s="358"/>
    </row>
    <row r="15" spans="1:39" ht="47.25" customHeight="1" x14ac:dyDescent="0.25">
      <c r="B15" s="301" t="s">
        <v>234</v>
      </c>
      <c r="C15" s="156" t="s">
        <v>235</v>
      </c>
      <c r="D15" s="189"/>
      <c r="E15" s="279" t="s">
        <v>236</v>
      </c>
      <c r="F15" s="276"/>
      <c r="G15" s="280"/>
      <c r="H15" s="128"/>
      <c r="I15" s="165"/>
      <c r="J15" s="137">
        <f t="shared" si="9"/>
        <v>0</v>
      </c>
      <c r="K15" s="135"/>
      <c r="L15" s="135"/>
      <c r="M15" s="135"/>
      <c r="N15" s="135"/>
      <c r="O15" s="136"/>
      <c r="P15" s="135"/>
      <c r="Q15" s="136"/>
      <c r="S15" s="138" t="str">
        <f t="shared" si="10"/>
        <v/>
      </c>
      <c r="T15" s="160"/>
      <c r="U15" s="140" t="e">
        <f t="shared" si="7"/>
        <v>#DIV/0!</v>
      </c>
      <c r="V15" s="152"/>
      <c r="W15" s="48" t="e">
        <f t="shared" si="11"/>
        <v>#VALUE!</v>
      </c>
      <c r="Y15" s="355"/>
      <c r="Z15" s="355"/>
      <c r="AG15" s="358" t="s">
        <v>1600</v>
      </c>
      <c r="AH15" s="358"/>
      <c r="AI15" s="358"/>
      <c r="AJ15" s="358"/>
      <c r="AK15" s="358"/>
      <c r="AL15" s="358"/>
      <c r="AM15" s="358"/>
    </row>
    <row r="16" spans="1:39" ht="45" customHeight="1" x14ac:dyDescent="0.25">
      <c r="B16" s="301" t="s">
        <v>237</v>
      </c>
      <c r="C16" s="156" t="s">
        <v>238</v>
      </c>
      <c r="D16" s="189"/>
      <c r="E16" s="279" t="s">
        <v>239</v>
      </c>
      <c r="F16" s="276"/>
      <c r="G16" s="280"/>
      <c r="H16" s="128"/>
      <c r="I16" s="165"/>
      <c r="J16" s="137">
        <f t="shared" si="9"/>
        <v>0</v>
      </c>
      <c r="K16" s="135"/>
      <c r="L16" s="135"/>
      <c r="M16" s="135"/>
      <c r="N16" s="135"/>
      <c r="O16" s="136"/>
      <c r="P16" s="135"/>
      <c r="Q16" s="136"/>
      <c r="S16" s="138" t="str">
        <f t="shared" si="10"/>
        <v/>
      </c>
      <c r="T16" s="160"/>
      <c r="U16" s="140" t="e">
        <f t="shared" si="7"/>
        <v>#DIV/0!</v>
      </c>
      <c r="V16" s="152"/>
      <c r="W16" s="48" t="e">
        <f t="shared" si="11"/>
        <v>#VALUE!</v>
      </c>
      <c r="Y16" s="355"/>
      <c r="Z16" s="355"/>
      <c r="AG16" s="358" t="s">
        <v>1601</v>
      </c>
      <c r="AH16" s="358"/>
      <c r="AI16" s="358"/>
      <c r="AJ16" s="358"/>
      <c r="AK16" s="358"/>
      <c r="AL16" s="358"/>
      <c r="AM16" s="358"/>
    </row>
    <row r="17" spans="2:39" ht="45.75" customHeight="1" x14ac:dyDescent="0.25">
      <c r="B17" s="301" t="s">
        <v>240</v>
      </c>
      <c r="C17" s="156" t="s">
        <v>241</v>
      </c>
      <c r="D17" s="189"/>
      <c r="E17" s="279" t="s">
        <v>242</v>
      </c>
      <c r="F17" s="276"/>
      <c r="G17" s="280"/>
      <c r="H17" s="128"/>
      <c r="I17" s="165"/>
      <c r="J17" s="137">
        <f t="shared" si="9"/>
        <v>0</v>
      </c>
      <c r="K17" s="135"/>
      <c r="L17" s="135"/>
      <c r="M17" s="135"/>
      <c r="N17" s="135"/>
      <c r="O17" s="136"/>
      <c r="P17" s="135"/>
      <c r="Q17" s="136"/>
      <c r="S17" s="138" t="str">
        <f t="shared" si="10"/>
        <v/>
      </c>
      <c r="T17" s="160"/>
      <c r="U17" s="140" t="e">
        <f t="shared" si="7"/>
        <v>#DIV/0!</v>
      </c>
      <c r="V17" s="152"/>
      <c r="W17" s="48" t="e">
        <f t="shared" si="11"/>
        <v>#VALUE!</v>
      </c>
      <c r="Y17" s="355"/>
      <c r="Z17" s="355"/>
      <c r="AG17" s="358" t="s">
        <v>1602</v>
      </c>
      <c r="AH17" s="358"/>
      <c r="AI17" s="358"/>
      <c r="AJ17" s="358"/>
      <c r="AK17" s="358"/>
      <c r="AL17" s="358"/>
      <c r="AM17" s="358"/>
    </row>
    <row r="18" spans="2:39" ht="49.5" customHeight="1" x14ac:dyDescent="0.25">
      <c r="B18" s="301" t="s">
        <v>243</v>
      </c>
      <c r="C18" s="156" t="s">
        <v>244</v>
      </c>
      <c r="D18" s="189"/>
      <c r="E18" s="279" t="s">
        <v>245</v>
      </c>
      <c r="F18" s="276"/>
      <c r="G18" s="280"/>
      <c r="H18" s="128"/>
      <c r="I18" s="165"/>
      <c r="J18" s="137">
        <f t="shared" si="9"/>
        <v>0</v>
      </c>
      <c r="K18" s="135"/>
      <c r="L18" s="135"/>
      <c r="M18" s="135"/>
      <c r="N18" s="135"/>
      <c r="O18" s="136"/>
      <c r="P18" s="135"/>
      <c r="Q18" s="136"/>
      <c r="S18" s="138" t="str">
        <f t="shared" si="10"/>
        <v/>
      </c>
      <c r="T18" s="160"/>
      <c r="U18" s="140" t="e">
        <f t="shared" si="7"/>
        <v>#DIV/0!</v>
      </c>
      <c r="V18" s="152"/>
      <c r="W18" s="48" t="e">
        <f t="shared" si="11"/>
        <v>#VALUE!</v>
      </c>
      <c r="Y18" s="355"/>
      <c r="Z18" s="355"/>
      <c r="AG18" s="358" t="s">
        <v>1603</v>
      </c>
      <c r="AH18" s="358"/>
      <c r="AI18" s="358"/>
      <c r="AJ18" s="358"/>
      <c r="AK18" s="358"/>
      <c r="AL18" s="358"/>
      <c r="AM18" s="358"/>
    </row>
    <row r="19" spans="2:39" ht="49.5" customHeight="1" x14ac:dyDescent="0.25">
      <c r="B19" s="301" t="s">
        <v>246</v>
      </c>
      <c r="C19" s="156" t="s">
        <v>247</v>
      </c>
      <c r="D19" s="189"/>
      <c r="E19" s="279" t="s">
        <v>248</v>
      </c>
      <c r="F19" s="276"/>
      <c r="G19" s="280"/>
      <c r="H19" s="128"/>
      <c r="I19" s="165"/>
      <c r="J19" s="137">
        <f t="shared" si="9"/>
        <v>0</v>
      </c>
      <c r="K19" s="135"/>
      <c r="L19" s="135"/>
      <c r="M19" s="135"/>
      <c r="N19" s="135"/>
      <c r="O19" s="136"/>
      <c r="P19" s="135"/>
      <c r="Q19" s="136"/>
      <c r="S19" s="138" t="str">
        <f t="shared" si="10"/>
        <v/>
      </c>
      <c r="T19" s="160"/>
      <c r="U19" s="140" t="e">
        <f t="shared" si="7"/>
        <v>#DIV/0!</v>
      </c>
      <c r="V19" s="152"/>
      <c r="W19" s="48" t="e">
        <f t="shared" si="11"/>
        <v>#VALUE!</v>
      </c>
      <c r="Y19" s="355"/>
      <c r="Z19" s="355"/>
      <c r="AG19" s="358" t="s">
        <v>1604</v>
      </c>
      <c r="AH19" s="358"/>
      <c r="AI19" s="358"/>
      <c r="AJ19" s="358"/>
      <c r="AK19" s="358"/>
      <c r="AL19" s="358"/>
      <c r="AM19" s="358"/>
    </row>
    <row r="20" spans="2:39" ht="51" customHeight="1" x14ac:dyDescent="0.25">
      <c r="B20" s="301" t="s">
        <v>249</v>
      </c>
      <c r="C20" s="156" t="s">
        <v>250</v>
      </c>
      <c r="D20" s="189"/>
      <c r="E20" s="279" t="s">
        <v>251</v>
      </c>
      <c r="F20" s="276"/>
      <c r="G20" s="280"/>
      <c r="H20" s="128"/>
      <c r="I20" s="165"/>
      <c r="J20" s="137">
        <f t="shared" si="9"/>
        <v>0</v>
      </c>
      <c r="K20" s="135"/>
      <c r="L20" s="135"/>
      <c r="M20" s="135"/>
      <c r="N20" s="135"/>
      <c r="O20" s="136"/>
      <c r="P20" s="135"/>
      <c r="Q20" s="136"/>
      <c r="S20" s="138" t="str">
        <f t="shared" si="10"/>
        <v/>
      </c>
      <c r="T20" s="160"/>
      <c r="U20" s="140" t="e">
        <f t="shared" si="7"/>
        <v>#DIV/0!</v>
      </c>
      <c r="V20" s="152"/>
      <c r="W20" s="48" t="e">
        <f t="shared" si="11"/>
        <v>#VALUE!</v>
      </c>
      <c r="Y20" s="355"/>
      <c r="Z20" s="355"/>
      <c r="AG20" s="358" t="s">
        <v>1605</v>
      </c>
      <c r="AH20" s="358"/>
      <c r="AI20" s="358"/>
      <c r="AJ20" s="358"/>
      <c r="AK20" s="358"/>
      <c r="AL20" s="358"/>
      <c r="AM20" s="358"/>
    </row>
    <row r="21" spans="2:39" ht="52.5" customHeight="1" x14ac:dyDescent="0.25">
      <c r="B21" s="301" t="s">
        <v>252</v>
      </c>
      <c r="C21" s="157" t="s">
        <v>253</v>
      </c>
      <c r="D21" s="189"/>
      <c r="E21" s="279" t="s">
        <v>254</v>
      </c>
      <c r="F21" s="276"/>
      <c r="G21" s="280"/>
      <c r="H21" s="128"/>
      <c r="I21" s="165"/>
      <c r="J21" s="137">
        <f t="shared" si="9"/>
        <v>0</v>
      </c>
      <c r="K21" s="135"/>
      <c r="L21" s="135"/>
      <c r="M21" s="135"/>
      <c r="N21" s="135"/>
      <c r="O21" s="136"/>
      <c r="P21" s="135"/>
      <c r="Q21" s="136"/>
      <c r="S21" s="138" t="str">
        <f t="shared" si="10"/>
        <v/>
      </c>
      <c r="T21" s="160"/>
      <c r="U21" s="140" t="e">
        <f t="shared" si="7"/>
        <v>#DIV/0!</v>
      </c>
      <c r="V21" s="152"/>
      <c r="W21" s="48" t="e">
        <f t="shared" si="11"/>
        <v>#VALUE!</v>
      </c>
      <c r="Y21" s="355"/>
      <c r="Z21" s="355"/>
      <c r="AG21" s="358" t="s">
        <v>1606</v>
      </c>
      <c r="AH21" s="358"/>
      <c r="AI21" s="358"/>
      <c r="AJ21" s="358"/>
      <c r="AK21" s="358"/>
      <c r="AL21" s="358"/>
      <c r="AM21" s="358"/>
    </row>
    <row r="22" spans="2:39" ht="51" customHeight="1" x14ac:dyDescent="0.25">
      <c r="B22" s="301">
        <v>3</v>
      </c>
      <c r="C22" s="154" t="s">
        <v>255</v>
      </c>
      <c r="D22" s="189"/>
      <c r="E22" s="279" t="s">
        <v>256</v>
      </c>
      <c r="F22" s="276"/>
      <c r="G22" s="280"/>
      <c r="H22" s="128"/>
      <c r="I22" s="137">
        <f>SUM(K22:P22)</f>
        <v>0</v>
      </c>
      <c r="J22" s="137">
        <f t="shared" si="9"/>
        <v>0</v>
      </c>
      <c r="K22" s="135"/>
      <c r="L22" s="135"/>
      <c r="M22" s="135"/>
      <c r="N22" s="135"/>
      <c r="O22" s="136"/>
      <c r="P22" s="135"/>
      <c r="Q22" s="136"/>
      <c r="S22" s="138" t="str">
        <f t="shared" si="10"/>
        <v/>
      </c>
      <c r="T22" s="160" t="e">
        <f>1/$I$29</f>
        <v>#DIV/0!</v>
      </c>
      <c r="U22" s="140" t="e">
        <f t="shared" si="7"/>
        <v>#DIV/0!</v>
      </c>
      <c r="V22" s="152" t="e">
        <f>IF(Q22=1,0,S22*T22)</f>
        <v>#VALUE!</v>
      </c>
      <c r="W22" s="48" t="e">
        <f t="shared" si="11"/>
        <v>#VALUE!</v>
      </c>
      <c r="Y22" s="355"/>
      <c r="Z22" s="355"/>
      <c r="AG22" s="345"/>
      <c r="AH22" s="345"/>
      <c r="AI22" s="345"/>
      <c r="AJ22" s="345"/>
      <c r="AK22" s="345"/>
      <c r="AL22" s="345"/>
      <c r="AM22" s="345"/>
    </row>
    <row r="23" spans="2:39" ht="48.75" customHeight="1" x14ac:dyDescent="0.25">
      <c r="B23" s="301">
        <v>4</v>
      </c>
      <c r="C23" s="154" t="s">
        <v>257</v>
      </c>
      <c r="D23" s="189"/>
      <c r="E23" s="279" t="s">
        <v>258</v>
      </c>
      <c r="F23" s="276"/>
      <c r="G23" s="247" t="s">
        <v>259</v>
      </c>
      <c r="H23" s="128"/>
      <c r="I23" s="137">
        <f>SUM(K23:P23)</f>
        <v>0</v>
      </c>
      <c r="J23" s="137">
        <f t="shared" si="9"/>
        <v>0</v>
      </c>
      <c r="K23" s="135"/>
      <c r="L23" s="135"/>
      <c r="M23" s="135"/>
      <c r="N23" s="135"/>
      <c r="O23" s="197"/>
      <c r="P23" s="135"/>
      <c r="Q23" s="136"/>
      <c r="S23" s="138" t="str">
        <f t="shared" si="10"/>
        <v/>
      </c>
      <c r="T23" s="160" t="e">
        <f>1/$I$29</f>
        <v>#DIV/0!</v>
      </c>
      <c r="U23" s="140" t="e">
        <f t="shared" si="7"/>
        <v>#DIV/0!</v>
      </c>
      <c r="V23" s="152" t="e">
        <f>IF(Q23=1,0,S23*T23)</f>
        <v>#VALUE!</v>
      </c>
      <c r="W23" s="48" t="e">
        <f t="shared" si="11"/>
        <v>#VALUE!</v>
      </c>
      <c r="Y23" s="355"/>
      <c r="Z23" s="355"/>
      <c r="AG23" s="358" t="s">
        <v>1607</v>
      </c>
      <c r="AH23" s="358"/>
      <c r="AI23" s="358"/>
      <c r="AJ23" s="358"/>
      <c r="AK23" s="358"/>
      <c r="AL23" s="358"/>
      <c r="AM23" s="358"/>
    </row>
    <row r="24" spans="2:39" ht="60.75" customHeight="1" x14ac:dyDescent="0.25">
      <c r="B24" s="301">
        <v>5</v>
      </c>
      <c r="C24" s="154" t="s">
        <v>260</v>
      </c>
      <c r="D24" s="189"/>
      <c r="E24" s="279" t="s">
        <v>261</v>
      </c>
      <c r="F24" s="276"/>
      <c r="G24" s="247" t="s">
        <v>262</v>
      </c>
      <c r="H24" s="128"/>
      <c r="I24" s="137">
        <f>SUM(K24:P24)</f>
        <v>0</v>
      </c>
      <c r="J24" s="137">
        <f t="shared" si="9"/>
        <v>0</v>
      </c>
      <c r="K24" s="135"/>
      <c r="L24" s="135"/>
      <c r="M24" s="135"/>
      <c r="N24" s="135"/>
      <c r="O24" s="136"/>
      <c r="P24" s="135"/>
      <c r="Q24" s="136"/>
      <c r="S24" s="138" t="str">
        <f t="shared" si="10"/>
        <v/>
      </c>
      <c r="T24" s="160" t="e">
        <f>1/$I$29</f>
        <v>#DIV/0!</v>
      </c>
      <c r="U24" s="140" t="e">
        <f t="shared" si="7"/>
        <v>#DIV/0!</v>
      </c>
      <c r="V24" s="152" t="e">
        <f>IF(Q24=1,0,S24*T24)</f>
        <v>#VALUE!</v>
      </c>
      <c r="W24" s="48" t="e">
        <f t="shared" si="11"/>
        <v>#VALUE!</v>
      </c>
      <c r="Y24" s="355"/>
      <c r="Z24" s="355"/>
      <c r="AG24" s="358" t="s">
        <v>1608</v>
      </c>
      <c r="AH24" s="358"/>
      <c r="AI24" s="358"/>
      <c r="AJ24" s="358"/>
      <c r="AK24" s="358"/>
      <c r="AL24" s="358"/>
      <c r="AM24" s="358"/>
    </row>
    <row r="25" spans="2:39" ht="51" customHeight="1" x14ac:dyDescent="0.25">
      <c r="B25" s="301">
        <v>6</v>
      </c>
      <c r="C25" s="154" t="s">
        <v>263</v>
      </c>
      <c r="D25" s="189"/>
      <c r="E25" s="279" t="s">
        <v>264</v>
      </c>
      <c r="F25" s="276"/>
      <c r="G25" s="280"/>
      <c r="H25" s="128"/>
      <c r="I25" s="137">
        <f>SUM(K25:P25)</f>
        <v>0</v>
      </c>
      <c r="J25" s="137">
        <f t="shared" si="9"/>
        <v>0</v>
      </c>
      <c r="K25" s="135"/>
      <c r="L25" s="135"/>
      <c r="M25" s="135"/>
      <c r="N25" s="135"/>
      <c r="O25" s="136"/>
      <c r="P25" s="135"/>
      <c r="Q25" s="136"/>
      <c r="S25" s="138" t="str">
        <f t="shared" si="10"/>
        <v/>
      </c>
      <c r="T25" s="160" t="e">
        <f>1/$I$29</f>
        <v>#DIV/0!</v>
      </c>
      <c r="U25" s="140" t="e">
        <f t="shared" si="7"/>
        <v>#DIV/0!</v>
      </c>
      <c r="V25" s="152" t="e">
        <f>IF(Q25=1,0,S25*T25)</f>
        <v>#VALUE!</v>
      </c>
      <c r="W25" s="48" t="e">
        <f t="shared" si="11"/>
        <v>#VALUE!</v>
      </c>
      <c r="Y25" s="355"/>
      <c r="Z25" s="355"/>
      <c r="AG25" s="358" t="s">
        <v>1609</v>
      </c>
      <c r="AH25" s="358"/>
      <c r="AI25" s="358"/>
      <c r="AJ25" s="358"/>
      <c r="AK25" s="358"/>
      <c r="AL25" s="358"/>
      <c r="AM25" s="358"/>
    </row>
    <row r="26" spans="2:39" ht="45.75" customHeight="1" x14ac:dyDescent="0.25">
      <c r="B26" s="301" t="s">
        <v>265</v>
      </c>
      <c r="C26" s="155" t="s">
        <v>266</v>
      </c>
      <c r="D26" s="189"/>
      <c r="E26" s="279" t="s">
        <v>267</v>
      </c>
      <c r="F26" s="276"/>
      <c r="G26" s="247" t="s">
        <v>268</v>
      </c>
      <c r="H26" s="128"/>
      <c r="I26" s="165"/>
      <c r="J26" s="137">
        <f t="shared" si="9"/>
        <v>0</v>
      </c>
      <c r="K26" s="135"/>
      <c r="L26" s="135"/>
      <c r="M26" s="135"/>
      <c r="N26" s="135"/>
      <c r="O26" s="136"/>
      <c r="P26" s="135"/>
      <c r="Q26" s="136"/>
      <c r="S26" s="138" t="str">
        <f t="shared" si="10"/>
        <v/>
      </c>
      <c r="T26" s="160"/>
      <c r="U26" s="140" t="e">
        <f t="shared" si="7"/>
        <v>#DIV/0!</v>
      </c>
      <c r="V26" s="152"/>
      <c r="W26" s="48" t="e">
        <f t="shared" si="11"/>
        <v>#VALUE!</v>
      </c>
      <c r="Y26" s="355"/>
      <c r="Z26" s="355"/>
      <c r="AG26" s="358" t="s">
        <v>1610</v>
      </c>
      <c r="AH26" s="358"/>
      <c r="AI26" s="358"/>
      <c r="AJ26" s="358"/>
      <c r="AK26" s="358"/>
      <c r="AL26" s="358"/>
      <c r="AM26" s="358"/>
    </row>
    <row r="27" spans="2:39" ht="45.75" customHeight="1" x14ac:dyDescent="0.25">
      <c r="B27" s="301" t="s">
        <v>269</v>
      </c>
      <c r="C27" s="156" t="s">
        <v>270</v>
      </c>
      <c r="D27" s="189"/>
      <c r="E27" s="279" t="s">
        <v>271</v>
      </c>
      <c r="F27" s="276"/>
      <c r="G27" s="247" t="s">
        <v>272</v>
      </c>
      <c r="H27" s="128"/>
      <c r="I27" s="165"/>
      <c r="J27" s="137">
        <f t="shared" si="9"/>
        <v>0</v>
      </c>
      <c r="K27" s="135"/>
      <c r="L27" s="135"/>
      <c r="M27" s="135"/>
      <c r="N27" s="135"/>
      <c r="O27" s="136"/>
      <c r="P27" s="135"/>
      <c r="Q27" s="136"/>
      <c r="S27" s="138" t="str">
        <f t="shared" si="10"/>
        <v/>
      </c>
      <c r="T27" s="160"/>
      <c r="U27" s="140" t="e">
        <f t="shared" si="7"/>
        <v>#DIV/0!</v>
      </c>
      <c r="V27" s="152"/>
      <c r="W27" s="48" t="e">
        <f t="shared" si="11"/>
        <v>#VALUE!</v>
      </c>
      <c r="Y27" s="355"/>
      <c r="Z27" s="355"/>
      <c r="AG27" s="358" t="s">
        <v>1611</v>
      </c>
      <c r="AH27" s="358"/>
      <c r="AI27" s="358"/>
      <c r="AJ27" s="358"/>
      <c r="AK27" s="358"/>
      <c r="AL27" s="358"/>
      <c r="AM27" s="358"/>
    </row>
    <row r="28" spans="2:39" ht="43.5" customHeight="1" x14ac:dyDescent="0.25">
      <c r="B28" s="301" t="s">
        <v>273</v>
      </c>
      <c r="C28" s="157" t="s">
        <v>274</v>
      </c>
      <c r="D28" s="189"/>
      <c r="E28" s="279" t="s">
        <v>275</v>
      </c>
      <c r="F28" s="276"/>
      <c r="G28" s="247" t="s">
        <v>276</v>
      </c>
      <c r="H28" s="139"/>
      <c r="I28" s="165"/>
      <c r="J28" s="137">
        <f t="shared" si="9"/>
        <v>0</v>
      </c>
      <c r="K28" s="135"/>
      <c r="L28" s="135"/>
      <c r="M28" s="135"/>
      <c r="N28" s="135"/>
      <c r="O28" s="136"/>
      <c r="P28" s="135"/>
      <c r="Q28" s="136"/>
      <c r="S28" s="138" t="str">
        <f t="shared" si="10"/>
        <v/>
      </c>
      <c r="T28" s="160"/>
      <c r="U28" s="140" t="e">
        <f t="shared" si="7"/>
        <v>#DIV/0!</v>
      </c>
      <c r="V28" s="152"/>
      <c r="W28" s="48" t="e">
        <f t="shared" si="11"/>
        <v>#VALUE!</v>
      </c>
      <c r="Y28" s="355"/>
      <c r="Z28" s="355"/>
      <c r="AG28" s="358" t="s">
        <v>1612</v>
      </c>
      <c r="AH28" s="358"/>
      <c r="AI28" s="358"/>
      <c r="AJ28" s="358"/>
      <c r="AK28" s="358"/>
      <c r="AL28" s="358"/>
      <c r="AM28" s="358"/>
    </row>
    <row r="29" spans="2:39" x14ac:dyDescent="0.25">
      <c r="C29" s="165"/>
      <c r="D29" s="191"/>
      <c r="E29" s="191"/>
      <c r="F29" s="191"/>
      <c r="G29" s="191"/>
      <c r="I29" s="163">
        <f>SUM(I10:I28)</f>
        <v>0</v>
      </c>
      <c r="J29" s="194">
        <f>SUM(J10:J28)</f>
        <v>0</v>
      </c>
      <c r="V29" s="184" t="e">
        <f>SUM(V10:V25)</f>
        <v>#VALUE!</v>
      </c>
      <c r="W29" s="184" t="e">
        <f>SUM(W10:W28)</f>
        <v>#VALUE!</v>
      </c>
      <c r="Y29" s="180"/>
      <c r="Z29" s="180"/>
      <c r="AG29" s="345"/>
      <c r="AH29" s="345"/>
      <c r="AI29" s="345"/>
      <c r="AJ29" s="345"/>
      <c r="AK29" s="345"/>
      <c r="AL29" s="345"/>
      <c r="AM29" s="345"/>
    </row>
    <row r="30" spans="2:39" x14ac:dyDescent="0.25">
      <c r="C30" s="165"/>
      <c r="D30" s="165"/>
      <c r="E30" s="165"/>
      <c r="F30" s="165"/>
      <c r="G30" s="165"/>
      <c r="R30" s="131" t="s">
        <v>277</v>
      </c>
      <c r="S30" s="142">
        <f>SUMIF(I29,6-V32,V29)</f>
        <v>0</v>
      </c>
      <c r="W30"/>
      <c r="Y30" s="180"/>
      <c r="Z30" s="180"/>
    </row>
    <row r="31" spans="2:39" x14ac:dyDescent="0.25">
      <c r="C31" s="165"/>
      <c r="D31" s="165"/>
      <c r="E31" s="165"/>
      <c r="F31" s="165"/>
      <c r="G31" s="165"/>
      <c r="R31" s="131" t="s">
        <v>278</v>
      </c>
      <c r="S31" s="142">
        <f>SUMIF(J29,19-V33,W29)</f>
        <v>0</v>
      </c>
      <c r="X31" s="141"/>
      <c r="Y31"/>
      <c r="Z31"/>
    </row>
    <row r="32" spans="2:39" x14ac:dyDescent="0.25">
      <c r="C32" s="165"/>
      <c r="D32" s="165"/>
      <c r="E32" s="165"/>
      <c r="F32" s="165"/>
      <c r="G32" s="165"/>
      <c r="U32" s="163" t="s">
        <v>285</v>
      </c>
      <c r="V32" s="163">
        <f>SUM(Q10,Q12,Q22:Q25)</f>
        <v>0</v>
      </c>
      <c r="X32" s="141"/>
    </row>
    <row r="33" spans="3:32" x14ac:dyDescent="0.25">
      <c r="C33" s="165"/>
      <c r="D33" s="165"/>
      <c r="E33" s="165"/>
      <c r="F33" s="165"/>
      <c r="G33" s="165"/>
      <c r="U33" s="163" t="s">
        <v>286</v>
      </c>
      <c r="V33" s="163">
        <f>SUM(Q10:Q28)</f>
        <v>0</v>
      </c>
    </row>
    <row r="34" spans="3:32" ht="13.5" customHeight="1" x14ac:dyDescent="0.25">
      <c r="C34" s="165"/>
      <c r="D34" s="165"/>
      <c r="E34" s="165"/>
      <c r="F34" s="165"/>
      <c r="G34" s="165"/>
    </row>
    <row r="35" spans="3:32" x14ac:dyDescent="0.25">
      <c r="C35" s="165"/>
      <c r="D35" s="165"/>
      <c r="E35" s="165"/>
      <c r="F35" s="165"/>
      <c r="G35" s="165"/>
    </row>
    <row r="42" spans="3:32" ht="22.5" customHeight="1" x14ac:dyDescent="0.25">
      <c r="AA42" s="164"/>
      <c r="AB42" s="164"/>
      <c r="AC42" s="164"/>
    </row>
    <row r="44" spans="3:32" ht="15" customHeight="1" x14ac:dyDescent="0.25">
      <c r="AA44" s="164"/>
      <c r="AB44" s="164"/>
      <c r="AC44" s="164"/>
      <c r="AD44" s="164"/>
      <c r="AE44" s="164"/>
      <c r="AF44" s="164"/>
    </row>
  </sheetData>
  <sheetProtection formatCells="0" formatColumns="0" formatRows="0" insertColumns="0" insertRows="0" insertHyperlinks="0" deleteColumns="0" deleteRows="0" sort="0" autoFilter="0" pivotTables="0"/>
  <mergeCells count="47">
    <mergeCell ref="Y11:Z11"/>
    <mergeCell ref="Y12:Z12"/>
    <mergeCell ref="AG7:AM8"/>
    <mergeCell ref="AG10:AM10"/>
    <mergeCell ref="C6:Q6"/>
    <mergeCell ref="B1:Z1"/>
    <mergeCell ref="AG15:AM15"/>
    <mergeCell ref="AG16:AM16"/>
    <mergeCell ref="AG17:AM17"/>
    <mergeCell ref="AG18:AM18"/>
    <mergeCell ref="C2:T2"/>
    <mergeCell ref="Y13:Z13"/>
    <mergeCell ref="Y14:Z14"/>
    <mergeCell ref="K5:AC5"/>
    <mergeCell ref="C7:C8"/>
    <mergeCell ref="AG11:AM11"/>
    <mergeCell ref="AG12:AM12"/>
    <mergeCell ref="AG14:AM14"/>
    <mergeCell ref="E7:E8"/>
    <mergeCell ref="G7:G8"/>
    <mergeCell ref="S7:U7"/>
    <mergeCell ref="Y18:Z18"/>
    <mergeCell ref="AG20:AM20"/>
    <mergeCell ref="AG28:AM28"/>
    <mergeCell ref="AG21:AM21"/>
    <mergeCell ref="AG26:AM26"/>
    <mergeCell ref="AG25:AM25"/>
    <mergeCell ref="AG27:AM27"/>
    <mergeCell ref="AG23:AM23"/>
    <mergeCell ref="AG24:AM24"/>
    <mergeCell ref="AG19:AM19"/>
    <mergeCell ref="Y20:Z20"/>
    <mergeCell ref="I7:Q7"/>
    <mergeCell ref="C3:T3"/>
    <mergeCell ref="Y28:Z28"/>
    <mergeCell ref="Y21:Z21"/>
    <mergeCell ref="Y23:Z23"/>
    <mergeCell ref="Y24:Z24"/>
    <mergeCell ref="Y22:Z22"/>
    <mergeCell ref="Y25:Z25"/>
    <mergeCell ref="Y26:Z26"/>
    <mergeCell ref="Y10:Z10"/>
    <mergeCell ref="Y19:Z19"/>
    <mergeCell ref="Y27:Z27"/>
    <mergeCell ref="Y15:Z15"/>
    <mergeCell ref="Y16:Z16"/>
    <mergeCell ref="Y17:Z17"/>
  </mergeCells>
  <conditionalFormatting sqref="J10:J28">
    <cfRule type="cellIs" dxfId="672" priority="394" stopIfTrue="1" operator="notEqual">
      <formula>1</formula>
    </cfRule>
    <cfRule type="cellIs" dxfId="671" priority="395" stopIfTrue="1" operator="equal">
      <formula>1</formula>
    </cfRule>
  </conditionalFormatting>
  <conditionalFormatting sqref="J29">
    <cfRule type="cellIs" dxfId="670" priority="377" stopIfTrue="1" operator="notEqual">
      <formula>1</formula>
    </cfRule>
    <cfRule type="cellIs" dxfId="669" priority="378" stopIfTrue="1" operator="equal">
      <formula>1</formula>
    </cfRule>
  </conditionalFormatting>
  <conditionalFormatting sqref="S31">
    <cfRule type="containsBlanks" dxfId="668" priority="360" stopIfTrue="1">
      <formula>LEN(TRIM(S31))=0</formula>
    </cfRule>
    <cfRule type="cellIs" dxfId="667" priority="361" stopIfTrue="1" operator="lessThan">
      <formula>19.999</formula>
    </cfRule>
    <cfRule type="cellIs" dxfId="666" priority="362" stopIfTrue="1" operator="lessThan">
      <formula>39.999</formula>
    </cfRule>
    <cfRule type="cellIs" dxfId="665" priority="363" stopIfTrue="1" operator="lessThan">
      <formula>59.999</formula>
    </cfRule>
    <cfRule type="cellIs" dxfId="664" priority="364" stopIfTrue="1" operator="lessThan">
      <formula>79.999</formula>
    </cfRule>
    <cfRule type="cellIs" dxfId="663" priority="365" stopIfTrue="1" operator="lessThan">
      <formula>89.999</formula>
    </cfRule>
    <cfRule type="cellIs" dxfId="662" priority="366" stopIfTrue="1" operator="between">
      <formula>90</formula>
      <formula>100</formula>
    </cfRule>
  </conditionalFormatting>
  <conditionalFormatting sqref="S30">
    <cfRule type="containsBlanks" dxfId="661" priority="353" stopIfTrue="1">
      <formula>LEN(TRIM(S30))=0</formula>
    </cfRule>
    <cfRule type="cellIs" dxfId="660" priority="354" stopIfTrue="1" operator="lessThan">
      <formula>19.999</formula>
    </cfRule>
    <cfRule type="cellIs" dxfId="659" priority="355" stopIfTrue="1" operator="lessThan">
      <formula>39.999</formula>
    </cfRule>
    <cfRule type="cellIs" dxfId="658" priority="356" stopIfTrue="1" operator="lessThan">
      <formula>59.999</formula>
    </cfRule>
    <cfRule type="cellIs" dxfId="657" priority="357" stopIfTrue="1" operator="lessThan">
      <formula>79.999</formula>
    </cfRule>
    <cfRule type="cellIs" dxfId="656" priority="358" stopIfTrue="1" operator="lessThan">
      <formula>89.999</formula>
    </cfRule>
    <cfRule type="cellIs" dxfId="655" priority="359" stopIfTrue="1" operator="between">
      <formula>90</formula>
      <formula>100</formula>
    </cfRule>
  </conditionalFormatting>
  <conditionalFormatting sqref="I10">
    <cfRule type="cellIs" dxfId="654" priority="185" stopIfTrue="1" operator="notEqual">
      <formula>1</formula>
    </cfRule>
    <cfRule type="cellIs" dxfId="653" priority="186" stopIfTrue="1" operator="equal">
      <formula>1</formula>
    </cfRule>
  </conditionalFormatting>
  <conditionalFormatting sqref="T13">
    <cfRule type="containsBlanks" dxfId="652" priority="167" stopIfTrue="1">
      <formula>LEN(TRIM(T13))=0</formula>
    </cfRule>
    <cfRule type="cellIs" dxfId="651" priority="168" stopIfTrue="1" operator="lessThan">
      <formula>19.999</formula>
    </cfRule>
    <cfRule type="cellIs" dxfId="650" priority="169" stopIfTrue="1" operator="lessThan">
      <formula>39.999</formula>
    </cfRule>
    <cfRule type="cellIs" dxfId="649" priority="170" stopIfTrue="1" operator="lessThan">
      <formula>59.999</formula>
    </cfRule>
    <cfRule type="cellIs" dxfId="648" priority="171" stopIfTrue="1" operator="lessThan">
      <formula>79.999</formula>
    </cfRule>
    <cfRule type="cellIs" dxfId="647" priority="172" stopIfTrue="1" operator="lessThan">
      <formula>89.999</formula>
    </cfRule>
    <cfRule type="cellIs" dxfId="646" priority="173" stopIfTrue="1" operator="between">
      <formula>90</formula>
      <formula>100</formula>
    </cfRule>
  </conditionalFormatting>
  <conditionalFormatting sqref="I12">
    <cfRule type="cellIs" dxfId="645" priority="46" stopIfTrue="1" operator="notEqual">
      <formula>1</formula>
    </cfRule>
    <cfRule type="cellIs" dxfId="644" priority="47" stopIfTrue="1" operator="equal">
      <formula>1</formula>
    </cfRule>
  </conditionalFormatting>
  <conditionalFormatting sqref="I23">
    <cfRule type="cellIs" dxfId="643" priority="44" stopIfTrue="1" operator="notEqual">
      <formula>1</formula>
    </cfRule>
    <cfRule type="cellIs" dxfId="642" priority="45" stopIfTrue="1" operator="equal">
      <formula>1</formula>
    </cfRule>
  </conditionalFormatting>
  <conditionalFormatting sqref="I24">
    <cfRule type="cellIs" dxfId="641" priority="42" stopIfTrue="1" operator="notEqual">
      <formula>1</formula>
    </cfRule>
    <cfRule type="cellIs" dxfId="640" priority="43" stopIfTrue="1" operator="equal">
      <formula>1</formula>
    </cfRule>
  </conditionalFormatting>
  <conditionalFormatting sqref="I22">
    <cfRule type="cellIs" dxfId="639" priority="40" stopIfTrue="1" operator="notEqual">
      <formula>1</formula>
    </cfRule>
    <cfRule type="cellIs" dxfId="638" priority="41" stopIfTrue="1" operator="equal">
      <formula>1</formula>
    </cfRule>
  </conditionalFormatting>
  <conditionalFormatting sqref="I25">
    <cfRule type="cellIs" dxfId="637" priority="38" stopIfTrue="1" operator="notEqual">
      <formula>1</formula>
    </cfRule>
    <cfRule type="cellIs" dxfId="636" priority="39" stopIfTrue="1" operator="equal">
      <formula>1</formula>
    </cfRule>
  </conditionalFormatting>
  <conditionalFormatting sqref="W10:W28">
    <cfRule type="expression" dxfId="635" priority="421" stopIfTrue="1">
      <formula>#REF!=0</formula>
    </cfRule>
  </conditionalFormatting>
  <pageMargins left="0.7" right="0.7" top="0.75" bottom="0.75" header="0.3" footer="0.3"/>
  <pageSetup paperSize="9" scale="38" orientation="landscape" r:id="rId1"/>
  <colBreaks count="1" manualBreakCount="1">
    <brk id="31" max="1048575" man="1"/>
  </colBreaks>
  <ignoredErrors>
    <ignoredError sqref="S10:S28"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69003" r:id="rId4" name="Button 4331">
              <controlPr defaultSize="0" print="0" autoLine="0" autoPict="0" macro="[0]!ButtonOpenAll">
                <anchor moveWithCells="1" sizeWithCells="1">
                  <from>
                    <xdr:col>2</xdr:col>
                    <xdr:colOff>2876550</xdr:colOff>
                    <xdr:row>3</xdr:row>
                    <xdr:rowOff>95250</xdr:rowOff>
                  </from>
                  <to>
                    <xdr:col>2</xdr:col>
                    <xdr:colOff>3952875</xdr:colOff>
                    <xdr:row>5</xdr:row>
                    <xdr:rowOff>85725</xdr:rowOff>
                  </to>
                </anchor>
              </controlPr>
            </control>
          </mc:Choice>
        </mc:AlternateContent>
        <mc:AlternateContent xmlns:mc="http://schemas.openxmlformats.org/markup-compatibility/2006">
          <mc:Choice Requires="x14">
            <control shapeId="1569250" r:id="rId5" name="Button 4578">
              <controlPr defaultSize="0" print="0" autoLine="0" autoPict="0" macro="[0]!ButtonD3_CloseAll">
                <anchor moveWithCells="1" sizeWithCells="1">
                  <from>
                    <xdr:col>2</xdr:col>
                    <xdr:colOff>4105275</xdr:colOff>
                    <xdr:row>3</xdr:row>
                    <xdr:rowOff>95250</xdr:rowOff>
                  </from>
                  <to>
                    <xdr:col>6</xdr:col>
                    <xdr:colOff>209550</xdr:colOff>
                    <xdr:row>5</xdr:row>
                    <xdr:rowOff>85725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ECDC_Subject_whatTaxHTField0 xmlns="5853e249-3efc-412b-93d1-e2f4d7003703">
      <Terms xmlns="http://schemas.microsoft.com/office/infopath/2007/PartnerControls">
        <TermInfo xmlns="http://schemas.microsoft.com/office/infopath/2007/PartnerControls">
          <TermName xmlns="http://schemas.microsoft.com/office/infopath/2007/PartnerControls">public health emergency</TermName>
          <TermId xmlns="http://schemas.microsoft.com/office/infopath/2007/PartnerControls">aae23c87-e71a-46da-a106-0f177a6dede2</TermId>
        </TermInfo>
      </Terms>
    </ECDC_Subject_whatTaxHTField0>
    <ECDC_Description xmlns="http://schemas.microsoft.com/sharepoint/v3" xsi:nil="true"/>
    <TaxKeywordTaxHTField xmlns="d23a570b-d7a9-49ca-a34c-8afb8206b4bf">
      <Terms xmlns="http://schemas.microsoft.com/office/infopath/2007/PartnerControls">
        <TermInfo xmlns="http://schemas.microsoft.com/office/infopath/2007/PartnerControls">
          <TermName xmlns="http://schemas.microsoft.com/office/infopath/2007/PartnerControls">Editors's choice</TermName>
          <TermId xmlns="http://schemas.microsoft.com/office/infopath/2007/PartnerControls">2541fd23-0382-42c3-9135-86b5721c4179</TermId>
        </TermInfo>
      </Terms>
    </TaxKeywordTaxHTField>
    <ECDC_DMS_Previous_Location xmlns="5853e249-3efc-412b-93d1-e2f4d7003703" xsi:nil="true"/>
    <TaxCatchAll xmlns="d23a570b-d7a9-49ca-a34c-8afb8206b4bf">
      <Value>1241</Value>
      <Value>1164</Value>
      <Value>345</Value>
      <Value>669</Value>
    </TaxCatchAll>
    <ECDC_DMS_Group xmlns="5853e249-3efc-412b-93d1-e2f4d7003703">Publications</ECDC_DMS_Group>
    <ff0459edc9514eb0baaeb2ab50aaa8de xmlns="d23a570b-d7a9-49ca-a34c-8afb8206b4bf">
      <Terms xmlns="http://schemas.microsoft.com/office/infopath/2007/PartnerControls"/>
    </ff0459edc9514eb0baaeb2ab50aaa8de>
    <ECDC_DMS_Previous_Creation_Date xmlns="5853e249-3efc-412b-93d1-e2f4d7003703">2018-05-16T14:27:00+00:00</ECDC_DMS_Previous_Creation_Date>
    <ECDC_Target_audienceTaxHTField0 xmlns="5853e249-3efc-412b-93d1-e2f4d7003703">
      <Terms xmlns="http://schemas.microsoft.com/office/infopath/2007/PartnerControls"/>
    </ECDC_Target_audienceTaxHTField0>
    <ECDC_DMS_Communication_Document_Type0 xmlns="5853e249-3efc-412b-93d1-e2f4d7003703">
      <Terms xmlns="http://schemas.microsoft.com/office/infopath/2007/PartnerControls">
        <TermInfo xmlns="http://schemas.microsoft.com/office/infopath/2007/PartnerControls">
          <TermName xmlns="http://schemas.microsoft.com/office/infopath/2007/PartnerControls">first edit</TermName>
          <TermId xmlns="http://schemas.microsoft.com/office/infopath/2007/PartnerControls">80850886-251b-4f02-9aa9-b2af2dccb954</TermId>
        </TermInfo>
      </Terms>
    </ECDC_DMS_Communication_Document_Type0>
    <m4f2abd528a9430bb1514981700fe204 xmlns="d23a570b-d7a9-49ca-a34c-8afb8206b4bf">
      <Terms xmlns="http://schemas.microsoft.com/office/infopath/2007/PartnerControls">
        <TermInfo xmlns="http://schemas.microsoft.com/office/infopath/2007/PartnerControls">
          <TermName xmlns="http://schemas.microsoft.com/office/infopath/2007/PartnerControls">Publications</TermName>
          <TermId xmlns="http://schemas.microsoft.com/office/infopath/2007/PartnerControls">5ba51513-6ee6-4aab-abac-3d87b7b8a9c3</TermId>
        </TermInfo>
      </Terms>
    </m4f2abd528a9430bb1514981700fe204>
    <ECDC_DMS_Section xmlns="5853e249-3efc-412b-93d1-e2f4d7003703">Communication Support</ECDC_DMS_Section>
    <ECDC_DMS_Project0 xmlns="5853e249-3efc-412b-93d1-e2f4d7003703">
      <Terms xmlns="http://schemas.microsoft.com/office/infopath/2007/PartnerControls"/>
    </ECDC_DMS_Project0>
    <ECDC_DMS_Country0 xmlns="5853e249-3efc-412b-93d1-e2f4d7003703">
      <Terms xmlns="http://schemas.microsoft.com/office/infopath/2007/PartnerControls"/>
    </ECDC_DMS_Country0>
    <ECDC_DMS_Meeting_Date xmlns="d23a570b-d7a9-49ca-a34c-8afb8206b4bf" xsi:nil="true"/>
    <ECDC_DMS_Author xmlns="5853e249-3efc-412b-93d1-e2f4d7003703">
      <UserInfo>
        <DisplayName/>
        <AccountId>197</AccountId>
        <AccountType/>
      </UserInfo>
    </ECDC_DMS_Author>
    <ECDC_Subject_doesTaxHTField0 xmlns="5853e249-3efc-412b-93d1-e2f4d7003703">
      <Terms xmlns="http://schemas.microsoft.com/office/infopath/2007/PartnerControls"/>
    </ECDC_Subject_doesTaxHTField0>
    <ECDC_DMS_MIS_Activity_code0 xmlns="5853e249-3efc-412b-93d1-e2f4d7003703">
      <Terms xmlns="http://schemas.microsoft.com/office/infopath/2007/PartnerControls"/>
    </ECDC_DMS_MIS_Activity_code0>
    <ECDC_Subject_whoTaxHTField0 xmlns="5853e249-3efc-412b-93d1-e2f4d7003703">
      <Terms xmlns="http://schemas.microsoft.com/office/infopath/2007/PartnerControls"/>
    </ECDC_Subject_whoTaxHTField0>
    <ECDC_DMS_Is_Public xmlns="5853e249-3efc-412b-93d1-e2f4d7003703">false</ECDC_DMS_Is_Public>
    <bf6f88d3567d49708e6ddfea625f3427 xmlns="d23a570b-d7a9-49ca-a34c-8afb8206b4bf">
      <Terms xmlns="http://schemas.microsoft.com/office/infopath/2007/PartnerControls"/>
    </bf6f88d3567d49708e6ddfea625f3427>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ommunication" ma:contentTypeID="0x010100F92FB91056B24E40ACCE93A804002EFF001822ADB6403249B6AC60D10F8970E85E0002324C79913E41DFAC45BE82D1D0F324002665D754CEA35D49A205CF49138C8367" ma:contentTypeVersion="212" ma:contentTypeDescription="The main level of classification for the document" ma:contentTypeScope="" ma:versionID="4e69245bf4bcf58a20ac5b314828aae6">
  <xsd:schema xmlns:xsd="http://www.w3.org/2001/XMLSchema" xmlns:xs="http://www.w3.org/2001/XMLSchema" xmlns:p="http://schemas.microsoft.com/office/2006/metadata/properties" xmlns:ns1="http://schemas.microsoft.com/sharepoint/v3" xmlns:ns2="5853e249-3efc-412b-93d1-e2f4d7003703" xmlns:ns3="d23a570b-d7a9-49ca-a34c-8afb8206b4bf" targetNamespace="http://schemas.microsoft.com/office/2006/metadata/properties" ma:root="true" ma:fieldsID="8486fb627453461f73c3b84e3edf2656" ns1:_="" ns2:_="" ns3:_="">
    <xsd:import namespace="http://schemas.microsoft.com/sharepoint/v3"/>
    <xsd:import namespace="5853e249-3efc-412b-93d1-e2f4d7003703"/>
    <xsd:import namespace="d23a570b-d7a9-49ca-a34c-8afb8206b4bf"/>
    <xsd:element name="properties">
      <xsd:complexType>
        <xsd:sequence>
          <xsd:element name="documentManagement">
            <xsd:complexType>
              <xsd:all>
                <xsd:element ref="ns1:ECDC_Description" minOccurs="0"/>
                <xsd:element ref="ns2:ECDC_DMS_Author" minOccurs="0"/>
                <xsd:element ref="ns3:m4f2abd528a9430bb1514981700fe204" minOccurs="0"/>
                <xsd:element ref="ns3:TaxCatchAll" minOccurs="0"/>
                <xsd:element ref="ns3:TaxCatchAllLabel" minOccurs="0"/>
                <xsd:element ref="ns2:ECDC_DMS_Communication_Document_Type0" minOccurs="0"/>
                <xsd:element ref="ns2:ECDC_Subject_whatTaxHTField0" minOccurs="0"/>
                <xsd:element ref="ns2:ECDC_Subject_doesTaxHTField0" minOccurs="0"/>
                <xsd:element ref="ns2:ECDC_Subject_whoTaxHTField0" minOccurs="0"/>
                <xsd:element ref="ns3:ff0459edc9514eb0baaeb2ab50aaa8de" minOccurs="0"/>
                <xsd:element ref="ns3:ECDC_DMS_Meeting_Date" minOccurs="0"/>
                <xsd:element ref="ns3:TaxKeywordTaxHTField" minOccurs="0"/>
                <xsd:element ref="ns2:ECDC_DMS_Project0" minOccurs="0"/>
                <xsd:element ref="ns3:bf6f88d3567d49708e6ddfea625f3427" minOccurs="0"/>
                <xsd:element ref="ns2:ECDC_DMS_MIS_Activity_code0" minOccurs="0"/>
                <xsd:element ref="ns2:ECDC_DMS_Country0" minOccurs="0"/>
                <xsd:element ref="ns2:ECDC_DMS_Section" minOccurs="0"/>
                <xsd:element ref="ns2:ECDC_DMS_Group" minOccurs="0"/>
                <xsd:element ref="ns2:ECDC_DMS_Is_Public" minOccurs="0"/>
                <xsd:element ref="ns2:ECDC_DMS_Previous_Location" minOccurs="0"/>
                <xsd:element ref="ns2:ECDC_DMS_Previous_Creation_Date" minOccurs="0"/>
                <xsd:element ref="ns2:ECDC_Target_audience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CDC_Description" ma:index="2" nillable="true" ma:displayName="Description" ma:internalName="ECDC_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53e249-3efc-412b-93d1-e2f4d7003703" elementFormDefault="qualified">
    <xsd:import namespace="http://schemas.microsoft.com/office/2006/documentManagement/types"/>
    <xsd:import namespace="http://schemas.microsoft.com/office/infopath/2007/PartnerControls"/>
    <xsd:element name="ECDC_DMS_Author" ma:index="3" nillable="true" ma:displayName="Owner" ma:description="An ECDC user or group(s) of users that are responsible for the document" ma:format="Hyperlink" ma:internalName="ECDC_DMS_Author"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CDC_DMS_Communication_Document_Type0" ma:index="8" ma:taxonomy="true" ma:internalName="ECDC_DMS_Communication_Document_Type0" ma:taxonomyFieldName="ECDC_DMS_Communication_Document_Type" ma:displayName="Document Type" ma:readOnly="false" ma:default="" ma:fieldId="{8ddf4bec-7711-41e1-8e54-79ea39be2c7b}" ma:taxonomyMulti="true" ma:sspId="de887f88-4a24-49db-a549-4c3cbb517053" ma:termSetId="05694767-788d-4e99-ad07-3dd6ddb61ccc" ma:anchorId="adf095c3-d0d5-4cca-afca-cf1c4c9d62a9" ma:open="false" ma:isKeyword="false">
      <xsd:complexType>
        <xsd:sequence>
          <xsd:element ref="pc:Terms" minOccurs="0" maxOccurs="1"/>
        </xsd:sequence>
      </xsd:complexType>
    </xsd:element>
    <xsd:element name="ECDC_Subject_whatTaxHTField0" ma:index="10" ma:taxonomy="true" ma:internalName="ECDC_Subject_whatTaxHTField0" ma:taxonomyFieldName="ECDC_Subject_what" ma:displayName="Topic" ma:default="" ma:fieldId="{7525aafd-95ab-48e0-925f-ead7584e2866}" ma:taxonomyMulti="true" ma:sspId="de887f88-4a24-49db-a549-4c3cbb517053" ma:termSetId="b09c8666-4e2c-4f19-91e4-8f1fe34bcccd" ma:anchorId="00000000-0000-0000-0000-000000000000" ma:open="false" ma:isKeyword="false">
      <xsd:complexType>
        <xsd:sequence>
          <xsd:element ref="pc:Terms" minOccurs="0" maxOccurs="1"/>
        </xsd:sequence>
      </xsd:complexType>
    </xsd:element>
    <xsd:element name="ECDC_Subject_doesTaxHTField0" ma:index="12" nillable="true" ma:taxonomy="true" ma:internalName="ECDC_Subject_doesTaxHTField0" ma:taxonomyFieldName="ECDC_Subject_does" ma:displayName="Activity" ma:default="" ma:fieldId="{f4f89794-25e3-44dd-a94e-7e4212ed52cb}" ma:taxonomyMulti="true" ma:sspId="de887f88-4a24-49db-a549-4c3cbb517053" ma:termSetId="380f87da-0f7e-4cf1-ad09-525006c4d164" ma:anchorId="00000000-0000-0000-0000-000000000000" ma:open="false" ma:isKeyword="false">
      <xsd:complexType>
        <xsd:sequence>
          <xsd:element ref="pc:Terms" minOccurs="0" maxOccurs="1"/>
        </xsd:sequence>
      </xsd:complexType>
    </xsd:element>
    <xsd:element name="ECDC_Subject_whoTaxHTField0" ma:index="14" nillable="true" ma:taxonomy="true" ma:internalName="ECDC_Subject_whoTaxHTField0" ma:taxonomyFieldName="ECDC_Subject_who" ma:displayName="Actor" ma:default="" ma:fieldId="{abe70a07-b4c4-4a08-b47f-19f4275c5dd3}" ma:taxonomyMulti="true" ma:sspId="de887f88-4a24-49db-a549-4c3cbb517053" ma:termSetId="725f5f6f-0471-44ec-8ccb-6de6d3e4909b" ma:anchorId="00000000-0000-0000-0000-000000000000" ma:open="false" ma:isKeyword="false">
      <xsd:complexType>
        <xsd:sequence>
          <xsd:element ref="pc:Terms" minOccurs="0" maxOccurs="1"/>
        </xsd:sequence>
      </xsd:complexType>
    </xsd:element>
    <xsd:element name="ECDC_DMS_Project0" ma:index="24" nillable="true" ma:taxonomy="true" ma:internalName="ECDC_DMS_Project0" ma:taxonomyFieldName="ECDC_DMS_Project" ma:displayName="Project" ma:readOnly="false" ma:default="" ma:fieldId="{951a5c61-3e7d-4f5e-ad41-b76025ccfaa6}" ma:taxonomyMulti="true" ma:sspId="de887f88-4a24-49db-a549-4c3cbb517053" ma:termSetId="83bc1c21-e08b-4faa-97f2-3f7a70f36fcc" ma:anchorId="00000000-0000-0000-0000-000000000000" ma:open="false" ma:isKeyword="false">
      <xsd:complexType>
        <xsd:sequence>
          <xsd:element ref="pc:Terms" minOccurs="0" maxOccurs="1"/>
        </xsd:sequence>
      </xsd:complexType>
    </xsd:element>
    <xsd:element name="ECDC_DMS_MIS_Activity_code0" ma:index="28" nillable="true" ma:taxonomy="true" ma:internalName="ECDC_DMS_MIS_Activity_code0" ma:taxonomyFieldName="ECDC_DMS_MIS_Activity_code" ma:displayName="MIS Activity code" ma:readOnly="false" ma:default="" ma:fieldId="{8cb6b235-d851-4acc-9843-ae912a313215}" ma:taxonomyMulti="true" ma:sspId="de887f88-4a24-49db-a549-4c3cbb517053" ma:termSetId="141081f5-dfc8-474c-9d5b-c9b39840f641" ma:anchorId="00000000-0000-0000-0000-000000000000" ma:open="false" ma:isKeyword="false">
      <xsd:complexType>
        <xsd:sequence>
          <xsd:element ref="pc:Terms" minOccurs="0" maxOccurs="1"/>
        </xsd:sequence>
      </xsd:complexType>
    </xsd:element>
    <xsd:element name="ECDC_DMS_Country0" ma:index="30" nillable="true" ma:taxonomy="true" ma:internalName="ECDC_DMS_Country0" ma:taxonomyFieldName="ECDC_DMS_Country" ma:displayName="Country" ma:readOnly="false" ma:default="" ma:fieldId="{55706165-e828-40c8-8ef4-7f53aaba5845}" ma:taxonomyMulti="true" ma:sspId="de887f88-4a24-49db-a549-4c3cbb517053" ma:termSetId="1ff710a1-673a-41e0-bfbc-1a0da05ecc90" ma:anchorId="00000000-0000-0000-0000-000000000000" ma:open="true" ma:isKeyword="false">
      <xsd:complexType>
        <xsd:sequence>
          <xsd:element ref="pc:Terms" minOccurs="0" maxOccurs="1"/>
        </xsd:sequence>
      </xsd:complexType>
    </xsd:element>
    <xsd:element name="ECDC_DMS_Section" ma:index="32" nillable="true" ma:displayName="Section" ma:description="Indicates the creator users ECDC Unit" ma:hidden="true" ma:internalName="ECDC_DMS_Section" ma:readOnly="false">
      <xsd:simpleType>
        <xsd:restriction base="dms:Text"/>
      </xsd:simpleType>
    </xsd:element>
    <xsd:element name="ECDC_DMS_Group" ma:index="33" nillable="true" ma:displayName="Group" ma:description="Indicates the creator users ECDC Group" ma:hidden="true" ma:internalName="ECDC_DMS_Group" ma:readOnly="false">
      <xsd:simpleType>
        <xsd:restriction base="dms:Text"/>
      </xsd:simpleType>
    </xsd:element>
    <xsd:element name="ECDC_DMS_Is_Public" ma:index="34" nillable="true" ma:displayName="Is Public" ma:default="0" ma:description="The document could be made available in external systems (Eg: Portal)" ma:internalName="ECDC_DMS_Is_Public" ma:readOnly="false">
      <xsd:simpleType>
        <xsd:restriction base="dms:Boolean"/>
      </xsd:simpleType>
    </xsd:element>
    <xsd:element name="ECDC_DMS_Previous_Location" ma:index="35" nillable="true" ma:displayName="Previous Location" ma:description="Some useful information about where the document was stored before (Eg: Shared Drives, Unit Drives, etc.)" ma:hidden="true" ma:internalName="ECDC_DMS_Previous_Location" ma:readOnly="false">
      <xsd:simpleType>
        <xsd:restriction base="dms:Text"/>
      </xsd:simpleType>
    </xsd:element>
    <xsd:element name="ECDC_DMS_Previous_Creation_Date" ma:index="36" nillable="true" ma:displayName="Previous Creation Date" ma:default="[today]" ma:description="An earlier publication date or a previous relevant date of the document" ma:hidden="true" ma:internalName="ECDC_DMS_Previous_Creation_Date" ma:readOnly="false">
      <xsd:simpleType>
        <xsd:restriction base="dms:DateTime"/>
      </xsd:simpleType>
    </xsd:element>
    <xsd:element name="ECDC_Target_audienceTaxHTField0" ma:index="37" nillable="true" ma:taxonomy="true" ma:internalName="ECDC_Target_audienceTaxHTField0" ma:taxonomyFieldName="ECDC_Target_audience" ma:displayName="Target audience" ma:default="" ma:fieldId="{234ea4f9-252c-4d49-a519-4a376f3ed4d7}" ma:taxonomyMulti="true" ma:sspId="de887f88-4a24-49db-a549-4c3cbb517053" ma:termSetId="de5002ed-06b4-47ae-8592-fd6a24aa93a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23a570b-d7a9-49ca-a34c-8afb8206b4bf" elementFormDefault="qualified">
    <xsd:import namespace="http://schemas.microsoft.com/office/2006/documentManagement/types"/>
    <xsd:import namespace="http://schemas.microsoft.com/office/infopath/2007/PartnerControls"/>
    <xsd:element name="m4f2abd528a9430bb1514981700fe204" ma:index="4" ma:taxonomy="true" ma:internalName="m4f2abd528a9430bb1514981700fe204" ma:taxonomyFieldName="ECDC_DMS_Organigramme" ma:displayName="ECDC Organigramme" ma:readOnly="false" ma:fieldId="{64f2abd5-28a9-430b-b151-4981700fe204}" ma:taxonomyMulti="true" ma:sspId="de887f88-4a24-49db-a549-4c3cbb517053" ma:termSetId="0a8715e9-9613-4f3d-9487-c066723ad7a7" ma:anchorId="00000000-0000-0000-0000-000000000000" ma:open="false" ma:isKeyword="false">
      <xsd:complexType>
        <xsd:sequence>
          <xsd:element ref="pc:Terms" minOccurs="0" maxOccurs="1"/>
        </xsd:sequence>
      </xsd:complexType>
    </xsd:element>
    <xsd:element name="TaxCatchAll" ma:index="5" nillable="true" ma:displayName="Taxonomy Catch All Column" ma:description="" ma:hidden="true" ma:list="{3e5925a3-a52f-4d08-a0f0-da9b33f289cc}" ma:internalName="TaxCatchAll" ma:showField="CatchAllData" ma:web="5853e249-3efc-412b-93d1-e2f4d7003703">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description="" ma:hidden="true" ma:list="{3e5925a3-a52f-4d08-a0f0-da9b33f289cc}" ma:internalName="TaxCatchAllLabel" ma:readOnly="true" ma:showField="CatchAllDataLabel" ma:web="5853e249-3efc-412b-93d1-e2f4d7003703">
      <xsd:complexType>
        <xsd:complexContent>
          <xsd:extension base="dms:MultiChoiceLookup">
            <xsd:sequence>
              <xsd:element name="Value" type="dms:Lookup" maxOccurs="unbounded" minOccurs="0" nillable="true"/>
            </xsd:sequence>
          </xsd:extension>
        </xsd:complexContent>
      </xsd:complexType>
    </xsd:element>
    <xsd:element name="ff0459edc9514eb0baaeb2ab50aaa8de" ma:index="16" nillable="true" ma:taxonomy="true" ma:internalName="ff0459edc9514eb0baaeb2ab50aaa8de" ma:taxonomyFieldName="Meeting_x0020_Code" ma:displayName="Meeting Code" ma:readOnly="false" ma:default="" ma:fieldId="{ff0459ed-c951-4eb0-baae-b2ab50aaa8de}" ma:sspId="de887f88-4a24-49db-a549-4c3cbb517053" ma:termSetId="edec69b4-0510-43be-8a98-012c8d4b4d60" ma:anchorId="00000000-0000-0000-0000-000000000000" ma:open="true" ma:isKeyword="false">
      <xsd:complexType>
        <xsd:sequence>
          <xsd:element ref="pc:Terms" minOccurs="0" maxOccurs="1"/>
        </xsd:sequence>
      </xsd:complexType>
    </xsd:element>
    <xsd:element name="ECDC_DMS_Meeting_Date" ma:index="18" nillable="true" ma:displayName="Meeting date" ma:description="The date of meeting (1) the document belongs to or (2) was discussed, reviewed or approved." ma:format="DateOnly" ma:internalName="ECDC_DMS_Meeting_Date" ma:readOnly="false">
      <xsd:simpleType>
        <xsd:restriction base="dms:DateTime"/>
      </xsd:simpleType>
    </xsd:element>
    <xsd:element name="TaxKeywordTaxHTField" ma:index="22" nillable="true" ma:taxonomy="true" ma:internalName="TaxKeywordTaxHTField" ma:taxonomyFieldName="TaxKeyword" ma:displayName="Additional Keywords" ma:fieldId="{23f27201-bee3-471e-b2e7-b64fd8b7ca38}" ma:taxonomyMulti="true" ma:sspId="de887f88-4a24-49db-a549-4c3cbb517053" ma:termSetId="00000000-0000-0000-0000-000000000000" ma:anchorId="00000000-0000-0000-0000-000000000000" ma:open="true" ma:isKeyword="true">
      <xsd:complexType>
        <xsd:sequence>
          <xsd:element ref="pc:Terms" minOccurs="0" maxOccurs="1"/>
        </xsd:sequence>
      </xsd:complexType>
    </xsd:element>
    <xsd:element name="bf6f88d3567d49708e6ddfea625f3427" ma:index="26" nillable="true" ma:taxonomy="true" ma:internalName="bf6f88d3567d49708e6ddfea625f3427" ma:taxonomyFieldName="DMS_x0020_Product" ma:displayName="Product" ma:readOnly="false" ma:default="" ma:fieldId="{bf6f88d3-567d-4970-8e6d-dfea625f3427}" ma:taxonomyMulti="true" ma:sspId="de887f88-4a24-49db-a549-4c3cbb517053" ma:termSetId="765c2105-95ad-4131-ade8-84f64ee0a1c3"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False</openByDefault>
  <xsnScope/>
</customXsn>
</file>

<file path=customXml/item5.xml><?xml version="1.0" encoding="utf-8"?>
<LongProperties xmlns="http://schemas.microsoft.com/office/2006/metadata/longProperties"/>
</file>

<file path=customXml/item6.xml><?xml version="1.0" encoding="utf-8"?>
<?mso-contentType ?>
<SharedContentType xmlns="Microsoft.SharePoint.Taxonomy.ContentTypeSync" SourceId="de887f88-4a24-49db-a549-4c3cbb517053" ContentTypeId="0x010100F92FB91056B24E40ACCE93A804002EFF001822ADB6403249B6AC60D10F8970E85E0002324C79913E41DFAC45BE82D1D0F324" PreviousValue="true"/>
</file>

<file path=customXml/item7.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2A65609-E9C0-4E35-983E-6BBE62BF7404}">
  <ds:schemaRefs>
    <ds:schemaRef ds:uri="http://schemas.microsoft.com/office/2006/metadata/properties"/>
    <ds:schemaRef ds:uri="http://schemas.microsoft.com/office/infopath/2007/PartnerControls"/>
    <ds:schemaRef ds:uri="5853e249-3efc-412b-93d1-e2f4d7003703"/>
    <ds:schemaRef ds:uri="http://schemas.microsoft.com/sharepoint/v3"/>
    <ds:schemaRef ds:uri="d23a570b-d7a9-49ca-a34c-8afb8206b4bf"/>
  </ds:schemaRefs>
</ds:datastoreItem>
</file>

<file path=customXml/itemProps2.xml><?xml version="1.0" encoding="utf-8"?>
<ds:datastoreItem xmlns:ds="http://schemas.openxmlformats.org/officeDocument/2006/customXml" ds:itemID="{E8E34141-7C96-4AB0-8947-A148B2E285BB}">
  <ds:schemaRefs>
    <ds:schemaRef ds:uri="http://schemas.microsoft.com/sharepoint/v3/contenttype/forms"/>
  </ds:schemaRefs>
</ds:datastoreItem>
</file>

<file path=customXml/itemProps3.xml><?xml version="1.0" encoding="utf-8"?>
<ds:datastoreItem xmlns:ds="http://schemas.openxmlformats.org/officeDocument/2006/customXml" ds:itemID="{7E3ED75E-4C21-4290-9CB2-28613CCD4B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53e249-3efc-412b-93d1-e2f4d7003703"/>
    <ds:schemaRef ds:uri="d23a570b-d7a9-49ca-a34c-8afb8206b4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0E29A65-A5F9-41DF-B9DE-B3C4ACEF71C4}">
  <ds:schemaRefs>
    <ds:schemaRef ds:uri="http://schemas.microsoft.com/office/2006/metadata/customXsn"/>
  </ds:schemaRefs>
</ds:datastoreItem>
</file>

<file path=customXml/itemProps5.xml><?xml version="1.0" encoding="utf-8"?>
<ds:datastoreItem xmlns:ds="http://schemas.openxmlformats.org/officeDocument/2006/customXml" ds:itemID="{B0098D88-FCAD-4526-B5B0-9BE2F409519E}">
  <ds:schemaRefs>
    <ds:schemaRef ds:uri="http://schemas.microsoft.com/office/2006/metadata/longProperties"/>
  </ds:schemaRefs>
</ds:datastoreItem>
</file>

<file path=customXml/itemProps6.xml><?xml version="1.0" encoding="utf-8"?>
<ds:datastoreItem xmlns:ds="http://schemas.openxmlformats.org/officeDocument/2006/customXml" ds:itemID="{C0110592-E120-4924-AAD1-19818280EACE}">
  <ds:schemaRefs>
    <ds:schemaRef ds:uri="Microsoft.SharePoint.Taxonomy.ContentTypeSync"/>
  </ds:schemaRefs>
</ds:datastoreItem>
</file>

<file path=customXml/itemProps7.xml><?xml version="1.0" encoding="utf-8"?>
<ds:datastoreItem xmlns:ds="http://schemas.openxmlformats.org/officeDocument/2006/customXml" ds:itemID="{C9053258-AB1D-4C95-ADB6-2E3B627DEA39}">
  <ds:schemaRefs>
    <ds:schemaRef ds:uri="http://schemas.microsoft.com/sharepoint/events"/>
  </ds:schemaRefs>
</ds:datastoreItem>
</file>

<file path=docProps/app.xml><?xml version="1.0" encoding="utf-8"?>
<ap:Properties xmlns:vt="http://schemas.openxmlformats.org/officeDocument/2006/docPropsVTypes" xmlns:ap="http://schemas.openxmlformats.org/officeDocument/2006/extended-properties">
  <ap:Template/>
  <ap:Application>Microsoft Excel</ap:Application>
  <ap:DocSecurity>0</ap:DocSecurity>
  <ap:ScaleCrop>false</ap:ScaleCrop>
  <ap:HeadingPairs>
    <vt:vector baseType="variant" size="4">
      <vt:variant>
        <vt:lpstr>Worksheets</vt:lpstr>
      </vt:variant>
      <vt:variant>
        <vt:i4>17</vt:i4>
      </vt:variant>
      <vt:variant>
        <vt:lpstr>Named Ranges</vt:lpstr>
      </vt:variant>
      <vt:variant>
        <vt:i4>12</vt:i4>
      </vt:variant>
    </vt:vector>
  </ap:HeadingPairs>
  <ap:TitlesOfParts>
    <vt:vector baseType="lpstr" size="29">
      <vt:lpstr>11</vt:lpstr>
      <vt:lpstr>1</vt:lpstr>
      <vt:lpstr>2</vt:lpstr>
      <vt:lpstr>3</vt:lpstr>
      <vt:lpstr>Ievads</vt:lpstr>
      <vt:lpstr>Satvars</vt:lpstr>
      <vt:lpstr>D1</vt:lpstr>
      <vt:lpstr>D2</vt:lpstr>
      <vt:lpstr>D3</vt:lpstr>
      <vt:lpstr>D4</vt:lpstr>
      <vt:lpstr>D5</vt:lpstr>
      <vt:lpstr>D6</vt:lpstr>
      <vt:lpstr>D7</vt:lpstr>
      <vt:lpstr>Apkopojums</vt:lpstr>
      <vt:lpstr>PRK un VRK pārskats</vt:lpstr>
      <vt:lpstr>Figures</vt:lpstr>
      <vt:lpstr>PVO satvars</vt:lpstr>
      <vt:lpstr>Apkopojums!Print_Area</vt:lpstr>
      <vt:lpstr>'D1'!Print_Area</vt:lpstr>
      <vt:lpstr>'D2'!Print_Area</vt:lpstr>
      <vt:lpstr>'D3'!Print_Area</vt:lpstr>
      <vt:lpstr>'D4'!Print_Area</vt:lpstr>
      <vt:lpstr>'D5'!Print_Area</vt:lpstr>
      <vt:lpstr>'D6'!Print_Area</vt:lpstr>
      <vt:lpstr>'D7'!Print_Area</vt:lpstr>
      <vt:lpstr>Ievads!Print_Area</vt:lpstr>
      <vt:lpstr>'PRK un VRK pārskats'!Print_Area</vt:lpstr>
      <vt:lpstr>'PVO satvars'!Print_Area</vt:lpstr>
      <vt:lpstr>Satvars!Print_Area</vt:lpstr>
    </vt:vector>
  </ap:TitlesOfParts>
  <ap:Manager/>
  <ap:Company>CDT</ap:Company>
  <ap:LinksUpToDate>false</ap:LinksUpToDate>
  <ap:SharedDoc>false</ap:SharedDoc>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HEPSA tool</dc:title>
  <dc:subject/>
  <dc:creator>CDT</dc:creator>
  <keywords>Editors's choice</keywords>
  <dc:description/>
  <lastModifiedBy>CDT</lastModifiedBy>
  <lastPrinted>2018-02-07T14:25:59.0000000Z</lastPrinted>
  <dcterms:created xsi:type="dcterms:W3CDTF">2015-03-02T09:49:08.0000000Z</dcterms:created>
  <dcterms:modified xsi:type="dcterms:W3CDTF">2019-01-18T14:45:53.0000000Z</dcterms:modified>
  <category/>
</coreProperties>
</file>

<file path=docProps/custom.xml><?xml version="1.0" encoding="utf-8"?>
<Properties xmlns="http://schemas.openxmlformats.org/officeDocument/2006/custom-properties" xmlns:vt="http://schemas.openxmlformats.org/officeDocument/2006/docPropsVTypes">
  <property fmtid="{D5CDD505-2E9C-101B-9397-08002B2CF9AE}" pid="2" name="ECDC_DMS_Organigramme">
    <vt:lpwstr>345;#Publications|5ba51513-6ee6-4aab-abac-3d87b7b8a9c3</vt:lpwstr>
  </property>
  <property fmtid="{D5CDD505-2E9C-101B-9397-08002B2CF9AE}" pid="3" name="_dlc_DocId">
    <vt:lpwstr>DMSPHC-1414929164-474</vt:lpwstr>
  </property>
  <property fmtid="{D5CDD505-2E9C-101B-9397-08002B2CF9AE}" pid="4" name="_dlc_DocIdItemGuid">
    <vt:lpwstr>145a47b7-03a6-43d0-9efb-71de7fe430bc</vt:lpwstr>
  </property>
  <property fmtid="{D5CDD505-2E9C-101B-9397-08002B2CF9AE}" pid="5" name="_dlc_DocIdUrl">
    <vt:lpwstr>http://dms.ecdcnet.europa.eu/sites/phc/externalcomms/publications/_layouts/15/DocIdRedir.aspx?ID=DMSPHC-1414929164-474, DMSPHC-1414929164-474</vt:lpwstr>
  </property>
  <property fmtid="{D5CDD505-2E9C-101B-9397-08002B2CF9AE}" pid="6" name="display_urn:schemas-microsoft-com:office:office#ECDC_DMS_Author">
    <vt:lpwstr>Uwe Kreisel</vt:lpwstr>
  </property>
  <property fmtid="{D5CDD505-2E9C-101B-9397-08002B2CF9AE}" pid="7" name="TaxKeyword">
    <vt:lpwstr>1164;#Editors's choice|2541fd23-0382-42c3-9135-86b5721c4179</vt:lpwstr>
  </property>
  <property fmtid="{D5CDD505-2E9C-101B-9397-08002B2CF9AE}" pid="8" name="ECDC_Subject_does">
    <vt:lpwstr/>
  </property>
  <property fmtid="{D5CDD505-2E9C-101B-9397-08002B2CF9AE}" pid="9" name="Meeting Code">
    <vt:lpwstr/>
  </property>
  <property fmtid="{D5CDD505-2E9C-101B-9397-08002B2CF9AE}" pid="10" name="ECDC_Subject_who">
    <vt:lpwstr/>
  </property>
  <property fmtid="{D5CDD505-2E9C-101B-9397-08002B2CF9AE}" pid="11" name="ECDC_DMS_Project">
    <vt:lpwstr/>
  </property>
  <property fmtid="{D5CDD505-2E9C-101B-9397-08002B2CF9AE}" pid="12" name="DMS Product">
    <vt:lpwstr/>
  </property>
  <property fmtid="{D5CDD505-2E9C-101B-9397-08002B2CF9AE}" pid="13" name="ECDC_Subject_what">
    <vt:lpwstr>669;#public health emergency|aae23c87-e71a-46da-a106-0f177a6dede2</vt:lpwstr>
  </property>
  <property fmtid="{D5CDD505-2E9C-101B-9397-08002B2CF9AE}" pid="14" name="ECDC_DMS_Country">
    <vt:lpwstr/>
  </property>
  <property fmtid="{D5CDD505-2E9C-101B-9397-08002B2CF9AE}" pid="15" name="ECDC_DMS_Communication_Document_Type">
    <vt:lpwstr>1241;#first edit|80850886-251b-4f02-9aa9-b2af2dccb954</vt:lpwstr>
  </property>
  <property fmtid="{D5CDD505-2E9C-101B-9397-08002B2CF9AE}" pid="16" name="ECDC_DMS_MIS_Activity_code">
    <vt:lpwstr/>
  </property>
  <property fmtid="{D5CDD505-2E9C-101B-9397-08002B2CF9AE}" pid="17" name="ECDC_Target_audience">
    <vt:lpwstr/>
  </property>
</Properties>
</file>