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4.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5.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6.xml" ContentType="application/vnd.openxmlformats-officedocument.drawing+xml"/>
  <Override PartName="/xl/ctrlProps/ctrlProp7.xml" ContentType="application/vnd.ms-excel.controlproperties+xml"/>
  <Override PartName="/xl/ctrlProps/ctrlProp8.xml" ContentType="application/vnd.ms-excel.controlproperties+xml"/>
  <Override PartName="/xl/drawings/drawing7.xml" ContentType="application/vnd.openxmlformats-officedocument.drawing+xml"/>
  <Override PartName="/xl/ctrlProps/ctrlProp9.xml" ContentType="application/vnd.ms-excel.controlproperties+xml"/>
  <Override PartName="/xl/ctrlProps/ctrlProp10.xml" ContentType="application/vnd.ms-excel.controlproperties+xml"/>
  <Override PartName="/xl/drawings/drawing8.xml" ContentType="application/vnd.openxmlformats-officedocument.drawing+xml"/>
  <Override PartName="/xl/ctrlProps/ctrlProp11.xml" ContentType="application/vnd.ms-excel.controlproperties+xml"/>
  <Override PartName="/xl/ctrlProps/ctrlProp12.xml" ContentType="application/vnd.ms-excel.controlproperties+xml"/>
  <Override PartName="/xl/drawings/drawing9.xml" ContentType="application/vnd.openxmlformats-officedocument.drawing+xml"/>
  <Override PartName="/xl/ctrlProps/ctrlProp13.xml" ContentType="application/vnd.ms-excel.controlproperties+xml"/>
  <Override PartName="/xl/ctrlProps/ctrlProp14.xml" ContentType="application/vnd.ms-excel.controlproperties+xml"/>
  <Override PartName="/xl/drawings/drawing10.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11.xml" ContentType="application/vnd.openxmlformats-officedocument.drawing+xml"/>
  <Override PartName="/xl/charts/chart3.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S:\Projects\eCdT_jobs\post-processing\Cherazade\2019\ECDC 8664\"/>
    </mc:Choice>
  </mc:AlternateContent>
  <bookViews>
    <workbookView xWindow="2295" yWindow="135" windowWidth="10545" windowHeight="7725" tabRatio="781" firstSheet="4" activeTab="4"/>
  </bookViews>
  <sheets>
    <sheet name="11" sheetId="18" state="hidden" r:id="rId1"/>
    <sheet name="1" sheetId="14" state="hidden" r:id="rId2"/>
    <sheet name="2" sheetId="15" state="hidden" r:id="rId3"/>
    <sheet name="3" sheetId="17" state="hidden" r:id="rId4"/>
    <sheet name="Introduzione" sheetId="79" r:id="rId5"/>
    <sheet name="Quadro" sheetId="81" r:id="rId6"/>
    <sheet name="D1" sheetId="73" r:id="rId7"/>
    <sheet name="D2" sheetId="74" r:id="rId8"/>
    <sheet name="D3" sheetId="75" r:id="rId9"/>
    <sheet name="D4" sheetId="70" r:id="rId10"/>
    <sheet name="D5" sheetId="76" r:id="rId11"/>
    <sheet name="D6" sheetId="78" r:id="rId12"/>
    <sheet name="D7" sheetId="77" r:id="rId13"/>
    <sheet name="Sintesi" sheetId="27" r:id="rId14"/>
    <sheet name="Panoramica BSI e CSI" sheetId="85" r:id="rId15"/>
    <sheet name="Figures" sheetId="56" state="hidden" r:id="rId16"/>
    <sheet name="Quadro OMS" sheetId="84" r:id="rId17"/>
  </sheets>
  <definedNames>
    <definedName name="_xlnm.Print_Area" localSheetId="6">'D1'!$A$1:$AF$52</definedName>
    <definedName name="_xlnm.Print_Area" localSheetId="7">'D2'!$A$1:$AG$27</definedName>
    <definedName name="_xlnm.Print_Area" localSheetId="8">'D3'!$A$1:$AE$33</definedName>
    <definedName name="_xlnm.Print_Area" localSheetId="9">'D4'!$A$1:$AG$31</definedName>
    <definedName name="_xlnm.Print_Area" localSheetId="10">'D5'!$A$1:$AG$65</definedName>
    <definedName name="_xlnm.Print_Area" localSheetId="11">'D6'!$A$1:$AF$22</definedName>
    <definedName name="_xlnm.Print_Area" localSheetId="12">'D7'!$A$1:$AF$19</definedName>
    <definedName name="_xlnm.Print_Area" localSheetId="4">Introduzione!$A$1:$D$18</definedName>
    <definedName name="_xlnm.Print_Area" localSheetId="14">'Panoramica BSI e CSI'!$A$1:$E$140</definedName>
    <definedName name="_xlnm.Print_Area" localSheetId="5">Quadro!$A$1:$G$24</definedName>
    <definedName name="_xlnm.Print_Area" localSheetId="16">'Quadro OMS'!$A$1:$J$56</definedName>
    <definedName name="_xlnm.Print_Area" localSheetId="13">Sintesi!$A$1:$J$135</definedName>
    <definedName name="s">#REF!</definedName>
  </definedNames>
  <calcPr calcId="162913"/>
</workbook>
</file>

<file path=xl/calcChain.xml><?xml version="1.0" encoding="utf-8"?>
<calcChain xmlns="http://schemas.openxmlformats.org/spreadsheetml/2006/main">
  <c r="G19" i="81" l="1"/>
  <c r="I126" i="27"/>
  <c r="I125" i="27"/>
  <c r="I118" i="27"/>
  <c r="I117" i="27"/>
  <c r="I107" i="27"/>
  <c r="I82" i="27"/>
  <c r="H33" i="27"/>
  <c r="H32" i="27"/>
  <c r="U19" i="77"/>
  <c r="S17" i="77" s="1"/>
  <c r="G30" i="27" s="1"/>
  <c r="G52" i="27" s="1"/>
  <c r="U18" i="77"/>
  <c r="J16" i="77"/>
  <c r="U10" i="77" s="1"/>
  <c r="W10" i="77" s="1"/>
  <c r="W16" i="77" s="1"/>
  <c r="S14" i="77"/>
  <c r="J14" i="77"/>
  <c r="S13" i="77"/>
  <c r="J13" i="77"/>
  <c r="S12" i="77"/>
  <c r="J12" i="77"/>
  <c r="I12" i="77"/>
  <c r="I16" i="77" s="1"/>
  <c r="S11" i="77"/>
  <c r="J11" i="77"/>
  <c r="I11" i="77"/>
  <c r="S10" i="77"/>
  <c r="J10" i="77"/>
  <c r="I10" i="77"/>
  <c r="V22" i="78"/>
  <c r="V21" i="78"/>
  <c r="S19" i="78" s="1"/>
  <c r="G25" i="27" s="1"/>
  <c r="G39" i="27" s="1"/>
  <c r="I19" i="78"/>
  <c r="T17" i="78" s="1"/>
  <c r="V17" i="78" s="1"/>
  <c r="S17" i="78"/>
  <c r="J17" i="78"/>
  <c r="I17" i="78"/>
  <c r="S16" i="78"/>
  <c r="J16" i="78"/>
  <c r="S15" i="78"/>
  <c r="J15" i="78"/>
  <c r="S14" i="78"/>
  <c r="J14" i="78"/>
  <c r="S13" i="78"/>
  <c r="J13" i="78"/>
  <c r="T12" i="78"/>
  <c r="S12" i="78"/>
  <c r="V12" i="78" s="1"/>
  <c r="J12" i="78"/>
  <c r="I12" i="78"/>
  <c r="S11" i="78"/>
  <c r="J11" i="78"/>
  <c r="S10" i="78"/>
  <c r="J10" i="78"/>
  <c r="J19" i="78" s="1"/>
  <c r="I10" i="78"/>
  <c r="W65" i="76"/>
  <c r="T63" i="76" s="1"/>
  <c r="G22" i="27" s="1"/>
  <c r="G50" i="27" s="1"/>
  <c r="W64" i="76"/>
  <c r="T60" i="76"/>
  <c r="K60" i="76"/>
  <c r="T59" i="76"/>
  <c r="K59" i="76"/>
  <c r="T58" i="76"/>
  <c r="K58" i="76"/>
  <c r="T57" i="76"/>
  <c r="K57" i="76"/>
  <c r="T56" i="76"/>
  <c r="K56" i="76"/>
  <c r="T55" i="76"/>
  <c r="K55" i="76"/>
  <c r="T54" i="76"/>
  <c r="K54" i="76"/>
  <c r="J54" i="76"/>
  <c r="T53" i="76"/>
  <c r="I130" i="27" s="1"/>
  <c r="K53" i="76"/>
  <c r="T52" i="76"/>
  <c r="K52" i="76"/>
  <c r="T51" i="76"/>
  <c r="I131" i="27" s="1"/>
  <c r="K51" i="76"/>
  <c r="J51" i="76"/>
  <c r="T50" i="76"/>
  <c r="K50" i="76"/>
  <c r="T49" i="76"/>
  <c r="K49" i="76"/>
  <c r="T48" i="76"/>
  <c r="K48" i="76"/>
  <c r="J48" i="76"/>
  <c r="T47" i="76"/>
  <c r="K47" i="76"/>
  <c r="T46" i="76"/>
  <c r="K46" i="76"/>
  <c r="T45" i="76"/>
  <c r="K45" i="76"/>
  <c r="T44" i="76"/>
  <c r="K44" i="76"/>
  <c r="T43" i="76"/>
  <c r="K43" i="76"/>
  <c r="T42" i="76"/>
  <c r="I105" i="27" s="1"/>
  <c r="K42" i="76"/>
  <c r="T41" i="76"/>
  <c r="K41" i="76"/>
  <c r="J41" i="76"/>
  <c r="T40" i="76"/>
  <c r="K40" i="76"/>
  <c r="T39" i="76"/>
  <c r="K39" i="76"/>
  <c r="T38" i="76"/>
  <c r="K38" i="76"/>
  <c r="T37" i="76"/>
  <c r="K37" i="76"/>
  <c r="T36" i="76"/>
  <c r="K36" i="76"/>
  <c r="T35" i="76"/>
  <c r="K35" i="76"/>
  <c r="T34" i="76"/>
  <c r="K34" i="76"/>
  <c r="J34" i="76"/>
  <c r="T33" i="76"/>
  <c r="I120" i="27" s="1"/>
  <c r="K33" i="76"/>
  <c r="T32" i="76"/>
  <c r="K32" i="76"/>
  <c r="T31" i="76"/>
  <c r="K31" i="76"/>
  <c r="T30" i="76"/>
  <c r="I85" i="27" s="1"/>
  <c r="K30" i="76"/>
  <c r="T29" i="76"/>
  <c r="I86" i="27" s="1"/>
  <c r="K29" i="76"/>
  <c r="T28" i="76"/>
  <c r="I119" i="27" s="1"/>
  <c r="K28" i="76"/>
  <c r="T27" i="76"/>
  <c r="K27" i="76"/>
  <c r="T26" i="76"/>
  <c r="K26" i="76"/>
  <c r="J26" i="76"/>
  <c r="T25" i="76"/>
  <c r="K25" i="76"/>
  <c r="J25" i="76"/>
  <c r="T24" i="76"/>
  <c r="I129" i="27" s="1"/>
  <c r="K24" i="76"/>
  <c r="T23" i="76"/>
  <c r="K23" i="76"/>
  <c r="T22" i="76"/>
  <c r="I124" i="27" s="1"/>
  <c r="K22" i="76"/>
  <c r="T21" i="76"/>
  <c r="K21" i="76"/>
  <c r="T20" i="76"/>
  <c r="I123" i="27" s="1"/>
  <c r="K20" i="76"/>
  <c r="T19" i="76"/>
  <c r="K19" i="76"/>
  <c r="T18" i="76"/>
  <c r="K18" i="76"/>
  <c r="T17" i="76"/>
  <c r="K17" i="76"/>
  <c r="J17" i="76"/>
  <c r="T16" i="76"/>
  <c r="I114" i="27" s="1"/>
  <c r="K16" i="76"/>
  <c r="J16" i="76"/>
  <c r="T15" i="76"/>
  <c r="K15" i="76"/>
  <c r="T14" i="76"/>
  <c r="I92" i="27" s="1"/>
  <c r="K14" i="76"/>
  <c r="J14" i="76"/>
  <c r="T13" i="76"/>
  <c r="K13" i="76"/>
  <c r="T12" i="76"/>
  <c r="K12" i="76"/>
  <c r="J12" i="76"/>
  <c r="T11" i="76"/>
  <c r="K11" i="76"/>
  <c r="T10" i="76"/>
  <c r="K10" i="76"/>
  <c r="K62" i="76" s="1"/>
  <c r="J10" i="76"/>
  <c r="J62" i="76" s="1"/>
  <c r="I10" i="76"/>
  <c r="W32" i="70"/>
  <c r="W31" i="70"/>
  <c r="T26" i="70"/>
  <c r="K26" i="70"/>
  <c r="T25" i="70"/>
  <c r="K25" i="70"/>
  <c r="T24" i="70"/>
  <c r="K24" i="70"/>
  <c r="T23" i="70"/>
  <c r="K23" i="70"/>
  <c r="T22" i="70"/>
  <c r="K22" i="70"/>
  <c r="T21" i="70"/>
  <c r="K21" i="70"/>
  <c r="T20" i="70"/>
  <c r="K20" i="70"/>
  <c r="T19" i="70"/>
  <c r="K19" i="70"/>
  <c r="J19" i="70"/>
  <c r="T18" i="70"/>
  <c r="K18" i="70"/>
  <c r="T17" i="70"/>
  <c r="K17" i="70"/>
  <c r="T16" i="70"/>
  <c r="K16" i="70"/>
  <c r="T15" i="70"/>
  <c r="K15" i="70"/>
  <c r="T14" i="70"/>
  <c r="K14" i="70"/>
  <c r="T13" i="70"/>
  <c r="K13" i="70"/>
  <c r="T12" i="70"/>
  <c r="K12" i="70"/>
  <c r="T11" i="70"/>
  <c r="K11" i="70"/>
  <c r="J11" i="70"/>
  <c r="J28" i="70" s="1"/>
  <c r="T10" i="70"/>
  <c r="K10" i="70"/>
  <c r="K28" i="70" s="1"/>
  <c r="J10" i="70"/>
  <c r="V33" i="75"/>
  <c r="V32" i="75"/>
  <c r="S28" i="75"/>
  <c r="I103" i="27" s="1"/>
  <c r="J28" i="75"/>
  <c r="S27" i="75"/>
  <c r="I100" i="27" s="1"/>
  <c r="J27" i="75"/>
  <c r="S26" i="75"/>
  <c r="J26" i="75"/>
  <c r="S25" i="75"/>
  <c r="J25" i="75"/>
  <c r="I25" i="75"/>
  <c r="S24" i="75"/>
  <c r="I101" i="27" s="1"/>
  <c r="J24" i="75"/>
  <c r="I24" i="75"/>
  <c r="S23" i="75"/>
  <c r="I102" i="27" s="1"/>
  <c r="J23" i="75"/>
  <c r="I23" i="75"/>
  <c r="S22" i="75"/>
  <c r="J22" i="75"/>
  <c r="I22" i="75"/>
  <c r="S21" i="75"/>
  <c r="J21" i="75"/>
  <c r="S20" i="75"/>
  <c r="J20" i="75"/>
  <c r="S19" i="75"/>
  <c r="J19" i="75"/>
  <c r="S18" i="75"/>
  <c r="J18" i="75"/>
  <c r="S17" i="75"/>
  <c r="J17" i="75"/>
  <c r="S16" i="75"/>
  <c r="J16" i="75"/>
  <c r="S15" i="75"/>
  <c r="J15" i="75"/>
  <c r="S14" i="75"/>
  <c r="I98" i="27" s="1"/>
  <c r="J14" i="75"/>
  <c r="S13" i="75"/>
  <c r="J13" i="75"/>
  <c r="S12" i="75"/>
  <c r="I97" i="27" s="1"/>
  <c r="J12" i="75"/>
  <c r="I12" i="75"/>
  <c r="S11" i="75"/>
  <c r="J11" i="75"/>
  <c r="S10" i="75"/>
  <c r="I96" i="27" s="1"/>
  <c r="J10" i="75"/>
  <c r="J29" i="75" s="1"/>
  <c r="I10" i="75"/>
  <c r="I29" i="75" s="1"/>
  <c r="W28" i="74"/>
  <c r="W27" i="74"/>
  <c r="T22" i="74"/>
  <c r="K22" i="74"/>
  <c r="J22" i="74"/>
  <c r="T21" i="74"/>
  <c r="K21" i="74"/>
  <c r="J21" i="74"/>
  <c r="T20" i="74"/>
  <c r="K20" i="74"/>
  <c r="T19" i="74"/>
  <c r="K19" i="74"/>
  <c r="T18" i="74"/>
  <c r="K18" i="74"/>
  <c r="T17" i="74"/>
  <c r="K17" i="74"/>
  <c r="J17" i="74"/>
  <c r="T16" i="74"/>
  <c r="K16" i="74"/>
  <c r="T15" i="74"/>
  <c r="K15" i="74"/>
  <c r="J15" i="74"/>
  <c r="T14" i="74"/>
  <c r="K14" i="74"/>
  <c r="T13" i="74"/>
  <c r="K13" i="74"/>
  <c r="J13" i="74"/>
  <c r="T12" i="74"/>
  <c r="K12" i="74"/>
  <c r="I10" i="74" s="1"/>
  <c r="J12" i="74"/>
  <c r="T11" i="74"/>
  <c r="K11" i="74"/>
  <c r="J11" i="74"/>
  <c r="T10" i="74"/>
  <c r="I110" i="27" s="1"/>
  <c r="K10" i="74"/>
  <c r="K27" i="74" s="1"/>
  <c r="J10" i="74"/>
  <c r="J27" i="74" s="1"/>
  <c r="X52" i="73"/>
  <c r="X51" i="73"/>
  <c r="T49" i="73" s="1"/>
  <c r="G5" i="27" s="1"/>
  <c r="T47" i="73"/>
  <c r="K47" i="73"/>
  <c r="T46" i="73"/>
  <c r="K46" i="73"/>
  <c r="T45" i="73"/>
  <c r="K45" i="73"/>
  <c r="T44" i="73"/>
  <c r="K44" i="73"/>
  <c r="T43" i="73"/>
  <c r="K43" i="73"/>
  <c r="T42" i="73"/>
  <c r="K42" i="73"/>
  <c r="T41" i="73"/>
  <c r="K41" i="73"/>
  <c r="T40" i="73"/>
  <c r="K40" i="73"/>
  <c r="T39" i="73"/>
  <c r="K39" i="73"/>
  <c r="T38" i="73"/>
  <c r="I122" i="27" s="1"/>
  <c r="K38" i="73"/>
  <c r="J38" i="73"/>
  <c r="T37" i="73"/>
  <c r="K37" i="73"/>
  <c r="J37" i="73"/>
  <c r="T36" i="73"/>
  <c r="K36" i="73"/>
  <c r="J36" i="73"/>
  <c r="T35" i="73"/>
  <c r="K35" i="73"/>
  <c r="J35" i="73"/>
  <c r="T34" i="73"/>
  <c r="K34" i="73"/>
  <c r="T33" i="73"/>
  <c r="I132" i="27" s="1"/>
  <c r="K33" i="73"/>
  <c r="T32" i="73"/>
  <c r="K32" i="73"/>
  <c r="J32" i="73"/>
  <c r="T31" i="73"/>
  <c r="K31" i="73"/>
  <c r="T30" i="73"/>
  <c r="K30" i="73"/>
  <c r="T29" i="73"/>
  <c r="I113" i="27" s="1"/>
  <c r="K29" i="73"/>
  <c r="J29" i="73"/>
  <c r="T28" i="73"/>
  <c r="K28" i="73"/>
  <c r="T27" i="73"/>
  <c r="K27" i="73"/>
  <c r="T26" i="73"/>
  <c r="K26" i="73"/>
  <c r="T25" i="73"/>
  <c r="I87" i="27" s="1"/>
  <c r="K25" i="73"/>
  <c r="T24" i="73"/>
  <c r="K24" i="73"/>
  <c r="J24" i="73"/>
  <c r="T23" i="73"/>
  <c r="K23" i="73"/>
  <c r="T22" i="73"/>
  <c r="K22" i="73"/>
  <c r="J22" i="73"/>
  <c r="T21" i="73"/>
  <c r="K21" i="73"/>
  <c r="T20" i="73"/>
  <c r="K20" i="73"/>
  <c r="T19" i="73"/>
  <c r="K19" i="73"/>
  <c r="T18" i="73"/>
  <c r="K18" i="73"/>
  <c r="J18" i="73"/>
  <c r="T17" i="73"/>
  <c r="K17" i="73"/>
  <c r="T16" i="73"/>
  <c r="K16" i="73"/>
  <c r="J16" i="73"/>
  <c r="T15" i="73"/>
  <c r="K15" i="73"/>
  <c r="T14" i="73"/>
  <c r="K14" i="73"/>
  <c r="T13" i="73"/>
  <c r="I112" i="27" s="1"/>
  <c r="K13" i="73"/>
  <c r="T12" i="73"/>
  <c r="K12" i="73"/>
  <c r="J12" i="73"/>
  <c r="T11" i="73"/>
  <c r="K11" i="73"/>
  <c r="J11" i="73"/>
  <c r="J48" i="73" s="1"/>
  <c r="T10" i="73"/>
  <c r="K10" i="73"/>
  <c r="K48" i="73" s="1"/>
  <c r="J10" i="73"/>
  <c r="I10" i="73"/>
  <c r="F19" i="81"/>
  <c r="V47" i="73" l="1"/>
  <c r="X47" i="73" s="1"/>
  <c r="V45" i="73"/>
  <c r="X45" i="73" s="1"/>
  <c r="V43" i="73"/>
  <c r="X43" i="73" s="1"/>
  <c r="V41" i="73"/>
  <c r="X41" i="73" s="1"/>
  <c r="V39" i="73"/>
  <c r="X39" i="73" s="1"/>
  <c r="V34" i="73"/>
  <c r="X34" i="73" s="1"/>
  <c r="V29" i="73"/>
  <c r="X29" i="73" s="1"/>
  <c r="V21" i="73"/>
  <c r="X21" i="73" s="1"/>
  <c r="V19" i="73"/>
  <c r="X19" i="73" s="1"/>
  <c r="V16" i="73"/>
  <c r="X16" i="73" s="1"/>
  <c r="V32" i="73"/>
  <c r="X32" i="73" s="1"/>
  <c r="V10" i="73"/>
  <c r="X10" i="73" s="1"/>
  <c r="X48" i="73" s="1"/>
  <c r="V35" i="73"/>
  <c r="X35" i="73" s="1"/>
  <c r="V27" i="73"/>
  <c r="X27" i="73" s="1"/>
  <c r="V25" i="73"/>
  <c r="X25" i="73" s="1"/>
  <c r="V22" i="73"/>
  <c r="V14" i="73"/>
  <c r="X14" i="73" s="1"/>
  <c r="V11" i="73"/>
  <c r="V26" i="73"/>
  <c r="V36" i="73"/>
  <c r="X36" i="73" s="1"/>
  <c r="V30" i="73"/>
  <c r="X30" i="73" s="1"/>
  <c r="V17" i="73"/>
  <c r="V12" i="73"/>
  <c r="X12" i="73" s="1"/>
  <c r="V40" i="73"/>
  <c r="V33" i="73"/>
  <c r="V46" i="73"/>
  <c r="X46" i="73" s="1"/>
  <c r="V44" i="73"/>
  <c r="X44" i="73" s="1"/>
  <c r="V42" i="73"/>
  <c r="X42" i="73" s="1"/>
  <c r="V37" i="73"/>
  <c r="X37" i="73" s="1"/>
  <c r="V20" i="73"/>
  <c r="X20" i="73" s="1"/>
  <c r="V15" i="73"/>
  <c r="V38" i="73"/>
  <c r="V23" i="73"/>
  <c r="V18" i="73"/>
  <c r="V28" i="73"/>
  <c r="X28" i="73" s="1"/>
  <c r="V13" i="73"/>
  <c r="V31" i="73"/>
  <c r="X31" i="73" s="1"/>
  <c r="V24" i="73"/>
  <c r="G34" i="27"/>
  <c r="X40" i="73"/>
  <c r="W25" i="76"/>
  <c r="U15" i="78"/>
  <c r="W15" i="78" s="1"/>
  <c r="U13" i="78"/>
  <c r="W13" i="78" s="1"/>
  <c r="U10" i="78"/>
  <c r="W10" i="78" s="1"/>
  <c r="W19" i="78" s="1"/>
  <c r="U12" i="78"/>
  <c r="W12" i="78" s="1"/>
  <c r="U11" i="78"/>
  <c r="U16" i="78"/>
  <c r="W16" i="78" s="1"/>
  <c r="U14" i="78"/>
  <c r="W14" i="78" s="1"/>
  <c r="S20" i="78"/>
  <c r="G26" i="27" s="1"/>
  <c r="G51" i="27" s="1"/>
  <c r="U17" i="78"/>
  <c r="T24" i="74"/>
  <c r="G9" i="27" s="1"/>
  <c r="G35" i="27" s="1"/>
  <c r="U15" i="74"/>
  <c r="W15" i="74" s="1"/>
  <c r="U10" i="74"/>
  <c r="W10" i="74" s="1"/>
  <c r="W24" i="74" s="1"/>
  <c r="U11" i="74"/>
  <c r="U21" i="74"/>
  <c r="W21" i="74" s="1"/>
  <c r="U12" i="74"/>
  <c r="W12" i="74" s="1"/>
  <c r="U22" i="74"/>
  <c r="U13" i="74"/>
  <c r="U17" i="74"/>
  <c r="X19" i="70"/>
  <c r="T29" i="70"/>
  <c r="G18" i="27" s="1"/>
  <c r="G49" i="27" s="1"/>
  <c r="U23" i="75"/>
  <c r="W23" i="75" s="1"/>
  <c r="U11" i="75"/>
  <c r="W11" i="75" s="1"/>
  <c r="U27" i="75"/>
  <c r="W27" i="75" s="1"/>
  <c r="U24" i="75"/>
  <c r="W24" i="75" s="1"/>
  <c r="U20" i="75"/>
  <c r="W20" i="75" s="1"/>
  <c r="U18" i="75"/>
  <c r="W18" i="75" s="1"/>
  <c r="U16" i="75"/>
  <c r="W16" i="75" s="1"/>
  <c r="U14" i="75"/>
  <c r="W14" i="75" s="1"/>
  <c r="U25" i="75"/>
  <c r="W25" i="75" s="1"/>
  <c r="U12" i="75"/>
  <c r="W12" i="75" s="1"/>
  <c r="S31" i="75"/>
  <c r="G14" i="27" s="1"/>
  <c r="G48" i="27" s="1"/>
  <c r="U28" i="75"/>
  <c r="U26" i="75"/>
  <c r="U21" i="75"/>
  <c r="U19" i="75"/>
  <c r="U17" i="75"/>
  <c r="U15" i="75"/>
  <c r="W15" i="75" s="1"/>
  <c r="U13" i="75"/>
  <c r="W13" i="75" s="1"/>
  <c r="U10" i="75"/>
  <c r="U22" i="75"/>
  <c r="U10" i="70"/>
  <c r="W10" i="70" s="1"/>
  <c r="W27" i="70" s="1"/>
  <c r="U19" i="70"/>
  <c r="U11" i="70"/>
  <c r="W11" i="70" s="1"/>
  <c r="X23" i="73"/>
  <c r="X32" i="76"/>
  <c r="T50" i="73"/>
  <c r="G6" i="27" s="1"/>
  <c r="T28" i="70"/>
  <c r="G17" i="27" s="1"/>
  <c r="G37" i="27" s="1"/>
  <c r="U24" i="73"/>
  <c r="W24" i="73" s="1"/>
  <c r="U29" i="73"/>
  <c r="W29" i="73" s="1"/>
  <c r="U18" i="73"/>
  <c r="W18" i="73" s="1"/>
  <c r="U16" i="73"/>
  <c r="W16" i="73" s="1"/>
  <c r="U38" i="73"/>
  <c r="U32" i="73"/>
  <c r="W32" i="73" s="1"/>
  <c r="U10" i="73"/>
  <c r="W10" i="73" s="1"/>
  <c r="W48" i="73" s="1"/>
  <c r="U12" i="73"/>
  <c r="U35" i="73"/>
  <c r="W35" i="73" s="1"/>
  <c r="U22" i="73"/>
  <c r="W22" i="73" s="1"/>
  <c r="U11" i="73"/>
  <c r="W11" i="73" s="1"/>
  <c r="U36" i="73"/>
  <c r="U37" i="73"/>
  <c r="X17" i="73"/>
  <c r="W22" i="75"/>
  <c r="X24" i="73"/>
  <c r="T25" i="74"/>
  <c r="G10" i="27" s="1"/>
  <c r="G47" i="27" s="1"/>
  <c r="V20" i="74"/>
  <c r="X20" i="74" s="1"/>
  <c r="V18" i="74"/>
  <c r="X18" i="74" s="1"/>
  <c r="V15" i="74"/>
  <c r="X15" i="74" s="1"/>
  <c r="V10" i="74"/>
  <c r="X10" i="74" s="1"/>
  <c r="X24" i="74" s="1"/>
  <c r="V11" i="74"/>
  <c r="X11" i="74" s="1"/>
  <c r="V21" i="74"/>
  <c r="X21" i="74" s="1"/>
  <c r="V12" i="74"/>
  <c r="X12" i="74" s="1"/>
  <c r="V22" i="74"/>
  <c r="X22" i="74" s="1"/>
  <c r="V16" i="74"/>
  <c r="V13" i="74"/>
  <c r="V17" i="74"/>
  <c r="X17" i="74" s="1"/>
  <c r="V19" i="74"/>
  <c r="X19" i="74" s="1"/>
  <c r="V14" i="74"/>
  <c r="X14" i="74" s="1"/>
  <c r="W19" i="75"/>
  <c r="X16" i="70"/>
  <c r="W12" i="76"/>
  <c r="W17" i="78"/>
  <c r="X16" i="74"/>
  <c r="W11" i="78"/>
  <c r="W36" i="73"/>
  <c r="X11" i="73"/>
  <c r="U51" i="76"/>
  <c r="W51" i="76" s="1"/>
  <c r="U26" i="76"/>
  <c r="W26" i="76" s="1"/>
  <c r="U54" i="76"/>
  <c r="W54" i="76" s="1"/>
  <c r="U16" i="76"/>
  <c r="W16" i="76" s="1"/>
  <c r="U17" i="76"/>
  <c r="W17" i="76" s="1"/>
  <c r="U10" i="76"/>
  <c r="W10" i="76" s="1"/>
  <c r="W62" i="76" s="1"/>
  <c r="U41" i="76"/>
  <c r="U14" i="76"/>
  <c r="U34" i="76"/>
  <c r="U48" i="76"/>
  <c r="W48" i="76" s="1"/>
  <c r="U25" i="76"/>
  <c r="U12" i="76"/>
  <c r="X26" i="76"/>
  <c r="X13" i="74"/>
  <c r="W26" i="75"/>
  <c r="V26" i="70"/>
  <c r="X26" i="70" s="1"/>
  <c r="V24" i="70"/>
  <c r="X24" i="70" s="1"/>
  <c r="V22" i="70"/>
  <c r="X22" i="70" s="1"/>
  <c r="V20" i="70"/>
  <c r="X20" i="70" s="1"/>
  <c r="V11" i="70"/>
  <c r="X11" i="70" s="1"/>
  <c r="V18" i="70"/>
  <c r="V16" i="70"/>
  <c r="V14" i="70"/>
  <c r="X14" i="70" s="1"/>
  <c r="V12" i="70"/>
  <c r="X12" i="70" s="1"/>
  <c r="V25" i="70"/>
  <c r="X25" i="70" s="1"/>
  <c r="V23" i="70"/>
  <c r="X23" i="70" s="1"/>
  <c r="V21" i="70"/>
  <c r="V19" i="70"/>
  <c r="V17" i="70"/>
  <c r="X17" i="70" s="1"/>
  <c r="V15" i="70"/>
  <c r="X15" i="70" s="1"/>
  <c r="V13" i="70"/>
  <c r="X13" i="70" s="1"/>
  <c r="V10" i="70"/>
  <c r="X10" i="70" s="1"/>
  <c r="X27" i="70" s="1"/>
  <c r="V54" i="76"/>
  <c r="X54" i="76" s="1"/>
  <c r="V46" i="76"/>
  <c r="X46" i="76" s="1"/>
  <c r="V44" i="76"/>
  <c r="X44" i="76" s="1"/>
  <c r="V42" i="76"/>
  <c r="X42" i="76" s="1"/>
  <c r="V23" i="76"/>
  <c r="X23" i="76" s="1"/>
  <c r="V21" i="76"/>
  <c r="X21" i="76" s="1"/>
  <c r="V19" i="76"/>
  <c r="X19" i="76" s="1"/>
  <c r="V16" i="76"/>
  <c r="X16" i="76" s="1"/>
  <c r="V12" i="76"/>
  <c r="X12" i="76" s="1"/>
  <c r="V49" i="76"/>
  <c r="X49" i="76" s="1"/>
  <c r="V17" i="76"/>
  <c r="X17" i="76" s="1"/>
  <c r="V13" i="76"/>
  <c r="X13" i="76" s="1"/>
  <c r="V10" i="76"/>
  <c r="X10" i="76" s="1"/>
  <c r="X62" i="76" s="1"/>
  <c r="V52" i="76"/>
  <c r="X52" i="76" s="1"/>
  <c r="V33" i="76"/>
  <c r="X33" i="76" s="1"/>
  <c r="V31" i="76"/>
  <c r="X31" i="76" s="1"/>
  <c r="V29" i="76"/>
  <c r="X29" i="76" s="1"/>
  <c r="V27" i="76"/>
  <c r="X27" i="76" s="1"/>
  <c r="V53" i="76"/>
  <c r="V48" i="76"/>
  <c r="X48" i="76" s="1"/>
  <c r="V32" i="76"/>
  <c r="V28" i="76"/>
  <c r="V59" i="76"/>
  <c r="X59" i="76" s="1"/>
  <c r="V57" i="76"/>
  <c r="V55" i="76"/>
  <c r="X55" i="76" s="1"/>
  <c r="V40" i="76"/>
  <c r="X40" i="76" s="1"/>
  <c r="V38" i="76"/>
  <c r="X38" i="76" s="1"/>
  <c r="V36" i="76"/>
  <c r="X36" i="76" s="1"/>
  <c r="V14" i="76"/>
  <c r="X14" i="76" s="1"/>
  <c r="V47" i="76"/>
  <c r="X47" i="76" s="1"/>
  <c r="V45" i="76"/>
  <c r="X45" i="76" s="1"/>
  <c r="V43" i="76"/>
  <c r="X43" i="76" s="1"/>
  <c r="V34" i="76"/>
  <c r="X34" i="76" s="1"/>
  <c r="V24" i="76"/>
  <c r="X24" i="76" s="1"/>
  <c r="V22" i="76"/>
  <c r="X22" i="76" s="1"/>
  <c r="V20" i="76"/>
  <c r="X20" i="76" s="1"/>
  <c r="V18" i="76"/>
  <c r="X18" i="76" s="1"/>
  <c r="V11" i="76"/>
  <c r="X11" i="76" s="1"/>
  <c r="V25" i="76"/>
  <c r="X25" i="76" s="1"/>
  <c r="V15" i="76"/>
  <c r="X15" i="76" s="1"/>
  <c r="V50" i="76"/>
  <c r="X50" i="76" s="1"/>
  <c r="V41" i="76"/>
  <c r="X41" i="76" s="1"/>
  <c r="V30" i="76"/>
  <c r="X30" i="76" s="1"/>
  <c r="V60" i="76"/>
  <c r="X60" i="76" s="1"/>
  <c r="V58" i="76"/>
  <c r="X58" i="76" s="1"/>
  <c r="V56" i="76"/>
  <c r="X56" i="76" s="1"/>
  <c r="V51" i="76"/>
  <c r="X51" i="76" s="1"/>
  <c r="V39" i="76"/>
  <c r="X39" i="76" s="1"/>
  <c r="V37" i="76"/>
  <c r="X37" i="76" s="1"/>
  <c r="V35" i="76"/>
  <c r="X35" i="76" s="1"/>
  <c r="V26" i="76"/>
  <c r="T10" i="77"/>
  <c r="V10" i="77" s="1"/>
  <c r="V16" i="77" s="1"/>
  <c r="T11" i="77"/>
  <c r="V11" i="77" s="1"/>
  <c r="T12" i="77"/>
  <c r="S16" i="77"/>
  <c r="G29" i="27" s="1"/>
  <c r="G40" i="27" s="1"/>
  <c r="W12" i="73"/>
  <c r="W21" i="75"/>
  <c r="X15" i="73"/>
  <c r="X22" i="73"/>
  <c r="T22" i="75"/>
  <c r="V22" i="75" s="1"/>
  <c r="T23" i="75"/>
  <c r="V23" i="75" s="1"/>
  <c r="T24" i="75"/>
  <c r="V24" i="75" s="1"/>
  <c r="T25" i="75"/>
  <c r="V25" i="75" s="1"/>
  <c r="T12" i="75"/>
  <c r="V12" i="75" s="1"/>
  <c r="T10" i="75"/>
  <c r="V10" i="75" s="1"/>
  <c r="V29" i="75" s="1"/>
  <c r="S30" i="75"/>
  <c r="G13" i="27" s="1"/>
  <c r="G36" i="27" s="1"/>
  <c r="X21" i="70"/>
  <c r="T62" i="76"/>
  <c r="G21" i="27" s="1"/>
  <c r="G38" i="27" s="1"/>
  <c r="X26" i="73"/>
  <c r="W17" i="74"/>
  <c r="W17" i="75"/>
  <c r="X18" i="70"/>
  <c r="X57" i="76"/>
  <c r="W12" i="77"/>
  <c r="I81" i="27"/>
  <c r="I106" i="27"/>
  <c r="X13" i="73"/>
  <c r="X28" i="76"/>
  <c r="X53" i="76"/>
  <c r="U13" i="77"/>
  <c r="W13" i="77" s="1"/>
  <c r="I108" i="27"/>
  <c r="I128" i="27"/>
  <c r="I99" i="27"/>
  <c r="W38" i="73"/>
  <c r="W28" i="75"/>
  <c r="W19" i="70"/>
  <c r="W41" i="76"/>
  <c r="X18" i="73"/>
  <c r="X33" i="73"/>
  <c r="W37" i="73"/>
  <c r="X38" i="73"/>
  <c r="W13" i="74"/>
  <c r="W22" i="74"/>
  <c r="W10" i="75"/>
  <c r="W29" i="75" s="1"/>
  <c r="W34" i="76"/>
  <c r="I111" i="27"/>
  <c r="I121" i="27"/>
  <c r="W14" i="76"/>
  <c r="T10" i="78"/>
  <c r="V10" i="78" s="1"/>
  <c r="V19" i="78" s="1"/>
  <c r="U12" i="77"/>
  <c r="W11" i="74"/>
  <c r="U11" i="77"/>
  <c r="W11" i="77" s="1"/>
  <c r="V12" i="77"/>
  <c r="U14" i="77"/>
  <c r="W14" i="77" s="1"/>
  <c r="I104" i="27"/>
  <c r="G46" i="27" l="1"/>
  <c r="E44" i="27"/>
  <c r="E32" i="27"/>
</calcChain>
</file>

<file path=xl/sharedStrings.xml><?xml version="1.0" encoding="utf-8"?>
<sst xmlns="http://schemas.openxmlformats.org/spreadsheetml/2006/main" count="1701" uniqueCount="1695">
  <si>
    <r>
      <rPr>
        <b/>
        <sz val="20"/>
        <color rgb="FFFFFFFF"/>
        <rFont val="Tahoma"/>
        <family val="2"/>
      </rPr>
      <t>HEPSA: strumento per l’autovalutazione della preparazione alle emergenze sanitarie</t>
    </r>
  </si>
  <si>
    <r>
      <rPr>
        <b/>
        <sz val="14"/>
        <color rgb="FF65B32E"/>
        <rFont val="Tahoma"/>
        <family val="2"/>
      </rPr>
      <t>Introduzione</t>
    </r>
  </si>
  <si>
    <r>
      <rPr>
        <sz val="11"/>
        <color rgb="FF000000"/>
        <rFont val="Calibri"/>
        <family val="2"/>
      </rPr>
      <t>La finalità dello strumento HEPSA consiste nell’autovalutazione del livello di preparazione di un paese per quanto riguarda le emergenze di sanità pubblica. Questo strumento di autovalutazione, in forma di fogli di lavoro, ha lo scopo di individuare i settori che richiedono miglioramenti. Lo strumento è costituito da sette domini (</t>
    </r>
    <r>
      <rPr>
        <sz val="11"/>
        <color rgb="FF000000"/>
        <rFont val="Calibri"/>
        <family val="2"/>
      </rPr>
      <t xml:space="preserve">D1-D7) </t>
    </r>
    <r>
      <rPr>
        <sz val="11"/>
        <color rgb="FF000000"/>
        <rFont val="Calibri"/>
        <family val="2"/>
      </rPr>
      <t xml:space="preserve"> che congiuntamente prendono in considerazione tutti i settori della preparazione e della risposta nell’ambito della sanità pubblica. Per ulteriori informazioni sui domini, consultare il foglio di lavoro «Quadro».</t>
    </r>
  </si>
  <si>
    <r>
      <rPr>
        <sz val="11"/>
        <color rgb="FF000000"/>
        <rFont val="Calibri"/>
        <family val="2"/>
      </rPr>
      <t xml:space="preserve">A ogni dominio è stata assegnata una serie di indicatori che consentono la misurazione e il monitoraggio del livello di preparazione. I risultati possono essere utilizzati per monitorare il livello di preparazione se la valutazione è effettuata ogni anno (per documentare i progressi). Lo strumento può inoltre essere utilizzato per facilitare una discussione strutturata, sulla base dei risultati dell’autovalutazione. </t>
    </r>
  </si>
  <si>
    <r>
      <rPr>
        <sz val="11"/>
        <color rgb="FF000000"/>
        <rFont val="Calibri"/>
        <family val="2"/>
      </rPr>
      <t xml:space="preserve">Lo strumento HEPSA può agevolare la pianificazione strategica della preparazione alle emergenze di sanità pubblica: individua le lacune </t>
    </r>
    <r>
      <rPr>
        <sz val="11"/>
        <color rgb="FF000000"/>
        <rFont val="Calibri"/>
        <family val="2"/>
      </rPr>
      <t>e indica i miglioramenti da attuare.</t>
    </r>
  </si>
  <si>
    <r>
      <rPr>
        <b/>
        <sz val="14"/>
        <color rgb="FF65B32E"/>
        <rFont val="Tahoma"/>
        <family val="2"/>
      </rPr>
      <t>Istruzioni</t>
    </r>
  </si>
  <si>
    <r>
      <rPr>
        <sz val="11"/>
        <color rgb="FF000000"/>
        <rFont val="Calibri"/>
        <family val="2"/>
      </rPr>
      <t xml:space="preserve">Per ulteriori istruzioni fare riferimento alla seguente pubblicazione dell’ECDC: </t>
    </r>
    <r>
      <rPr>
        <sz val="11"/>
        <color rgb="FF000000"/>
        <rFont val="Calibri"/>
        <family val="2"/>
      </rPr>
      <t xml:space="preserve"> «HEPSA – health emergency preparedness self-assessment tool, user guide» (HEPSA: strumento per l’autovalutazione della preparazione alle emergenze sanitarie, manuale d’uso). Stoccolma: ECDC; 2018.</t>
    </r>
  </si>
  <si>
    <r>
      <rPr>
        <sz val="11"/>
        <color rgb="FF000000"/>
        <rFont val="Calibri"/>
        <family val="2"/>
      </rPr>
      <t xml:space="preserve">In caso di domande relative allo strumento HEPSA, contattare </t>
    </r>
    <r>
      <rPr>
        <b/>
        <sz val="11"/>
        <color rgb="FF000000"/>
        <rFont val="Calibri"/>
        <family val="2"/>
      </rPr>
      <t>preparedness@ecdc.europe.eu</t>
    </r>
  </si>
  <si>
    <r>
      <rPr>
        <sz val="11"/>
        <color rgb="FF000000"/>
        <rFont val="Calibri"/>
        <family val="2"/>
      </rPr>
      <t xml:space="preserve">Un modulo di valutazione è disponibile come download separato. Apprezzeremmo molto il vostro riscontro in modo da poter migliorare ulteriormente lo strumento HEPSA. </t>
    </r>
  </si>
  <si>
    <r>
      <rPr>
        <b/>
        <sz val="14"/>
        <color rgb="FFFFFFFF"/>
        <rFont val="Calibri"/>
        <family val="2"/>
      </rPr>
      <t xml:space="preserve">PROCESSO DI PREPARAZIONE ALLE EMERGENZE DI SANITÀ PUBBLICA </t>
    </r>
  </si>
  <si>
    <r>
      <rPr>
        <sz val="11"/>
        <color rgb="FF000000"/>
        <rFont val="Calibri"/>
        <family val="2"/>
      </rPr>
      <t>Il processo di preparazione alle emergenze di sanità pubblica (PHEP) prende in considerazione sette domini generici: 1. Preparativi e governance pre-evento; 2. Risorse: personale addestrato; 3. Capacità di supporto: sorveglianza; 4. Capacità di supporto: valutazione dei rischi; 5. Gestione della risposta agli eventi; 6. Revisione post-evento; e 7. Attuazione degli insegnamenti appresi. Nell’ambito del processo di PHEP vengono enfatizzate le tre fasi chiave del sistema di preparazione e risposta alle emergenze di sanità pubblica (pre-evento, evento e post-evento).</t>
    </r>
  </si>
  <si>
    <r>
      <rPr>
        <sz val="11"/>
        <color rgb="FF000000"/>
        <rFont val="Calibri"/>
        <family val="2"/>
      </rPr>
      <t>La fase pre-evento comprende i domini e le attività relativi alla pianificazione e alla previsione della PHEP, mentre la fase dell’evento si concentra sull’utilizzo dei piani e delle strutture di preparazione esistenti in risposta a una (potenziale) minaccia per la sanità pubblica. La fase post-evento riguarda il recupero da una minaccia per la sanità pubblica e pone l’accento sul miglioramento costante di tutti i domini e gli elementi rappresentati nel ciclo di PHEP.</t>
    </r>
  </si>
  <si>
    <r>
      <rPr>
        <b/>
        <sz val="14"/>
        <color rgb="FFFFFFFF"/>
        <rFont val="Calibri"/>
        <family val="2"/>
      </rPr>
      <t>Dominio</t>
    </r>
  </si>
  <si>
    <r>
      <rPr>
        <b/>
        <sz val="14"/>
        <color rgb="FFFFFFFF"/>
        <rFont val="Calibri"/>
        <family val="2"/>
      </rPr>
      <t>Spiegazione</t>
    </r>
  </si>
  <si>
    <r>
      <rPr>
        <b/>
        <sz val="14"/>
        <color rgb="FFFFFFFF"/>
        <rFont val="Calibri"/>
        <family val="2"/>
      </rPr>
      <t xml:space="preserve">Numero di indicatori               </t>
    </r>
    <r>
      <rPr>
        <sz val="9"/>
        <color rgb="FFFFFFFF"/>
        <rFont val="Calibri"/>
        <family val="2"/>
      </rPr>
      <t>BSI                                    CSI</t>
    </r>
  </si>
  <si>
    <r>
      <rPr>
        <b/>
        <sz val="12"/>
        <rFont val="Calibri"/>
        <family val="2"/>
      </rPr>
      <t>Pre-evento</t>
    </r>
  </si>
  <si>
    <r>
      <rPr>
        <b/>
        <sz val="12"/>
        <rFont val="Calibri"/>
        <family val="2"/>
      </rPr>
      <t>Preparativi e governance pre-evento</t>
    </r>
  </si>
  <si>
    <r>
      <rPr>
        <sz val="12"/>
        <rFont val="Calibri"/>
        <family val="2"/>
      </rPr>
      <t>Questo dominio rappresenta le strutture e i processi in cui le parti interessate interagiscono e partecipano al processo decisionale relativo alla PHEP. Ciò include, ad esempio, l’istituzione di politiche e leggi nazionali che integrino la preparazione alle emergenze; piani per la preparazione, la risposta e il recupero in caso di emergenza; meccanismi di coordinamento nonché l’attuazione e il monitoraggio relativi.</t>
    </r>
  </si>
  <si>
    <r>
      <rPr>
        <b/>
        <sz val="12"/>
        <rFont val="Calibri"/>
        <family val="2"/>
      </rPr>
      <t>Risorse: personale addestrato</t>
    </r>
  </si>
  <si>
    <r>
      <rPr>
        <sz val="12"/>
        <rFont val="Calibri"/>
        <family val="2"/>
      </rPr>
      <t>Un personale addestrato, per quanto riguarda le risorse umane e l’organizzazione, svolge un ruolo importante nella pianificazione della PHEP. La preparazione di un’organizzazione alle emergenze dipende dalla preparazione e dalle competenze del personale nonché dall’efficienza delle procedure in modo che l’organizzazione possa rispondere in modo efficace alle emergenze di sanità pubblica. L’istruzione, la formazione e le esercitazioni contribuiscono a sviluppare, valutare e migliorare le competenze funzionali e le procedure che consentono a un’organizzazione di rispondere in modo efficiente a un’epidemia o a un’emergenza di sanità pubblica.</t>
    </r>
  </si>
  <si>
    <r>
      <rPr>
        <b/>
        <sz val="12"/>
        <rFont val="Calibri"/>
        <family val="2"/>
      </rPr>
      <t>Capacità di supporto: sorveglianza</t>
    </r>
  </si>
  <si>
    <r>
      <rPr>
        <sz val="12"/>
        <rFont val="Calibri"/>
        <family val="2"/>
      </rPr>
      <t>La sorveglianza, compresi l’allarme rapido e l’informazione sulle epidemie, è un elemento essenziale per rilevare rapidamente i rischi per la sanità pubblica e avviare la valutazione e la gestione di tali rischi. Costituisce altresì una delle capacità essenziali delineate nel quadro di monitoraggio delle capacità essenziali di cui al regolamento sanitario internazionale (RSI). La sorveglianza delle malattie comprende la raccolta, la collazione e l’analisi costanti e sistematiche di dati a fini di sanità pubblica e la divulgazione tempestiva di informazioni relative alla sanità pubblica.</t>
    </r>
  </si>
  <si>
    <r>
      <rPr>
        <b/>
        <sz val="12"/>
        <rFont val="Calibri"/>
        <family val="2"/>
      </rPr>
      <t>Evento</t>
    </r>
  </si>
  <si>
    <r>
      <rPr>
        <b/>
        <sz val="12"/>
        <rFont val="Calibri"/>
        <family val="2"/>
      </rPr>
      <t>Capacità di supporto: valutazione dei rischi</t>
    </r>
  </si>
  <si>
    <r>
      <rPr>
        <sz val="12"/>
        <rFont val="Calibri"/>
        <family val="2"/>
      </rPr>
      <t>La valutazione dei rischi è definita come un processo sistematico, che assegna un livello di rischio a una (potenziale) minaccia per la sanità pubblica derivante da avvisi e allarmi precoci da parte del sistema di sorveglianza di un paese. Di conseguenza, la valutazione dei rischi comprende la raccolta, la valutazione e la documentazione delle informazioni pertinenti al fine di agevolare il processo decisionale di risposta a una minaccia.</t>
    </r>
  </si>
  <si>
    <r>
      <rPr>
        <b/>
        <sz val="12"/>
        <rFont val="Calibri"/>
        <family val="2"/>
      </rPr>
      <t>Gestione della risposta agli eventi</t>
    </r>
  </si>
  <si>
    <r>
      <rPr>
        <sz val="12"/>
        <rFont val="Calibri"/>
        <family val="2"/>
      </rPr>
      <t>La gestione della risposta agli eventi riguarda tutte le strategie e le azioni destinate ad aiutare i paesi a fronteggiare emergenze di sanità pubblica improvvise e significative. Gli eventi di sanità pubblica mostrano se un’organizzazione è in grado di assumere decisioni tempestive, adeguate e scrupolose sulla base di una corretta valutazione della situazione e delle migliori conoscenze disponibili. L’obiettivo della gestione della risposta agli eventi è limitare l’impatto negativo degli eventi di sanità pubblica e ritornare a una situazione di normalità. È responsabilità dei pianificatori della sanità pubblica istituire un sistema funzionale di cooperazione a livello regionale, nazionale e internazionale. Vengono imposti requisiti severi in termini di comunicazione reciproca, scambio di informazioni e trasparenza del processo decisionale. I riferimenti giuridici di tali attività sono reperibili nella legislazione nazionale, nella decisione n. 1082/2013/UE relativa alle minacce per la salute a carattere transfrontaliero e nel RSI.</t>
    </r>
  </si>
  <si>
    <r>
      <rPr>
        <b/>
        <sz val="12"/>
        <color rgb="FFFFFFFF"/>
        <rFont val="Calibri"/>
        <family val="2"/>
      </rPr>
      <t>Post-evento</t>
    </r>
  </si>
  <si>
    <r>
      <rPr>
        <b/>
        <sz val="12"/>
        <color rgb="FFFFFFFF"/>
        <rFont val="Calibri"/>
        <family val="2"/>
      </rPr>
      <t>Revisione post-evento</t>
    </r>
  </si>
  <si>
    <r>
      <rPr>
        <sz val="12"/>
        <color rgb="FFFFFFFF"/>
        <rFont val="Calibri"/>
        <family val="2"/>
      </rPr>
      <t>È importante condurre una revisione post-evento a seguito di un’emergenza di sanità pubblica. La valutazione dell’evento offre l’opportunità di determinare il livello di preparazione di un paese o di una regione e contribuisce a individuare potenziali lacune e settori di miglioramento.</t>
    </r>
  </si>
  <si>
    <r>
      <rPr>
        <b/>
        <sz val="12"/>
        <color rgb="FFFFFFFF"/>
        <rFont val="Calibri"/>
        <family val="2"/>
      </rPr>
      <t>Attuazione degli insegnamenti appresi</t>
    </r>
  </si>
  <si>
    <r>
      <rPr>
        <sz val="12"/>
        <color rgb="FFFFFFFF"/>
        <rFont val="Calibri"/>
        <family val="2"/>
      </rPr>
      <t>Dopo aver valutato i punti di forza e di debolezza del sistema di PHEP durante una valutazione post-evento, i risultati devono essere convertiti in azioni, vale a dire nell’attuazione degli insegnamenti appresi.</t>
    </r>
  </si>
  <si>
    <r>
      <rPr>
        <b/>
        <sz val="18"/>
        <rFont val="Calibri"/>
        <family val="2"/>
      </rPr>
      <t>Preparativi e governance pre-evento</t>
    </r>
  </si>
  <si>
    <r>
      <rPr>
        <b/>
        <sz val="16"/>
        <color rgb="FFFFFFFF"/>
        <rFont val="Calibri"/>
        <family val="2"/>
      </rPr>
      <t>Misura delle prestazioni</t>
    </r>
  </si>
  <si>
    <r>
      <rPr>
        <b/>
        <sz val="11"/>
        <color rgb="FFFFFFFF"/>
        <rFont val="Calibri"/>
        <family val="2"/>
      </rPr>
      <t>OMS</t>
    </r>
  </si>
  <si>
    <r>
      <rPr>
        <b/>
        <sz val="11"/>
        <color rgb="FFFFFFFF"/>
        <rFont val="Calibri"/>
        <family val="2"/>
      </rPr>
      <t xml:space="preserve">JEE </t>
    </r>
  </si>
  <si>
    <r>
      <rPr>
        <b/>
        <sz val="14"/>
        <rFont val="Calibri"/>
        <family val="2"/>
      </rPr>
      <t>Punteggio</t>
    </r>
  </si>
  <si>
    <r>
      <rPr>
        <b/>
        <sz val="16"/>
        <color rgb="FFFFFFFF"/>
        <rFont val="Calibri"/>
        <family val="2"/>
      </rPr>
      <t>Riferimenti</t>
    </r>
  </si>
  <si>
    <r>
      <rPr>
        <b/>
        <sz val="12"/>
        <rFont val="Calibri"/>
        <family val="2"/>
      </rPr>
      <t>n.a./n.n.</t>
    </r>
  </si>
  <si>
    <r>
      <rPr>
        <b/>
        <sz val="11"/>
        <color rgb="FF000000"/>
        <rFont val="Calibri"/>
        <family val="2"/>
      </rPr>
      <t>Osservazioni</t>
    </r>
  </si>
  <si>
    <r>
      <rPr>
        <sz val="11"/>
        <color rgb="FF000000"/>
        <rFont val="Calibri"/>
        <family val="2"/>
      </rPr>
      <t>La preparazione alle emergenze è integrata nelle strategie, nei finanziamenti e nei piani sanitari nazionali.</t>
    </r>
  </si>
  <si>
    <r>
      <rPr>
        <sz val="11"/>
        <color theme="1" tint="0.34998626667073579"/>
        <rFont val="Calibri"/>
        <family val="2"/>
      </rPr>
      <t>G.1
R.1</t>
    </r>
  </si>
  <si>
    <r>
      <rPr>
        <sz val="11"/>
        <color rgb="FF000000"/>
        <rFont val="Calibri"/>
        <family val="2"/>
      </rPr>
      <t>Le politiche multisettoriali di gestione dei rischi in caso di emergenza e la legislazione includono le minacce per la sanità pubblica.</t>
    </r>
  </si>
  <si>
    <r>
      <rPr>
        <sz val="11"/>
        <color theme="1" tint="0.34998626667073579"/>
        <rFont val="Calibri"/>
        <family val="2"/>
      </rPr>
      <t>G.1</t>
    </r>
  </si>
  <si>
    <r>
      <rPr>
        <sz val="11"/>
        <color rgb="FF000000"/>
        <rFont val="Calibri"/>
        <family val="2"/>
      </rPr>
      <t>Un piano nazionale di preparazione alle emergenze di sanità pubblica è elaborato, mantenuto aggiornato o approvato ad es. dall’organo nazionale competente.</t>
    </r>
  </si>
  <si>
    <r>
      <rPr>
        <sz val="11"/>
        <color theme="1" tint="0.34998626667073579"/>
        <rFont val="Calibri"/>
        <family val="2"/>
      </rPr>
      <t>G.2</t>
    </r>
  </si>
  <si>
    <r>
      <rPr>
        <sz val="11"/>
        <color theme="1" tint="0.34998626667073579"/>
        <rFont val="Calibri"/>
        <family val="2"/>
      </rPr>
      <t>R.1.1</t>
    </r>
  </si>
  <si>
    <r>
      <rPr>
        <sz val="11"/>
        <color rgb="FF000000"/>
        <rFont val="Calibri"/>
        <family val="2"/>
      </rPr>
      <t>3.1</t>
    </r>
  </si>
  <si>
    <r>
      <rPr>
        <sz val="11"/>
        <color rgb="FF000000"/>
        <rFont val="Calibri"/>
        <family val="2"/>
      </rPr>
      <t>Il piano nazionale di preparazione alle emergenze di sanità pubblica è attuato.</t>
    </r>
  </si>
  <si>
    <r>
      <rPr>
        <sz val="11"/>
        <color theme="1" tint="0.34998626667073579"/>
        <rFont val="Calibri"/>
        <family val="2"/>
      </rPr>
      <t>G.2</t>
    </r>
  </si>
  <si>
    <r>
      <rPr>
        <sz val="11"/>
        <color theme="1" tint="0.34998626667073579"/>
        <rFont val="Calibri"/>
        <family val="2"/>
      </rPr>
      <t>R.1.1</t>
    </r>
  </si>
  <si>
    <r>
      <rPr>
        <sz val="11"/>
        <color rgb="FF000000"/>
        <rFont val="Calibri"/>
        <family val="2"/>
      </rPr>
      <t>3.2</t>
    </r>
  </si>
  <si>
    <r>
      <rPr>
        <sz val="11"/>
        <color rgb="FF000000"/>
        <rFont val="Calibri"/>
        <family val="2"/>
      </rPr>
      <t>I piani di preparazione sono flessibili e facilmente adattabili.</t>
    </r>
  </si>
  <si>
    <r>
      <rPr>
        <sz val="11"/>
        <color theme="1" tint="0.34998626667073579"/>
        <rFont val="Calibri"/>
        <family val="2"/>
      </rPr>
      <t>G.2</t>
    </r>
  </si>
  <si>
    <r>
      <rPr>
        <sz val="11"/>
        <color rgb="FF000000"/>
        <rFont val="Calibri"/>
        <family val="2"/>
      </rPr>
      <t>3.3</t>
    </r>
  </si>
  <si>
    <r>
      <rPr>
        <sz val="11"/>
        <color rgb="FF000000"/>
        <rFont val="Calibri"/>
        <family val="2"/>
      </rPr>
      <t>La pianificazione della preparazione include la preparazione delle comunità in modo da essere pronti e resistere a incidenti di sanità pubblica e recuperare successivamente.</t>
    </r>
  </si>
  <si>
    <r>
      <rPr>
        <sz val="11"/>
        <color theme="1" tint="0.34998626667073579"/>
        <rFont val="Calibri"/>
        <family val="2"/>
      </rPr>
      <t>G.2</t>
    </r>
  </si>
  <si>
    <r>
      <rPr>
        <sz val="11"/>
        <color rgb="FF000000"/>
        <rFont val="Calibri"/>
        <family val="2"/>
      </rPr>
      <t>La pianificazione della preparazione include un’autovalutazione, che comporta l’individuazione delle lacune e delle possibili soluzioni, le capacità in termini di risorse umane e le parti interessate nazionali pertinenti.</t>
    </r>
  </si>
  <si>
    <r>
      <rPr>
        <sz val="11"/>
        <color theme="1" tint="0.34998626667073579"/>
        <rFont val="Calibri"/>
        <family val="2"/>
      </rPr>
      <t>C.1</t>
    </r>
  </si>
  <si>
    <r>
      <rPr>
        <sz val="11"/>
        <color rgb="FF000000"/>
        <rFont val="Calibri"/>
        <family val="2"/>
      </rPr>
      <t>4.1</t>
    </r>
  </si>
  <si>
    <r>
      <rPr>
        <sz val="11"/>
        <color rgb="FF000000"/>
        <rFont val="Calibri"/>
        <family val="2"/>
      </rPr>
      <t xml:space="preserve">Tale autovalutazione è integrata nel meccanismo finanziario e di pianificazione strategico esistente. </t>
    </r>
  </si>
  <si>
    <r>
      <rPr>
        <sz val="11"/>
        <color theme="1" tint="0.34998626667073579"/>
        <rFont val="Calibri"/>
        <family val="2"/>
      </rPr>
      <t>C.1</t>
    </r>
  </si>
  <si>
    <r>
      <rPr>
        <sz val="11"/>
        <color rgb="FF000000"/>
        <rFont val="Calibri"/>
        <family val="2"/>
      </rPr>
      <t>La pianificazione della preparazione include la valutazione e il rafforzamento delle capacità esistenti (strutture/servizi, attrezzature del personale, piani scritti per la preparazione, procedure operative standard).</t>
    </r>
  </si>
  <si>
    <r>
      <rPr>
        <sz val="11"/>
        <color theme="1" tint="0.34998626667073579"/>
        <rFont val="Calibri"/>
        <family val="2"/>
      </rPr>
      <t>C.1-6</t>
    </r>
  </si>
  <si>
    <r>
      <rPr>
        <sz val="11"/>
        <color rgb="FF000000"/>
        <rFont val="Calibri"/>
        <family val="2"/>
      </rPr>
      <t>5.1</t>
    </r>
  </si>
  <si>
    <r>
      <rPr>
        <sz val="11"/>
        <color rgb="FF000000"/>
        <rFont val="Calibri"/>
        <family val="2"/>
      </rPr>
      <t>I piani di preparazione includono una strategia di rafforzamento delle capacità.</t>
    </r>
  </si>
  <si>
    <r>
      <rPr>
        <sz val="11"/>
        <color theme="1" tint="0.34998626667073579"/>
        <rFont val="Calibri"/>
        <family val="2"/>
      </rPr>
      <t>C.1-6</t>
    </r>
  </si>
  <si>
    <r>
      <rPr>
        <sz val="11"/>
        <color rgb="FF000000"/>
        <rFont val="Calibri"/>
        <family val="2"/>
      </rPr>
      <t>5.2</t>
    </r>
  </si>
  <si>
    <r>
      <rPr>
        <sz val="11"/>
        <color rgb="FF000000"/>
        <rFont val="Calibri"/>
        <family val="2"/>
      </rPr>
      <t>Il sistema di preparazione e risposta alle emergenze di sanità pubblica (comprese le malattie trasmissibili) soddisfa le migliori pratiche dell’UE.</t>
    </r>
  </si>
  <si>
    <r>
      <rPr>
        <sz val="11"/>
        <color theme="1" tint="0.34998626667073579"/>
        <rFont val="Calibri"/>
        <family val="2"/>
      </rPr>
      <t>C.6</t>
    </r>
  </si>
  <si>
    <r>
      <rPr>
        <sz val="11"/>
        <color rgb="FF000000"/>
        <rFont val="Calibri"/>
        <family val="2"/>
      </rPr>
      <t>5.3</t>
    </r>
  </si>
  <si>
    <r>
      <rPr>
        <sz val="11"/>
        <color rgb="FF000000"/>
        <rFont val="Calibri"/>
        <family val="2"/>
      </rPr>
      <t>I piani pandemici sono coerenti con gli orientamenti internazionali (ad es. OMS e UE) disponibili.</t>
    </r>
  </si>
  <si>
    <r>
      <rPr>
        <sz val="11"/>
        <color theme="1" tint="0.34998626667073579"/>
        <rFont val="Calibri"/>
        <family val="2"/>
      </rPr>
      <t>G.2</t>
    </r>
  </si>
  <si>
    <r>
      <rPr>
        <sz val="11"/>
        <color rgb="FF000000"/>
        <rFont val="Calibri"/>
        <family val="2"/>
      </rPr>
      <t>La pianificazione della preparazione include adeguate contromisure mediche per tutelare la salute della popolazione degli Stati membri.</t>
    </r>
  </si>
  <si>
    <r>
      <rPr>
        <sz val="11"/>
        <color theme="1" tint="0.34998626667073579"/>
        <rFont val="Calibri"/>
        <family val="2"/>
      </rPr>
      <t>G.5</t>
    </r>
  </si>
  <si>
    <r>
      <rPr>
        <sz val="11"/>
        <color rgb="FF000000"/>
        <rFont val="Calibri"/>
        <family val="2"/>
      </rPr>
      <t>6.1</t>
    </r>
  </si>
  <si>
    <r>
      <rPr>
        <sz val="11"/>
        <color rgb="FF000000"/>
        <rFont val="Calibri"/>
        <family val="2"/>
      </rPr>
      <t>La pianificazione della preparazione include l’individuazione dei fornitori delle contromisure mediche, anche con riguardo alle capacità e ai tempi di consegna.</t>
    </r>
  </si>
  <si>
    <r>
      <rPr>
        <sz val="11"/>
        <color theme="1" tint="0.34998626667073579"/>
        <rFont val="Calibri"/>
        <family val="2"/>
      </rPr>
      <t>G.5</t>
    </r>
  </si>
  <si>
    <r>
      <rPr>
        <sz val="11"/>
        <color rgb="FF000000"/>
        <rFont val="Calibri"/>
        <family val="2"/>
      </rPr>
      <t>La pianificazione della preparazione assicura la collaborazione intersettoriale nonché ruoli e responsabilità chiaramente definiti per tutte le parti interessate.</t>
    </r>
  </si>
  <si>
    <r>
      <rPr>
        <sz val="11"/>
        <color theme="1" tint="0.34998626667073579"/>
        <rFont val="Calibri"/>
        <family val="2"/>
      </rPr>
      <t xml:space="preserve">R.3 </t>
    </r>
  </si>
  <si>
    <r>
      <rPr>
        <sz val="11"/>
        <color theme="1" tint="0.34998626667073579"/>
        <rFont val="Calibri"/>
        <family val="2"/>
      </rPr>
      <t>R.3.1</t>
    </r>
  </si>
  <si>
    <r>
      <rPr>
        <sz val="11"/>
        <color rgb="FF000000"/>
        <rFont val="Calibri"/>
        <family val="2"/>
      </rPr>
      <t>7.1</t>
    </r>
  </si>
  <si>
    <r>
      <rPr>
        <sz val="11"/>
        <color rgb="FF000000"/>
        <rFont val="Calibri"/>
        <family val="2"/>
      </rPr>
      <t>Esiste un sistema di biosicurezza e bioprotezione esteso a tutta l’amministrazione (vale a dire reti formali e informali) per strutture per esseri umani, animali e agricoltura.</t>
    </r>
  </si>
  <si>
    <r>
      <rPr>
        <sz val="11"/>
        <color theme="1" tint="0.34998626667073579"/>
        <rFont val="Calibri"/>
        <family val="2"/>
      </rPr>
      <t xml:space="preserve">G.3 </t>
    </r>
  </si>
  <si>
    <r>
      <rPr>
        <sz val="11"/>
        <color theme="1" tint="0.34998626667073579"/>
        <rFont val="Calibri"/>
        <family val="2"/>
      </rPr>
      <t>P.6.1</t>
    </r>
  </si>
  <si>
    <r>
      <rPr>
        <sz val="11"/>
        <color rgb="FF000000"/>
        <rFont val="Calibri"/>
        <family val="2"/>
      </rPr>
      <t>7.2</t>
    </r>
  </si>
  <si>
    <r>
      <rPr>
        <sz val="11"/>
        <color rgb="FF000000"/>
        <rFont val="Calibri"/>
        <family val="2"/>
      </rPr>
      <t>Il coordinamento, il comando e il controllo multisettoriali e multilaterali fra le parti interessate si basano su un’infrastruttura consolidata.</t>
    </r>
  </si>
  <si>
    <r>
      <rPr>
        <sz val="11"/>
        <color theme="1" tint="0.34998626667073579"/>
        <rFont val="Calibri"/>
        <family val="2"/>
      </rPr>
      <t xml:space="preserve">G.3 </t>
    </r>
  </si>
  <si>
    <r>
      <rPr>
        <sz val="11"/>
        <color rgb="FF000000"/>
        <rFont val="Calibri"/>
        <family val="2"/>
      </rPr>
      <t>7.3</t>
    </r>
  </si>
  <si>
    <r>
      <rPr>
        <sz val="11"/>
        <color rgb="FF000000"/>
        <rFont val="Calibri"/>
        <family val="2"/>
      </rPr>
      <t>Il coordinamento, il comando e il controllo multisettoriali e multilaterali fra le parti interessate sono costantemente rafforzati durante il processo di pianificazione.</t>
    </r>
  </si>
  <si>
    <r>
      <rPr>
        <sz val="11"/>
        <color theme="1" tint="0.34998626667073579"/>
        <rFont val="Calibri"/>
        <family val="2"/>
      </rPr>
      <t xml:space="preserve">G.3 </t>
    </r>
  </si>
  <si>
    <r>
      <rPr>
        <sz val="11"/>
        <color rgb="FF000000"/>
        <rFont val="Calibri"/>
        <family val="2"/>
      </rPr>
      <t>7.4</t>
    </r>
  </si>
  <si>
    <r>
      <rPr>
        <sz val="11"/>
        <color rgb="FF000000"/>
        <rFont val="Calibri"/>
        <family val="2"/>
      </rPr>
      <t>La pianificazione della preparazione include le capacità di supporto delle operazioni ai livelli di risposta intermedio e comunitario/primario durante un’emergenza di sanità pubblica.</t>
    </r>
  </si>
  <si>
    <r>
      <rPr>
        <sz val="11"/>
        <color theme="1" tint="0.34998626667073579"/>
        <rFont val="Calibri"/>
        <family val="2"/>
      </rPr>
      <t xml:space="preserve">G.3 </t>
    </r>
  </si>
  <si>
    <r>
      <rPr>
        <sz val="11"/>
        <color rgb="FF000000"/>
        <rFont val="Calibri"/>
        <family val="2"/>
      </rPr>
      <t>Rischi e risorse prioritari per la sanità pubblica sono mappati e utilizzati.</t>
    </r>
  </si>
  <si>
    <r>
      <rPr>
        <sz val="11"/>
        <color theme="1" tint="0.34998626667073579"/>
        <rFont val="Calibri"/>
        <family val="2"/>
      </rPr>
      <t xml:space="preserve">C.1 </t>
    </r>
  </si>
  <si>
    <r>
      <rPr>
        <sz val="11"/>
        <color theme="1" tint="0.34998626667073579"/>
        <rFont val="Calibri"/>
        <family val="2"/>
      </rPr>
      <t>R.1.2</t>
    </r>
  </si>
  <si>
    <r>
      <rPr>
        <sz val="11"/>
        <color rgb="FF000000"/>
        <rFont val="Calibri"/>
        <family val="2"/>
      </rPr>
      <t>8.1</t>
    </r>
  </si>
  <si>
    <r>
      <rPr>
        <sz val="11"/>
        <color rgb="FF000000"/>
        <rFont val="Calibri"/>
        <family val="2"/>
      </rPr>
      <t>Si applica la stewardship antimicrobica (insieme di strategie coordinate per migliorare l’utilizzo dei farmaci antimicrobici).</t>
    </r>
  </si>
  <si>
    <r>
      <rPr>
        <sz val="11"/>
        <color theme="1" tint="0.34998626667073579"/>
        <rFont val="Calibri"/>
        <family val="2"/>
      </rPr>
      <t>C.4</t>
    </r>
  </si>
  <si>
    <r>
      <rPr>
        <sz val="11"/>
        <color theme="1" tint="0.34998626667073579"/>
        <rFont val="Calibri"/>
        <family val="2"/>
      </rPr>
      <t>P.3.4</t>
    </r>
  </si>
  <si>
    <r>
      <rPr>
        <sz val="11"/>
        <color rgb="FF000000"/>
        <rFont val="Calibri"/>
        <family val="2"/>
      </rPr>
      <t>8.2</t>
    </r>
  </si>
  <si>
    <r>
      <rPr>
        <sz val="11"/>
        <color rgb="FF000000"/>
        <rFont val="Calibri"/>
        <family val="2"/>
      </rPr>
      <t xml:space="preserve">La preparazione include: la capacità di prevenire, rilevare e gestire le epidemie durante grandi e improvvisi flussi di migranti. </t>
    </r>
  </si>
  <si>
    <r>
      <rPr>
        <sz val="11"/>
        <color theme="1" tint="0.34998626667073579"/>
        <rFont val="Calibri"/>
        <family val="2"/>
      </rPr>
      <t>G.2</t>
    </r>
  </si>
  <si>
    <r>
      <rPr>
        <sz val="11"/>
        <color rgb="FF000000"/>
        <rFont val="Calibri"/>
        <family val="2"/>
      </rPr>
      <t>Esiste un quadro nazionale specifico per le minacce prioritarie (come l’influenza pandemica) in tutti i settori.</t>
    </r>
  </si>
  <si>
    <r>
      <rPr>
        <sz val="11"/>
        <color theme="1" tint="0.34998626667073579"/>
        <rFont val="Calibri"/>
        <family val="2"/>
      </rPr>
      <t>G.2</t>
    </r>
  </si>
  <si>
    <r>
      <rPr>
        <sz val="11"/>
        <color rgb="FF000000"/>
        <rFont val="Calibri"/>
        <family val="2"/>
      </rPr>
      <t>9.1</t>
    </r>
  </si>
  <si>
    <r>
      <rPr>
        <sz val="11"/>
        <color rgb="FF000000"/>
        <rFont val="Calibri"/>
        <family val="2"/>
      </rPr>
      <t>Sono in atto piani di preparazione per gli eventi di rischio biologico, elaborati congiuntamente dai settori della sanità pubblica e da quelli non sanitari, come la protezione civile, il controllo delle frontiere e le dogane.</t>
    </r>
  </si>
  <si>
    <r>
      <rPr>
        <sz val="11"/>
        <color theme="1" tint="0.34998626667073579"/>
        <rFont val="Calibri"/>
        <family val="2"/>
      </rPr>
      <t>G.2</t>
    </r>
  </si>
  <si>
    <r>
      <rPr>
        <sz val="11"/>
        <color theme="1" tint="0.34998626667073579"/>
        <rFont val="Calibri"/>
        <family val="2"/>
      </rPr>
      <t>CE.1</t>
    </r>
  </si>
  <si>
    <r>
      <rPr>
        <sz val="11"/>
        <color rgb="FF000000"/>
        <rFont val="Calibri"/>
        <family val="2"/>
      </rPr>
      <t>9.2</t>
    </r>
  </si>
  <si>
    <r>
      <rPr>
        <sz val="11"/>
        <color rgb="FF000000"/>
        <rFont val="Calibri"/>
        <family val="2"/>
      </rPr>
      <t>Per quanto riguarda la preparazione alle pandemie, una pianificazione e un coordinamento intergovernativi validi rimangono fondamentali e sono guidati dal ministero della sanità.</t>
    </r>
  </si>
  <si>
    <r>
      <rPr>
        <sz val="11"/>
        <color theme="1" tint="0.34998626667073579"/>
        <rFont val="Calibri"/>
        <family val="2"/>
      </rPr>
      <t>G.2</t>
    </r>
  </si>
  <si>
    <r>
      <rPr>
        <sz val="11"/>
        <color rgb="FF000000"/>
        <rFont val="Calibri"/>
        <family val="2"/>
      </rPr>
      <t xml:space="preserve">La preparazione è istituita nelle reti nazionali e regionali. </t>
    </r>
  </si>
  <si>
    <r>
      <rPr>
        <sz val="11"/>
        <color theme="1" tint="0.34998626667073579"/>
        <rFont val="Calibri"/>
        <family val="2"/>
      </rPr>
      <t xml:space="preserve">G.3 </t>
    </r>
  </si>
  <si>
    <r>
      <rPr>
        <sz val="11"/>
        <color rgb="FF000000"/>
        <rFont val="Calibri"/>
        <family val="2"/>
      </rPr>
      <t>È in atto una collaborazione tra i paesi per mantenere elevati livelli di preparazione.</t>
    </r>
  </si>
  <si>
    <r>
      <rPr>
        <sz val="11"/>
        <color rgb="FF000000"/>
        <rFont val="Calibri"/>
        <family val="2"/>
      </rPr>
      <t>Le funzioni e le operazioni dei punti focali nazionali RSI sono in atto secondo le definizione del RSI (2005).</t>
    </r>
  </si>
  <si>
    <r>
      <rPr>
        <sz val="11"/>
        <color theme="1" tint="0.34998626667073579"/>
        <rFont val="Calibri"/>
        <family val="2"/>
      </rPr>
      <t>D.3.2</t>
    </r>
  </si>
  <si>
    <r>
      <rPr>
        <sz val="11"/>
        <color rgb="FF000000"/>
        <rFont val="Calibri"/>
        <family val="2"/>
      </rPr>
      <t>Sono istituite politiche e procedure di comunicazione per sviluppare, coordinare e diffondere le informazioni relative a un evento di interesse per la sanità pubblica.</t>
    </r>
  </si>
  <si>
    <r>
      <rPr>
        <sz val="11"/>
        <color theme="1" tint="0.34998626667073579"/>
        <rFont val="Calibri"/>
        <family val="2"/>
      </rPr>
      <t>C.5</t>
    </r>
  </si>
  <si>
    <r>
      <rPr>
        <sz val="11"/>
        <color theme="1" tint="0.34998626667073579"/>
        <rFont val="Calibri"/>
        <family val="2"/>
      </rPr>
      <t>R.5.1 R.5.2</t>
    </r>
  </si>
  <si>
    <r>
      <rPr>
        <sz val="11"/>
        <color rgb="FF000000"/>
        <rFont val="Calibri"/>
        <family val="2"/>
      </rPr>
      <t>13.1</t>
    </r>
  </si>
  <si>
    <r>
      <rPr>
        <sz val="11"/>
        <color rgb="FF000000"/>
        <rFont val="Calibri"/>
        <family val="2"/>
      </rPr>
      <t>Una strategia di comunicazione garantisce comunicazioni tempestive ed efficaci prima di un evento e durante il suo corso.</t>
    </r>
  </si>
  <si>
    <r>
      <rPr>
        <sz val="11"/>
        <color theme="1" tint="0.34998626667073579"/>
        <rFont val="Calibri"/>
        <family val="2"/>
      </rPr>
      <t>C.5</t>
    </r>
  </si>
  <si>
    <r>
      <rPr>
        <sz val="11"/>
        <color rgb="FF000000"/>
        <rFont val="Calibri"/>
        <family val="2"/>
      </rPr>
      <t>13.2</t>
    </r>
  </si>
  <si>
    <r>
      <rPr>
        <sz val="11"/>
        <color rgb="FF000000"/>
        <rFont val="Calibri"/>
        <family val="2"/>
      </rPr>
      <t>La strategia di comunicazione include un approccio di scalabilità verticale.</t>
    </r>
  </si>
  <si>
    <r>
      <rPr>
        <sz val="11"/>
        <color theme="1" tint="0.34998626667073579"/>
        <rFont val="Calibri"/>
        <family val="2"/>
      </rPr>
      <t>C.5</t>
    </r>
  </si>
  <si>
    <r>
      <rPr>
        <sz val="11"/>
        <color rgb="FF000000"/>
        <rFont val="Calibri"/>
        <family val="2"/>
      </rPr>
      <t>13.3</t>
    </r>
  </si>
  <si>
    <r>
      <rPr>
        <sz val="11"/>
        <color rgb="FF000000"/>
        <rFont val="Calibri"/>
        <family val="2"/>
      </rPr>
      <t>I piani di comunicazione in caso di emergenza rimangono flessibili e aggiornati secondo le necessità.</t>
    </r>
  </si>
  <si>
    <r>
      <rPr>
        <sz val="11"/>
        <color theme="1" tint="0.34998626667073579"/>
        <rFont val="Calibri"/>
        <family val="2"/>
      </rPr>
      <t>C.5</t>
    </r>
  </si>
  <si>
    <r>
      <rPr>
        <sz val="11"/>
        <color rgb="FF000000"/>
        <rFont val="Calibri"/>
        <family val="2"/>
      </rPr>
      <t>13.4</t>
    </r>
  </si>
  <si>
    <r>
      <rPr>
        <sz val="11"/>
        <color rgb="FF000000"/>
        <rFont val="Calibri"/>
        <family val="2"/>
      </rPr>
      <t>I piani di comunicazione in caso di emergenza sono pragmatici e semplici da attuare.</t>
    </r>
  </si>
  <si>
    <r>
      <rPr>
        <sz val="11"/>
        <color theme="1" tint="0.34998626667073579"/>
        <rFont val="Calibri"/>
        <family val="2"/>
      </rPr>
      <t>C.5</t>
    </r>
  </si>
  <si>
    <r>
      <rPr>
        <sz val="11"/>
        <color rgb="FF000000"/>
        <rFont val="Calibri"/>
        <family val="2"/>
      </rPr>
      <t>13.5</t>
    </r>
  </si>
  <si>
    <r>
      <rPr>
        <sz val="11"/>
        <color rgb="FF000000"/>
        <rFont val="Calibri"/>
        <family val="2"/>
      </rPr>
      <t>I piani di comunicazione in caso di emergenza sono testati.</t>
    </r>
  </si>
  <si>
    <r>
      <rPr>
        <sz val="11"/>
        <color theme="1" tint="0.34998626667073579"/>
        <rFont val="Calibri"/>
        <family val="2"/>
      </rPr>
      <t>C.5</t>
    </r>
  </si>
  <si>
    <r>
      <rPr>
        <sz val="11"/>
        <color rgb="FF000000"/>
        <rFont val="Calibri"/>
        <family val="2"/>
      </rPr>
      <t>13.6</t>
    </r>
  </si>
  <si>
    <r>
      <rPr>
        <sz val="11"/>
        <color rgb="FF000000"/>
        <rFont val="Calibri"/>
        <family val="2"/>
      </rPr>
      <t>I piani di comunicazione in caso di emergenza contemplano la possibilità che determinati eventi ricevano maggiore attenzione da parte dei media.</t>
    </r>
  </si>
  <si>
    <r>
      <rPr>
        <sz val="11"/>
        <color theme="1" tint="0.34998626667073579"/>
        <rFont val="Calibri"/>
        <family val="2"/>
      </rPr>
      <t>C.5</t>
    </r>
  </si>
  <si>
    <r>
      <rPr>
        <sz val="11"/>
        <color rgb="FF000000"/>
        <rFont val="Calibri"/>
        <family val="2"/>
      </rPr>
      <t>13.7</t>
    </r>
  </si>
  <si>
    <r>
      <rPr>
        <sz val="11"/>
        <color rgb="FF000000"/>
        <rFont val="Calibri"/>
        <family val="2"/>
      </rPr>
      <t>I piani di comunicazione in caso di emergenza contemplano la possibilità che determinati eventi portino a una maggiore richiesta di informazioni da parte del pubblico.</t>
    </r>
  </si>
  <si>
    <r>
      <rPr>
        <sz val="11"/>
        <color theme="1" tint="0.34998626667073579"/>
        <rFont val="Calibri"/>
        <family val="2"/>
      </rPr>
      <t>C.5</t>
    </r>
  </si>
  <si>
    <r>
      <rPr>
        <sz val="11"/>
        <color rgb="FF000000"/>
        <rFont val="Calibri"/>
        <family val="2"/>
      </rPr>
      <t>13.8</t>
    </r>
  </si>
  <si>
    <r>
      <rPr>
        <sz val="11"/>
        <color rgb="FF000000"/>
        <rFont val="Calibri"/>
        <family val="2"/>
      </rPr>
      <t>Sono istituiti vari canali di comunicazione dei rischi (ad es. sito web, e-mail, linee telefoniche specifiche per tematica).</t>
    </r>
  </si>
  <si>
    <r>
      <rPr>
        <sz val="11"/>
        <color theme="1" tint="0.34998626667073579"/>
        <rFont val="Calibri"/>
        <family val="2"/>
      </rPr>
      <t>C.5</t>
    </r>
  </si>
  <si>
    <r>
      <rPr>
        <sz val="11"/>
        <color rgb="FF000000"/>
        <rFont val="Calibri"/>
        <family val="2"/>
      </rPr>
      <t>13.9</t>
    </r>
  </si>
  <si>
    <r>
      <rPr>
        <sz val="11"/>
        <color rgb="FF000000"/>
        <rFont val="Calibri"/>
        <family val="2"/>
      </rPr>
      <t>Vengono forniti informazioni e orientamenti tempestivi su un evento agli operatori sanitari e ad altri professionisti, in modo che possano rispondere adeguatamente al pubblico.</t>
    </r>
  </si>
  <si>
    <r>
      <rPr>
        <sz val="11"/>
        <color theme="1" tint="0.34998626667073579"/>
        <rFont val="Calibri"/>
        <family val="2"/>
      </rPr>
      <t>C.5</t>
    </r>
  </si>
  <si>
    <r>
      <rPr>
        <b/>
        <sz val="11"/>
        <color rgb="FF000000"/>
        <rFont val="Calibri"/>
        <family val="2"/>
      </rPr>
      <t>BSI</t>
    </r>
  </si>
  <si>
    <r>
      <rPr>
        <b/>
        <sz val="11"/>
        <color rgb="FF000000"/>
        <rFont val="Calibri"/>
        <family val="2"/>
      </rPr>
      <t>CSI</t>
    </r>
  </si>
  <si>
    <t>CHECK BSI</t>
  </si>
  <si>
    <t>CHECK CSI</t>
  </si>
  <si>
    <t>Weighted BSI</t>
  </si>
  <si>
    <t>Weighted ratio CSI</t>
  </si>
  <si>
    <t>score BSI</t>
  </si>
  <si>
    <t>score CSI</t>
  </si>
  <si>
    <t>BSI NA</t>
  </si>
  <si>
    <t>CSI NA</t>
  </si>
  <si>
    <r>
      <rPr>
        <b/>
        <sz val="18"/>
        <rFont val="Calibri"/>
        <family val="2"/>
      </rPr>
      <t>Risorse: personale addestrato</t>
    </r>
  </si>
  <si>
    <r>
      <rPr>
        <b/>
        <sz val="16"/>
        <color rgb="FFFFFFFF"/>
        <rFont val="Calibri"/>
        <family val="2"/>
      </rPr>
      <t>Misura delle prestazioni</t>
    </r>
  </si>
  <si>
    <r>
      <rPr>
        <b/>
        <sz val="11"/>
        <color rgb="FFFFFFFF"/>
        <rFont val="Calibri"/>
        <family val="2"/>
      </rPr>
      <t>OMS</t>
    </r>
  </si>
  <si>
    <r>
      <rPr>
        <b/>
        <sz val="11"/>
        <color rgb="FFFFFFFF"/>
        <rFont val="Calibri"/>
        <family val="2"/>
      </rPr>
      <t xml:space="preserve">JEE </t>
    </r>
  </si>
  <si>
    <r>
      <rPr>
        <b/>
        <sz val="14"/>
        <rFont val="Calibri"/>
        <family val="2"/>
      </rPr>
      <t>Punteggio</t>
    </r>
  </si>
  <si>
    <r>
      <rPr>
        <b/>
        <sz val="16"/>
        <color rgb="FFFFFFFF"/>
        <rFont val="Calibri"/>
        <family val="2"/>
      </rPr>
      <t>Riferimenti</t>
    </r>
  </si>
  <si>
    <r>
      <rPr>
        <b/>
        <sz val="12"/>
        <rFont val="Calibri"/>
        <family val="2"/>
      </rPr>
      <t>n.a./n.n.</t>
    </r>
  </si>
  <si>
    <r>
      <rPr>
        <b/>
        <sz val="11"/>
        <color rgb="FF000000"/>
        <rFont val="Calibri"/>
        <family val="2"/>
      </rPr>
      <t>Osservazioni</t>
    </r>
  </si>
  <si>
    <r>
      <rPr>
        <sz val="11"/>
        <color rgb="FF000000"/>
        <rFont val="Calibri"/>
        <family val="2"/>
      </rPr>
      <t>Le abilità e le competenze del personale addetto alla sanità pubblica sono sufficienti per sostenere la sorveglianza e la risposta a tutti i livelli del sistema sanitario.</t>
    </r>
  </si>
  <si>
    <r>
      <rPr>
        <sz val="11"/>
        <color theme="1" tint="0.34998626667073579"/>
        <rFont val="Calibri"/>
        <family val="2"/>
      </rPr>
      <t>R.2</t>
    </r>
  </si>
  <si>
    <r>
      <rPr>
        <sz val="11"/>
        <color theme="1" tint="0.34998626667073579"/>
        <rFont val="Calibri"/>
        <family val="2"/>
      </rPr>
      <t>D.4.3</t>
    </r>
  </si>
  <si>
    <r>
      <rPr>
        <sz val="11"/>
        <color rgb="FF000000"/>
        <rFont val="Calibri"/>
        <family val="2"/>
      </rPr>
      <t>Sono disponibili risorse umane per attuare i requisiti relativi alle capacità essenziali stabiliti dal RSI.</t>
    </r>
  </si>
  <si>
    <r>
      <rPr>
        <sz val="11"/>
        <color theme="1" tint="0.34998626667073579"/>
        <rFont val="Calibri"/>
        <family val="2"/>
      </rPr>
      <t>R.2</t>
    </r>
  </si>
  <si>
    <r>
      <rPr>
        <sz val="11"/>
        <color theme="1" tint="0.34998626667073579"/>
        <rFont val="Calibri"/>
        <family val="2"/>
      </rPr>
      <t>D.4.1</t>
    </r>
  </si>
  <si>
    <r>
      <rPr>
        <sz val="11"/>
        <color rgb="FF000000"/>
        <rFont val="Calibri"/>
        <family val="2"/>
      </rPr>
      <t>È assicurata la disponibilità di personale competente in materia di sanità pubblica per la continuità dei servizi sanitari.</t>
    </r>
  </si>
  <si>
    <r>
      <rPr>
        <sz val="11"/>
        <color theme="1" tint="0.34998626667073579"/>
        <rFont val="Calibri"/>
        <family val="2"/>
      </rPr>
      <t>R.2</t>
    </r>
  </si>
  <si>
    <r>
      <rPr>
        <sz val="11"/>
        <color rgb="FF000000"/>
        <rFont val="Calibri"/>
        <family val="2"/>
      </rPr>
      <t>L’istruzione, la formazione e le esercitazioni sono supportate a livello strategico e operativo di un’organizzazione.</t>
    </r>
  </si>
  <si>
    <r>
      <rPr>
        <sz val="11"/>
        <color theme="1" tint="0.34998626667073579"/>
        <rFont val="Calibri"/>
        <family val="2"/>
      </rPr>
      <t>R.2</t>
    </r>
  </si>
  <si>
    <r>
      <rPr>
        <sz val="11"/>
        <color rgb="FF000000"/>
        <rFont val="Calibri"/>
        <family val="2"/>
      </rPr>
      <t>4.1</t>
    </r>
  </si>
  <si>
    <r>
      <rPr>
        <sz val="11"/>
        <color rgb="FF000000"/>
        <rFont val="Calibri"/>
        <family val="2"/>
      </rPr>
      <t>L’istruzione, la formazione e le esercitazioni fanno parte delle attività di pianificazione della preparazione di un’organizzazione.</t>
    </r>
  </si>
  <si>
    <r>
      <rPr>
        <sz val="11"/>
        <color theme="1" tint="0.34998626667073579"/>
        <rFont val="Calibri"/>
        <family val="2"/>
      </rPr>
      <t>R.2</t>
    </r>
  </si>
  <si>
    <r>
      <rPr>
        <sz val="11"/>
        <color rgb="FF000000"/>
        <rFont val="Calibri"/>
        <family val="2"/>
      </rPr>
      <t>Il livello di preparazione viene valutato mediante esercitazioni di simulazione.</t>
    </r>
  </si>
  <si>
    <r>
      <rPr>
        <sz val="11"/>
        <color rgb="FF000000"/>
        <rFont val="Calibri"/>
        <family val="2"/>
      </rPr>
      <t>5.1</t>
    </r>
  </si>
  <si>
    <r>
      <rPr>
        <sz val="11"/>
        <color rgb="FF000000"/>
        <rFont val="Calibri"/>
        <family val="2"/>
      </rPr>
      <t>Le organizzazioni partner pertinenti partecipano a esercitazioni al fine di migliorare la comprensione dei rispettivi piani di risposta.</t>
    </r>
  </si>
  <si>
    <r>
      <rPr>
        <sz val="11"/>
        <color theme="1" tint="0.34998626667073579"/>
        <rFont val="Calibri"/>
        <family val="2"/>
      </rPr>
      <t>R.2</t>
    </r>
  </si>
  <si>
    <r>
      <rPr>
        <sz val="11"/>
        <color rgb="FF000000"/>
        <rFont val="Calibri"/>
        <family val="2"/>
      </rPr>
      <t>Si utilizzano formazioni, esercitazioni e revisioni degli incidenti al fine di comprendere e migliorare le procedure di gestione dei rischi e rafforzare le capacità.</t>
    </r>
  </si>
  <si>
    <r>
      <rPr>
        <sz val="11"/>
        <color theme="1" tint="0.34998626667073579"/>
        <rFont val="Calibri"/>
        <family val="2"/>
      </rPr>
      <t>R.2</t>
    </r>
  </si>
  <si>
    <r>
      <rPr>
        <sz val="11"/>
        <color rgb="FF000000"/>
        <rFont val="Calibri"/>
        <family val="2"/>
      </rPr>
      <t>6.1</t>
    </r>
  </si>
  <si>
    <r>
      <rPr>
        <sz val="11"/>
        <color rgb="FF000000"/>
        <rFont val="Calibri"/>
        <family val="2"/>
      </rPr>
      <t>Le esercitazioni si basano su uno scenario e sono adattate al contesto (ad es. locale, regionale, nazionale e internazionale).</t>
    </r>
  </si>
  <si>
    <r>
      <rPr>
        <sz val="11"/>
        <color theme="1" tint="0.34998626667073579"/>
        <rFont val="Calibri"/>
        <family val="2"/>
      </rPr>
      <t>R.2</t>
    </r>
  </si>
  <si>
    <r>
      <rPr>
        <sz val="11"/>
        <color rgb="FF000000"/>
        <rFont val="Calibri"/>
        <family val="2"/>
      </rPr>
      <t>6.2</t>
    </r>
  </si>
  <si>
    <r>
      <rPr>
        <sz val="11"/>
        <color rgb="FF000000"/>
        <rFont val="Calibri"/>
        <family val="2"/>
      </rPr>
      <t>Per eseguire un’efficace esercitazione di simulazione, il gruppo di pianificazione ha un mandato chiaro e l’autorità per pianificare, condurre e valutare l’esercitazione.</t>
    </r>
  </si>
  <si>
    <r>
      <rPr>
        <sz val="11"/>
        <color theme="1" tint="0.34998626667073579"/>
        <rFont val="Calibri"/>
        <family val="2"/>
      </rPr>
      <t>R.2</t>
    </r>
  </si>
  <si>
    <r>
      <rPr>
        <sz val="11"/>
        <color rgb="FF000000"/>
        <rFont val="Calibri"/>
        <family val="2"/>
      </rPr>
      <t>6.3</t>
    </r>
  </si>
  <si>
    <r>
      <rPr>
        <sz val="11"/>
        <color rgb="FF000000"/>
        <rFont val="Calibri"/>
        <family val="2"/>
      </rPr>
      <t>La finalità di un’esercitazione di simulazione è individuare i settori di miglioramento.</t>
    </r>
  </si>
  <si>
    <r>
      <rPr>
        <sz val="11"/>
        <color theme="1" tint="0.34998626667073579"/>
        <rFont val="Calibri"/>
        <family val="2"/>
      </rPr>
      <t>R.2</t>
    </r>
  </si>
  <si>
    <r>
      <rPr>
        <sz val="11"/>
        <color rgb="FF000000"/>
        <rFont val="Calibri"/>
        <family val="2"/>
      </rPr>
      <t>Le esercitazioni sono condotte per testare l’effettiva funzionalità delle capacità essenziali stabilite dal RSI.</t>
    </r>
  </si>
  <si>
    <r>
      <rPr>
        <sz val="11"/>
        <color theme="1" tint="0.34998626667073579"/>
        <rFont val="Calibri"/>
        <family val="2"/>
      </rPr>
      <t>R.2</t>
    </r>
  </si>
  <si>
    <r>
      <rPr>
        <sz val="11"/>
        <color rgb="FF000000"/>
        <rFont val="Calibri"/>
        <family val="2"/>
      </rPr>
      <t>Vengono valutati gli scopi e gli obiettivi iniziali dell’istruzione, della formazione e delle esercitazioni di simulazione e gli insegnamenti appresi sono documentati in una relazione.</t>
    </r>
  </si>
  <si>
    <r>
      <rPr>
        <sz val="11"/>
        <color theme="1" tint="0.34998626667073579"/>
        <rFont val="Calibri"/>
        <family val="2"/>
      </rPr>
      <t>R.2</t>
    </r>
  </si>
  <si>
    <r>
      <rPr>
        <b/>
        <sz val="11"/>
        <color rgb="FF000000"/>
        <rFont val="Calibri"/>
        <family val="2"/>
      </rPr>
      <t>BSI</t>
    </r>
  </si>
  <si>
    <r>
      <rPr>
        <b/>
        <sz val="11"/>
        <color rgb="FF000000"/>
        <rFont val="Calibri"/>
        <family val="2"/>
      </rPr>
      <t>CSI</t>
    </r>
  </si>
  <si>
    <t>Complete the yellow section by putting a '1' in the relevant percentage box, or N/A if the measure isn't applicable to your country</t>
  </si>
  <si>
    <t>CHECK BSI</t>
  </si>
  <si>
    <t>CHECK CSI</t>
  </si>
  <si>
    <t>Weighted BSI</t>
  </si>
  <si>
    <t>Weighted ratio CSI</t>
  </si>
  <si>
    <t>score BSI</t>
  </si>
  <si>
    <t>score CSI</t>
  </si>
  <si>
    <t>BSI NA</t>
  </si>
  <si>
    <t>CSI NA</t>
  </si>
  <si>
    <r>
      <rPr>
        <b/>
        <sz val="18"/>
        <rFont val="Calibri"/>
        <family val="2"/>
      </rPr>
      <t>Capacità di supporto: Sorveglianza</t>
    </r>
  </si>
  <si>
    <r>
      <rPr>
        <b/>
        <sz val="16"/>
        <color rgb="FFFFFFFF"/>
        <rFont val="Calibri"/>
        <family val="2"/>
      </rPr>
      <t>Misura delle prestazioni</t>
    </r>
  </si>
  <si>
    <r>
      <rPr>
        <b/>
        <sz val="11"/>
        <color rgb="FFFFFFFF"/>
        <rFont val="Calibri"/>
        <family val="2"/>
      </rPr>
      <t>OMS</t>
    </r>
  </si>
  <si>
    <r>
      <rPr>
        <b/>
        <sz val="11"/>
        <color rgb="FFFFFFFF"/>
        <rFont val="Calibri"/>
        <family val="2"/>
      </rPr>
      <t xml:space="preserve">JEE </t>
    </r>
  </si>
  <si>
    <r>
      <rPr>
        <b/>
        <sz val="14"/>
        <rFont val="Calibri"/>
        <family val="2"/>
      </rPr>
      <t>Punteggio</t>
    </r>
  </si>
  <si>
    <r>
      <rPr>
        <b/>
        <sz val="16"/>
        <color rgb="FFFFFFFF"/>
        <rFont val="Calibri"/>
        <family val="2"/>
      </rPr>
      <t>Riferimenti</t>
    </r>
  </si>
  <si>
    <r>
      <rPr>
        <b/>
        <sz val="12"/>
        <rFont val="Calibri"/>
        <family val="2"/>
      </rPr>
      <t>n.a./n.n.</t>
    </r>
  </si>
  <si>
    <r>
      <rPr>
        <b/>
        <sz val="11"/>
        <color rgb="FF000000"/>
        <rFont val="Calibri"/>
        <family val="2"/>
      </rPr>
      <t>Osservazioni</t>
    </r>
  </si>
  <si>
    <r>
      <rPr>
        <sz val="11"/>
        <color rgb="FF000000"/>
        <rFont val="Calibri"/>
        <family val="2"/>
      </rPr>
      <t xml:space="preserve"> </t>
    </r>
  </si>
  <si>
    <r>
      <rPr>
        <sz val="11"/>
        <color rgb="FF000000"/>
        <rFont val="Calibri"/>
        <family val="2"/>
      </rPr>
      <t>Esiste un sistema di sorveglianza basato su indicatori.</t>
    </r>
  </si>
  <si>
    <r>
      <rPr>
        <sz val="11"/>
        <color theme="1" tint="0.34998626667073579"/>
        <rFont val="Calibri"/>
        <family val="2"/>
      </rPr>
      <t>C.2</t>
    </r>
  </si>
  <si>
    <r>
      <rPr>
        <sz val="11"/>
        <color rgb="FF9BBB59" tint="-0.49989318521683401"/>
        <rFont val="Calibri"/>
        <family val="2"/>
      </rPr>
      <t>D.2.1</t>
    </r>
  </si>
  <si>
    <r>
      <rPr>
        <sz val="11"/>
        <color rgb="FF000000"/>
        <rFont val="Calibri"/>
        <family val="2"/>
      </rPr>
      <t>1.1</t>
    </r>
  </si>
  <si>
    <r>
      <rPr>
        <sz val="11"/>
        <color rgb="FF000000"/>
        <rFont val="Calibri"/>
        <family val="2"/>
      </rPr>
      <t>Tali indicatori sono definiti in protocolli, per consentire un follow-up tempestivo.</t>
    </r>
  </si>
  <si>
    <r>
      <rPr>
        <sz val="11"/>
        <color theme="1" tint="0.34998626667073579"/>
        <rFont val="Calibri"/>
        <family val="2"/>
      </rPr>
      <t>C.2</t>
    </r>
  </si>
  <si>
    <r>
      <rPr>
        <sz val="11"/>
        <color rgb="FF000000"/>
        <rFont val="Calibri"/>
        <family val="2"/>
      </rPr>
      <t>Esiste un sistema di informazione sulle epidemie.</t>
    </r>
  </si>
  <si>
    <r>
      <rPr>
        <sz val="11"/>
        <color theme="1" tint="0.34998626667073579"/>
        <rFont val="Calibri"/>
        <family val="2"/>
      </rPr>
      <t>C.2</t>
    </r>
  </si>
  <si>
    <r>
      <rPr>
        <sz val="11"/>
        <color rgb="FF9BBB59" tint="-0.49989318521683401"/>
        <rFont val="Calibri"/>
        <family val="2"/>
      </rPr>
      <t>D.2.1 D.2.4</t>
    </r>
  </si>
  <si>
    <r>
      <rPr>
        <sz val="11"/>
        <color rgb="FF000000"/>
        <rFont val="Calibri"/>
        <family val="2"/>
      </rPr>
      <t>2.1</t>
    </r>
  </si>
  <si>
    <r>
      <rPr>
        <sz val="11"/>
        <color rgb="FF000000"/>
        <rFont val="Calibri"/>
        <family val="2"/>
      </rPr>
      <t>Gli eventi di interesse per la sanità pubblica sono definiti in protocolli, per consentire un follow-up tempestivo.</t>
    </r>
  </si>
  <si>
    <r>
      <rPr>
        <sz val="11"/>
        <color theme="1" tint="0.34998626667073579"/>
        <rFont val="Calibri"/>
        <family val="2"/>
      </rPr>
      <t>C.2</t>
    </r>
  </si>
  <si>
    <r>
      <rPr>
        <sz val="11"/>
        <color rgb="FF000000"/>
        <rFont val="Calibri"/>
        <family val="2"/>
      </rPr>
      <t>2.3</t>
    </r>
  </si>
  <si>
    <r>
      <rPr>
        <sz val="11"/>
        <color rgb="FF000000"/>
        <rFont val="Calibri"/>
        <family val="2"/>
      </rPr>
      <t>Il sistema di sorveglianza fornisce una segnalazione in tempo reale dei dati pertinenti.</t>
    </r>
  </si>
  <si>
    <r>
      <rPr>
        <sz val="11"/>
        <color theme="1" tint="0.34998626667073579"/>
        <rFont val="Calibri"/>
        <family val="2"/>
      </rPr>
      <t>C.2</t>
    </r>
  </si>
  <si>
    <r>
      <rPr>
        <sz val="11"/>
        <color rgb="FF9BBB59" tint="-0.49989318521683401"/>
        <rFont val="Calibri"/>
        <family val="2"/>
      </rPr>
      <t>D.2.2</t>
    </r>
  </si>
  <si>
    <r>
      <rPr>
        <sz val="11"/>
        <color rgb="FF000000"/>
        <rFont val="Calibri"/>
        <family val="2"/>
      </rPr>
      <t>2.4</t>
    </r>
  </si>
  <si>
    <r>
      <rPr>
        <sz val="11"/>
        <color rgb="FF000000"/>
        <rFont val="Calibri"/>
        <family val="2"/>
      </rPr>
      <t>Il sistema di sorveglianza è sensibile e flessibile, in modo da rilevare casi o eventi in fase iniziale.</t>
    </r>
  </si>
  <si>
    <r>
      <rPr>
        <sz val="11"/>
        <color theme="1" tint="0.34998626667073579"/>
        <rFont val="Calibri"/>
        <family val="2"/>
      </rPr>
      <t>C.2</t>
    </r>
  </si>
  <si>
    <r>
      <rPr>
        <sz val="11"/>
        <color rgb="FF000000"/>
        <rFont val="Calibri"/>
        <family val="2"/>
      </rPr>
      <t>2.5</t>
    </r>
  </si>
  <si>
    <r>
      <rPr>
        <sz val="11"/>
        <color rgb="FF000000"/>
        <rFont val="Calibri"/>
        <family val="2"/>
      </rPr>
      <t xml:space="preserve">Il sistema di sorveglianza ottiene informazioni da un’ampia varietà di risorse diverse e affidabili. </t>
    </r>
  </si>
  <si>
    <r>
      <rPr>
        <sz val="11"/>
        <color theme="1" tint="0.34998626667073579"/>
        <rFont val="Calibri"/>
        <family val="2"/>
      </rPr>
      <t>C.2</t>
    </r>
  </si>
  <si>
    <r>
      <rPr>
        <sz val="11"/>
        <color rgb="FF000000"/>
        <rFont val="Calibri"/>
        <family val="2"/>
      </rPr>
      <t>2.6</t>
    </r>
  </si>
  <si>
    <r>
      <rPr>
        <sz val="11"/>
        <color rgb="FF000000"/>
        <rFont val="Calibri"/>
        <family val="2"/>
      </rPr>
      <t>La rete di sorveglianza include informazioni provenienti da sistemi di sorveglianza veterinaria.</t>
    </r>
  </si>
  <si>
    <r>
      <rPr>
        <sz val="11"/>
        <color theme="1" tint="0.34998626667073579"/>
        <rFont val="Calibri"/>
        <family val="2"/>
      </rPr>
      <t>C.2</t>
    </r>
  </si>
  <si>
    <r>
      <rPr>
        <sz val="11"/>
        <color rgb="FF000000"/>
        <rFont val="Calibri"/>
        <family val="2"/>
      </rPr>
      <t>2.7</t>
    </r>
  </si>
  <si>
    <r>
      <rPr>
        <sz val="11"/>
        <color rgb="FF000000"/>
        <rFont val="Calibri"/>
        <family val="2"/>
      </rPr>
      <t>La rete di sorveglianza include informazioni provenienti da sistemi di sorveglianza entomologica.</t>
    </r>
  </si>
  <si>
    <r>
      <rPr>
        <sz val="11"/>
        <color theme="1" tint="0.34998626667073579"/>
        <rFont val="Calibri"/>
        <family val="2"/>
      </rPr>
      <t>C.2</t>
    </r>
  </si>
  <si>
    <r>
      <rPr>
        <sz val="11"/>
        <color rgb="FF000000"/>
        <rFont val="Calibri"/>
        <family val="2"/>
      </rPr>
      <t>2.8</t>
    </r>
  </si>
  <si>
    <r>
      <rPr>
        <sz val="11"/>
        <color rgb="FF000000"/>
        <rFont val="Calibri"/>
        <family val="2"/>
      </rPr>
      <t>La rete di sorveglianza include informazioni provenienti da sistemi di sorveglianza ambientale.</t>
    </r>
  </si>
  <si>
    <r>
      <rPr>
        <sz val="11"/>
        <color theme="1" tint="0.34998626667073579"/>
        <rFont val="Calibri"/>
        <family val="2"/>
      </rPr>
      <t>C.2</t>
    </r>
  </si>
  <si>
    <r>
      <rPr>
        <sz val="11"/>
        <color rgb="FF000000"/>
        <rFont val="Calibri"/>
        <family val="2"/>
      </rPr>
      <t>2.9</t>
    </r>
  </si>
  <si>
    <r>
      <rPr>
        <sz val="11"/>
        <color rgb="FF000000"/>
        <rFont val="Calibri"/>
        <family val="2"/>
      </rPr>
      <t>La rete di sorveglianza include informazioni provenienti da sistemi di sorveglianza meteorologica.</t>
    </r>
  </si>
  <si>
    <r>
      <rPr>
        <sz val="11"/>
        <color theme="1" tint="0.34998626667073579"/>
        <rFont val="Calibri"/>
        <family val="2"/>
      </rPr>
      <t>C.2</t>
    </r>
  </si>
  <si>
    <r>
      <rPr>
        <sz val="11"/>
        <color rgb="FF000000"/>
        <rFont val="Calibri"/>
        <family val="2"/>
      </rPr>
      <t>2.10</t>
    </r>
  </si>
  <si>
    <r>
      <rPr>
        <sz val="11"/>
        <color rgb="FF000000"/>
        <rFont val="Calibri"/>
        <family val="2"/>
      </rPr>
      <t>La rete di sorveglianza include informazioni provenienti da sistemi di sorveglianza microbiologica.</t>
    </r>
  </si>
  <si>
    <r>
      <rPr>
        <sz val="11"/>
        <color theme="1" tint="0.34998626667073579"/>
        <rFont val="Calibri"/>
        <family val="2"/>
      </rPr>
      <t>C.2</t>
    </r>
  </si>
  <si>
    <r>
      <rPr>
        <sz val="11"/>
        <color rgb="FF000000"/>
        <rFont val="Calibri"/>
        <family val="2"/>
      </rPr>
      <t>Il sistema di sorveglianza genera un segnale di allarme rapido per un possibile evento di interesse per la sanità pubblica.</t>
    </r>
  </si>
  <si>
    <r>
      <rPr>
        <sz val="11"/>
        <color theme="1" tint="0.34998626667073579"/>
        <rFont val="Calibri"/>
        <family val="2"/>
      </rPr>
      <t>C.2</t>
    </r>
  </si>
  <si>
    <r>
      <rPr>
        <sz val="11"/>
        <color rgb="FF000000"/>
        <rFont val="Calibri"/>
        <family val="2"/>
      </rPr>
      <t>È istituita la partecipazione alle reti di sorveglianza dell’UE.</t>
    </r>
  </si>
  <si>
    <r>
      <rPr>
        <sz val="11"/>
        <color theme="1" tint="0.34998626667073579"/>
        <rFont val="Calibri"/>
        <family val="2"/>
      </rPr>
      <t>C.2</t>
    </r>
  </si>
  <si>
    <r>
      <rPr>
        <sz val="11"/>
        <color rgb="FF9BBB59" tint="-0.49989318521683401"/>
        <rFont val="Calibri"/>
        <family val="2"/>
      </rPr>
      <t>D.2.2</t>
    </r>
  </si>
  <si>
    <r>
      <rPr>
        <sz val="11"/>
        <color rgb="FF000000"/>
        <rFont val="Calibri"/>
        <family val="2"/>
      </rPr>
      <t>Il sistema di sorveglianza è conforme agli standard dell’UE e dell’OMS per quanto riguarda i dati epidemiologici di tutte le malattie sotto sorveglianza dell’UE, le rispettive definizioni dei casi e i protocolli di segnalazione.</t>
    </r>
  </si>
  <si>
    <r>
      <rPr>
        <sz val="11"/>
        <color theme="1" tint="0.34998626667073579"/>
        <rFont val="Calibri"/>
        <family val="2"/>
      </rPr>
      <t>C.2</t>
    </r>
  </si>
  <si>
    <r>
      <rPr>
        <sz val="11"/>
        <color rgb="FF9BBB59" tint="-0.49989318521683401"/>
        <rFont val="Calibri"/>
        <family val="2"/>
      </rPr>
      <t>D.2.2</t>
    </r>
  </si>
  <si>
    <r>
      <rPr>
        <sz val="11"/>
        <color rgb="FF000000"/>
        <rFont val="Calibri"/>
        <family val="2"/>
      </rPr>
      <t>I dati di sorveglianza sono sistematicamente e regolarmente comunicati ai settori e alle parti interessate pertinenti.</t>
    </r>
  </si>
  <si>
    <r>
      <rPr>
        <sz val="11"/>
        <color theme="1" tint="0.34998626667073579"/>
        <rFont val="Calibri"/>
        <family val="2"/>
      </rPr>
      <t>C.2</t>
    </r>
  </si>
  <si>
    <r>
      <rPr>
        <sz val="11"/>
        <color rgb="FF000000"/>
        <rFont val="Calibri"/>
        <family val="2"/>
      </rPr>
      <t>6.1</t>
    </r>
  </si>
  <si>
    <r>
      <rPr>
        <sz val="11"/>
        <color rgb="FF000000"/>
        <rFont val="Calibri"/>
        <family val="2"/>
      </rPr>
      <t>Tutti i sistemi di sorveglianza pertinenti sono integrati in una rete che scambia costantemente informazioni.</t>
    </r>
  </si>
  <si>
    <r>
      <rPr>
        <sz val="11"/>
        <color theme="1" tint="0.34998626667073579"/>
        <rFont val="Calibri"/>
        <family val="2"/>
      </rPr>
      <t>C.2</t>
    </r>
  </si>
  <si>
    <r>
      <rPr>
        <sz val="11"/>
        <color rgb="FF9BBB59" tint="-0.49989318521683401"/>
        <rFont val="Calibri"/>
        <family val="2"/>
      </rPr>
      <t>D.2.2</t>
    </r>
  </si>
  <si>
    <r>
      <rPr>
        <sz val="11"/>
        <color rgb="FF000000"/>
        <rFont val="Calibri"/>
        <family val="2"/>
      </rPr>
      <t>6.2</t>
    </r>
  </si>
  <si>
    <r>
      <rPr>
        <sz val="11"/>
        <color rgb="FF000000"/>
        <rFont val="Calibri"/>
        <family val="2"/>
      </rPr>
      <t>Esistono reti e protocolli di segnalazione.</t>
    </r>
  </si>
  <si>
    <r>
      <rPr>
        <sz val="11"/>
        <color theme="1" tint="0.34998626667073579"/>
        <rFont val="Calibri"/>
        <family val="2"/>
      </rPr>
      <t>C.2</t>
    </r>
  </si>
  <si>
    <r>
      <rPr>
        <sz val="11"/>
        <color rgb="FF9BBB59" tint="-0.49989318521683401"/>
        <rFont val="Calibri"/>
        <family val="2"/>
      </rPr>
      <t>D.2.2 D.3.2</t>
    </r>
  </si>
  <si>
    <r>
      <rPr>
        <sz val="11"/>
        <color rgb="FF000000"/>
        <rFont val="Calibri"/>
        <family val="2"/>
      </rPr>
      <t>6.3</t>
    </r>
  </si>
  <si>
    <r>
      <rPr>
        <sz val="11"/>
        <color rgb="FF000000"/>
        <rFont val="Calibri"/>
        <family val="2"/>
      </rPr>
      <t>Il sistema di sorveglianza è in grado di fornire le informazioni necessarie per dare indicazioni e consulenza in merito alla risposta.</t>
    </r>
  </si>
  <si>
    <r>
      <rPr>
        <sz val="11"/>
        <color theme="1" tint="0.34998626667073579"/>
        <rFont val="Calibri"/>
        <family val="2"/>
      </rPr>
      <t>C.2</t>
    </r>
  </si>
  <si>
    <r>
      <rPr>
        <sz val="11"/>
        <color rgb="FF9BBB59" tint="-0.49989318521683401"/>
        <rFont val="Calibri"/>
        <family val="2"/>
      </rPr>
      <t>D.2.3</t>
    </r>
  </si>
  <si>
    <r>
      <rPr>
        <b/>
        <sz val="11"/>
        <color rgb="FF000000"/>
        <rFont val="Calibri"/>
        <family val="2"/>
      </rPr>
      <t>BSI</t>
    </r>
  </si>
  <si>
    <r>
      <rPr>
        <b/>
        <sz val="11"/>
        <color rgb="FF000000"/>
        <rFont val="Calibri"/>
        <family val="2"/>
      </rPr>
      <t>CSI</t>
    </r>
  </si>
  <si>
    <t>CHECK BSI</t>
  </si>
  <si>
    <t>CHECK CSI</t>
  </si>
  <si>
    <t>Weighted BSI</t>
  </si>
  <si>
    <t>Weighted ratio CSI</t>
  </si>
  <si>
    <t>score BSI</t>
  </si>
  <si>
    <t>score CSI</t>
  </si>
  <si>
    <t>BSI NA</t>
  </si>
  <si>
    <t>CSI NA</t>
  </si>
  <si>
    <r>
      <rPr>
        <b/>
        <sz val="18"/>
        <rFont val="Calibri"/>
        <family val="2"/>
      </rPr>
      <t>Capacità di supporto: Valutazione dei rischi</t>
    </r>
  </si>
  <si>
    <r>
      <rPr>
        <b/>
        <sz val="16"/>
        <color rgb="FFFFFFFF"/>
        <rFont val="Calibri"/>
        <family val="2"/>
      </rPr>
      <t>Misura delle prestazioni</t>
    </r>
  </si>
  <si>
    <r>
      <rPr>
        <b/>
        <sz val="11"/>
        <color rgb="FFFFFFFF"/>
        <rFont val="Calibri"/>
        <family val="2"/>
      </rPr>
      <t>OMS</t>
    </r>
  </si>
  <si>
    <r>
      <rPr>
        <b/>
        <sz val="11"/>
        <color rgb="FFFFFFFF"/>
        <rFont val="Calibri"/>
        <family val="2"/>
      </rPr>
      <t xml:space="preserve">JEE </t>
    </r>
  </si>
  <si>
    <r>
      <rPr>
        <b/>
        <sz val="14"/>
        <rFont val="Calibri"/>
        <family val="2"/>
      </rPr>
      <t>Punteggio</t>
    </r>
  </si>
  <si>
    <r>
      <rPr>
        <b/>
        <sz val="16"/>
        <color rgb="FFFFFFFF"/>
        <rFont val="Calibri"/>
        <family val="2"/>
      </rPr>
      <t>Riferimenti</t>
    </r>
  </si>
  <si>
    <r>
      <rPr>
        <b/>
        <sz val="12"/>
        <rFont val="Calibri"/>
        <family val="2"/>
      </rPr>
      <t>n.a./n.n.</t>
    </r>
  </si>
  <si>
    <r>
      <rPr>
        <b/>
        <sz val="11"/>
        <color rgb="FF000000"/>
        <rFont val="Calibri"/>
        <family val="2"/>
      </rPr>
      <t>Osservazioni</t>
    </r>
  </si>
  <si>
    <r>
      <rPr>
        <sz val="11"/>
        <color rgb="FF000000"/>
        <rFont val="Calibri"/>
        <family val="2"/>
      </rPr>
      <t>Gli avvisi e gli allarmi rapidi vengono valutati sulla base di un’analisi congiunta della sorveglianza e di altri dati disponibili.</t>
    </r>
  </si>
  <si>
    <r>
      <rPr>
        <sz val="11"/>
        <color theme="1" tint="0.34998626667073579"/>
        <rFont val="Calibri"/>
        <family val="2"/>
      </rPr>
      <t>C.1</t>
    </r>
  </si>
  <si>
    <r>
      <rPr>
        <sz val="11"/>
        <color rgb="FF000000"/>
        <rFont val="Calibri"/>
        <family val="2"/>
      </rPr>
      <t>Un gruppo di valutazione dei rischi è riunito per valutare i rischi di un (possibile) evento di interesse per la sanità pubblica.</t>
    </r>
  </si>
  <si>
    <r>
      <rPr>
        <sz val="11"/>
        <color theme="1" tint="0.34998626667073579"/>
        <rFont val="Calibri"/>
        <family val="2"/>
      </rPr>
      <t>C.1</t>
    </r>
  </si>
  <si>
    <r>
      <rPr>
        <sz val="11"/>
        <color rgb="FF000000"/>
        <rFont val="Calibri"/>
        <family val="2"/>
      </rPr>
      <t>2.2</t>
    </r>
  </si>
  <si>
    <r>
      <rPr>
        <sz val="11"/>
        <color rgb="FF000000"/>
        <rFont val="Calibri"/>
        <family val="2"/>
      </rPr>
      <t>Il gruppo di valutazione dei rischi include competenze supplementari (ad es. tossicologia, salute animale, sicurezza alimentare, ecc.).</t>
    </r>
  </si>
  <si>
    <r>
      <rPr>
        <sz val="11"/>
        <color theme="1" tint="0.34998626667073579"/>
        <rFont val="Calibri"/>
        <family val="2"/>
      </rPr>
      <t>C.1</t>
    </r>
  </si>
  <si>
    <r>
      <rPr>
        <sz val="11"/>
        <color rgb="FF000000"/>
        <rFont val="Calibri"/>
        <family val="2"/>
      </rPr>
      <t>2.3</t>
    </r>
  </si>
  <si>
    <r>
      <rPr>
        <sz val="11"/>
        <color rgb="FF000000"/>
        <rFont val="Calibri"/>
        <family val="2"/>
      </rPr>
      <t>In base alle caratteristiche della malattia, il gruppo di valutazione dei rischi decide con quale frequenza deve essere aggiornata la valutazione dei rischi.</t>
    </r>
  </si>
  <si>
    <r>
      <rPr>
        <sz val="11"/>
        <color theme="1" tint="0.34998626667073579"/>
        <rFont val="Calibri"/>
        <family val="2"/>
      </rPr>
      <t>C.1</t>
    </r>
  </si>
  <si>
    <r>
      <rPr>
        <sz val="11"/>
        <color rgb="FF000000"/>
        <rFont val="Calibri"/>
        <family val="2"/>
      </rPr>
      <t>2.4</t>
    </r>
  </si>
  <si>
    <r>
      <rPr>
        <sz val="11"/>
        <color rgb="FF000000"/>
        <rFont val="Calibri"/>
        <family val="2"/>
      </rPr>
      <t>Il livello di rischio assegnato a un evento si basa sul pericolo presunto (o noto).</t>
    </r>
  </si>
  <si>
    <r>
      <rPr>
        <sz val="11"/>
        <color theme="1" tint="0.34998626667073579"/>
        <rFont val="Calibri"/>
        <family val="2"/>
      </rPr>
      <t>C.1</t>
    </r>
  </si>
  <si>
    <r>
      <rPr>
        <sz val="11"/>
        <color rgb="FF000000"/>
        <rFont val="Calibri"/>
        <family val="2"/>
      </rPr>
      <t>2.5</t>
    </r>
  </si>
  <si>
    <r>
      <rPr>
        <sz val="11"/>
        <color rgb="FF000000"/>
        <rFont val="Calibri"/>
        <family val="2"/>
      </rPr>
      <t>Il livello di rischio assegnato a un evento si basa sulla possibile esposizione al pericolo.</t>
    </r>
  </si>
  <si>
    <r>
      <rPr>
        <sz val="11"/>
        <color theme="1" tint="0.34998626667073579"/>
        <rFont val="Calibri"/>
        <family val="2"/>
      </rPr>
      <t>C.1</t>
    </r>
  </si>
  <si>
    <r>
      <rPr>
        <sz val="11"/>
        <color rgb="FF000000"/>
        <rFont val="Calibri"/>
        <family val="2"/>
      </rPr>
      <t>2.6</t>
    </r>
  </si>
  <si>
    <r>
      <rPr>
        <sz val="11"/>
        <color rgb="FF000000"/>
        <rFont val="Calibri"/>
        <family val="2"/>
      </rPr>
      <t>Il livello di rischio assegnato a un evento si basa sul contesto in cui si verifica l’evento.</t>
    </r>
  </si>
  <si>
    <r>
      <rPr>
        <sz val="11"/>
        <color theme="1" tint="0.34998626667073579"/>
        <rFont val="Calibri"/>
        <family val="2"/>
      </rPr>
      <t>C.1</t>
    </r>
  </si>
  <si>
    <r>
      <rPr>
        <sz val="11"/>
        <color rgb="FF000000"/>
        <rFont val="Calibri"/>
        <family val="2"/>
      </rPr>
      <t>2.7</t>
    </r>
  </si>
  <si>
    <r>
      <rPr>
        <sz val="11"/>
        <color rgb="FF000000"/>
        <rFont val="Calibri"/>
        <family val="2"/>
      </rPr>
      <t>Il livello di rischio assegnato si basa sulle caratteristiche della malattia (come numero di casi/decessi, percentuale di malattia grave nella popolazione, gruppi clinici più colpiti, ecc.).</t>
    </r>
  </si>
  <si>
    <r>
      <rPr>
        <sz val="11"/>
        <color theme="1" tint="0.34998626667073579"/>
        <rFont val="Calibri"/>
        <family val="2"/>
      </rPr>
      <t>C.1</t>
    </r>
  </si>
  <si>
    <r>
      <rPr>
        <sz val="11"/>
        <color rgb="FF000000"/>
        <rFont val="Calibri"/>
        <family val="2"/>
      </rPr>
      <t>2.8</t>
    </r>
  </si>
  <si>
    <r>
      <rPr>
        <sz val="11"/>
        <color rgb="FF000000"/>
        <rFont val="Calibri"/>
        <family val="2"/>
      </rPr>
      <t>Il livello di rischio assegnato si basa sulla capacità del servizio (ad es. il numero di pazienti presso i servizi di assistenza primaria/ricoverati in ospedale e in trattamento specialistico di terapia intensiva).</t>
    </r>
  </si>
  <si>
    <r>
      <rPr>
        <sz val="11"/>
        <color theme="1" tint="0.34998626667073579"/>
        <rFont val="Calibri"/>
        <family val="2"/>
      </rPr>
      <t>C.1</t>
    </r>
  </si>
  <si>
    <r>
      <rPr>
        <sz val="11"/>
        <color rgb="FF000000"/>
        <rFont val="Calibri"/>
        <family val="2"/>
      </rPr>
      <t>Le valutazioni dei rischi sono impiegate per agevolare la pianificazione della preparazione e le attività di risposta.</t>
    </r>
  </si>
  <si>
    <r>
      <rPr>
        <sz val="11"/>
        <color theme="1" tint="0.34998626667073579"/>
        <rFont val="Calibri"/>
        <family val="2"/>
      </rPr>
      <t>C.1</t>
    </r>
  </si>
  <si>
    <r>
      <rPr>
        <sz val="11"/>
        <color rgb="FF000000"/>
        <rFont val="Calibri"/>
        <family val="2"/>
      </rPr>
      <t>3.1</t>
    </r>
  </si>
  <si>
    <r>
      <rPr>
        <sz val="11"/>
        <color rgb="FF000000"/>
        <rFont val="Calibri"/>
        <family val="2"/>
      </rPr>
      <t>Domande chiaramente definite sono utilizzate nel quadro della valutazione dei rischi per contribuire a individuare le attività prioritarie.</t>
    </r>
  </si>
  <si>
    <r>
      <rPr>
        <sz val="11"/>
        <color theme="1" tint="0.34998626667073579"/>
        <rFont val="Calibri"/>
        <family val="2"/>
      </rPr>
      <t>C.1</t>
    </r>
  </si>
  <si>
    <r>
      <rPr>
        <sz val="11"/>
        <color rgb="FF000000"/>
        <rFont val="Calibri"/>
        <family val="2"/>
      </rPr>
      <t>3.2</t>
    </r>
  </si>
  <si>
    <r>
      <rPr>
        <sz val="11"/>
        <color rgb="FF000000"/>
        <rFont val="Calibri"/>
        <family val="2"/>
      </rPr>
      <t>Le valutazioni dei rischi sono impiegate per individuare i settori di rischio.</t>
    </r>
  </si>
  <si>
    <r>
      <rPr>
        <sz val="11"/>
        <color theme="1" tint="0.34998626667073579"/>
        <rFont val="Calibri"/>
        <family val="2"/>
      </rPr>
      <t>C.1</t>
    </r>
  </si>
  <si>
    <r>
      <rPr>
        <sz val="11"/>
        <color rgb="FF000000"/>
        <rFont val="Calibri"/>
        <family val="2"/>
      </rPr>
      <t>3.3</t>
    </r>
  </si>
  <si>
    <r>
      <rPr>
        <sz val="11"/>
        <color rgb="FF000000"/>
        <rFont val="Calibri"/>
        <family val="2"/>
      </rPr>
      <t>Le valutazioni dei rischi sono impiegate per individuare le popolazioni a rischio.</t>
    </r>
  </si>
  <si>
    <r>
      <rPr>
        <sz val="11"/>
        <color theme="1" tint="0.34998626667073579"/>
        <rFont val="Calibri"/>
        <family val="2"/>
      </rPr>
      <t>C.1</t>
    </r>
  </si>
  <si>
    <r>
      <rPr>
        <sz val="11"/>
        <color rgb="FF000000"/>
        <rFont val="Calibri"/>
        <family val="2"/>
      </rPr>
      <t>3.4</t>
    </r>
  </si>
  <si>
    <r>
      <rPr>
        <sz val="11"/>
        <color rgb="FF000000"/>
        <rFont val="Calibri"/>
        <family val="2"/>
      </rPr>
      <t>Le valutazioni dei rischi sono impiegate per individuare e coinvolgere i partner operativi.</t>
    </r>
  </si>
  <si>
    <r>
      <rPr>
        <sz val="11"/>
        <color theme="1" tint="0.34998626667073579"/>
        <rFont val="Calibri"/>
        <family val="2"/>
      </rPr>
      <t>C.1</t>
    </r>
  </si>
  <si>
    <r>
      <rPr>
        <sz val="11"/>
        <color rgb="FF000000"/>
        <rFont val="Calibri"/>
        <family val="2"/>
      </rPr>
      <t>3.5</t>
    </r>
  </si>
  <si>
    <r>
      <rPr>
        <sz val="11"/>
        <color rgb="FF000000"/>
        <rFont val="Calibri"/>
        <family val="2"/>
      </rPr>
      <t>Le valutazioni dei rischi sono impiegate per individuare e coinvolgere i partner politici più importanti.</t>
    </r>
  </si>
  <si>
    <r>
      <rPr>
        <sz val="11"/>
        <color theme="1" tint="0.34998626667073579"/>
        <rFont val="Calibri"/>
        <family val="2"/>
      </rPr>
      <t>C.1</t>
    </r>
  </si>
  <si>
    <r>
      <rPr>
        <sz val="11"/>
        <color rgb="FF000000"/>
        <rFont val="Calibri"/>
        <family val="2"/>
      </rPr>
      <t>3.6</t>
    </r>
  </si>
  <si>
    <r>
      <rPr>
        <sz val="11"/>
        <color rgb="FF000000"/>
        <rFont val="Calibri"/>
        <family val="2"/>
      </rPr>
      <t>La caratterizzazione dei rischi integra informazioni provenienti da modelli quantitativi, se disponibili e accessibili.</t>
    </r>
  </si>
  <si>
    <r>
      <rPr>
        <sz val="11"/>
        <color theme="1" tint="0.34998626667073579"/>
        <rFont val="Calibri"/>
        <family val="2"/>
      </rPr>
      <t>C.1</t>
    </r>
  </si>
  <si>
    <r>
      <rPr>
        <sz val="11"/>
        <color rgb="FF000000"/>
        <rFont val="Calibri"/>
        <family val="2"/>
      </rPr>
      <t>3.7</t>
    </r>
  </si>
  <si>
    <r>
      <rPr>
        <sz val="11"/>
        <color rgb="FF000000"/>
        <rFont val="Calibri"/>
        <family val="2"/>
      </rPr>
      <t>La caratterizzazione dei rischi integra pareri di esperti.</t>
    </r>
  </si>
  <si>
    <r>
      <rPr>
        <sz val="11"/>
        <color theme="1" tint="0.34998626667073579"/>
        <rFont val="Calibri"/>
        <family val="2"/>
      </rPr>
      <t>C.1</t>
    </r>
  </si>
  <si>
    <r>
      <rPr>
        <b/>
        <sz val="11"/>
        <color rgb="FF000000"/>
        <rFont val="Calibri"/>
        <family val="2"/>
      </rPr>
      <t>BSI</t>
    </r>
  </si>
  <si>
    <r>
      <rPr>
        <b/>
        <sz val="11"/>
        <color rgb="FF000000"/>
        <rFont val="Calibri"/>
        <family val="2"/>
      </rPr>
      <t>CSI</t>
    </r>
  </si>
  <si>
    <t>CHECK BSI</t>
  </si>
  <si>
    <t>CHECK CSI</t>
  </si>
  <si>
    <t>Weighted BSI</t>
  </si>
  <si>
    <t>Weighted ratio CSI</t>
  </si>
  <si>
    <t>score BSI</t>
  </si>
  <si>
    <t>score CSI</t>
  </si>
  <si>
    <t>BSI NA</t>
  </si>
  <si>
    <t>CSI NA</t>
  </si>
  <si>
    <r>
      <rPr>
        <b/>
        <sz val="18"/>
        <rFont val="Calibri"/>
        <family val="2"/>
      </rPr>
      <t>Gestione della risposta agli eventi</t>
    </r>
  </si>
  <si>
    <r>
      <rPr>
        <b/>
        <sz val="16"/>
        <color rgb="FFFFFFFF"/>
        <rFont val="Calibri"/>
        <family val="2"/>
      </rPr>
      <t>Misura delle prestazioni</t>
    </r>
  </si>
  <si>
    <r>
      <rPr>
        <b/>
        <sz val="11"/>
        <color rgb="FFFFFFFF"/>
        <rFont val="Calibri"/>
        <family val="2"/>
      </rPr>
      <t>OMS</t>
    </r>
  </si>
  <si>
    <r>
      <rPr>
        <b/>
        <sz val="11"/>
        <color rgb="FFFFFFFF"/>
        <rFont val="Calibri"/>
        <family val="2"/>
      </rPr>
      <t>JEE</t>
    </r>
  </si>
  <si>
    <r>
      <rPr>
        <b/>
        <sz val="14"/>
        <rFont val="Calibri"/>
        <family val="2"/>
      </rPr>
      <t>Punteggio</t>
    </r>
  </si>
  <si>
    <r>
      <rPr>
        <b/>
        <sz val="16"/>
        <color rgb="FFFFFFFF"/>
        <rFont val="Calibri"/>
        <family val="2"/>
      </rPr>
      <t>Riferimenti</t>
    </r>
  </si>
  <si>
    <r>
      <rPr>
        <b/>
        <sz val="12"/>
        <rFont val="Calibri"/>
        <family val="2"/>
      </rPr>
      <t>n.a./n.n.</t>
    </r>
  </si>
  <si>
    <r>
      <rPr>
        <b/>
        <sz val="11"/>
        <color rgb="FF000000"/>
        <rFont val="Calibri"/>
        <family val="2"/>
      </rPr>
      <t>Osservazioni</t>
    </r>
  </si>
  <si>
    <r>
      <rPr>
        <sz val="11"/>
        <color rgb="FF000000"/>
        <rFont val="Calibri"/>
        <family val="2"/>
      </rPr>
      <t>Esistono procedure specifiche per l’attivazione e la disattivazione («interruzione attività») della risposta alle emergenze sanitarie.</t>
    </r>
  </si>
  <si>
    <r>
      <rPr>
        <sz val="11"/>
        <color theme="1" tint="0.34998626667073579"/>
        <rFont val="Calibri"/>
        <family val="2"/>
      </rPr>
      <t>G.3</t>
    </r>
  </si>
  <si>
    <r>
      <rPr>
        <sz val="11"/>
        <color rgb="FF000000"/>
        <rFont val="Calibri"/>
        <family val="2"/>
      </rPr>
      <t>1.1</t>
    </r>
  </si>
  <si>
    <r>
      <rPr>
        <sz val="11"/>
        <color rgb="FF000000"/>
        <rFont val="Calibri"/>
        <family val="2"/>
      </rPr>
      <t>Le decisioni in merito alla risposta tengono conto dei seguenti principi: precauzione, proporzionalità e flessibilità.</t>
    </r>
  </si>
  <si>
    <r>
      <rPr>
        <sz val="11"/>
        <color theme="1" tint="0.34998626667073579"/>
        <rFont val="Calibri"/>
        <family val="2"/>
      </rPr>
      <t>G.3</t>
    </r>
  </si>
  <si>
    <r>
      <rPr>
        <sz val="11"/>
        <color rgb="FF000000"/>
        <rFont val="Calibri"/>
        <family val="2"/>
      </rPr>
      <t>Esistono standard di prevenzione e controllo delle infezioni funzionanti a livello nazionale e ospedaliero.</t>
    </r>
  </si>
  <si>
    <r>
      <rPr>
        <sz val="11"/>
        <color theme="1" tint="0.34998626667073579"/>
        <rFont val="Calibri"/>
        <family val="2"/>
      </rPr>
      <t>C.4</t>
    </r>
  </si>
  <si>
    <r>
      <rPr>
        <sz val="11"/>
        <color theme="1" tint="0.34998626667073579"/>
        <rFont val="Calibri"/>
        <family val="2"/>
      </rPr>
      <t>P.3.3</t>
    </r>
  </si>
  <si>
    <r>
      <rPr>
        <sz val="11"/>
        <color rgb="FF000000"/>
        <rFont val="Calibri"/>
        <family val="2"/>
      </rPr>
      <t>2.1</t>
    </r>
  </si>
  <si>
    <r>
      <rPr>
        <sz val="11"/>
        <color rgb="FF000000"/>
        <rFont val="Calibri"/>
        <family val="2"/>
      </rPr>
      <t>Esistono misure di sicurezza per il trattamento di sostanze patogene conosciute dagli operatori sanitari.</t>
    </r>
  </si>
  <si>
    <r>
      <rPr>
        <sz val="11"/>
        <color theme="1" tint="0.34998626667073579"/>
        <rFont val="Calibri"/>
        <family val="2"/>
      </rPr>
      <t>C.4</t>
    </r>
  </si>
  <si>
    <r>
      <rPr>
        <sz val="11"/>
        <color rgb="FF000000"/>
        <rFont val="Calibri"/>
        <family val="2"/>
      </rPr>
      <t>Sono disponibili servizi di laboratorio per testare le minacce prioritarie per la salute.</t>
    </r>
  </si>
  <si>
    <r>
      <rPr>
        <sz val="11"/>
        <color theme="1" tint="0.34998626667073579"/>
        <rFont val="Calibri"/>
        <family val="2"/>
      </rPr>
      <t>C.3</t>
    </r>
  </si>
  <si>
    <r>
      <rPr>
        <sz val="11"/>
        <color theme="1" tint="0.34998626667073579"/>
        <rFont val="Calibri"/>
        <family val="2"/>
      </rPr>
      <t>D.1.1</t>
    </r>
  </si>
  <si>
    <r>
      <rPr>
        <sz val="11"/>
        <color rgb="FF000000"/>
        <rFont val="Calibri"/>
        <family val="2"/>
      </rPr>
      <t>3.1</t>
    </r>
  </si>
  <si>
    <r>
      <rPr>
        <sz val="11"/>
        <color rgb="FF000000"/>
        <rFont val="Calibri"/>
        <family val="2"/>
      </rPr>
      <t>Esistono e sono attuate pratiche di biosicurezza e bioprotezione dei laboratori (gestione dei biorischi).</t>
    </r>
  </si>
  <si>
    <r>
      <rPr>
        <sz val="11"/>
        <color theme="1" tint="0.34998626667073579"/>
        <rFont val="Calibri"/>
        <family val="2"/>
      </rPr>
      <t>C.4</t>
    </r>
  </si>
  <si>
    <r>
      <rPr>
        <sz val="11"/>
        <color rgb="FF000000"/>
        <rFont val="Calibri"/>
        <family val="2"/>
      </rPr>
      <t>Esiste un programma operativo di emergenza che comprende un Centro per le operazioni di emergenza, procedure e piani operativi e la capacità di attivare le operazioni di emergenza.</t>
    </r>
  </si>
  <si>
    <r>
      <rPr>
        <sz val="11"/>
        <color theme="1" tint="0.34998626667073579"/>
        <rFont val="Calibri"/>
        <family val="2"/>
      </rPr>
      <t>G.3</t>
    </r>
  </si>
  <si>
    <r>
      <rPr>
        <sz val="11"/>
        <color theme="1" tint="0.34998626667073579"/>
        <rFont val="Calibri"/>
        <family val="2"/>
      </rPr>
      <t>R.2.1 R.2.2 R.2.3</t>
    </r>
  </si>
  <si>
    <r>
      <rPr>
        <sz val="11"/>
        <color rgb="FF000000"/>
        <rFont val="Calibri"/>
        <family val="2"/>
      </rPr>
      <t>Esiste una struttura di comando e controllo collaudata con ruoli e responsabilità chiari.</t>
    </r>
  </si>
  <si>
    <r>
      <rPr>
        <sz val="11"/>
        <color theme="1" tint="0.34998626667073579"/>
        <rFont val="Calibri"/>
        <family val="2"/>
      </rPr>
      <t>G.3</t>
    </r>
  </si>
  <si>
    <r>
      <rPr>
        <sz val="11"/>
        <color rgb="FF000000"/>
        <rFont val="Calibri"/>
        <family val="2"/>
      </rPr>
      <t>5.1</t>
    </r>
  </si>
  <si>
    <r>
      <rPr>
        <sz val="11"/>
        <color rgb="FF000000"/>
        <rFont val="Calibri"/>
        <family val="2"/>
      </rPr>
      <t>Il coordinamento, il comando e il controllo si basano su un’infrastruttura consolidata.</t>
    </r>
  </si>
  <si>
    <r>
      <rPr>
        <sz val="11"/>
        <color theme="1" tint="0.34998626667073579"/>
        <rFont val="Calibri"/>
        <family val="2"/>
      </rPr>
      <t>G.3</t>
    </r>
  </si>
  <si>
    <r>
      <rPr>
        <sz val="11"/>
        <color rgb="FF000000"/>
        <rFont val="Calibri"/>
        <family val="2"/>
      </rPr>
      <t>5.2</t>
    </r>
  </si>
  <si>
    <r>
      <rPr>
        <sz val="11"/>
        <color rgb="FF000000"/>
        <rFont val="Calibri"/>
        <family val="2"/>
      </rPr>
      <t>Il coordinamento, il comando e il controllo sono costantemente rafforzati.</t>
    </r>
  </si>
  <si>
    <r>
      <rPr>
        <sz val="11"/>
        <color theme="1" tint="0.34998626667073579"/>
        <rFont val="Calibri"/>
        <family val="2"/>
      </rPr>
      <t>G.3</t>
    </r>
  </si>
  <si>
    <r>
      <rPr>
        <sz val="11"/>
        <color rgb="FF000000"/>
        <rFont val="Calibri"/>
        <family val="2"/>
      </rPr>
      <t>5.3</t>
    </r>
  </si>
  <si>
    <r>
      <rPr>
        <sz val="11"/>
        <color rgb="FF000000"/>
        <rFont val="Calibri"/>
        <family val="2"/>
      </rPr>
      <t>Sono istituite procedure per coordinare tutti i partner pertinenti del sistema sanitario, ad es. servizi di sanità pubblica, servizi medici e di salute mentale/comportamentale.</t>
    </r>
  </si>
  <si>
    <r>
      <rPr>
        <sz val="11"/>
        <color theme="1" tint="0.34998626667073579"/>
        <rFont val="Calibri"/>
        <family val="2"/>
      </rPr>
      <t>G.3</t>
    </r>
  </si>
  <si>
    <r>
      <rPr>
        <sz val="11"/>
        <color theme="1" tint="0.34998626667073579"/>
        <rFont val="Calibri"/>
        <family val="2"/>
      </rPr>
      <t>R.5.2</t>
    </r>
  </si>
  <si>
    <r>
      <rPr>
        <sz val="11"/>
        <color rgb="FF000000"/>
        <rFont val="Calibri"/>
        <family val="2"/>
      </rPr>
      <t>5.4</t>
    </r>
  </si>
  <si>
    <r>
      <rPr>
        <sz val="11"/>
        <color rgb="FF000000"/>
        <rFont val="Calibri"/>
        <family val="2"/>
      </rPr>
      <t>Il coordinamento comprende l’assistenza basata sulla popolazione e la mobilitazione delle risorse.</t>
    </r>
  </si>
  <si>
    <r>
      <rPr>
        <sz val="11"/>
        <color theme="1" tint="0.34998626667073579"/>
        <rFont val="Calibri"/>
        <family val="2"/>
      </rPr>
      <t>G.3</t>
    </r>
  </si>
  <si>
    <r>
      <rPr>
        <sz val="11"/>
        <color rgb="FF000000"/>
        <rFont val="Calibri"/>
        <family val="2"/>
      </rPr>
      <t>5.5</t>
    </r>
  </si>
  <si>
    <r>
      <rPr>
        <sz val="11"/>
        <color rgb="FF000000"/>
        <rFont val="Calibri"/>
        <family val="2"/>
      </rPr>
      <t>Il coordinamento comprende l’attivazione di reti di supporto, gruppi di consulenza, le reti di partner e la comunicazione.</t>
    </r>
  </si>
  <si>
    <r>
      <rPr>
        <sz val="11"/>
        <color theme="1" tint="0.34998626667073579"/>
        <rFont val="Calibri"/>
        <family val="2"/>
      </rPr>
      <t>G.3</t>
    </r>
  </si>
  <si>
    <r>
      <rPr>
        <sz val="11"/>
        <color theme="1" tint="0.34998626667073579"/>
        <rFont val="Calibri"/>
        <family val="2"/>
      </rPr>
      <t>R.5.2</t>
    </r>
  </si>
  <si>
    <r>
      <rPr>
        <sz val="11"/>
        <color rgb="FF000000"/>
        <rFont val="Calibri"/>
        <family val="2"/>
      </rPr>
      <t>5.6</t>
    </r>
  </si>
  <si>
    <r>
      <rPr>
        <sz val="11"/>
        <color rgb="FF000000"/>
        <rFont val="Calibri"/>
        <family val="2"/>
      </rPr>
      <t>Il sistema di sanità pubblica è supportato da gruppi di gestione delle crisi a tutti i livelli.</t>
    </r>
  </si>
  <si>
    <r>
      <rPr>
        <sz val="11"/>
        <color theme="1" tint="0.34998626667073579"/>
        <rFont val="Calibri"/>
        <family val="2"/>
      </rPr>
      <t>G.3</t>
    </r>
  </si>
  <si>
    <r>
      <rPr>
        <sz val="11"/>
        <color rgb="FF000000"/>
        <rFont val="Calibri"/>
        <family val="2"/>
      </rPr>
      <t>5.7</t>
    </r>
  </si>
  <si>
    <r>
      <rPr>
        <sz val="11"/>
        <color rgb="FF000000"/>
        <rFont val="Calibri"/>
        <family val="2"/>
      </rPr>
      <t>Nel processo decisionale viene presa in considerazione la risposta comportamentale attesa (ad es. i livelli di preoccupazione riscontrati dalla popolazione).</t>
    </r>
  </si>
  <si>
    <r>
      <rPr>
        <sz val="11"/>
        <color theme="1" tint="0.34998626667073579"/>
        <rFont val="Calibri"/>
        <family val="2"/>
      </rPr>
      <t>G.3</t>
    </r>
  </si>
  <si>
    <r>
      <rPr>
        <sz val="11"/>
        <color theme="1" tint="0.34998626667073579"/>
        <rFont val="Calibri"/>
        <family val="2"/>
      </rPr>
      <t>R.5.5</t>
    </r>
  </si>
  <si>
    <r>
      <rPr>
        <sz val="11"/>
        <color rgb="FF000000"/>
        <rFont val="Calibri"/>
        <family val="2"/>
      </rPr>
      <t>Sono istituite procedure per il coordinamento delle attività multisettoriali tra i ministeri e i settori.</t>
    </r>
  </si>
  <si>
    <r>
      <rPr>
        <sz val="11"/>
        <color theme="1" tint="0.34998626667073579"/>
        <rFont val="Calibri"/>
        <family val="2"/>
      </rPr>
      <t>G.3</t>
    </r>
  </si>
  <si>
    <r>
      <rPr>
        <sz val="11"/>
        <color rgb="FF000000"/>
        <rFont val="Calibri"/>
        <family val="2"/>
      </rPr>
      <t xml:space="preserve">La risposta rapida multidisciplinare e multisettoriale è istituita e disponibile 24 ore su 24, 7 giorni su 7. </t>
    </r>
  </si>
  <si>
    <r>
      <rPr>
        <sz val="11"/>
        <color theme="1" tint="0.34998626667073579"/>
        <rFont val="Calibri"/>
        <family val="2"/>
      </rPr>
      <t>G.3</t>
    </r>
  </si>
  <si>
    <r>
      <rPr>
        <sz val="11"/>
        <color rgb="FF000000"/>
        <rFont val="Calibri"/>
        <family val="2"/>
      </rPr>
      <t>7.1</t>
    </r>
  </si>
  <si>
    <r>
      <rPr>
        <sz val="11"/>
        <color rgb="FF000000"/>
        <rFont val="Calibri"/>
        <family val="2"/>
      </rPr>
      <t>Esistono procedure per contromisure mediche, compresa l’attuazione e la distribuzione.</t>
    </r>
  </si>
  <si>
    <r>
      <rPr>
        <sz val="11"/>
        <color theme="1" tint="0.34998626667073579"/>
        <rFont val="Calibri"/>
        <family val="2"/>
      </rPr>
      <t>R.3</t>
    </r>
  </si>
  <si>
    <r>
      <rPr>
        <sz val="11"/>
        <color rgb="FF000000"/>
        <rFont val="Calibri"/>
        <family val="2"/>
      </rPr>
      <t>7.2</t>
    </r>
  </si>
  <si>
    <r>
      <rPr>
        <sz val="11"/>
        <color rgb="FF000000"/>
        <rFont val="Calibri"/>
        <family val="2"/>
      </rPr>
      <t>Esistono procedure per inviare e ricevere contromisure mediche durante un’emergenza di sanità pubblica.</t>
    </r>
  </si>
  <si>
    <r>
      <rPr>
        <sz val="11"/>
        <color theme="1" tint="0.34998626667073579"/>
        <rFont val="Calibri"/>
        <family val="2"/>
      </rPr>
      <t>R.3</t>
    </r>
  </si>
  <si>
    <r>
      <rPr>
        <sz val="11"/>
        <color theme="1" tint="0.34998626667073579"/>
        <rFont val="Calibri"/>
        <family val="2"/>
      </rPr>
      <t>R.4.1</t>
    </r>
  </si>
  <si>
    <r>
      <rPr>
        <sz val="11"/>
        <color rgb="FF000000"/>
        <rFont val="Calibri"/>
        <family val="2"/>
      </rPr>
      <t>7.3</t>
    </r>
  </si>
  <si>
    <r>
      <rPr>
        <sz val="11"/>
        <color rgb="FF000000"/>
        <rFont val="Calibri"/>
        <family val="2"/>
      </rPr>
      <t>Esistono procedure funzionanti per rispondere alle malattie di origine alimentare e alla contaminazione degli alimenti.</t>
    </r>
  </si>
  <si>
    <r>
      <rPr>
        <sz val="10"/>
        <color theme="1" tint="0.34998626667073579"/>
        <rFont val="Verdana"/>
        <family val="2"/>
      </rPr>
      <t>G.2</t>
    </r>
  </si>
  <si>
    <r>
      <rPr>
        <sz val="11"/>
        <color theme="1" tint="0.34998626667073579"/>
        <rFont val="Calibri"/>
        <family val="2"/>
      </rPr>
      <t>P.5.1</t>
    </r>
  </si>
  <si>
    <r>
      <rPr>
        <sz val="11"/>
        <color rgb="FF000000"/>
        <rFont val="Calibri"/>
        <family val="2"/>
      </rPr>
      <t>7.4</t>
    </r>
  </si>
  <si>
    <r>
      <rPr>
        <sz val="11"/>
        <color rgb="FF000000"/>
        <rFont val="Calibri"/>
        <family val="2"/>
      </rPr>
      <t>Esistono procedure funzionanti per rispondere alla zoonosi effettiva e potenziale.</t>
    </r>
  </si>
  <si>
    <r>
      <rPr>
        <sz val="10"/>
        <color theme="1" tint="0.34998626667073579"/>
        <rFont val="Verdana"/>
        <family val="2"/>
      </rPr>
      <t>G.2</t>
    </r>
  </si>
  <si>
    <r>
      <rPr>
        <sz val="11"/>
        <color theme="1" tint="0.34998626667073579"/>
        <rFont val="Calibri"/>
        <family val="2"/>
      </rPr>
      <t>P.4.3</t>
    </r>
  </si>
  <si>
    <r>
      <rPr>
        <sz val="11"/>
        <color rgb="FF000000"/>
        <rFont val="Calibri"/>
        <family val="2"/>
      </rPr>
      <t>7.5</t>
    </r>
  </si>
  <si>
    <r>
      <rPr>
        <sz val="11"/>
        <color rgb="FF000000"/>
        <rFont val="Calibri"/>
        <family val="2"/>
      </rPr>
      <t>Nelle aree ricettive per la trasmissione di arbovirus sono sviluppate procedure operative standard per indagini sul campo e misure di controllo rapido dei vettori.</t>
    </r>
  </si>
  <si>
    <r>
      <rPr>
        <sz val="10"/>
        <color theme="1" tint="0.34998626667073579"/>
        <rFont val="Verdana"/>
        <family val="2"/>
      </rPr>
      <t>G.2</t>
    </r>
  </si>
  <si>
    <r>
      <rPr>
        <sz val="11"/>
        <color rgb="FF000000"/>
        <rFont val="Calibri"/>
        <family val="2"/>
      </rPr>
      <t>7.6</t>
    </r>
  </si>
  <si>
    <r>
      <rPr>
        <sz val="11"/>
        <color rgb="FF000000"/>
        <rFont val="Calibri"/>
        <family val="2"/>
      </rPr>
      <t>Esistono servizi di sanità pubblica, servizi medici e di salute mentale/comportamentale a sostegno del recupero.</t>
    </r>
  </si>
  <si>
    <r>
      <rPr>
        <sz val="10"/>
        <color theme="1" tint="0.34998626667073579"/>
        <rFont val="Verdana"/>
        <family val="2"/>
      </rPr>
      <t>G.2</t>
    </r>
  </si>
  <si>
    <r>
      <rPr>
        <sz val="11"/>
        <color rgb="FF000000"/>
        <rFont val="Calibri"/>
        <family val="2"/>
      </rPr>
      <t>7.7</t>
    </r>
  </si>
  <si>
    <r>
      <rPr>
        <sz val="11"/>
        <color rgb="FF000000"/>
        <rFont val="Calibri"/>
        <family val="2"/>
      </rPr>
      <t>Per i rispondenti che stanno fornendo assistenza in un’emergenza di sanità pubblica all’estero, è in vigore un protocollo per l’evacuazione medica.</t>
    </r>
  </si>
  <si>
    <r>
      <rPr>
        <sz val="10"/>
        <color theme="1" tint="0.34998626667073579"/>
        <rFont val="Verdana"/>
        <family val="2"/>
      </rPr>
      <t>G.2</t>
    </r>
  </si>
  <si>
    <r>
      <rPr>
        <sz val="11"/>
        <color theme="1" tint="0.34998626667073579"/>
        <rFont val="Calibri"/>
        <family val="2"/>
      </rPr>
      <t>R.4.2</t>
    </r>
  </si>
  <si>
    <r>
      <rPr>
        <sz val="11"/>
        <color rgb="FF000000"/>
        <rFont val="Calibri"/>
        <family val="2"/>
      </rPr>
      <t>Sulla base dei dati di monitoraggio raccolti, l’efficacia delle attività di risposta viene valutata di frequente.</t>
    </r>
  </si>
  <si>
    <r>
      <rPr>
        <sz val="11"/>
        <color rgb="FF000000"/>
        <rFont val="Calibri"/>
        <family val="2"/>
      </rPr>
      <t>8.1</t>
    </r>
  </si>
  <si>
    <r>
      <rPr>
        <sz val="11"/>
        <color rgb="FF000000"/>
        <rFont val="Calibri"/>
        <family val="2"/>
      </rPr>
      <t>Le attività di risposta sono costantemente adattate alla nuova situazione.</t>
    </r>
  </si>
  <si>
    <r>
      <rPr>
        <sz val="11"/>
        <color rgb="FF000000"/>
        <rFont val="Calibri"/>
        <family val="2"/>
      </rPr>
      <t>8.2</t>
    </r>
  </si>
  <si>
    <r>
      <rPr>
        <sz val="11"/>
        <color rgb="FF000000"/>
        <rFont val="Calibri"/>
        <family val="2"/>
      </rPr>
      <t xml:space="preserve">Durante un evento i sistemi di monitoraggio sanitario sono rafforzati. </t>
    </r>
  </si>
  <si>
    <r>
      <rPr>
        <sz val="11"/>
        <color rgb="FF000000"/>
        <rFont val="Calibri"/>
        <family val="2"/>
      </rPr>
      <t>8.3</t>
    </r>
  </si>
  <si>
    <r>
      <rPr>
        <sz val="11"/>
        <color rgb="FF000000"/>
        <rFont val="Calibri"/>
        <family val="2"/>
      </rPr>
      <t>Durante l’evento vengono frequentemente valutati i dati di monitoraggio sanitario relativi all’evento.</t>
    </r>
  </si>
  <si>
    <r>
      <rPr>
        <sz val="11"/>
        <color rgb="FF000000"/>
        <rFont val="Calibri"/>
        <family val="2"/>
      </rPr>
      <t>8.4</t>
    </r>
  </si>
  <si>
    <r>
      <rPr>
        <sz val="11"/>
        <color rgb="FF000000"/>
        <rFont val="Calibri"/>
        <family val="2"/>
      </rPr>
      <t>I sistemi di monitoraggio sanitario monitorano l’evento in evoluzione (ad es. distribuzione geografica e/o temporale).</t>
    </r>
  </si>
  <si>
    <r>
      <rPr>
        <sz val="11"/>
        <color rgb="FF000000"/>
        <rFont val="Calibri"/>
        <family val="2"/>
      </rPr>
      <t>8.5</t>
    </r>
  </si>
  <si>
    <r>
      <rPr>
        <sz val="11"/>
        <color rgb="FF000000"/>
        <rFont val="Calibri"/>
        <family val="2"/>
      </rPr>
      <t>I sistemi di monitoraggio sanitario monitorano il funzionamento dei servizi essenziali.</t>
    </r>
  </si>
  <si>
    <r>
      <rPr>
        <sz val="11"/>
        <color rgb="FF000000"/>
        <rFont val="Calibri"/>
        <family val="2"/>
      </rPr>
      <t>8.6</t>
    </r>
  </si>
  <si>
    <r>
      <rPr>
        <sz val="11"/>
        <color rgb="FF000000"/>
        <rFont val="Calibri"/>
        <family val="2"/>
      </rPr>
      <t>I sistemi di monitoraggio sanitario sono collegati a laboratori e servizi sanitari.</t>
    </r>
  </si>
  <si>
    <r>
      <rPr>
        <sz val="11"/>
        <color rgb="FF000000"/>
        <rFont val="Calibri"/>
        <family val="2"/>
      </rPr>
      <t>È sviluppata una strategia di comunicazione completa per coinvolgere tutte le parti interessate, quali professionisti di sanità pubblica, media e pubblico, settori non sanitari, ecc.</t>
    </r>
  </si>
  <si>
    <r>
      <rPr>
        <sz val="10"/>
        <color theme="1" tint="0.34998626667073579"/>
        <rFont val="Verdana"/>
        <family val="2"/>
      </rPr>
      <t>C.5</t>
    </r>
  </si>
  <si>
    <r>
      <rPr>
        <sz val="11"/>
        <color rgb="FF000000"/>
        <rFont val="Calibri"/>
        <family val="2"/>
      </rPr>
      <t>9.1</t>
    </r>
  </si>
  <si>
    <r>
      <rPr>
        <sz val="11"/>
        <color rgb="FF000000"/>
        <rFont val="Calibri"/>
        <family val="2"/>
      </rPr>
      <t>Le catene di responsabilità sono chiaramente individuate per garantire comunicazioni efficaci a livello nazionale e internazionale.</t>
    </r>
  </si>
  <si>
    <r>
      <rPr>
        <sz val="10"/>
        <color theme="1" tint="0.34998626667073579"/>
        <rFont val="Verdana"/>
        <family val="2"/>
      </rPr>
      <t>C.5</t>
    </r>
  </si>
  <si>
    <r>
      <rPr>
        <sz val="11"/>
        <color theme="1" tint="0.34998626667073579"/>
        <rFont val="Calibri"/>
        <family val="2"/>
      </rPr>
      <t>D.3.1</t>
    </r>
  </si>
  <si>
    <r>
      <rPr>
        <sz val="11"/>
        <color rgb="FF000000"/>
        <rFont val="Calibri"/>
        <family val="2"/>
      </rPr>
      <t>9.2</t>
    </r>
  </si>
  <si>
    <r>
      <rPr>
        <sz val="11"/>
        <color rgb="FF000000"/>
        <rFont val="Calibri"/>
        <family val="2"/>
      </rPr>
      <t>Tutte le parti interessate pertinenti sono coinvolte e ben informate in anticipo, durante e dopo un evento.</t>
    </r>
  </si>
  <si>
    <r>
      <rPr>
        <sz val="10"/>
        <color theme="1" tint="0.34998626667073579"/>
        <rFont val="Verdana"/>
        <family val="2"/>
      </rPr>
      <t>C.5</t>
    </r>
  </si>
  <si>
    <r>
      <rPr>
        <sz val="11"/>
        <color rgb="FF000000"/>
        <rFont val="Calibri"/>
        <family val="2"/>
      </rPr>
      <t>9.3</t>
    </r>
  </si>
  <si>
    <r>
      <rPr>
        <sz val="11"/>
        <color rgb="FF000000"/>
        <rFont val="Calibri"/>
        <family val="2"/>
      </rPr>
      <t>Durante un evento i messaggi essenziali diffusi dalle diverse autorità sono coordinati e standardizzati.</t>
    </r>
  </si>
  <si>
    <r>
      <rPr>
        <sz val="10"/>
        <color theme="1" tint="0.34998626667073579"/>
        <rFont val="Verdana"/>
        <family val="2"/>
      </rPr>
      <t>C.5</t>
    </r>
  </si>
  <si>
    <r>
      <rPr>
        <sz val="11"/>
        <color rgb="FF000000"/>
        <rFont val="Calibri"/>
        <family val="2"/>
      </rPr>
      <t>9.4</t>
    </r>
  </si>
  <si>
    <r>
      <rPr>
        <sz val="11"/>
        <color rgb="FF000000"/>
        <rFont val="Calibri"/>
        <family val="2"/>
      </rPr>
      <t>Le informazioni sull’evento in evoluzione sono comunicate alle parti interessate pertinenti e al pubblico.</t>
    </r>
  </si>
  <si>
    <r>
      <rPr>
        <sz val="10"/>
        <color theme="1" tint="0.34998626667073579"/>
        <rFont val="Verdana"/>
        <family val="2"/>
      </rPr>
      <t>C.5</t>
    </r>
  </si>
  <si>
    <r>
      <rPr>
        <sz val="11"/>
        <color rgb="FF000000"/>
        <rFont val="Calibri"/>
        <family val="2"/>
      </rPr>
      <t>9.5</t>
    </r>
  </si>
  <si>
    <r>
      <rPr>
        <sz val="11"/>
        <color rgb="FF000000"/>
        <rFont val="Calibri"/>
        <family val="2"/>
      </rPr>
      <t>Le reti di comunicazione cruciali sono individuate, mappate e monitorate.</t>
    </r>
  </si>
  <si>
    <r>
      <rPr>
        <sz val="10"/>
        <color theme="1" tint="0.34998626667073579"/>
        <rFont val="Verdana"/>
        <family val="2"/>
      </rPr>
      <t>C.5</t>
    </r>
  </si>
  <si>
    <r>
      <rPr>
        <sz val="11"/>
        <color rgb="FF000000"/>
        <rFont val="Calibri"/>
        <family val="2"/>
      </rPr>
      <t>9.6</t>
    </r>
  </si>
  <si>
    <r>
      <rPr>
        <sz val="11"/>
        <color rgb="FF000000"/>
        <rFont val="Calibri"/>
        <family val="2"/>
      </rPr>
      <t>È approntato materiale informativo ad hoc per le diverse parti interessate (ad es. definizioni di casi semplificate per uso da parte della comunità).</t>
    </r>
  </si>
  <si>
    <r>
      <rPr>
        <sz val="11"/>
        <color theme="1" tint="0.34998626667073579"/>
        <rFont val="Calibri"/>
        <family val="2"/>
      </rPr>
      <t>C.5</t>
    </r>
  </si>
  <si>
    <r>
      <rPr>
        <sz val="11"/>
        <color rgb="FF000000"/>
        <rFont val="Calibri"/>
        <family val="2"/>
      </rPr>
      <t>Durante un evento sono diffusi messaggi coerenti da un’autorità di fiducia.</t>
    </r>
  </si>
  <si>
    <r>
      <rPr>
        <sz val="10"/>
        <color theme="1" tint="0.34998626667073579"/>
        <rFont val="Verdana"/>
        <family val="2"/>
      </rPr>
      <t>C.5</t>
    </r>
  </si>
  <si>
    <r>
      <rPr>
        <sz val="11"/>
        <color rgb="FF000000"/>
        <rFont val="Calibri"/>
        <family val="2"/>
      </rPr>
      <t>10.1</t>
    </r>
  </si>
  <si>
    <r>
      <rPr>
        <sz val="11"/>
        <color rgb="FF000000"/>
        <rFont val="Calibri"/>
        <family val="2"/>
      </rPr>
      <t>Le informazioni relative a un evento sono diffuse tra tutte le parti interessate pertinenti nel settore sanitario.</t>
    </r>
  </si>
  <si>
    <r>
      <rPr>
        <sz val="10"/>
        <color theme="1" tint="0.34998626667073579"/>
        <rFont val="Verdana"/>
        <family val="2"/>
      </rPr>
      <t>C.5</t>
    </r>
  </si>
  <si>
    <r>
      <rPr>
        <sz val="11"/>
        <color rgb="FF000000"/>
        <rFont val="Calibri"/>
        <family val="2"/>
      </rPr>
      <t>10.2</t>
    </r>
  </si>
  <si>
    <r>
      <rPr>
        <sz val="11"/>
        <color rgb="FF000000"/>
        <rFont val="Calibri"/>
        <family val="2"/>
      </rPr>
      <t xml:space="preserve">Le informazioni relative a un evento sono diffuse tra tutte le parti interessate pertinenti nei settori non sanitari. </t>
    </r>
  </si>
  <si>
    <r>
      <rPr>
        <sz val="10"/>
        <color theme="1" tint="0.34998626667073579"/>
        <rFont val="Verdana"/>
        <family val="2"/>
      </rPr>
      <t>C.5</t>
    </r>
  </si>
  <si>
    <r>
      <rPr>
        <sz val="11"/>
        <color rgb="FF000000"/>
        <rFont val="Calibri"/>
        <family val="2"/>
      </rPr>
      <t>Un’efficace risposta di sanità pubblica presso i punti di ingresso è istituita a norma del RSI.</t>
    </r>
  </si>
  <si>
    <r>
      <rPr>
        <sz val="11"/>
        <color theme="1" tint="0.34998626667073579"/>
        <rFont val="Calibri"/>
        <family val="2"/>
      </rPr>
      <t>PoE.2</t>
    </r>
  </si>
  <si>
    <r>
      <rPr>
        <sz val="11"/>
        <color rgb="FF000000"/>
        <rFont val="Calibri"/>
        <family val="2"/>
      </rPr>
      <t>11.1</t>
    </r>
  </si>
  <si>
    <r>
      <rPr>
        <sz val="11"/>
        <color rgb="FF000000"/>
        <rFont val="Calibri"/>
        <family val="2"/>
      </rPr>
      <t>Le procedure di gestione dei casi sono attuate per i pericoli pertinenti di cui al RSI.</t>
    </r>
  </si>
  <si>
    <r>
      <rPr>
        <sz val="11"/>
        <color theme="1" tint="0.34998626667073579"/>
        <rFont val="Calibri"/>
        <family val="2"/>
      </rPr>
      <t>R.2.4</t>
    </r>
  </si>
  <si>
    <r>
      <rPr>
        <sz val="11"/>
        <color rgb="FF000000"/>
        <rFont val="Calibri"/>
        <family val="2"/>
      </rPr>
      <t>11.2</t>
    </r>
  </si>
  <si>
    <r>
      <rPr>
        <sz val="11"/>
        <color rgb="FF000000"/>
        <rFont val="Calibri"/>
        <family val="2"/>
      </rPr>
      <t>Gli obblighi stabiliti dal RSI in merito ai punti di ingresso sono rispettati.</t>
    </r>
  </si>
  <si>
    <r>
      <rPr>
        <sz val="11"/>
        <color theme="1" tint="0.34998626667073579"/>
        <rFont val="Calibri"/>
        <family val="2"/>
      </rPr>
      <t>PoE.1</t>
    </r>
  </si>
  <si>
    <r>
      <rPr>
        <sz val="11"/>
        <color rgb="FF000000"/>
        <rFont val="Calibri"/>
        <family val="2"/>
      </rPr>
      <t>Le informazioni relative a un evento sono divulgate al pubblico, al fine di spiegare l’epidemia, creare fiducia e ridurre al minimo il rischio di infezione.</t>
    </r>
  </si>
  <si>
    <r>
      <rPr>
        <sz val="11"/>
        <color theme="1" tint="0.34998626667073579"/>
        <rFont val="Calibri"/>
        <family val="2"/>
      </rPr>
      <t>C.5</t>
    </r>
  </si>
  <si>
    <r>
      <rPr>
        <sz val="11"/>
        <color theme="1" tint="0.34998626667073579"/>
        <rFont val="Calibri"/>
        <family val="2"/>
      </rPr>
      <t>R.5.3</t>
    </r>
  </si>
  <si>
    <r>
      <rPr>
        <sz val="11"/>
        <color rgb="FF000000"/>
        <rFont val="Calibri"/>
        <family val="2"/>
      </rPr>
      <t>12.1</t>
    </r>
  </si>
  <si>
    <r>
      <rPr>
        <sz val="11"/>
        <color rgb="FF000000"/>
        <rFont val="Calibri"/>
        <family val="2"/>
      </rPr>
      <t>La comunicazione al pubblico è armonizzata con altre organizzazioni nazionali e internazionali.</t>
    </r>
  </si>
  <si>
    <r>
      <rPr>
        <sz val="11"/>
        <color theme="1" tint="0.34998626667073579"/>
        <rFont val="Calibri"/>
        <family val="2"/>
      </rPr>
      <t>C.5</t>
    </r>
  </si>
  <si>
    <r>
      <rPr>
        <sz val="11"/>
        <color rgb="FF000000"/>
        <rFont val="Calibri"/>
        <family val="2"/>
      </rPr>
      <t>12.2</t>
    </r>
  </si>
  <si>
    <r>
      <rPr>
        <sz val="11"/>
        <color rgb="FF000000"/>
        <rFont val="Calibri"/>
        <family val="2"/>
      </rPr>
      <t>Sono creati i messaggi chiave per la comunicazione pubblica.</t>
    </r>
  </si>
  <si>
    <r>
      <rPr>
        <sz val="11"/>
        <color theme="1" tint="0.34998626667073579"/>
        <rFont val="Calibri"/>
        <family val="2"/>
      </rPr>
      <t>C.5</t>
    </r>
  </si>
  <si>
    <r>
      <rPr>
        <sz val="11"/>
        <color theme="1" tint="0.34998626667073579"/>
        <rFont val="Calibri"/>
        <family val="2"/>
      </rPr>
      <t>R.5.3</t>
    </r>
  </si>
  <si>
    <r>
      <rPr>
        <sz val="11"/>
        <color rgb="FF000000"/>
        <rFont val="Calibri"/>
        <family val="2"/>
      </rPr>
      <t>12.3</t>
    </r>
  </si>
  <si>
    <r>
      <rPr>
        <sz val="11"/>
        <color rgb="FF000000"/>
        <rFont val="Calibri"/>
        <family val="2"/>
      </rPr>
      <t>Le informazioni date al pubblico sono significative, pertinenti e tempestive.</t>
    </r>
  </si>
  <si>
    <r>
      <rPr>
        <sz val="11"/>
        <color theme="1" tint="0.34998626667073579"/>
        <rFont val="Calibri"/>
        <family val="2"/>
      </rPr>
      <t>C.5</t>
    </r>
  </si>
  <si>
    <r>
      <rPr>
        <sz val="11"/>
        <color rgb="FF000000"/>
        <rFont val="Calibri"/>
        <family val="2"/>
      </rPr>
      <t>12.4</t>
    </r>
  </si>
  <si>
    <r>
      <rPr>
        <sz val="11"/>
        <color rgb="FF000000"/>
        <rFont val="Calibri"/>
        <family val="2"/>
      </rPr>
      <t xml:space="preserve">Le informazioni date al pubblico sono aperte e trasparenti. </t>
    </r>
  </si>
  <si>
    <r>
      <rPr>
        <sz val="11"/>
        <color theme="1" tint="0.34998626667073579"/>
        <rFont val="Calibri"/>
        <family val="2"/>
      </rPr>
      <t>C.5</t>
    </r>
  </si>
  <si>
    <r>
      <rPr>
        <sz val="11"/>
        <color rgb="FF000000"/>
        <rFont val="Calibri"/>
        <family val="2"/>
      </rPr>
      <t>12.5</t>
    </r>
  </si>
  <si>
    <r>
      <rPr>
        <sz val="11"/>
        <color rgb="FF000000"/>
        <rFont val="Calibri"/>
        <family val="2"/>
      </rPr>
      <t>Le informazioni date al pubblico tengono conto delle percezioni dei rischi da parte del pubblico.</t>
    </r>
  </si>
  <si>
    <r>
      <rPr>
        <sz val="11"/>
        <color theme="1" tint="0.34998626667073579"/>
        <rFont val="Calibri"/>
        <family val="2"/>
      </rPr>
      <t>C.5</t>
    </r>
  </si>
  <si>
    <r>
      <rPr>
        <sz val="11"/>
        <color theme="1" tint="0.34998626667073579"/>
        <rFont val="Calibri"/>
        <family val="2"/>
      </rPr>
      <t>R.5.5</t>
    </r>
  </si>
  <si>
    <r>
      <rPr>
        <sz val="11"/>
        <color rgb="FF000000"/>
        <rFont val="Calibri"/>
        <family val="2"/>
      </rPr>
      <t>12.6</t>
    </r>
  </si>
  <si>
    <r>
      <rPr>
        <sz val="11"/>
        <color rgb="FF000000"/>
        <rFont val="Calibri"/>
        <family val="2"/>
      </rPr>
      <t>La comunicazione al pubblico tiene conto delle caratteristiche della popolazione, quali aspetti linguistici, sociali, religiosi, culturali, politici e/o economici.</t>
    </r>
  </si>
  <si>
    <r>
      <rPr>
        <sz val="11"/>
        <color theme="1" tint="0.34998626667073579"/>
        <rFont val="Calibri"/>
        <family val="2"/>
      </rPr>
      <t>C.5</t>
    </r>
  </si>
  <si>
    <r>
      <rPr>
        <b/>
        <sz val="11"/>
        <color rgb="FF000000"/>
        <rFont val="Calibri"/>
        <family val="2"/>
      </rPr>
      <t>BSI</t>
    </r>
  </si>
  <si>
    <r>
      <rPr>
        <b/>
        <sz val="11"/>
        <color rgb="FF000000"/>
        <rFont val="Calibri"/>
        <family val="2"/>
      </rPr>
      <t>CSI</t>
    </r>
  </si>
  <si>
    <t>CHECK BSI</t>
  </si>
  <si>
    <t>CHECK CSI</t>
  </si>
  <si>
    <t>Weighted BSI</t>
  </si>
  <si>
    <t>Weighted ratio CSI</t>
  </si>
  <si>
    <t>score BSI</t>
  </si>
  <si>
    <t>score CSI</t>
  </si>
  <si>
    <t>BSI NA</t>
  </si>
  <si>
    <t>CSI NA</t>
  </si>
  <si>
    <r>
      <rPr>
        <b/>
        <sz val="18"/>
        <rFont val="Calibri"/>
        <family val="2"/>
      </rPr>
      <t>Revisione post-evento</t>
    </r>
  </si>
  <si>
    <r>
      <rPr>
        <b/>
        <sz val="16"/>
        <color rgb="FFFFFFFF"/>
        <rFont val="Calibri"/>
        <family val="2"/>
      </rPr>
      <t>Misura delle prestazioni</t>
    </r>
  </si>
  <si>
    <r>
      <rPr>
        <b/>
        <sz val="11"/>
        <color rgb="FFFFFFFF"/>
        <rFont val="Calibri"/>
        <family val="2"/>
      </rPr>
      <t>OMS</t>
    </r>
  </si>
  <si>
    <r>
      <rPr>
        <b/>
        <sz val="11"/>
        <color rgb="FFFFFFFF"/>
        <rFont val="Calibri"/>
        <family val="2"/>
      </rPr>
      <t xml:space="preserve">JEE </t>
    </r>
  </si>
  <si>
    <r>
      <rPr>
        <b/>
        <sz val="14"/>
        <rFont val="Calibri"/>
        <family val="2"/>
      </rPr>
      <t>Punteggio</t>
    </r>
  </si>
  <si>
    <r>
      <rPr>
        <b/>
        <sz val="16"/>
        <color rgb="FFFFFFFF"/>
        <rFont val="Calibri"/>
        <family val="2"/>
      </rPr>
      <t>Riferimenti</t>
    </r>
  </si>
  <si>
    <r>
      <rPr>
        <b/>
        <sz val="12"/>
        <rFont val="Calibri"/>
        <family val="2"/>
      </rPr>
      <t>n.a./n.n.</t>
    </r>
  </si>
  <si>
    <r>
      <rPr>
        <b/>
        <sz val="11"/>
        <color rgb="FF000000"/>
        <rFont val="Calibri"/>
        <family val="2"/>
      </rPr>
      <t>Osservazioni</t>
    </r>
  </si>
  <si>
    <r>
      <rPr>
        <sz val="11"/>
        <color rgb="FF000000"/>
        <rFont val="Calibri"/>
        <family val="2"/>
      </rPr>
      <t>Il livello di preparazione viene accertato valutando gli eventi di interesse per la sanità pubblica.</t>
    </r>
  </si>
  <si>
    <r>
      <rPr>
        <sz val="11"/>
        <color theme="1" tint="0.34998626667073579"/>
        <rFont val="Calibri"/>
        <family val="2"/>
      </rPr>
      <t>C.6</t>
    </r>
  </si>
  <si>
    <r>
      <rPr>
        <sz val="11"/>
        <color rgb="FF000000"/>
        <rFont val="Calibri"/>
        <family val="2"/>
      </rPr>
      <t>1.1</t>
    </r>
  </si>
  <si>
    <r>
      <rPr>
        <sz val="11"/>
        <color rgb="FF000000"/>
        <rFont val="Calibri"/>
        <family val="2"/>
      </rPr>
      <t>La preparazione è valutata in modo indipendente.</t>
    </r>
  </si>
  <si>
    <r>
      <rPr>
        <sz val="11"/>
        <color theme="1" tint="0.34998626667073579"/>
        <rFont val="Calibri"/>
        <family val="2"/>
      </rPr>
      <t>C.4</t>
    </r>
  </si>
  <si>
    <r>
      <rPr>
        <sz val="11"/>
        <color rgb="FF000000"/>
        <rFont val="Calibri"/>
        <family val="2"/>
      </rPr>
      <t>Le revisioni post-evento fanno parte delle attività di pianificazione della preparazione dell’organizzazione.</t>
    </r>
  </si>
  <si>
    <r>
      <rPr>
        <sz val="11"/>
        <color theme="1" tint="0.34998626667073579"/>
        <rFont val="Calibri"/>
        <family val="2"/>
      </rPr>
      <t>C.6</t>
    </r>
  </si>
  <si>
    <r>
      <rPr>
        <sz val="11"/>
        <color rgb="FF000000"/>
        <rFont val="Calibri"/>
        <family val="2"/>
      </rPr>
      <t>2.1</t>
    </r>
  </si>
  <si>
    <r>
      <rPr>
        <sz val="11"/>
        <color rgb="FF000000"/>
        <rFont val="Calibri"/>
        <family val="2"/>
      </rPr>
      <t>Le revisioni post-evento sono condotte il prima possibile dopo l’evento.</t>
    </r>
  </si>
  <si>
    <r>
      <rPr>
        <sz val="11"/>
        <color theme="1" tint="0.34998626667073579"/>
        <rFont val="Calibri"/>
        <family val="2"/>
      </rPr>
      <t>C.6</t>
    </r>
  </si>
  <si>
    <r>
      <rPr>
        <sz val="11"/>
        <color rgb="FF000000"/>
        <rFont val="Calibri"/>
        <family val="2"/>
      </rPr>
      <t>2.2</t>
    </r>
  </si>
  <si>
    <r>
      <rPr>
        <sz val="11"/>
        <color rgb="FF000000"/>
        <rFont val="Calibri"/>
        <family val="2"/>
      </rPr>
      <t>Le revisioni post-evento sono di natura qualitativa.</t>
    </r>
  </si>
  <si>
    <r>
      <rPr>
        <sz val="11"/>
        <color theme="1" tint="0.34998626667073579"/>
        <rFont val="Calibri"/>
        <family val="2"/>
      </rPr>
      <t>C.6</t>
    </r>
  </si>
  <si>
    <r>
      <rPr>
        <sz val="11"/>
        <color rgb="FF000000"/>
        <rFont val="Calibri"/>
        <family val="2"/>
      </rPr>
      <t>2.3</t>
    </r>
  </si>
  <si>
    <r>
      <rPr>
        <sz val="11"/>
        <color rgb="FF000000"/>
        <rFont val="Calibri"/>
        <family val="2"/>
      </rPr>
      <t>Le revisioni post-evento consistono in un audit interno, che coinvolge tutte le parti interessate nazionali responsabili delle funzioni essenziali di sanità pubblica.</t>
    </r>
  </si>
  <si>
    <r>
      <rPr>
        <sz val="11"/>
        <color theme="1" tint="0.34998626667073579"/>
        <rFont val="Calibri"/>
        <family val="2"/>
      </rPr>
      <t>C.6</t>
    </r>
  </si>
  <si>
    <r>
      <rPr>
        <sz val="11"/>
        <color rgb="FF000000"/>
        <rFont val="Calibri"/>
        <family val="2"/>
      </rPr>
      <t>2.4</t>
    </r>
  </si>
  <si>
    <r>
      <rPr>
        <sz val="11"/>
        <color rgb="FF000000"/>
        <rFont val="Calibri"/>
        <family val="2"/>
      </rPr>
      <t>Le revisioni post-evento consistono in una revisione esterna paritetica, cui sono invitati a partecipare un altro Stato parte del RSI, il segretariato dell’OMS e le agenzie pertinenti dell’UE.</t>
    </r>
  </si>
  <si>
    <r>
      <rPr>
        <sz val="11"/>
        <color theme="1" tint="0.34998626667073579"/>
        <rFont val="Calibri"/>
        <family val="2"/>
      </rPr>
      <t>C.6</t>
    </r>
  </si>
  <si>
    <r>
      <rPr>
        <sz val="11"/>
        <color rgb="FF000000"/>
        <rFont val="Calibri"/>
        <family val="2"/>
      </rPr>
      <t>Gli insegnamenti appresi da tutti i settori pertinenti sono sistematicamente registrati in relazioni post-evento.</t>
    </r>
  </si>
  <si>
    <r>
      <rPr>
        <sz val="11"/>
        <color theme="1" tint="0.34998626667073579"/>
        <rFont val="Calibri"/>
        <family val="2"/>
      </rPr>
      <t>C.6</t>
    </r>
  </si>
  <si>
    <r>
      <rPr>
        <b/>
        <sz val="11"/>
        <color rgb="FF000000"/>
        <rFont val="Calibri"/>
        <family val="2"/>
      </rPr>
      <t>BSI</t>
    </r>
  </si>
  <si>
    <r>
      <rPr>
        <b/>
        <sz val="11"/>
        <color rgb="FF000000"/>
        <rFont val="Calibri"/>
        <family val="2"/>
      </rPr>
      <t>CSI</t>
    </r>
  </si>
  <si>
    <t>CHECK BSI</t>
  </si>
  <si>
    <t>CHECK CSI</t>
  </si>
  <si>
    <t>Weighted BSI</t>
  </si>
  <si>
    <t>Weighted ratio CSI</t>
  </si>
  <si>
    <t>score BSI</t>
  </si>
  <si>
    <t>score CSI</t>
  </si>
  <si>
    <t>BSI NA</t>
  </si>
  <si>
    <t>CSI NA</t>
  </si>
  <si>
    <r>
      <rPr>
        <b/>
        <sz val="18"/>
        <rFont val="Calibri"/>
        <family val="2"/>
      </rPr>
      <t>Attuazione degli insegnamenti appresi</t>
    </r>
  </si>
  <si>
    <r>
      <rPr>
        <b/>
        <sz val="16"/>
        <color rgb="FFFFFFFF"/>
        <rFont val="Calibri"/>
        <family val="2"/>
      </rPr>
      <t>Misura delle prestazioni</t>
    </r>
  </si>
  <si>
    <r>
      <rPr>
        <b/>
        <sz val="11"/>
        <color rgb="FFFFFFFF"/>
        <rFont val="Calibri"/>
        <family val="2"/>
      </rPr>
      <t>OMS</t>
    </r>
  </si>
  <si>
    <r>
      <rPr>
        <b/>
        <sz val="11"/>
        <color rgb="FFFFFFFF"/>
        <rFont val="Calibri"/>
        <family val="2"/>
      </rPr>
      <t xml:space="preserve">JEE </t>
    </r>
  </si>
  <si>
    <r>
      <rPr>
        <b/>
        <sz val="14"/>
        <rFont val="Calibri"/>
        <family val="2"/>
      </rPr>
      <t>Punteggio</t>
    </r>
  </si>
  <si>
    <r>
      <rPr>
        <b/>
        <sz val="16"/>
        <color rgb="FFFFFFFF"/>
        <rFont val="Calibri"/>
        <family val="2"/>
      </rPr>
      <t>Riferimenti</t>
    </r>
  </si>
  <si>
    <r>
      <rPr>
        <b/>
        <sz val="12"/>
        <rFont val="Calibri"/>
        <family val="2"/>
      </rPr>
      <t>n.a./n.n.</t>
    </r>
  </si>
  <si>
    <r>
      <rPr>
        <b/>
        <sz val="11"/>
        <color rgb="FF000000"/>
        <rFont val="Calibri"/>
        <family val="2"/>
      </rPr>
      <t>Osservazioni</t>
    </r>
  </si>
  <si>
    <r>
      <rPr>
        <sz val="11"/>
        <color rgb="FF000000"/>
        <rFont val="Calibri"/>
        <family val="2"/>
      </rPr>
      <t>Le esperienze e gli insegnamenti appresi, derivanti da revisioni o esercitazioni post-evento, sono utilizzati per migliorare le attività di preparazione e risposta.</t>
    </r>
  </si>
  <si>
    <r>
      <rPr>
        <sz val="11"/>
        <color rgb="FF000000"/>
        <rFont val="Calibri"/>
        <family val="2"/>
      </rPr>
      <t>C.6</t>
    </r>
  </si>
  <si>
    <r>
      <rPr>
        <sz val="11"/>
        <color rgb="FF000000"/>
        <rFont val="Calibri"/>
        <family val="2"/>
      </rPr>
      <t>Le esperienze e gli insegnamenti appresi, derivanti da revisioni o esercitazioni post-evento, sono utilizzati in tutti i settori pertinenti.</t>
    </r>
  </si>
  <si>
    <r>
      <rPr>
        <sz val="11"/>
        <color rgb="FF000000"/>
        <rFont val="Calibri"/>
        <family val="2"/>
      </rPr>
      <t>C.6</t>
    </r>
  </si>
  <si>
    <r>
      <rPr>
        <sz val="11"/>
        <color rgb="FF000000"/>
        <rFont val="Calibri"/>
        <family val="2"/>
      </rPr>
      <t>Le esperienze e gli insegnamenti appresi, derivanti da revisioni o esercitazioni post-evento, sono utilizzati per migliorare le politiche e la pratica.</t>
    </r>
  </si>
  <si>
    <r>
      <rPr>
        <sz val="11"/>
        <color rgb="FF000000"/>
        <rFont val="Calibri"/>
        <family val="2"/>
      </rPr>
      <t>C.6</t>
    </r>
  </si>
  <si>
    <r>
      <rPr>
        <sz val="11"/>
        <color rgb="FF000000"/>
        <rFont val="Calibri"/>
        <family val="2"/>
      </rPr>
      <t>3.1</t>
    </r>
  </si>
  <si>
    <r>
      <rPr>
        <sz val="11"/>
        <color rgb="FF000000"/>
        <rFont val="Calibri"/>
        <family val="2"/>
      </rPr>
      <t>Le esperienze e gli insegnamenti appresi, derivanti da revisioni o esercitazioni post-evento, sono condivisi con la comunità internazionale.</t>
    </r>
  </si>
  <si>
    <r>
      <rPr>
        <sz val="11"/>
        <color rgb="FF000000"/>
        <rFont val="Calibri"/>
        <family val="2"/>
      </rPr>
      <t>C.6</t>
    </r>
  </si>
  <si>
    <r>
      <rPr>
        <sz val="11"/>
        <color rgb="FF000000"/>
        <rFont val="Calibri"/>
        <family val="2"/>
      </rPr>
      <t>3.2</t>
    </r>
  </si>
  <si>
    <r>
      <rPr>
        <sz val="11"/>
        <color rgb="FF000000"/>
        <rFont val="Calibri"/>
        <family val="2"/>
      </rPr>
      <t>Il personale è incoraggiato a redigere la sintesi di una relazione di valutazione in inglese per consentirne l’ulteriore divulgazione alla comunità internazionale.</t>
    </r>
  </si>
  <si>
    <r>
      <rPr>
        <sz val="11"/>
        <color rgb="FF000000"/>
        <rFont val="Calibri"/>
        <family val="2"/>
      </rPr>
      <t>C.6</t>
    </r>
  </si>
  <si>
    <r>
      <rPr>
        <b/>
        <sz val="11"/>
        <color rgb="FF000000"/>
        <rFont val="Calibri"/>
        <family val="2"/>
      </rPr>
      <t>BSI</t>
    </r>
  </si>
  <si>
    <r>
      <rPr>
        <b/>
        <sz val="11"/>
        <color rgb="FF000000"/>
        <rFont val="Calibri"/>
        <family val="2"/>
      </rPr>
      <t>CSI</t>
    </r>
  </si>
  <si>
    <t>CHECK BSI</t>
  </si>
  <si>
    <t>CHECK CSI</t>
  </si>
  <si>
    <t>Weighted BSI</t>
  </si>
  <si>
    <t>Weighted ratio CSI</t>
  </si>
  <si>
    <t>score BSI</t>
  </si>
  <si>
    <t>score CSI</t>
  </si>
  <si>
    <t>BSI NA</t>
  </si>
  <si>
    <t>CSI NA</t>
  </si>
  <si>
    <r>
      <rPr>
        <b/>
        <sz val="18"/>
        <color rgb="FFFFFFFF"/>
        <rFont val="Calibri"/>
        <family val="2"/>
      </rPr>
      <t>SINTESI DEI RISULTATI</t>
    </r>
  </si>
  <si>
    <r>
      <rPr>
        <b/>
        <sz val="14"/>
        <color rgb="FFFFFFFF"/>
        <rFont val="Calibri"/>
        <family val="2"/>
      </rPr>
      <t>Preparativi e governance pre-evento</t>
    </r>
  </si>
  <si>
    <r>
      <rPr>
        <b/>
        <sz val="10"/>
        <color rgb="FFFFFFFF"/>
        <rFont val="Calibri"/>
        <family val="2"/>
      </rPr>
      <t>Punteggio ponderato</t>
    </r>
  </si>
  <si>
    <r>
      <rPr>
        <b/>
        <sz val="11"/>
        <rFont val="Calibri"/>
        <family val="2"/>
      </rPr>
      <t>BSI</t>
    </r>
  </si>
  <si>
    <r>
      <rPr>
        <sz val="11"/>
        <rFont val="Calibri"/>
        <family val="2"/>
      </rPr>
      <t>il livello di preparazione di sanità pubblica minimo secondo gli esperti</t>
    </r>
  </si>
  <si>
    <r>
      <rPr>
        <b/>
        <sz val="11"/>
        <rFont val="Calibri"/>
        <family val="2"/>
      </rPr>
      <t>CSI</t>
    </r>
  </si>
  <si>
    <r>
      <rPr>
        <sz val="11"/>
        <rFont val="Calibri"/>
        <family val="2"/>
      </rPr>
      <t>il livello di preparazione di sanità pubblica avanzato secondo gli esperti</t>
    </r>
  </si>
  <si>
    <r>
      <rPr>
        <b/>
        <sz val="14"/>
        <color rgb="FFFFFFFF"/>
        <rFont val="Calibri"/>
        <family val="2"/>
      </rPr>
      <t>Risorse: personale addestrato</t>
    </r>
  </si>
  <si>
    <r>
      <rPr>
        <b/>
        <sz val="10"/>
        <color rgb="FFFFFFFF"/>
        <rFont val="Calibri"/>
        <family val="2"/>
      </rPr>
      <t>Punteggio ponderato</t>
    </r>
  </si>
  <si>
    <r>
      <rPr>
        <b/>
        <sz val="11"/>
        <rFont val="Calibri"/>
        <family val="2"/>
      </rPr>
      <t>BSI</t>
    </r>
  </si>
  <si>
    <r>
      <rPr>
        <sz val="11"/>
        <rFont val="Calibri"/>
        <family val="2"/>
      </rPr>
      <t>il livello di preparazione di sanità pubblica minimo secondo gli esperti</t>
    </r>
  </si>
  <si>
    <r>
      <rPr>
        <b/>
        <sz val="11"/>
        <rFont val="Calibri"/>
        <family val="2"/>
      </rPr>
      <t>CSI</t>
    </r>
  </si>
  <si>
    <r>
      <rPr>
        <sz val="11"/>
        <rFont val="Calibri"/>
        <family val="2"/>
      </rPr>
      <t>il livello di preparazione di sanità pubblica avanzato secondo gli esperti</t>
    </r>
  </si>
  <si>
    <r>
      <rPr>
        <b/>
        <sz val="14"/>
        <color rgb="FFFFFFFF"/>
        <rFont val="Calibri"/>
        <family val="2"/>
      </rPr>
      <t>Capacità di supporto: sorveglianza</t>
    </r>
  </si>
  <si>
    <r>
      <rPr>
        <b/>
        <sz val="10"/>
        <color rgb="FFFFFFFF"/>
        <rFont val="Calibri"/>
        <family val="2"/>
      </rPr>
      <t>Punteggio ponderato</t>
    </r>
  </si>
  <si>
    <r>
      <rPr>
        <b/>
        <sz val="11"/>
        <rFont val="Calibri"/>
        <family val="2"/>
      </rPr>
      <t>BSI</t>
    </r>
  </si>
  <si>
    <r>
      <rPr>
        <sz val="11"/>
        <rFont val="Calibri"/>
        <family val="2"/>
      </rPr>
      <t>il livello di preparazione di sanità pubblica minimo secondo gli esperti</t>
    </r>
  </si>
  <si>
    <r>
      <rPr>
        <b/>
        <sz val="11"/>
        <rFont val="Calibri"/>
        <family val="2"/>
      </rPr>
      <t>CSI</t>
    </r>
  </si>
  <si>
    <r>
      <rPr>
        <sz val="11"/>
        <rFont val="Calibri"/>
        <family val="2"/>
      </rPr>
      <t>il livello di preparazione di sanità pubblica avanzato secondo gli esperti</t>
    </r>
  </si>
  <si>
    <r>
      <rPr>
        <b/>
        <sz val="14"/>
        <color rgb="FFFFFFFF"/>
        <rFont val="Calibri"/>
        <family val="2"/>
      </rPr>
      <t>Capacità di supporto: valutazione dei rischi</t>
    </r>
  </si>
  <si>
    <r>
      <rPr>
        <b/>
        <sz val="10"/>
        <color rgb="FFFFFFFF"/>
        <rFont val="Calibri"/>
        <family val="2"/>
      </rPr>
      <t>Punteggio ponderato</t>
    </r>
  </si>
  <si>
    <r>
      <rPr>
        <b/>
        <sz val="11"/>
        <rFont val="Calibri"/>
        <family val="2"/>
      </rPr>
      <t>BSI</t>
    </r>
  </si>
  <si>
    <r>
      <rPr>
        <sz val="11"/>
        <rFont val="Calibri"/>
        <family val="2"/>
      </rPr>
      <t>il livello di preparazione di sanità pubblica minimo secondo gli esperti</t>
    </r>
  </si>
  <si>
    <r>
      <rPr>
        <b/>
        <sz val="11"/>
        <rFont val="Calibri"/>
        <family val="2"/>
      </rPr>
      <t>CSI</t>
    </r>
  </si>
  <si>
    <r>
      <rPr>
        <sz val="11"/>
        <rFont val="Calibri"/>
        <family val="2"/>
      </rPr>
      <t>il livello di preparazione di sanità pubblica avanzato secondo gli esperti</t>
    </r>
  </si>
  <si>
    <r>
      <rPr>
        <b/>
        <sz val="14"/>
        <color rgb="FFFFFFFF"/>
        <rFont val="Calibri"/>
        <family val="2"/>
      </rPr>
      <t>Gestione della risposta agli eventi</t>
    </r>
  </si>
  <si>
    <r>
      <rPr>
        <b/>
        <sz val="10"/>
        <color rgb="FFFFFFFF"/>
        <rFont val="Calibri"/>
        <family val="2"/>
      </rPr>
      <t>Punteggio ponderato</t>
    </r>
  </si>
  <si>
    <r>
      <rPr>
        <b/>
        <sz val="11"/>
        <rFont val="Calibri"/>
        <family val="2"/>
      </rPr>
      <t>BSI</t>
    </r>
  </si>
  <si>
    <r>
      <rPr>
        <sz val="11"/>
        <rFont val="Calibri"/>
        <family val="2"/>
      </rPr>
      <t>il livello di preparazione di sanità pubblica minimo secondo gli esperti</t>
    </r>
  </si>
  <si>
    <r>
      <rPr>
        <b/>
        <sz val="11"/>
        <rFont val="Calibri"/>
        <family val="2"/>
      </rPr>
      <t>CSI</t>
    </r>
  </si>
  <si>
    <r>
      <rPr>
        <sz val="11"/>
        <rFont val="Calibri"/>
        <family val="2"/>
      </rPr>
      <t>il livello di preparazione di sanità pubblica avanzato secondo gli esperti</t>
    </r>
  </si>
  <si>
    <r>
      <rPr>
        <b/>
        <sz val="14"/>
        <color rgb="FFFFFFFF"/>
        <rFont val="Calibri"/>
        <family val="2"/>
      </rPr>
      <t>Valutazione post-evento</t>
    </r>
  </si>
  <si>
    <r>
      <rPr>
        <b/>
        <sz val="10"/>
        <color rgb="FFFFFFFF"/>
        <rFont val="Calibri"/>
        <family val="2"/>
      </rPr>
      <t>Punteggio ponderato</t>
    </r>
  </si>
  <si>
    <r>
      <rPr>
        <b/>
        <sz val="11"/>
        <rFont val="Calibri"/>
        <family val="2"/>
      </rPr>
      <t>BSI</t>
    </r>
  </si>
  <si>
    <r>
      <rPr>
        <sz val="11"/>
        <rFont val="Calibri"/>
        <family val="2"/>
      </rPr>
      <t>il livello di preparazione di sanità pubblica minimo secondo gli esperti</t>
    </r>
  </si>
  <si>
    <r>
      <rPr>
        <b/>
        <sz val="11"/>
        <rFont val="Calibri"/>
        <family val="2"/>
      </rPr>
      <t>CSI</t>
    </r>
  </si>
  <si>
    <r>
      <rPr>
        <sz val="11"/>
        <rFont val="Calibri"/>
        <family val="2"/>
      </rPr>
      <t>il livello di preparazione di sanità pubblica avanzato secondo gli esperti</t>
    </r>
  </si>
  <si>
    <r>
      <rPr>
        <b/>
        <sz val="14"/>
        <color rgb="FFFFFFFF"/>
        <rFont val="Calibri"/>
        <family val="2"/>
      </rPr>
      <t>Attuazione degli insegnamenti appresi</t>
    </r>
  </si>
  <si>
    <r>
      <rPr>
        <b/>
        <sz val="10"/>
        <color rgb="FFFFFFFF"/>
        <rFont val="Calibri"/>
        <family val="2"/>
      </rPr>
      <t>Punteggio ponderato</t>
    </r>
  </si>
  <si>
    <r>
      <rPr>
        <b/>
        <sz val="11"/>
        <rFont val="Calibri"/>
        <family val="2"/>
      </rPr>
      <t>BSI</t>
    </r>
  </si>
  <si>
    <r>
      <rPr>
        <sz val="11"/>
        <rFont val="Calibri"/>
        <family val="2"/>
      </rPr>
      <t>il livello di preparazione di sanità pubblica minimo secondo gli esperti</t>
    </r>
  </si>
  <si>
    <r>
      <rPr>
        <b/>
        <sz val="11"/>
        <rFont val="Calibri"/>
        <family val="2"/>
      </rPr>
      <t>CSI</t>
    </r>
  </si>
  <si>
    <r>
      <rPr>
        <sz val="11"/>
        <rFont val="Calibri"/>
        <family val="2"/>
      </rPr>
      <t>il livello di preparazione di sanità pubblica avanzato secondo gli esperti</t>
    </r>
  </si>
  <si>
    <r>
      <rPr>
        <b/>
        <sz val="14"/>
        <color rgb="FFFFFFFF"/>
        <rFont val="Calibri"/>
        <family val="2"/>
      </rPr>
      <t>PUNTEGGIO TOTALE BSI</t>
    </r>
  </si>
  <si>
    <r>
      <rPr>
        <sz val="11"/>
        <color rgb="FF000000"/>
        <rFont val="Calibri"/>
        <family val="2"/>
      </rPr>
      <t>Preparativi e governance pre-evento</t>
    </r>
  </si>
  <si>
    <r>
      <rPr>
        <sz val="11"/>
        <color rgb="FF000000"/>
        <rFont val="Calibri"/>
        <family val="2"/>
      </rPr>
      <t>Risorse: personale addestrato</t>
    </r>
  </si>
  <si>
    <r>
      <rPr>
        <sz val="11"/>
        <color rgb="FF000000"/>
        <rFont val="Calibri"/>
        <family val="2"/>
      </rPr>
      <t>Capacità di supporto: sorveglianza</t>
    </r>
  </si>
  <si>
    <r>
      <rPr>
        <sz val="11"/>
        <rFont val="Calibri"/>
        <family val="2"/>
      </rPr>
      <t>Capacità di supporto: valutazione dei rischi</t>
    </r>
  </si>
  <si>
    <r>
      <rPr>
        <sz val="11"/>
        <color rgb="FF000000"/>
        <rFont val="Calibri"/>
        <family val="2"/>
      </rPr>
      <t>Gestione della risposta agli eventi</t>
    </r>
  </si>
  <si>
    <r>
      <rPr>
        <sz val="11"/>
        <color rgb="FF000000"/>
        <rFont val="Calibri"/>
        <family val="2"/>
      </rPr>
      <t>Revisione post-evento</t>
    </r>
  </si>
  <si>
    <r>
      <rPr>
        <sz val="11"/>
        <color rgb="FF000000"/>
        <rFont val="Calibri"/>
        <family val="2"/>
      </rPr>
      <t>Attuazione degli insegnamenti appresi</t>
    </r>
  </si>
  <si>
    <r>
      <rPr>
        <b/>
        <sz val="14"/>
        <color rgb="FFFFFFFF"/>
        <rFont val="Calibri"/>
        <family val="2"/>
      </rPr>
      <t>PUNTEGGIO TOTALE CSI</t>
    </r>
  </si>
  <si>
    <r>
      <rPr>
        <sz val="11"/>
        <color rgb="FF000000"/>
        <rFont val="Calibri"/>
        <family val="2"/>
      </rPr>
      <t>Preparativi e governance pre-evento</t>
    </r>
  </si>
  <si>
    <r>
      <rPr>
        <sz val="11"/>
        <color rgb="FF000000"/>
        <rFont val="Calibri"/>
        <family val="2"/>
      </rPr>
      <t>Risorse: personale addestrato</t>
    </r>
  </si>
  <si>
    <r>
      <rPr>
        <sz val="11"/>
        <color rgb="FF000000"/>
        <rFont val="Calibri"/>
        <family val="2"/>
      </rPr>
      <t>Capacità di supporto: sorveglianza</t>
    </r>
  </si>
  <si>
    <r>
      <rPr>
        <sz val="11"/>
        <rFont val="Calibri"/>
        <family val="2"/>
      </rPr>
      <t>Capacità di supporto: valutazione dei rischi</t>
    </r>
  </si>
  <si>
    <r>
      <rPr>
        <sz val="11"/>
        <color rgb="FF000000"/>
        <rFont val="Calibri"/>
        <family val="2"/>
      </rPr>
      <t>Gestione della risposta agli eventi</t>
    </r>
  </si>
  <si>
    <r>
      <rPr>
        <sz val="11"/>
        <color rgb="FF000000"/>
        <rFont val="Calibri"/>
        <family val="2"/>
      </rPr>
      <t>Revisione post-evento</t>
    </r>
  </si>
  <si>
    <r>
      <rPr>
        <sz val="11"/>
        <color rgb="FF000000"/>
        <rFont val="Calibri"/>
        <family val="2"/>
      </rPr>
      <t>Attuazione degli insegnamenti appresi</t>
    </r>
  </si>
  <si>
    <r>
      <rPr>
        <b/>
        <sz val="18"/>
        <color rgb="FFFFFFFF"/>
        <rFont val="Calibri"/>
        <family val="2"/>
      </rPr>
      <t>Indicatori JEE corrispondenti agli indicatori HEPSA</t>
    </r>
  </si>
  <si>
    <r>
      <rPr>
        <sz val="12"/>
        <color rgb="FF000000"/>
        <rFont val="Calibri"/>
        <family val="2"/>
      </rPr>
      <t>Di seguito vengono presentati gli indicatori JEE insieme ai corrispondenti indicatori HEPSA. Gli indicatori JEE raffigurati in grigio non sono contemplati dallo strumento HEPSA. Per facilitare l’interpretazione del punteggio, sotto viene illustrato anche il sistema di punteggio.</t>
    </r>
  </si>
  <si>
    <r>
      <rPr>
        <b/>
        <sz val="16"/>
        <color rgb="FFFFFFFF"/>
        <rFont val="Calibri"/>
        <family val="2"/>
      </rPr>
      <t>Indicatore JEE</t>
    </r>
  </si>
  <si>
    <r>
      <rPr>
        <b/>
        <sz val="16"/>
        <color rgb="FFFFFFFF"/>
        <rFont val="Calibri"/>
        <family val="2"/>
      </rPr>
      <t>Indicatore HEPSA</t>
    </r>
  </si>
  <si>
    <r>
      <rPr>
        <b/>
        <sz val="16"/>
        <color rgb="FFFFFFFF"/>
        <rFont val="Calibri"/>
        <family val="2"/>
      </rPr>
      <t>Punteggio</t>
    </r>
  </si>
  <si>
    <r>
      <rPr>
        <b/>
        <sz val="16"/>
        <color rgb="FF000000"/>
        <rFont val="Calibri"/>
        <family val="2"/>
      </rPr>
      <t>Prevenire</t>
    </r>
  </si>
  <si>
    <r>
      <rPr>
        <sz val="11"/>
        <color theme="1" tint="0.49989318521683401"/>
        <rFont val="Calibri"/>
        <family val="2"/>
      </rPr>
      <t>P.1.1 Legislazione, leggi, regolamenti, requisiti amministrativi, politiche o altri strumenti governativi esistenti sono sufficienti per l’attuazione del RSI.</t>
    </r>
  </si>
  <si>
    <r>
      <rPr>
        <sz val="11"/>
        <color theme="1" tint="0.49989318521683401"/>
        <rFont val="Calibri"/>
        <family val="2"/>
      </rPr>
      <t>P.1.2 Lo Stato può dimostrare di aver adattato e allineato la legislazione interna, le politiche e le disposizioni amministrative per assicurare la conformità con il RSI (2005)</t>
    </r>
  </si>
  <si>
    <r>
      <rPr>
        <sz val="11"/>
        <color theme="1" tint="0.49989318521683401"/>
        <rFont val="Calibri"/>
        <family val="2"/>
      </rPr>
      <t>P.2.1 Esiste un meccanismo funzionale per il coordinamento e l’integrazione dei settori pertinenti nell’attuazione del RSI.</t>
    </r>
  </si>
  <si>
    <r>
      <rPr>
        <sz val="11"/>
        <color theme="1" tint="0.49989318521683401"/>
        <rFont val="Calibri"/>
        <family val="2"/>
      </rPr>
      <t>P.3.1 Rilevazione della resistenza antimicrobica (AMR)</t>
    </r>
  </si>
  <si>
    <r>
      <rPr>
        <sz val="11"/>
        <color theme="1" tint="0.49989318521683401"/>
        <rFont val="Calibri"/>
        <family val="2"/>
      </rPr>
      <t>P.3.2 Sorveglianza delle infezioni causate da patogeni resistenti agli antimicrobici</t>
    </r>
  </si>
  <si>
    <r>
      <rPr>
        <sz val="11"/>
        <color rgb="FF000000"/>
        <rFont val="Calibri"/>
        <family val="2"/>
      </rPr>
      <t>P.3.3 Programmi di prevenzione e controllo delle infezioni associate all’assistenza sanitaria (ICA)</t>
    </r>
  </si>
  <si>
    <r>
      <rPr>
        <sz val="11"/>
        <color rgb="FF000000"/>
        <rFont val="Calibri"/>
        <family val="2"/>
      </rPr>
      <t>Esistono standard di prevenzione e controllo delle infezioni funzionanti a livello nazionale e ospedaliero.</t>
    </r>
  </si>
  <si>
    <r>
      <rPr>
        <sz val="11"/>
        <color rgb="FF000000"/>
        <rFont val="Calibri"/>
        <family val="2"/>
      </rPr>
      <t>P.3.4 Attività di stewardship antimicrobica</t>
    </r>
  </si>
  <si>
    <r>
      <rPr>
        <sz val="11"/>
        <color rgb="FF000000"/>
        <rFont val="Calibri"/>
        <family val="2"/>
      </rPr>
      <t>Si applica la stewardship antimicrobica (insieme di strategie coordinate per migliorare l’utilizzo dei farmaci antimicrobici).</t>
    </r>
  </si>
  <si>
    <r>
      <rPr>
        <sz val="11"/>
        <color theme="1" tint="0.49989318521683401"/>
        <rFont val="Calibri"/>
        <family val="2"/>
      </rPr>
      <t>P.4.1 Esistenza di sistemi di sorveglianza per malattie/patogeni prioritari in ambito zoonotico</t>
    </r>
  </si>
  <si>
    <r>
      <rPr>
        <sz val="11"/>
        <color theme="1" tint="0.49989318521683401"/>
        <rFont val="Calibri"/>
        <family val="2"/>
      </rPr>
      <t>P.4.2 Personale veterinario o zoosanitario</t>
    </r>
  </si>
  <si>
    <r>
      <rPr>
        <sz val="11"/>
        <color rgb="FF000000"/>
        <rFont val="Calibri"/>
        <family val="2"/>
      </rPr>
      <t>P.4.3 Esistono meccanismi funzionanti per rispondere alle zoonosi infettive e a quelle potenziali</t>
    </r>
  </si>
  <si>
    <r>
      <rPr>
        <sz val="11"/>
        <color rgb="FF000000"/>
        <rFont val="Calibri"/>
        <family val="2"/>
      </rPr>
      <t>Esistono procedure funzionanti per rispondere alla zoonosi effettiva e potenziale.</t>
    </r>
  </si>
  <si>
    <r>
      <rPr>
        <sz val="11"/>
        <color rgb="FF000000"/>
        <rFont val="Calibri"/>
        <family val="2"/>
      </rPr>
      <t>P.5.1 Esistono meccanismi funzionanti per rilevare le malattie di origine alimentare e la contaminazione di alimenti e attuare una risposta.</t>
    </r>
  </si>
  <si>
    <r>
      <rPr>
        <sz val="11"/>
        <color rgb="FF000000"/>
        <rFont val="Calibri"/>
        <family val="2"/>
      </rPr>
      <t>Esistono procedure funzionanti per rispondere alle malattie di origine alimentare e alla contaminazione degli alimenti.</t>
    </r>
  </si>
  <si>
    <r>
      <rPr>
        <sz val="11"/>
        <color rgb="FF000000"/>
        <rFont val="Calibri"/>
        <family val="2"/>
      </rPr>
      <t>P.6.1 Esiste un sistema di biosicurezza e bioprotezione, esteso a tutta l’amministrazione, per strutture per esseri umani, animali e agricoltura</t>
    </r>
  </si>
  <si>
    <r>
      <rPr>
        <sz val="11"/>
        <color rgb="FF000000"/>
        <rFont val="Calibri"/>
        <family val="2"/>
      </rPr>
      <t>Esiste un sistema di biosicurezza e bioprotezione esteso a tutta l’amministrazione (vale a dire reti formali e informali) per strutture per esseri umani, animali e agricoltura.</t>
    </r>
  </si>
  <si>
    <r>
      <rPr>
        <sz val="11"/>
        <color theme="1" tint="0.49989318521683401"/>
        <rFont val="Calibri"/>
        <family val="2"/>
      </rPr>
      <t>P.6.2 Formazione e pratiche in materia di biosicurezza e bioprotezione</t>
    </r>
  </si>
  <si>
    <r>
      <rPr>
        <sz val="11"/>
        <color theme="1" tint="0.49989318521683401"/>
        <rFont val="Calibri"/>
        <family val="2"/>
      </rPr>
      <t>P.7.1 Copertura vaccinale (morbillo) come parte del programma nazionale</t>
    </r>
  </si>
  <si>
    <r>
      <rPr>
        <sz val="11"/>
        <color theme="1" tint="0.49989318521683401"/>
        <rFont val="Calibri"/>
        <family val="2"/>
      </rPr>
      <t>P.7.2 Accesso e distribuzione vaccinali nazionali</t>
    </r>
  </si>
  <si>
    <r>
      <rPr>
        <b/>
        <sz val="16"/>
        <color rgb="FF000000"/>
        <rFont val="Calibri"/>
        <family val="2"/>
      </rPr>
      <t>Rilevare</t>
    </r>
  </si>
  <si>
    <r>
      <rPr>
        <sz val="11"/>
        <color rgb="FF000000"/>
        <rFont val="Calibri"/>
        <family val="2"/>
      </rPr>
      <t>D.1.1 Test di laboratorio per la rilevazione di malattie prioritarie</t>
    </r>
  </si>
  <si>
    <r>
      <rPr>
        <sz val="11"/>
        <color rgb="FF000000"/>
        <rFont val="Calibri"/>
        <family val="2"/>
      </rPr>
      <t>Sono disponibili servizi di laboratorio per testare le minacce prioritarie per la salute.</t>
    </r>
  </si>
  <si>
    <r>
      <rPr>
        <sz val="11"/>
        <color theme="1" tint="0.49989318521683401"/>
        <rFont val="Calibri"/>
        <family val="2"/>
      </rPr>
      <t>D.1.2 Sistema di rinvio e trasporto dei campioni</t>
    </r>
  </si>
  <si>
    <r>
      <rPr>
        <sz val="11"/>
        <color theme="1" tint="0.49989318521683401"/>
        <rFont val="Calibri"/>
        <family val="2"/>
      </rPr>
      <t>D.1.3 Efficace e moderna diagnostica di laboratorio e decentrata</t>
    </r>
  </si>
  <si>
    <r>
      <rPr>
        <sz val="11"/>
        <color theme="1" tint="0.49989318521683401"/>
        <rFont val="Calibri"/>
        <family val="2"/>
      </rPr>
      <t>D.1.4 Sistema di qualità del laboratorio</t>
    </r>
  </si>
  <si>
    <r>
      <rPr>
        <sz val="11"/>
        <color rgb="FF000000"/>
        <rFont val="Calibri"/>
        <family val="2"/>
      </rPr>
      <t>D.2.1 Sistemi di sorveglianza basati su indicatori ed eventi</t>
    </r>
  </si>
  <si>
    <r>
      <rPr>
        <sz val="11"/>
        <color rgb="FF000000"/>
        <rFont val="Calibri"/>
        <family val="2"/>
      </rPr>
      <t>Esiste un sistema di sorveglianza basato su indicatori.</t>
    </r>
  </si>
  <si>
    <r>
      <rPr>
        <sz val="11"/>
        <color rgb="FF000000"/>
        <rFont val="Calibri"/>
        <family val="2"/>
      </rPr>
      <t>Esiste un sistema di informazione sulle epidemie.</t>
    </r>
  </si>
  <si>
    <r>
      <rPr>
        <sz val="11"/>
        <color rgb="FF000000"/>
        <rFont val="Calibri"/>
        <family val="2"/>
      </rPr>
      <t>D.2.2 Sistema di segnalazione in tempo reale interoperabile, interconnesso ed elettronico</t>
    </r>
  </si>
  <si>
    <r>
      <rPr>
        <sz val="11"/>
        <color rgb="FF000000"/>
        <rFont val="Calibri"/>
        <family val="2"/>
      </rPr>
      <t>Il sistema di sorveglianza fornisce una segnalazione in tempo reale dei dati pertinenti.</t>
    </r>
  </si>
  <si>
    <r>
      <rPr>
        <sz val="11"/>
        <color rgb="FF000000"/>
        <rFont val="Calibri"/>
        <family val="2"/>
      </rPr>
      <t>Tutti i sistemi di sorveglianza pertinenti sono integrati in una rete che scambia costantemente informazioni.</t>
    </r>
  </si>
  <si>
    <r>
      <rPr>
        <sz val="11"/>
        <color rgb="FF000000"/>
        <rFont val="Calibri"/>
        <family val="2"/>
      </rPr>
      <t>Esistono reti e protocolli di segnalazione.</t>
    </r>
  </si>
  <si>
    <r>
      <rPr>
        <sz val="11"/>
        <color rgb="FF000000"/>
        <rFont val="Calibri"/>
        <family val="2"/>
      </rPr>
      <t>Il sistema di sorveglianza è conforme agli standard dell’UE e dell’OMS per quanto riguarda i dati epidemiologici di tutte le malattie sotto sorveglianza dell’UE, le rispettive definizioni dei casi e i protocolli di segnalazione.</t>
    </r>
  </si>
  <si>
    <r>
      <rPr>
        <sz val="11"/>
        <color rgb="FF000000"/>
        <rFont val="Calibri"/>
        <family val="2"/>
      </rPr>
      <t>È istituita la partecipazione alle reti di sorveglianza dell’UE.</t>
    </r>
  </si>
  <si>
    <r>
      <rPr>
        <sz val="11"/>
        <color rgb="FF000000"/>
        <rFont val="Calibri"/>
        <family val="2"/>
      </rPr>
      <t>D.2.3 Analisi dei dati di sorveglianza</t>
    </r>
  </si>
  <si>
    <r>
      <rPr>
        <sz val="11"/>
        <color rgb="FF000000"/>
        <rFont val="Calibri"/>
        <family val="2"/>
      </rPr>
      <t>Il sistema di sorveglianza è in grado di fornire le informazioni necessarie per dare indicazioni e consulenza in merito alla risposta.</t>
    </r>
  </si>
  <si>
    <r>
      <rPr>
        <sz val="11"/>
        <color rgb="FF000000"/>
        <rFont val="Calibri"/>
        <family val="2"/>
      </rPr>
      <t>D.2.4 Sistemi di sorveglianza sindromica</t>
    </r>
  </si>
  <si>
    <r>
      <rPr>
        <sz val="11"/>
        <color rgb="FF000000"/>
        <rFont val="Calibri"/>
        <family val="2"/>
      </rPr>
      <t>Esiste un sistema di informazione sulle epidemie.</t>
    </r>
  </si>
  <si>
    <r>
      <rPr>
        <sz val="11"/>
        <color rgb="FF000000"/>
        <rFont val="Calibri"/>
        <family val="2"/>
      </rPr>
      <t>D.3.1 Sistema di segnalazione efficiente all’OMS, alla FAO e all’OIE</t>
    </r>
  </si>
  <si>
    <r>
      <rPr>
        <sz val="11"/>
        <color rgb="FF000000"/>
        <rFont val="Calibri"/>
        <family val="2"/>
      </rPr>
      <t>Le catene di responsabilità sono chiaramente individuate per garantire comunicazioni efficaci a livello nazionale e internazionale.</t>
    </r>
  </si>
  <si>
    <r>
      <rPr>
        <sz val="11"/>
        <color rgb="FF000000"/>
        <rFont val="Calibri"/>
        <family val="2"/>
      </rPr>
      <t>D.3.2 Reti e protocolli di segnalazione nel paese</t>
    </r>
  </si>
  <si>
    <r>
      <rPr>
        <sz val="11"/>
        <color rgb="FF000000"/>
        <rFont val="Calibri"/>
        <family val="2"/>
      </rPr>
      <t>Le funzioni e le operazioni dei punti focali nazionali RSI sono in atto secondo le definizione del RSI (2005).</t>
    </r>
  </si>
  <si>
    <r>
      <rPr>
        <sz val="11"/>
        <color rgb="FF000000"/>
        <rFont val="Calibri"/>
        <family val="2"/>
      </rPr>
      <t>Esistono reti e protocolli di segnalazione.</t>
    </r>
  </si>
  <si>
    <r>
      <rPr>
        <sz val="11"/>
        <color rgb="FF000000"/>
        <rFont val="Calibri"/>
        <family val="2"/>
      </rPr>
      <t>D.4.1 Sono disponibili risorse umane per attuare i requisiti delle capacità essenziali stabilite dal RSI</t>
    </r>
  </si>
  <si>
    <r>
      <rPr>
        <sz val="11"/>
        <color rgb="FF000000"/>
        <rFont val="Calibri"/>
        <family val="2"/>
      </rPr>
      <t>Sono disponibili risorse umane per attuare i requisiti relativi alle capacità essenziali stabiliti dal RSI.</t>
    </r>
  </si>
  <si>
    <r>
      <rPr>
        <sz val="11"/>
        <color theme="1" tint="0.49989318521683401"/>
        <rFont val="Calibri"/>
        <family val="2"/>
      </rPr>
      <t>D.4.2 Esiste un programma di formazione epidemiologico applicato come il FETP</t>
    </r>
  </si>
  <si>
    <r>
      <rPr>
        <sz val="11"/>
        <color rgb="FF000000"/>
        <rFont val="Calibri"/>
        <family val="2"/>
      </rPr>
      <t>D.4.3 Strategia del personale</t>
    </r>
  </si>
  <si>
    <r>
      <rPr>
        <sz val="11"/>
        <color rgb="FF000000"/>
        <rFont val="Calibri"/>
        <family val="2"/>
      </rPr>
      <t>Le abilità e le competenze del personale della sanità pubblica sono rafforzate per sostenere la sorveglianza e la risposta di sanità pubblica a tutti i livelli del sistema sanitario.</t>
    </r>
  </si>
  <si>
    <r>
      <rPr>
        <b/>
        <sz val="16"/>
        <color rgb="FF000000"/>
        <rFont val="Calibri"/>
        <family val="2"/>
      </rPr>
      <t>Rispondere</t>
    </r>
  </si>
  <si>
    <r>
      <rPr>
        <sz val="11"/>
        <color rgb="FF000000"/>
        <rFont val="Calibri"/>
        <family val="2"/>
      </rPr>
      <t>R.1.1 Il piano nazionale multirischio di preparazione e risposta alle emergenze di sanità pubblica è sviluppato e attuato</t>
    </r>
  </si>
  <si>
    <r>
      <rPr>
        <sz val="11"/>
        <color rgb="FF000000"/>
        <rFont val="Calibri"/>
        <family val="2"/>
      </rPr>
      <t>Un piano nazionale di preparazione alle emergenze di sanità pubblica è elaborato, mantenuto aggiornato o approvato ad es. dall’organo nazionale competente.</t>
    </r>
  </si>
  <si>
    <r>
      <rPr>
        <sz val="11"/>
        <color rgb="FF000000"/>
        <rFont val="Calibri"/>
        <family val="2"/>
      </rPr>
      <t>Il piano nazionale di preparazione alle emergenze di sanità pubblica è attuato.</t>
    </r>
  </si>
  <si>
    <r>
      <rPr>
        <sz val="11"/>
        <color rgb="FF000000"/>
        <rFont val="Calibri"/>
        <family val="2"/>
      </rPr>
      <t>R.1.2 I rischi e le risorse prioritari per la sanità pubblica sono mappati e utilizzati.</t>
    </r>
  </si>
  <si>
    <r>
      <rPr>
        <sz val="11"/>
        <color rgb="FF000000"/>
        <rFont val="Calibri"/>
        <family val="2"/>
      </rPr>
      <t>I rischi e le risorse prioritari per la sanità pubblica sono mappati e utilizzati.</t>
    </r>
  </si>
  <si>
    <r>
      <rPr>
        <sz val="11"/>
        <color rgb="FF000000"/>
        <rFont val="Calibri"/>
        <family val="2"/>
      </rPr>
      <t>R.2.1 Capacità di attivare le operazioni di emergenza</t>
    </r>
  </si>
  <si>
    <r>
      <rPr>
        <sz val="11"/>
        <color rgb="FF000000"/>
        <rFont val="Calibri"/>
        <family val="2"/>
      </rPr>
      <t>Esiste un programma operativo di emergenza che comprende un Centro per le operazioni di emergenza, procedure e piani operativi e la capacità di attivare le operazioni di emergenza.</t>
    </r>
  </si>
  <si>
    <r>
      <rPr>
        <sz val="11"/>
        <color rgb="FF000000"/>
        <rFont val="Calibri"/>
        <family val="2"/>
      </rPr>
      <t>R.2.2 Procedure e piani operativi del Centro per le operazioni di emergenza</t>
    </r>
  </si>
  <si>
    <r>
      <rPr>
        <sz val="11"/>
        <color rgb="FF000000"/>
        <rFont val="Calibri"/>
        <family val="2"/>
      </rPr>
      <t>R.2.3 Programma per le operazioni di emergenza</t>
    </r>
  </si>
  <si>
    <r>
      <rPr>
        <sz val="11"/>
        <color rgb="FF000000"/>
        <rFont val="Calibri"/>
        <family val="2"/>
      </rPr>
      <t>R.2.4 Le procedure di gestione dei casi sono attuate per i pericoli pertinenti di cui al RSI.</t>
    </r>
  </si>
  <si>
    <r>
      <rPr>
        <sz val="11"/>
        <color rgb="FF000000"/>
        <rFont val="Calibri"/>
        <family val="2"/>
      </rPr>
      <t>Le procedure di gestione dei casi sono attuate per i pericoli pertinenti di cui al RSI.</t>
    </r>
  </si>
  <si>
    <r>
      <rPr>
        <sz val="11"/>
        <color rgb="FF000000"/>
        <rFont val="Calibri"/>
        <family val="2"/>
      </rPr>
      <t>R.3.1 Durante un evento biologico presunto o confermato le autorità di sanità pubblica e di sicurezza pubblica (ad es. forze dell’ordine, controllo delle frontiere, dogane) sono collegate</t>
    </r>
  </si>
  <si>
    <r>
      <rPr>
        <sz val="11"/>
        <color rgb="FF000000"/>
        <rFont val="Calibri"/>
        <family val="2"/>
      </rPr>
      <t>La pianificazione della preparazione assicura la collaborazione intersettoriale nonché ruoli e responsabilità chiaramente definiti per tutte le parti interessate.</t>
    </r>
  </si>
  <si>
    <r>
      <rPr>
        <sz val="11"/>
        <color rgb="FF000000"/>
        <rFont val="Calibri"/>
        <family val="2"/>
      </rPr>
      <t>R.4.1 Esiste un sistema per inviare e ricevere contromisure mediche durante un’emergenza di sanità pubblica</t>
    </r>
  </si>
  <si>
    <r>
      <rPr>
        <sz val="11"/>
        <color rgb="FF000000"/>
        <rFont val="Calibri"/>
        <family val="2"/>
      </rPr>
      <t>Esistono procedure per inviare e ricevere contromisure mediche durante un’emergenza di sanità pubblica.</t>
    </r>
  </si>
  <si>
    <r>
      <rPr>
        <sz val="11"/>
        <color rgb="FF000000"/>
        <rFont val="Calibri"/>
        <family val="2"/>
      </rPr>
      <t>R.4.2 Esiste un sistema per inviare e ricevere personale sanitario durante un’emergenza di sanità pubblica</t>
    </r>
  </si>
  <si>
    <r>
      <rPr>
        <sz val="11"/>
        <color rgb="FF000000"/>
        <rFont val="Calibri"/>
        <family val="2"/>
      </rPr>
      <t>Per i rispondenti che forniscono assistenza in un’emergenza di sanità pubblica all’estero, è in vigore un protocollo per l’evacuazione medica.</t>
    </r>
  </si>
  <si>
    <r>
      <rPr>
        <sz val="11"/>
        <color rgb="FF000000"/>
        <rFont val="Calibri"/>
        <family val="2"/>
      </rPr>
      <t>R.5.1 Sistemi di comunicazione dei rischi (piani, meccanismi, ecc.)</t>
    </r>
  </si>
  <si>
    <r>
      <rPr>
        <sz val="11"/>
        <color rgb="FF000000"/>
        <rFont val="Calibri"/>
        <family val="2"/>
      </rPr>
      <t>Sono istituite politiche e procedure di comunicazione per sviluppare, coordinare e diffondere le informazioni relative a un evento di interesse per la sanità pubblica.</t>
    </r>
  </si>
  <si>
    <r>
      <rPr>
        <sz val="11"/>
        <color rgb="FF000000"/>
        <rFont val="Calibri"/>
        <family val="2"/>
      </rPr>
      <t>R.5.2 Comunicazione e coordinamento interni e dei partner</t>
    </r>
  </si>
  <si>
    <r>
      <rPr>
        <sz val="11"/>
        <color rgb="FF000000"/>
        <rFont val="Calibri"/>
        <family val="2"/>
      </rPr>
      <t>Sono istituite politiche e procedure di comunicazione per sviluppare, coordinare e diffondere le informazioni relative a un evento di interesse per la sanità pubblica.</t>
    </r>
  </si>
  <si>
    <r>
      <rPr>
        <sz val="11"/>
        <color rgb="FF000000"/>
        <rFont val="Calibri"/>
        <family val="2"/>
      </rPr>
      <t>Sono istituite procedure per coordinare tutti i partner pertinenti del sistema sanitario, ad es. servizi di sanità pubblica, servizi medici e di salute mentale/comportamentale.</t>
    </r>
  </si>
  <si>
    <r>
      <rPr>
        <sz val="11"/>
        <color rgb="FF000000"/>
        <rFont val="Calibri"/>
        <family val="2"/>
      </rPr>
      <t>Il coordinamento prevede l’attivazione di reti di supporto, i gruppi di consulenza, le reti di partner e la comunicazione</t>
    </r>
  </si>
  <si>
    <r>
      <rPr>
        <sz val="11"/>
        <color rgb="FF000000"/>
        <rFont val="Calibri"/>
        <family val="2"/>
      </rPr>
      <t>R.5.3 Comunicazione pubblica</t>
    </r>
  </si>
  <si>
    <r>
      <rPr>
        <sz val="11"/>
        <color rgb="FF000000"/>
        <rFont val="Calibri"/>
        <family val="2"/>
      </rPr>
      <t>Le informazioni relative a un evento sono divulgate al pubblico, al fine di spiegare l’epidemia, creare fiducia e ridurre al minimo il rischio di infezione.</t>
    </r>
  </si>
  <si>
    <r>
      <rPr>
        <sz val="11"/>
        <color rgb="FF000000"/>
        <rFont val="Calibri"/>
        <family val="2"/>
      </rPr>
      <t>Sono creati i messaggi chiave per la comunicazione pubblica.</t>
    </r>
  </si>
  <si>
    <r>
      <rPr>
        <sz val="11"/>
        <color theme="1" tint="0.49989318521683401"/>
        <rFont val="Calibri"/>
        <family val="2"/>
      </rPr>
      <t>R.5.4 Impegno di comunicazione con le comunità interessate</t>
    </r>
  </si>
  <si>
    <r>
      <rPr>
        <sz val="11"/>
        <color rgb="FF000000"/>
        <rFont val="Calibri"/>
        <family val="2"/>
      </rPr>
      <t>R.5.5 Ascolto dinamico e gestione delle indiscrezioni</t>
    </r>
  </si>
  <si>
    <r>
      <rPr>
        <sz val="11"/>
        <color rgb="FF000000"/>
        <rFont val="Calibri"/>
        <family val="2"/>
      </rPr>
      <t>Le informazioni date al pubblico tengono conto delle percezioni dei rischi da parte del pubblico.</t>
    </r>
  </si>
  <si>
    <r>
      <rPr>
        <sz val="11"/>
        <color rgb="FF000000"/>
        <rFont val="Calibri"/>
        <family val="2"/>
      </rPr>
      <t>Nel processo decisionale viene presa in considerazione la risposta comportamentale attesa (ad es. i livelli di preoccupazione riscontrati dalla popolazione).</t>
    </r>
  </si>
  <si>
    <r>
      <rPr>
        <b/>
        <sz val="16"/>
        <color rgb="FF000000"/>
        <rFont val="Calibri"/>
        <family val="2"/>
      </rPr>
      <t>Altri pericoli relativi al RSI e punti di ingresso (PoE)</t>
    </r>
  </si>
  <si>
    <r>
      <rPr>
        <sz val="11"/>
        <color rgb="FF000000"/>
        <rFont val="Calibri"/>
        <family val="2"/>
      </rPr>
      <t>PoE.1 Le capacità di routine sono istituite presso i PoE.</t>
    </r>
  </si>
  <si>
    <r>
      <rPr>
        <sz val="11"/>
        <color rgb="FF000000"/>
        <rFont val="Calibri"/>
        <family val="2"/>
      </rPr>
      <t>Gli obblighi stabiliti dal RSI in merito ai punti di ingresso sono rispettati.</t>
    </r>
  </si>
  <si>
    <r>
      <rPr>
        <sz val="11"/>
        <color rgb="FF000000"/>
        <rFont val="Calibri"/>
        <family val="2"/>
      </rPr>
      <t>PoE.2 Efficace risposta di sanità pubblica presso i punti di ingresso</t>
    </r>
  </si>
  <si>
    <r>
      <rPr>
        <sz val="11"/>
        <color rgb="FF000000"/>
        <rFont val="Calibri"/>
        <family val="2"/>
      </rPr>
      <t>Un’efficace risposta di sanità pubblica presso i punti di ingresso è istituita a norma del RSI.</t>
    </r>
  </si>
  <si>
    <r>
      <rPr>
        <sz val="11"/>
        <color rgb="FF000000"/>
        <rFont val="Calibri"/>
        <family val="2"/>
      </rPr>
      <t>CE.1 Esistono meccanismi funzionanti per rilevare emergenze o eventi chimici e attuare una risposta.</t>
    </r>
  </si>
  <si>
    <r>
      <rPr>
        <sz val="11"/>
        <color rgb="FF000000"/>
        <rFont val="Calibri"/>
        <family val="2"/>
      </rPr>
      <t>Sono in atto piani di preparazione per gli eventi di rischio biologico, elaborati congiuntamente dai settori della sanità pubblica e da quelli non sanitari, come la protezione civile, il controllo delle frontiere e le dogane.</t>
    </r>
  </si>
  <si>
    <r>
      <rPr>
        <sz val="11"/>
        <color theme="1" tint="0.49989318521683401"/>
        <rFont val="Calibri"/>
        <family val="2"/>
      </rPr>
      <t>CE.2 È predisposto un ambiente favorevole per la gestione di eventi chimici</t>
    </r>
  </si>
  <si>
    <r>
      <rPr>
        <sz val="11"/>
        <color theme="1" tint="0.49989318521683401"/>
        <rFont val="Calibri"/>
        <family val="2"/>
      </rPr>
      <t>RE.1 Esistono meccanismi funzionanti per rilevare emergenze radiologiche o nucleari e attuare una risposta.</t>
    </r>
  </si>
  <si>
    <r>
      <rPr>
        <sz val="11"/>
        <color theme="1" tint="0.49989318521683401"/>
        <rFont val="Calibri"/>
        <family val="2"/>
      </rPr>
      <t>RE.2 È predisposto un ambiente favorevole per la gestione di emergenze radioattive</t>
    </r>
  </si>
  <si>
    <t>D1-36</t>
  </si>
  <si>
    <t>D1-31</t>
  </si>
  <si>
    <t>D5-28</t>
  </si>
  <si>
    <t>D5-27</t>
  </si>
  <si>
    <t>D1-26</t>
  </si>
  <si>
    <t>D1-38</t>
  </si>
  <si>
    <t>D3-12</t>
  </si>
  <si>
    <t>D3-14</t>
  </si>
  <si>
    <t>D3-16</t>
  </si>
  <si>
    <t>D3-29</t>
  </si>
  <si>
    <t>D3-30</t>
  </si>
  <si>
    <t>D3-26</t>
  </si>
  <si>
    <t>D3-25</t>
  </si>
  <si>
    <t>D3-31</t>
  </si>
  <si>
    <t>D3-14</t>
  </si>
  <si>
    <t>D5-40</t>
  </si>
  <si>
    <t>D3-30</t>
  </si>
  <si>
    <t>D1-63</t>
  </si>
  <si>
    <t>D2-12</t>
  </si>
  <si>
    <t>D1-14</t>
  </si>
  <si>
    <t>D1-15</t>
  </si>
  <si>
    <t>D1-30</t>
  </si>
  <si>
    <t>D5-14</t>
  </si>
  <si>
    <t>D5-50</t>
  </si>
  <si>
    <t>D1-25</t>
  </si>
  <si>
    <t>D5-26</t>
  </si>
  <si>
    <t>D5-31</t>
  </si>
  <si>
    <t>D1-43</t>
  </si>
  <si>
    <t>D1-43</t>
  </si>
  <si>
    <t>D5-19</t>
  </si>
  <si>
    <t>D5-21</t>
  </si>
  <si>
    <t>D1-54</t>
  </si>
  <si>
    <t>D1-56</t>
  </si>
  <si>
    <t>D1-59</t>
  </si>
  <si>
    <t>D5-23</t>
  </si>
  <si>
    <t>D1-64</t>
  </si>
  <si>
    <t>D5-49</t>
  </si>
  <si>
    <t>D1-34</t>
  </si>
  <si>
    <r>
      <rPr>
        <b/>
        <sz val="18"/>
        <color rgb="FFFFFFFF"/>
        <rFont val="Calibri"/>
        <family val="2"/>
      </rPr>
      <t>Panoramica di BSI e CSI</t>
    </r>
  </si>
  <si>
    <r>
      <rPr>
        <b/>
        <sz val="11"/>
        <color rgb="FFFFFFFF"/>
        <rFont val="Calibri"/>
        <family val="2"/>
      </rPr>
      <t>D1: Preparativi e governance pre-evento</t>
    </r>
  </si>
  <si>
    <r>
      <rPr>
        <b/>
        <sz val="11"/>
        <color rgb="FF000000"/>
        <rFont val="Calibri"/>
        <family val="2"/>
      </rPr>
      <t>BSI</t>
    </r>
  </si>
  <si>
    <r>
      <rPr>
        <b/>
        <sz val="11"/>
        <color rgb="FF000000"/>
        <rFont val="Calibri"/>
        <family val="2"/>
      </rPr>
      <t>CSI</t>
    </r>
  </si>
  <si>
    <r>
      <rPr>
        <sz val="11"/>
        <color rgb="FF000000"/>
        <rFont val="Calibri"/>
        <family val="2"/>
      </rPr>
      <t>1 La preparazione alle emergenze è integrata nelle strategie, nei finanziamenti e nei piani sanitari nazionali.</t>
    </r>
  </si>
  <si>
    <r>
      <rPr>
        <sz val="11"/>
        <color rgb="FF000000"/>
        <rFont val="Calibri"/>
        <family val="2"/>
      </rPr>
      <t>2 Le politiche multisettoriali di gestione dei rischi in caso di emergenza e la legislazione includono le minacce per la sanità pubblica.</t>
    </r>
  </si>
  <si>
    <r>
      <rPr>
        <sz val="11"/>
        <color rgb="FF000000"/>
        <rFont val="Calibri"/>
        <family val="2"/>
      </rPr>
      <t>3 Un piano nazionale di preparazione alle emergenze di sanità pubblica è sviluppato, mantenuto aggiornato o approvato ad es. dall’organo competente nazionale.</t>
    </r>
  </si>
  <si>
    <r>
      <rPr>
        <sz val="11"/>
        <color rgb="FF000000"/>
        <rFont val="Calibri"/>
        <family val="2"/>
      </rPr>
      <t>3.1. Il piano nazionale di preparazione alle emergenze di sanità pubblica è attuato.</t>
    </r>
  </si>
  <si>
    <r>
      <rPr>
        <sz val="11"/>
        <color rgb="FF000000"/>
        <rFont val="Calibri"/>
        <family val="2"/>
      </rPr>
      <t>3.2 I piani di preparazione sono flessibili e facilmente adattabili.</t>
    </r>
  </si>
  <si>
    <r>
      <rPr>
        <sz val="11"/>
        <color rgb="FF000000"/>
        <rFont val="Calibri"/>
        <family val="2"/>
      </rPr>
      <t>3.3 La pianificazione della preparazione include la preparazione delle comunità in modo da essere pronti e resistere a incidenti di sanità pubblica e recuperare successivamente.</t>
    </r>
  </si>
  <si>
    <r>
      <rPr>
        <sz val="11"/>
        <color rgb="FF000000"/>
        <rFont val="Calibri"/>
        <family val="2"/>
      </rPr>
      <t>4 La pianificazione della preparazione include un’autovalutazione, che comporta l’individuazione delle lacune e delle possibili soluzioni, le capacità in termini di risorse umane e le parti interessate nazionali pertinenti.</t>
    </r>
  </si>
  <si>
    <r>
      <rPr>
        <sz val="11"/>
        <color rgb="FF000000"/>
        <rFont val="Calibri"/>
        <family val="2"/>
      </rPr>
      <t xml:space="preserve">4.1 Tale autovalutazione è integrata nel meccanismo finanziario e di pianificazione strategico esistente. </t>
    </r>
  </si>
  <si>
    <r>
      <rPr>
        <sz val="11"/>
        <color rgb="FF000000"/>
        <rFont val="Calibri"/>
        <family val="2"/>
      </rPr>
      <t>5 La pianificazione della preparazione include la valutazione e il rafforzamento delle capacità esistenti (strutture/servizi, attrezzature del personale, piani scritti per la preparazione, procedure operative standard).</t>
    </r>
  </si>
  <si>
    <r>
      <rPr>
        <sz val="11"/>
        <color rgb="FF000000"/>
        <rFont val="Calibri"/>
        <family val="2"/>
      </rPr>
      <t>5.1 I piani di preparazione includono una strategia di rafforzamento delle capacità.</t>
    </r>
  </si>
  <si>
    <r>
      <rPr>
        <sz val="11"/>
        <color rgb="FF000000"/>
        <rFont val="Calibri"/>
        <family val="2"/>
      </rPr>
      <t>5.2 Il sistema di preparazione e risposta per le emergenze di sanità pubblica (comprese le malattie trasmissibili) soddisfa le migliori pratiche dell’UE.</t>
    </r>
  </si>
  <si>
    <r>
      <rPr>
        <sz val="11"/>
        <color rgb="FF000000"/>
        <rFont val="Calibri"/>
        <family val="2"/>
      </rPr>
      <t>5.3 I piani pandemici sono coerenti con gli orientamenti internazionali (ad es. OMS e UE) disponibili.</t>
    </r>
  </si>
  <si>
    <r>
      <rPr>
        <sz val="11"/>
        <color rgb="FF000000"/>
        <rFont val="Calibri"/>
        <family val="2"/>
      </rPr>
      <t xml:space="preserve">6 La pianificazione della preparazione include </t>
    </r>
    <r>
      <rPr>
        <sz val="11"/>
        <color rgb="FF000000"/>
        <rFont val="Calibri"/>
        <family val="2"/>
      </rPr>
      <t xml:space="preserve"> </t>
    </r>
    <r>
      <rPr>
        <sz val="11"/>
        <color rgb="FF000000"/>
        <rFont val="Calibri"/>
        <family val="2"/>
      </rPr>
      <t>adeguate contromisure mediche per tutelare la salute della popolazione degli Stati membri.</t>
    </r>
  </si>
  <si>
    <r>
      <rPr>
        <sz val="11"/>
        <color rgb="FF000000"/>
        <rFont val="Calibri"/>
        <family val="2"/>
      </rPr>
      <t>6.1 La pianificazione della preparazione include l’individuazione dei fornitori delle contromisure mediche, anche con riguardo alle capacità e ai tempi di consegna.</t>
    </r>
  </si>
  <si>
    <r>
      <rPr>
        <sz val="11"/>
        <color rgb="FF000000"/>
        <rFont val="Calibri"/>
        <family val="2"/>
      </rPr>
      <t>7 La pianificazione della preparazione assicura la collaborazione intersettoriale nonché ruoli e responsabilità chiaramente definiti per tutte le parti interessate.</t>
    </r>
  </si>
  <si>
    <r>
      <rPr>
        <sz val="11"/>
        <color rgb="FF000000"/>
        <rFont val="Calibri"/>
        <family val="2"/>
      </rPr>
      <t>7.1 Esiste un sistema di biosicurezza e bioprotezione esteso a tutta l’amministrazione (vale a dire reti formali e informali) per strutture per esseri umani, animali e agricoltura.</t>
    </r>
  </si>
  <si>
    <r>
      <rPr>
        <sz val="11"/>
        <color rgb="FF000000"/>
        <rFont val="Calibri"/>
        <family val="2"/>
      </rPr>
      <t>7.2 Il coordinamento, il comando e il controllo multisettoriali e multilaterali fra le parti interessate si basano su un’infrastruttura consolidata.</t>
    </r>
  </si>
  <si>
    <r>
      <rPr>
        <sz val="11"/>
        <color rgb="FF000000"/>
        <rFont val="Calibri"/>
        <family val="2"/>
      </rPr>
      <t>7.3 Il coordinamento, il comando e il controllo multisettoriali e multilaterali fra le parti interessate sono costantemente rafforzati durante il processo di pianificazione.</t>
    </r>
  </si>
  <si>
    <r>
      <rPr>
        <sz val="11"/>
        <color rgb="FF000000"/>
        <rFont val="Calibri"/>
        <family val="2"/>
      </rPr>
      <t>7.4 La pianificazione della preparazione include le capacità di supporto delle operazioni ai livelli di risposta intermedio e comunitario/primario durante un’emergenza di sanità pubblica.</t>
    </r>
  </si>
  <si>
    <r>
      <rPr>
        <sz val="11"/>
        <color rgb="FF000000"/>
        <rFont val="Calibri"/>
        <family val="2"/>
      </rPr>
      <t>8 Rischi e risorse prioritari per la sanità pubblica sono mappati e utilizzati.</t>
    </r>
  </si>
  <si>
    <r>
      <rPr>
        <sz val="11"/>
        <color rgb="FF000000"/>
        <rFont val="Calibri"/>
        <family val="2"/>
      </rPr>
      <t>8.1 Si applica la stewardship antimicrobica (insieme di strategie coordinate per migliorare l’utilizzo dei farmaci antimicrobici).</t>
    </r>
  </si>
  <si>
    <r>
      <rPr>
        <sz val="11"/>
        <color rgb="FF000000"/>
        <rFont val="Calibri"/>
        <family val="2"/>
      </rPr>
      <t xml:space="preserve">8.2 La preparazione include: la capacità di prevenire, rilevare e gestire le epidemie durante grandi e improvvisi flussi di migranti. </t>
    </r>
  </si>
  <si>
    <r>
      <rPr>
        <sz val="11"/>
        <color rgb="FF000000"/>
        <rFont val="Calibri"/>
        <family val="2"/>
      </rPr>
      <t>9 Esiste un quadro nazionale specifico per le minacce prioritarie (come l’influenza pandemica) in tutti i settori.</t>
    </r>
  </si>
  <si>
    <r>
      <rPr>
        <sz val="11"/>
        <color rgb="FF000000"/>
        <rFont val="Calibri"/>
        <family val="2"/>
      </rPr>
      <t>9.1 Sono in atto piani di preparazione per gli eventi di rischio biologico, elaborati congiuntamente dai settori della sanità pubblica e da quelli non sanitari, come la protezione civile, il controllo delle frontiere e le dogane.</t>
    </r>
  </si>
  <si>
    <r>
      <rPr>
        <sz val="11"/>
        <color rgb="FF000000"/>
        <rFont val="Calibri"/>
        <family val="2"/>
      </rPr>
      <t>9.2 Per quanto riguarda la preparazione alle pandemie, una pianificazione e un coordinamento intergovernativi validi rimangono fondamentali e sono guidati dal ministero della sanità.</t>
    </r>
  </si>
  <si>
    <r>
      <rPr>
        <sz val="11"/>
        <color rgb="FF000000"/>
        <rFont val="Calibri"/>
        <family val="2"/>
      </rPr>
      <t>10 La preparazione è istituita nelle reti nazionali e regionali.</t>
    </r>
  </si>
  <si>
    <r>
      <rPr>
        <sz val="11"/>
        <color rgb="FF000000"/>
        <rFont val="Calibri"/>
        <family val="2"/>
      </rPr>
      <t>11 È in atto la collaborazione tra i paesi per mantenere elevati livelli di preparazione.</t>
    </r>
  </si>
  <si>
    <r>
      <rPr>
        <sz val="11"/>
        <color rgb="FF000000"/>
        <rFont val="Calibri"/>
        <family val="2"/>
      </rPr>
      <t>12 Le funzioni e le operazioni dei punti focali nazionali RSI sono in atto come definito dal RSI (2005).</t>
    </r>
  </si>
  <si>
    <r>
      <rPr>
        <sz val="11"/>
        <color rgb="FF000000"/>
        <rFont val="Calibri"/>
        <family val="2"/>
      </rPr>
      <t>13 Sono istituite politiche e procedure di comunicazione per sviluppare, coordinare e diffondere le informazioni relative a un evento di interesse per la sanità pubblica.</t>
    </r>
  </si>
  <si>
    <r>
      <rPr>
        <sz val="11"/>
        <color rgb="FF000000"/>
        <rFont val="Calibri"/>
        <family val="2"/>
      </rPr>
      <t>13.1 Una strategia di comunicazione garantisce comunicazioni tempestive ed efficaci prima di un evento e durante il suo corso.</t>
    </r>
  </si>
  <si>
    <r>
      <rPr>
        <sz val="11"/>
        <color rgb="FF000000"/>
        <rFont val="Calibri"/>
        <family val="2"/>
      </rPr>
      <t>13.2 La strategia di comunicazione include un approccio di scalabilità verticale.</t>
    </r>
  </si>
  <si>
    <r>
      <rPr>
        <sz val="11"/>
        <color rgb="FF000000"/>
        <rFont val="Calibri"/>
        <family val="2"/>
      </rPr>
      <t>13.3 I piani di comunicazione in caso di emergenza rimangono flessibili e aggiornati secondo le necessità.</t>
    </r>
  </si>
  <si>
    <r>
      <rPr>
        <sz val="11"/>
        <color rgb="FF000000"/>
        <rFont val="Calibri"/>
        <family val="2"/>
      </rPr>
      <t>13.4 I piani di comunicazione in caso di emergenza sono pragmatici e semplici da attuare.</t>
    </r>
  </si>
  <si>
    <r>
      <rPr>
        <sz val="11"/>
        <color rgb="FF000000"/>
        <rFont val="Calibri"/>
        <family val="2"/>
      </rPr>
      <t>13.5 I piani di comunicazione in caso di emergenza sono testati.</t>
    </r>
  </si>
  <si>
    <r>
      <rPr>
        <sz val="11"/>
        <color rgb="FF000000"/>
        <rFont val="Calibri"/>
        <family val="2"/>
      </rPr>
      <t>13.6 I piani di comunicazione in caso di emergenza contemplano la possibilità che determinati eventi ricevano maggiore attenzione da parte dei media.</t>
    </r>
  </si>
  <si>
    <r>
      <rPr>
        <sz val="11"/>
        <color rgb="FF000000"/>
        <rFont val="Calibri"/>
        <family val="2"/>
      </rPr>
      <t>13.7 I piani di comunicazione in caso di emergenza contemplano la possibilità che determinati eventi portino a una maggiore richiesta di informazioni da parte del pubblico.</t>
    </r>
  </si>
  <si>
    <r>
      <rPr>
        <sz val="11"/>
        <color rgb="FF000000"/>
        <rFont val="Calibri"/>
        <family val="2"/>
      </rPr>
      <t>13.8 Sono istituiti vari canali di comunicazione dei rischi (ad es. sito web, e-mail, linee telefoniche specifiche per tematica).</t>
    </r>
  </si>
  <si>
    <r>
      <rPr>
        <sz val="11"/>
        <color rgb="FF000000"/>
        <rFont val="Calibri"/>
        <family val="2"/>
      </rPr>
      <t>13.9 Vengono forniti informazioni e orientamenti tempestivi su un evento agli operatori sanitari e ad altri professionisti, in modo che possano rispondere adeguatamente al pubblico.</t>
    </r>
  </si>
  <si>
    <r>
      <rPr>
        <b/>
        <sz val="11"/>
        <color rgb="FFFFFFFF"/>
        <rFont val="Calibri"/>
        <family val="2"/>
      </rPr>
      <t>D2: Risorse: personale addestrato</t>
    </r>
  </si>
  <si>
    <r>
      <rPr>
        <b/>
        <sz val="11"/>
        <color rgb="FF000000"/>
        <rFont val="Calibri"/>
        <family val="2"/>
      </rPr>
      <t>BSI</t>
    </r>
  </si>
  <si>
    <r>
      <rPr>
        <b/>
        <sz val="11"/>
        <color rgb="FF000000"/>
        <rFont val="Calibri"/>
        <family val="2"/>
      </rPr>
      <t>CSI</t>
    </r>
  </si>
  <si>
    <r>
      <rPr>
        <sz val="11"/>
        <color rgb="FF000000"/>
        <rFont val="Calibri"/>
        <family val="2"/>
      </rPr>
      <t>1 Le abilità e le competenze del personale addetto alla sanità pubblica sono sufficienti per sostenere la sorveglianza e la risposta a tutti i livelli del sistema sanitario.</t>
    </r>
  </si>
  <si>
    <r>
      <rPr>
        <sz val="11"/>
        <color rgb="FF000000"/>
        <rFont val="Calibri"/>
        <family val="2"/>
      </rPr>
      <t>2 Sono disponibili risorse umane per attuare i requisiti delle capacità essenziali stabilite dal RSI.</t>
    </r>
  </si>
  <si>
    <r>
      <rPr>
        <sz val="11"/>
        <color rgb="FF000000"/>
        <rFont val="Calibri"/>
        <family val="2"/>
      </rPr>
      <t>3 È assicurata la disponibilità di personale competente in materia di sanità pubblica per la continuità dei servizi sanitari.</t>
    </r>
  </si>
  <si>
    <r>
      <rPr>
        <sz val="11"/>
        <color rgb="FF000000"/>
        <rFont val="Calibri"/>
        <family val="2"/>
      </rPr>
      <t>4 L’istruzione, la formazione e le esercitazioni sono supportate a livello strategico e operativo di un’organizzazione.</t>
    </r>
  </si>
  <si>
    <r>
      <rPr>
        <sz val="11"/>
        <color rgb="FF000000"/>
        <rFont val="Calibri"/>
        <family val="2"/>
      </rPr>
      <t>4.1 L’istruzione, la formazione e le esercitazioni fanno parte delle attività di pianificazione della preparazione di un’organizzazione.</t>
    </r>
  </si>
  <si>
    <r>
      <rPr>
        <sz val="11"/>
        <color rgb="FF000000"/>
        <rFont val="Calibri"/>
        <family val="2"/>
      </rPr>
      <t>5 Il livello di preparazione viene valutato mediante esercitazioni di simulazione.</t>
    </r>
  </si>
  <si>
    <r>
      <rPr>
        <sz val="11"/>
        <color rgb="FF000000"/>
        <rFont val="Calibri"/>
        <family val="2"/>
      </rPr>
      <t>5.1 Le organizzazioni partner pertinenti partecipano a esercitazioni al fine di migliorare la comprensione dei rispettivi piani di risposta.</t>
    </r>
  </si>
  <si>
    <r>
      <rPr>
        <sz val="11"/>
        <color rgb="FF000000"/>
        <rFont val="Calibri"/>
        <family val="2"/>
      </rPr>
      <t>6 Si utilizzano formazioni, esercitazioni e revisioni degli incidenti al fine di comprendere e migliorare le procedure di gestione dei rischi e rafforzare le capacità.</t>
    </r>
  </si>
  <si>
    <r>
      <rPr>
        <sz val="11"/>
        <color rgb="FF000000"/>
        <rFont val="Calibri"/>
        <family val="2"/>
      </rPr>
      <t>6.1 Le esercitazioni si basano su uno scenario e sono adattate al contesto (ad es. locale, regionale, nazionale e internazionale).</t>
    </r>
  </si>
  <si>
    <r>
      <rPr>
        <sz val="11"/>
        <color rgb="FF000000"/>
        <rFont val="Calibri"/>
        <family val="2"/>
      </rPr>
      <t>6.2 Per eseguire un’efficace esercitazione di simulazione, il gruppo di pianificazione ha un mandato chiaro e l’autorità per pianificare, condurre e valutare l’esercitazione.</t>
    </r>
  </si>
  <si>
    <r>
      <rPr>
        <sz val="11"/>
        <color rgb="FF000000"/>
        <rFont val="Calibri"/>
        <family val="2"/>
      </rPr>
      <t>6.3 La finalità di un’esercitazione di simulazione è individuare i settori di miglioramento.</t>
    </r>
  </si>
  <si>
    <r>
      <rPr>
        <sz val="11"/>
        <color rgb="FF000000"/>
        <rFont val="Calibri"/>
        <family val="2"/>
      </rPr>
      <t>7 Le esercitazioni sono condotte per testare l’effettiva funzionalità delle capacità essenziali stabilite dal RSI.</t>
    </r>
  </si>
  <si>
    <r>
      <rPr>
        <sz val="11"/>
        <color rgb="FF000000"/>
        <rFont val="Calibri"/>
        <family val="2"/>
      </rPr>
      <t>8 Vengono valutati gli scopi e gli obiettivi iniziali dell’istruzione, della formazione e delle esercitazioni di simulazione e gli insegnamenti appresi sono documentati in una relazione.</t>
    </r>
  </si>
  <si>
    <r>
      <rPr>
        <b/>
        <sz val="11"/>
        <color rgb="FFFFFFFF"/>
        <rFont val="Calibri"/>
        <family val="2"/>
      </rPr>
      <t>D3: Capacità di supporto: sorveglianza</t>
    </r>
  </si>
  <si>
    <r>
      <rPr>
        <b/>
        <sz val="11"/>
        <color rgb="FF000000"/>
        <rFont val="Calibri"/>
        <family val="2"/>
      </rPr>
      <t>BSI</t>
    </r>
  </si>
  <si>
    <r>
      <rPr>
        <b/>
        <sz val="11"/>
        <color rgb="FF000000"/>
        <rFont val="Calibri"/>
        <family val="2"/>
      </rPr>
      <t>CSI</t>
    </r>
  </si>
  <si>
    <r>
      <rPr>
        <sz val="11"/>
        <color rgb="FF000000"/>
        <rFont val="Calibri"/>
        <family val="2"/>
      </rPr>
      <t>1 Esiste un sistema di sorveglianza basato su indicatori.</t>
    </r>
  </si>
  <si>
    <r>
      <rPr>
        <sz val="11"/>
        <color rgb="FF000000"/>
        <rFont val="Calibri"/>
        <family val="2"/>
      </rPr>
      <t>1.1 Tali indicatori sono definiti in protocolli, per consentire un follow-up tempestivo.</t>
    </r>
  </si>
  <si>
    <r>
      <rPr>
        <sz val="11"/>
        <color rgb="FF000000"/>
        <rFont val="Calibri"/>
        <family val="2"/>
      </rPr>
      <t>2 Esiste un sistema di</t>
    </r>
    <r>
      <rPr>
        <sz val="11"/>
        <color rgb="FF000000"/>
        <rFont val="Calibri"/>
        <family val="2"/>
      </rPr>
      <t xml:space="preserve"> informazione sulle epidemie.</t>
    </r>
  </si>
  <si>
    <r>
      <rPr>
        <sz val="11"/>
        <color rgb="FF000000"/>
        <rFont val="Calibri"/>
        <family val="2"/>
      </rPr>
      <t>2.1 Gli eventi di interesse per la sanità pubblica sono definiti in protocolli, per consentire un follow-up tempestivo.</t>
    </r>
  </si>
  <si>
    <r>
      <rPr>
        <sz val="11"/>
        <color rgb="FF000000"/>
        <rFont val="Calibri"/>
        <family val="2"/>
      </rPr>
      <t>2.2 Il sistema di sorveglianza fornisce una segnalazione in tempo reale dei dati pertinenti.</t>
    </r>
  </si>
  <si>
    <r>
      <rPr>
        <sz val="11"/>
        <color rgb="FF000000"/>
        <rFont val="Calibri"/>
        <family val="2"/>
      </rPr>
      <t>2.3 Il sistema di sorveglianza è sensibile e flessibile, in modo da rilevare casi o eventi in fase iniziale.</t>
    </r>
  </si>
  <si>
    <r>
      <rPr>
        <sz val="11"/>
        <color rgb="FF000000"/>
        <rFont val="Calibri"/>
        <family val="2"/>
      </rPr>
      <t xml:space="preserve">2.4 Il sistema di sorveglianza ottiene informazioni da un’ampia varietà di risorse diverse e affidabili. </t>
    </r>
  </si>
  <si>
    <r>
      <rPr>
        <sz val="11"/>
        <color rgb="FF000000"/>
        <rFont val="Calibri"/>
        <family val="2"/>
      </rPr>
      <t>2.5 La rete di sorveglianza include informazioni provenienti da sistemi di sorveglianza veterinaria.</t>
    </r>
  </si>
  <si>
    <r>
      <rPr>
        <sz val="11"/>
        <color rgb="FF000000"/>
        <rFont val="Calibri"/>
        <family val="2"/>
      </rPr>
      <t>2.6 La rete di sorveglianza include informazioni provenienti da sistemi di sorveglianza entomologica.</t>
    </r>
  </si>
  <si>
    <r>
      <rPr>
        <sz val="11"/>
        <color rgb="FF000000"/>
        <rFont val="Calibri"/>
        <family val="2"/>
      </rPr>
      <t>2.7 La rete di sorveglianza include informazioni provenienti da sistemi di sorveglianza ambientale.</t>
    </r>
  </si>
  <si>
    <r>
      <rPr>
        <sz val="11"/>
        <color rgb="FF000000"/>
        <rFont val="Calibri"/>
        <family val="2"/>
      </rPr>
      <t>2.8 La rete di sorveglianza include informazioni provenienti da sistemi di sorveglianza meteorologica.</t>
    </r>
  </si>
  <si>
    <r>
      <rPr>
        <sz val="11"/>
        <color rgb="FF000000"/>
        <rFont val="Calibri"/>
        <family val="2"/>
      </rPr>
      <t>2.9 La rete di sorveglianza include informazioni provenienti da sistemi di sorveglianza microbiologica.</t>
    </r>
  </si>
  <si>
    <r>
      <rPr>
        <sz val="11"/>
        <color rgb="FF000000"/>
        <rFont val="Calibri"/>
        <family val="2"/>
      </rPr>
      <t>3 Il sistema di sorveglianza genera un segnale di allarme rapido per un possibile evento di interesse per la sanità pubblica.</t>
    </r>
  </si>
  <si>
    <r>
      <rPr>
        <sz val="11"/>
        <color rgb="FF000000"/>
        <rFont val="Calibri"/>
        <family val="2"/>
      </rPr>
      <t xml:space="preserve">4 È istituita la partecipazione alle reti di sorveglianza dell’UE. </t>
    </r>
  </si>
  <si>
    <r>
      <rPr>
        <sz val="11"/>
        <color rgb="FF000000"/>
        <rFont val="Calibri"/>
        <family val="2"/>
      </rPr>
      <t>5 Il sistema di sorveglianza è conforme agli standard dell’UE e dell’OMS per quanto riguarda i dati epidemiologici di tutte le malattie sotto sorveglianza dell’UE, le rispettive definizioni dei casi e i protocolli di segnalazione.</t>
    </r>
  </si>
  <si>
    <r>
      <rPr>
        <sz val="11"/>
        <color rgb="FF000000"/>
        <rFont val="Calibri"/>
        <family val="2"/>
      </rPr>
      <t>6 I dati di sorveglianza sono sistematicamente e regolarmente comunicati ai settori e alle parti interessate pertinenti.</t>
    </r>
  </si>
  <si>
    <r>
      <rPr>
        <sz val="11"/>
        <color rgb="FF000000"/>
        <rFont val="Calibri"/>
        <family val="2"/>
      </rPr>
      <t>6.1 Tutti i sistemi di sorveglianza pertinenti sono integrati in una rete che scambia costantemente informazioni.</t>
    </r>
  </si>
  <si>
    <r>
      <rPr>
        <sz val="11"/>
        <color rgb="FF000000"/>
        <rFont val="Calibri"/>
        <family val="2"/>
      </rPr>
      <t>6.2 Esistono reti e protocolli di segnalazione.</t>
    </r>
  </si>
  <si>
    <r>
      <rPr>
        <sz val="11"/>
        <color rgb="FF000000"/>
        <rFont val="Calibri"/>
        <family val="2"/>
      </rPr>
      <t>6.3 Il sistema di sorveglianza è in grado di fornire le informazioni necessarie per dare indicazioni e consulenza in merito alla risposta.</t>
    </r>
  </si>
  <si>
    <r>
      <rPr>
        <b/>
        <sz val="11"/>
        <color rgb="FFFFFFFF"/>
        <rFont val="Calibri"/>
        <family val="2"/>
      </rPr>
      <t>D4: Capacità di supporto: valutazione dei rischi</t>
    </r>
  </si>
  <si>
    <r>
      <rPr>
        <b/>
        <sz val="11"/>
        <color rgb="FF000000"/>
        <rFont val="Calibri"/>
        <family val="2"/>
      </rPr>
      <t>BSI</t>
    </r>
  </si>
  <si>
    <r>
      <rPr>
        <b/>
        <sz val="11"/>
        <color rgb="FF000000"/>
        <rFont val="Calibri"/>
        <family val="2"/>
      </rPr>
      <t>CSI</t>
    </r>
  </si>
  <si>
    <r>
      <rPr>
        <sz val="11"/>
        <color rgb="FF000000"/>
        <rFont val="Calibri"/>
        <family val="2"/>
      </rPr>
      <t>1 Gli avvisi e gli allarmi rapidi vengono valutati sulla base di un’analisi congiunta della sorveglianza e di altri dati disponibili.</t>
    </r>
  </si>
  <si>
    <r>
      <rPr>
        <sz val="11"/>
        <color rgb="FF000000"/>
        <rFont val="Calibri"/>
        <family val="2"/>
      </rPr>
      <t>2 Un gruppo di valutazione dei rischi è riunito per valutare i rischi di un (possibile) evento di interesse per la sanità pubblica.</t>
    </r>
  </si>
  <si>
    <r>
      <rPr>
        <sz val="11"/>
        <color rgb="FF000000"/>
        <rFont val="Calibri"/>
        <family val="2"/>
      </rPr>
      <t>2.1 Il gruppo di valutazione dei rischi include competenze supplementari (ad es. tossicologia, sanità animale, sicurezza alimentare, ecc.).</t>
    </r>
  </si>
  <si>
    <r>
      <rPr>
        <sz val="11"/>
        <color rgb="FF000000"/>
        <rFont val="Calibri"/>
        <family val="2"/>
      </rPr>
      <t>2.2 In base alle caratteristiche della malattia, il gruppo di valutazione dei rischi decide con quale frequenza deve essere aggiornata la valutazione dei rischi.</t>
    </r>
  </si>
  <si>
    <r>
      <rPr>
        <sz val="11"/>
        <color rgb="FF000000"/>
        <rFont val="Calibri"/>
        <family val="2"/>
      </rPr>
      <t>2.3 Il livello di rischio assegnato a un evento si basa sul pericolo presunto (o noto).</t>
    </r>
  </si>
  <si>
    <r>
      <rPr>
        <sz val="11"/>
        <color rgb="FF000000"/>
        <rFont val="Calibri"/>
        <family val="2"/>
      </rPr>
      <t>2.4 Il livello di rischio assegnato a un evento si basa sulla possibile esposizione al pericolo.</t>
    </r>
  </si>
  <si>
    <r>
      <rPr>
        <sz val="11"/>
        <color rgb="FF000000"/>
        <rFont val="Calibri"/>
        <family val="2"/>
      </rPr>
      <t>2.5 Il livello di rischio assegnato a un evento si basa sul contesto in cui si verifica l’evento.</t>
    </r>
  </si>
  <si>
    <r>
      <rPr>
        <sz val="11"/>
        <color rgb="FF000000"/>
        <rFont val="Calibri"/>
        <family val="2"/>
      </rPr>
      <t>2.6 Il livello di rischio assegnato si basa sulle caratteristiche della malattia (come numero di casi/decessi, percentuale di malattia grave nella popolazione, gruppi clinici più colpiti, ecc.).</t>
    </r>
  </si>
  <si>
    <r>
      <rPr>
        <sz val="11"/>
        <color rgb="FF000000"/>
        <rFont val="Calibri"/>
        <family val="2"/>
      </rPr>
      <t>2.7 Il livello di rischio assegnato si basa sulla capacità del servizio (ad es. il numero di pazienti presentatisi presso i servizi di assistenza primaria/ricoverati in ospedale e in trattamento specialistico di terapia intensiva).</t>
    </r>
  </si>
  <si>
    <r>
      <rPr>
        <sz val="11"/>
        <color rgb="FF000000"/>
        <rFont val="Calibri"/>
        <family val="2"/>
      </rPr>
      <t>3 Le valutazioni dei rischi sono impiegate per agevolare la pianificazione della preparazione e le attività di risposta.</t>
    </r>
  </si>
  <si>
    <r>
      <rPr>
        <sz val="11"/>
        <color rgb="FF000000"/>
        <rFont val="Calibri"/>
        <family val="2"/>
      </rPr>
      <t>3.1 Domande chiaramente definite sono utilizzate nel quadro della valutazione dei rischi per contribuire a individuare le attività prioritarie.</t>
    </r>
  </si>
  <si>
    <r>
      <rPr>
        <sz val="11"/>
        <color rgb="FF000000"/>
        <rFont val="Calibri"/>
        <family val="2"/>
      </rPr>
      <t>3.2 Le valutazioni dei rischi sono impiegate per individuare i settori di rischio.</t>
    </r>
  </si>
  <si>
    <r>
      <rPr>
        <sz val="11"/>
        <color rgb="FF000000"/>
        <rFont val="Calibri"/>
        <family val="2"/>
      </rPr>
      <t>3.3 Le valutazioni dei rischi sono impiegate per individuare le popolazioni a rischio.</t>
    </r>
  </si>
  <si>
    <r>
      <rPr>
        <sz val="11"/>
        <color rgb="FF000000"/>
        <rFont val="Calibri"/>
        <family val="2"/>
      </rPr>
      <t>3.4 Le valutazioni dei rischi sono impiegate per individuare e coinvolgere i partner operativi.</t>
    </r>
  </si>
  <si>
    <r>
      <rPr>
        <sz val="11"/>
        <color rgb="FF000000"/>
        <rFont val="Calibri"/>
        <family val="2"/>
      </rPr>
      <t>3.5 Le valutazioni dei rischi sono impiegate per individuare e coinvolgere i partner politici più importanti.</t>
    </r>
  </si>
  <si>
    <r>
      <rPr>
        <sz val="11"/>
        <color rgb="FF000000"/>
        <rFont val="Calibri"/>
        <family val="2"/>
      </rPr>
      <t>3.6 La caratterizzazione dei rischi integra informazioni provenienti da modelli quantitativi, se disponibili e accessibili.</t>
    </r>
  </si>
  <si>
    <r>
      <rPr>
        <sz val="11"/>
        <color rgb="FF000000"/>
        <rFont val="Calibri"/>
        <family val="2"/>
      </rPr>
      <t>3.7 La caratterizzazione dei rischi integra pareri di esperti.</t>
    </r>
  </si>
  <si>
    <r>
      <rPr>
        <b/>
        <sz val="11"/>
        <color rgb="FFFFFFFF"/>
        <rFont val="Calibri"/>
        <family val="2"/>
      </rPr>
      <t>D5: Gestione della risposta agli eventi</t>
    </r>
  </si>
  <si>
    <r>
      <rPr>
        <b/>
        <sz val="11"/>
        <color rgb="FF000000"/>
        <rFont val="Calibri"/>
        <family val="2"/>
      </rPr>
      <t>BSI</t>
    </r>
  </si>
  <si>
    <r>
      <rPr>
        <b/>
        <sz val="11"/>
        <color rgb="FF000000"/>
        <rFont val="Calibri"/>
        <family val="2"/>
      </rPr>
      <t>CSI</t>
    </r>
  </si>
  <si>
    <r>
      <rPr>
        <sz val="11"/>
        <color rgb="FF000000"/>
        <rFont val="Calibri"/>
        <family val="2"/>
      </rPr>
      <t>1 Esistono procedure specifiche per l’attivazione e la disattivazione («interruzione attività») della risposta alle emergenze sanitarie.</t>
    </r>
  </si>
  <si>
    <r>
      <rPr>
        <sz val="11"/>
        <color rgb="FF000000"/>
        <rFont val="Calibri"/>
        <family val="2"/>
      </rPr>
      <t>1.1 Le decisioni in merito alla risposta tengono conto dei seguenti principi: precauzione, proporzionalità e flessibilità.</t>
    </r>
  </si>
  <si>
    <r>
      <rPr>
        <sz val="11"/>
        <color rgb="FF000000"/>
        <rFont val="Calibri"/>
        <family val="2"/>
      </rPr>
      <t>2 Esistono standard di prevenzione e controllo delle infezioni funzionanti a livello nazionale e ospedaliero.</t>
    </r>
  </si>
  <si>
    <r>
      <rPr>
        <sz val="11"/>
        <color rgb="FF000000"/>
        <rFont val="Calibri"/>
        <family val="2"/>
      </rPr>
      <t>2.1 Esistono misure di sicurezza per il trattamento di sostanze patogene conosciute dagli operatori sanitari.</t>
    </r>
  </si>
  <si>
    <r>
      <rPr>
        <sz val="11"/>
        <color rgb="FF000000"/>
        <rFont val="Calibri"/>
        <family val="2"/>
      </rPr>
      <t>3 Sono disponibili servizi di laboratorio per testare le minacce prioritarie per la salute.</t>
    </r>
  </si>
  <si>
    <r>
      <rPr>
        <sz val="11"/>
        <color rgb="FF000000"/>
        <rFont val="Calibri"/>
        <family val="2"/>
      </rPr>
      <t>3.1 Esistono e sono attuate pratiche di biosicurezza e bioprotezione dei laboratori (gestione dei biorischi).</t>
    </r>
  </si>
  <si>
    <r>
      <rPr>
        <sz val="11"/>
        <color rgb="FF000000"/>
        <rFont val="Calibri"/>
        <family val="2"/>
      </rPr>
      <t>4 Esiste un programma operativo di emergenza che comprende un Centro per le operazioni di emergenza, procedure e piani operativi e la capacità di attivare le operazioni di emergenza.</t>
    </r>
  </si>
  <si>
    <r>
      <rPr>
        <sz val="11"/>
        <color rgb="FF000000"/>
        <rFont val="Calibri"/>
        <family val="2"/>
      </rPr>
      <t>5 Esiste una struttura di comando e controllo collaudata con ruoli e responsabilità chiari.</t>
    </r>
  </si>
  <si>
    <r>
      <rPr>
        <sz val="11"/>
        <color rgb="FF000000"/>
        <rFont val="Calibri"/>
        <family val="2"/>
      </rPr>
      <t>5.1 Il coordinamento, il comando e il controllo si basano su un’infrastruttura consolidata.</t>
    </r>
  </si>
  <si>
    <r>
      <rPr>
        <sz val="11"/>
        <color rgb="FF000000"/>
        <rFont val="Calibri"/>
        <family val="2"/>
      </rPr>
      <t>5.2 Il coordinamento, il comando e il controllo sono costantemente rafforzati.</t>
    </r>
  </si>
  <si>
    <r>
      <rPr>
        <sz val="11"/>
        <color rgb="FF000000"/>
        <rFont val="Calibri"/>
        <family val="2"/>
      </rPr>
      <t>5.3 Sono istituite procedure per coordinare tutti i partner pertinenti del sistema sanitario, ad es. servizi di sanità pubblica, servizi medici e di salute mentale/comportamentale.</t>
    </r>
  </si>
  <si>
    <r>
      <rPr>
        <sz val="11"/>
        <color rgb="FF000000"/>
        <rFont val="Calibri"/>
        <family val="2"/>
      </rPr>
      <t>5.4 Il coordinamento comprende l’assistenza basata sulla popolazione e la mobilitazione delle risorse.</t>
    </r>
  </si>
  <si>
    <r>
      <rPr>
        <sz val="11"/>
        <color rgb="FF000000"/>
        <rFont val="Calibri"/>
        <family val="2"/>
      </rPr>
      <t>5.5 Il coordinamento comprende l’attivazione di reti di supporto, gruppi di consulenza, le reti di partner e la comunicazione.</t>
    </r>
  </si>
  <si>
    <r>
      <rPr>
        <sz val="11"/>
        <color rgb="FF000000"/>
        <rFont val="Calibri"/>
        <family val="2"/>
      </rPr>
      <t>5.6 Il sistema di sanità pubblica è supportato da gruppi di gestione delle crisi a tutti i livelli.</t>
    </r>
  </si>
  <si>
    <r>
      <rPr>
        <sz val="11"/>
        <color rgb="FF000000"/>
        <rFont val="Calibri"/>
        <family val="2"/>
      </rPr>
      <t>5.7 Nel processo decisionale viene presa in considerazione la risposta comportamentale attesa (ad es. i livelli di preoccupazione riscontrati dalla popolazione).</t>
    </r>
  </si>
  <si>
    <r>
      <rPr>
        <sz val="11"/>
        <color rgb="FF000000"/>
        <rFont val="Calibri"/>
        <family val="2"/>
      </rPr>
      <t>6 Sono istituite procedure per il coordinamento delle attività multisettoriali tra i ministeri e i settori.</t>
    </r>
  </si>
  <si>
    <r>
      <rPr>
        <sz val="11"/>
        <color rgb="FF000000"/>
        <rFont val="Calibri"/>
        <family val="2"/>
      </rPr>
      <t xml:space="preserve">7 La risposta rapida multidisciplinare e multisettoriale </t>
    </r>
    <r>
      <rPr>
        <sz val="11"/>
        <color rgb="FF000000"/>
        <rFont val="Calibri"/>
        <family val="2"/>
      </rPr>
      <t>è istituita e disponibile 7 ore su 24, 7 giorni su 24. </t>
    </r>
  </si>
  <si>
    <r>
      <rPr>
        <sz val="11"/>
        <color rgb="FF000000"/>
        <rFont val="Calibri"/>
        <family val="2"/>
      </rPr>
      <t>7.1 Esistono procedure per contromisure mediche, compresa l’attuazione e la distribuzione.</t>
    </r>
  </si>
  <si>
    <r>
      <rPr>
        <sz val="11"/>
        <color rgb="FF000000"/>
        <rFont val="Calibri"/>
        <family val="2"/>
      </rPr>
      <t>7.2 Sono in atto procedure per inviare e ricevere contromisure mediche durante un’emergenza di sanità pubblica.</t>
    </r>
  </si>
  <si>
    <r>
      <rPr>
        <sz val="11"/>
        <color rgb="FF000000"/>
        <rFont val="Calibri"/>
        <family val="2"/>
      </rPr>
      <t>7.3 Esistono procedure funzionanti per rispondere alle malattie di origine alimentare e alla contaminazione degli alimenti.</t>
    </r>
  </si>
  <si>
    <r>
      <rPr>
        <sz val="11"/>
        <color rgb="FF000000"/>
        <rFont val="Calibri"/>
        <family val="2"/>
      </rPr>
      <t>7.4 Esistono procedure funzionanti per rispondere alla zoonosi effettiva e potenziale.</t>
    </r>
  </si>
  <si>
    <r>
      <rPr>
        <sz val="11"/>
        <color rgb="FF000000"/>
        <rFont val="Calibri"/>
        <family val="2"/>
      </rPr>
      <t>7.5 Nelle aree ricettive per la trasmissione di arbovirus sono sviluppate procedure operative standard per indagini sul campo e misure di controllo rapido dei vettori.</t>
    </r>
  </si>
  <si>
    <r>
      <rPr>
        <sz val="11"/>
        <color rgb="FF000000"/>
        <rFont val="Calibri"/>
        <family val="2"/>
      </rPr>
      <t>7.6 Esistono servizi di sanità pubblica, servizi medici e di salute mentale/comportamentale a sostegno del recupero.</t>
    </r>
  </si>
  <si>
    <r>
      <rPr>
        <sz val="11"/>
        <color rgb="FF000000"/>
        <rFont val="Calibri"/>
        <family val="2"/>
      </rPr>
      <t>7.7 Per i rispondenti che forniscono assistenza in un’emergenza di sanità pubblica all’estero, è in vigore un protocollo per l’evacuazione medica.</t>
    </r>
  </si>
  <si>
    <r>
      <rPr>
        <sz val="11"/>
        <color rgb="FF000000"/>
        <rFont val="Calibri"/>
        <family val="2"/>
      </rPr>
      <t>8 Sulla base dei dati di monitoraggio raccolti, l’efficacia delle attività di risposta viene valutata di frequente.</t>
    </r>
  </si>
  <si>
    <r>
      <rPr>
        <sz val="11"/>
        <color rgb="FF000000"/>
        <rFont val="Calibri"/>
        <family val="2"/>
      </rPr>
      <t>8.1 Le attività di risposta sono costantemente adattate alla nuova situazione.</t>
    </r>
  </si>
  <si>
    <r>
      <rPr>
        <sz val="11"/>
        <color rgb="FF000000"/>
        <rFont val="Calibri"/>
        <family val="2"/>
      </rPr>
      <t xml:space="preserve">8.2 Durante un evento i sistemi di monitoraggio sanitario sono rafforzati. </t>
    </r>
  </si>
  <si>
    <r>
      <rPr>
        <sz val="11"/>
        <color rgb="FF000000"/>
        <rFont val="Calibri"/>
        <family val="2"/>
      </rPr>
      <t>8.3 Durante l’evento vengono frequentemente valutati i dati di monitoraggio sanitario relativi all’evento.</t>
    </r>
  </si>
  <si>
    <r>
      <rPr>
        <sz val="11"/>
        <color rgb="FF000000"/>
        <rFont val="Calibri"/>
        <family val="2"/>
      </rPr>
      <t>8.4 I sistemi di monitoraggio sanitario monitorano l’evento in evoluzione (ad es. distribuzione geografica e/o temporale).</t>
    </r>
  </si>
  <si>
    <r>
      <rPr>
        <sz val="11"/>
        <color rgb="FF000000"/>
        <rFont val="Calibri"/>
        <family val="2"/>
      </rPr>
      <t>8.5 I sistemi di monitoraggio sanitario monitorano il funzionamento dei servizi essenziali.</t>
    </r>
  </si>
  <si>
    <r>
      <rPr>
        <sz val="11"/>
        <color rgb="FF000000"/>
        <rFont val="Calibri"/>
        <family val="2"/>
      </rPr>
      <t>8.6 I sistemi di monitoraggio sanitario sono collegati a laboratori e servizi sanitari.</t>
    </r>
  </si>
  <si>
    <r>
      <rPr>
        <sz val="11"/>
        <color rgb="FF000000"/>
        <rFont val="Calibri"/>
        <family val="2"/>
      </rPr>
      <t>9 È sviluppata una strategia di comunicazione completa per coinvolgere tutte le parti interessate, quali professionisti di sanità pubblica, media e pubblico, settori non sanitari, ecc.</t>
    </r>
  </si>
  <si>
    <r>
      <rPr>
        <sz val="11"/>
        <color rgb="FF000000"/>
        <rFont val="Calibri"/>
        <family val="2"/>
      </rPr>
      <t>9.1 Le catene di responsabilità sono chiaramente individuate per garantire comunicazioni efficaci a livello nazionale e internazionale.</t>
    </r>
  </si>
  <si>
    <r>
      <rPr>
        <sz val="11"/>
        <color rgb="FF000000"/>
        <rFont val="Calibri"/>
        <family val="2"/>
      </rPr>
      <t>9.2 Tutte le parti interessate pertinenti sono coinvolte e ben informate in anticipo, durante e dopo un evento.</t>
    </r>
  </si>
  <si>
    <r>
      <rPr>
        <sz val="11"/>
        <color rgb="FF000000"/>
        <rFont val="Calibri"/>
        <family val="2"/>
      </rPr>
      <t>9.3 Durante un evento i messaggi essenziali diffusi dalle diverse autorità sono coordinati e standardizzati.</t>
    </r>
  </si>
  <si>
    <r>
      <rPr>
        <sz val="11"/>
        <color rgb="FF000000"/>
        <rFont val="Calibri"/>
        <family val="2"/>
      </rPr>
      <t>9.4 Le informazioni sull’evento in evoluzione sono comunicate alle parti interessate pertinenti e al pubblico.</t>
    </r>
  </si>
  <si>
    <r>
      <rPr>
        <sz val="11"/>
        <color rgb="FF000000"/>
        <rFont val="Calibri"/>
        <family val="2"/>
      </rPr>
      <t>9.5 Le reti di comunicazione cruciali sono individuate, mappate e monitorate.</t>
    </r>
  </si>
  <si>
    <r>
      <rPr>
        <sz val="11"/>
        <color rgb="FF000000"/>
        <rFont val="Calibri"/>
        <family val="2"/>
      </rPr>
      <t>9.6 È approntato un materiale informativo ad hoc per le diverse parti interessate (ad es. definizioni di casi semplificate per uso da parte della comunità).</t>
    </r>
  </si>
  <si>
    <r>
      <rPr>
        <sz val="11"/>
        <color rgb="FF000000"/>
        <rFont val="Calibri"/>
        <family val="2"/>
      </rPr>
      <t>10 Durante un evento sono diffusi messaggi coerenti da un’autorità di fiducia.</t>
    </r>
  </si>
  <si>
    <r>
      <rPr>
        <sz val="11"/>
        <color rgb="FF000000"/>
        <rFont val="Calibri"/>
        <family val="2"/>
      </rPr>
      <t>10.1 Le informazioni relative a un evento sono diffuse tra tutte le parti interessate pertinenti nel settore sanitario.</t>
    </r>
  </si>
  <si>
    <r>
      <rPr>
        <sz val="11"/>
        <color rgb="FF000000"/>
        <rFont val="Calibri"/>
        <family val="2"/>
      </rPr>
      <t>10.2 Le informazioni relative a un evento sono diffuse tra tutte le parti interessate pertinenti nei settori non sanitari.</t>
    </r>
  </si>
  <si>
    <r>
      <rPr>
        <sz val="11"/>
        <color rgb="FF000000"/>
        <rFont val="Calibri"/>
        <family val="2"/>
      </rPr>
      <t>11 Un’efficace risposta di sanità pubblica presso i punti di ingresso è istituita a norma del RSI.</t>
    </r>
  </si>
  <si>
    <r>
      <rPr>
        <sz val="11"/>
        <color rgb="FF000000"/>
        <rFont val="Calibri"/>
        <family val="2"/>
      </rPr>
      <t>11.1 Le procedure di gestione dei casi sono attuate per i pericoli pertinenti di cui al RSI.</t>
    </r>
  </si>
  <si>
    <r>
      <rPr>
        <sz val="11"/>
        <color rgb="FF000000"/>
        <rFont val="Calibri"/>
        <family val="2"/>
      </rPr>
      <t>11.2 Gli obblighi stabiliti dal RSI in merito ai punti di ingresso sono rispettati.</t>
    </r>
  </si>
  <si>
    <r>
      <rPr>
        <sz val="11"/>
        <color rgb="FF000000"/>
        <rFont val="Calibri"/>
        <family val="2"/>
      </rPr>
      <t>12 Le informazioni relative a un evento sono divulgate al pubblico, al fine di spiegare l’epidemia, creare fiducia e ridurre al minimo il rischio di infezione.</t>
    </r>
  </si>
  <si>
    <r>
      <rPr>
        <sz val="11"/>
        <color rgb="FF000000"/>
        <rFont val="Calibri"/>
        <family val="2"/>
      </rPr>
      <t>12.1 La comunicazione al pubblico è armonizzata con altre organizzazioni nazionali e internazionali.</t>
    </r>
  </si>
  <si>
    <r>
      <rPr>
        <sz val="11"/>
        <color rgb="FF000000"/>
        <rFont val="Calibri"/>
        <family val="2"/>
      </rPr>
      <t>12.2 Sono creati i messaggi chiave per la comunicazione pubblica.</t>
    </r>
  </si>
  <si>
    <r>
      <rPr>
        <sz val="11"/>
        <color rgb="FF000000"/>
        <rFont val="Calibri"/>
        <family val="2"/>
      </rPr>
      <t>12.3 Le informazioni date al pubblico sono significative, pertinenti e tempestive.</t>
    </r>
  </si>
  <si>
    <r>
      <rPr>
        <sz val="11"/>
        <color rgb="FF000000"/>
        <rFont val="Calibri"/>
        <family val="2"/>
      </rPr>
      <t xml:space="preserve">12.4 Le informazioni date al pubblico sono aperte e trasparenti. </t>
    </r>
  </si>
  <si>
    <r>
      <rPr>
        <sz val="11"/>
        <color rgb="FF000000"/>
        <rFont val="Calibri"/>
        <family val="2"/>
      </rPr>
      <t>12.5 Le informazioni date al pubblico tengono conto delle percezioni dei rischi da parte del pubblico.</t>
    </r>
  </si>
  <si>
    <r>
      <rPr>
        <sz val="11"/>
        <color rgb="FF000000"/>
        <rFont val="Calibri"/>
        <family val="2"/>
      </rPr>
      <t>12.6 Le informazioni date al pubblico tengono conto di caratteristiche della popolazione, quali aspetti linguistici, sociali, religiosi, culturali, politici e/o economici.</t>
    </r>
  </si>
  <si>
    <r>
      <rPr>
        <b/>
        <sz val="11"/>
        <color rgb="FFFFFFFF"/>
        <rFont val="Calibri"/>
        <family val="2"/>
      </rPr>
      <t>D6: Revisione post-evento</t>
    </r>
  </si>
  <si>
    <r>
      <rPr>
        <b/>
        <sz val="11"/>
        <color rgb="FF000000"/>
        <rFont val="Calibri"/>
        <family val="2"/>
      </rPr>
      <t>BSI</t>
    </r>
  </si>
  <si>
    <r>
      <rPr>
        <b/>
        <sz val="11"/>
        <color rgb="FF000000"/>
        <rFont val="Calibri"/>
        <family val="2"/>
      </rPr>
      <t>CSI</t>
    </r>
  </si>
  <si>
    <r>
      <rPr>
        <sz val="11"/>
        <color rgb="FF000000"/>
        <rFont val="Calibri"/>
        <family val="2"/>
      </rPr>
      <t>1 Il livello di preparazione viene accertato valutando gli eventi di interesse per la sanità pubblica.</t>
    </r>
  </si>
  <si>
    <r>
      <rPr>
        <sz val="11"/>
        <color rgb="FF000000"/>
        <rFont val="Calibri"/>
        <family val="2"/>
      </rPr>
      <t>1.1 La preparazione è valutata in modo indipendente.</t>
    </r>
  </si>
  <si>
    <r>
      <rPr>
        <sz val="11"/>
        <color rgb="FF000000"/>
        <rFont val="Calibri"/>
        <family val="2"/>
      </rPr>
      <t>2 Le revisioni post-evento fanno parte delle attività di pianificazione della preparazione dell’organizzazione.</t>
    </r>
  </si>
  <si>
    <r>
      <rPr>
        <sz val="11"/>
        <color rgb="FF000000"/>
        <rFont val="Calibri"/>
        <family val="2"/>
      </rPr>
      <t>2.1 Le revisioni post-evento sono condotte il prima possibile dopo l’evento.</t>
    </r>
  </si>
  <si>
    <r>
      <rPr>
        <sz val="11"/>
        <color rgb="FF000000"/>
        <rFont val="Calibri"/>
        <family val="2"/>
      </rPr>
      <t>2.2 Le revisioni post-evento sono di natura qualitativa.</t>
    </r>
  </si>
  <si>
    <r>
      <rPr>
        <sz val="11"/>
        <color rgb="FF000000"/>
        <rFont val="Calibri"/>
        <family val="2"/>
      </rPr>
      <t>2.3 Le revisioni post-evento consistono in un audit interno, che coinvolge tutte le parti interessate nazionali responsabili delle funzioni essenziali di sanità pubblica.</t>
    </r>
  </si>
  <si>
    <r>
      <rPr>
        <sz val="11"/>
        <color rgb="FF000000"/>
        <rFont val="Calibri"/>
        <family val="2"/>
      </rPr>
      <t>2.4 Le revisioni post-evento consistono in una revisione esterna paritetica, in cui sono invitati a partecipare un altro Stato parte del RSI, il segretariato dell’OMS e le agenzie pertinenti dell’UE.</t>
    </r>
  </si>
  <si>
    <r>
      <rPr>
        <sz val="11"/>
        <color rgb="FF000000"/>
        <rFont val="Calibri"/>
        <family val="2"/>
      </rPr>
      <t>3 Gli insegnamenti appresi da tutti i settori pertinenti sono sistematicamente registrati in relazioni post-evento.</t>
    </r>
  </si>
  <si>
    <r>
      <rPr>
        <b/>
        <sz val="11"/>
        <color rgb="FFFFFFFF"/>
        <rFont val="Calibri"/>
        <family val="2"/>
      </rPr>
      <t>D7: Attuazione degli insegnamenti appresi</t>
    </r>
  </si>
  <si>
    <r>
      <rPr>
        <b/>
        <sz val="11"/>
        <color rgb="FF000000"/>
        <rFont val="Calibri"/>
        <family val="2"/>
      </rPr>
      <t>BSI</t>
    </r>
  </si>
  <si>
    <r>
      <rPr>
        <b/>
        <sz val="11"/>
        <color rgb="FF000000"/>
        <rFont val="Calibri"/>
        <family val="2"/>
      </rPr>
      <t>CSI</t>
    </r>
  </si>
  <si>
    <r>
      <rPr>
        <sz val="11"/>
        <color rgb="FF000000"/>
        <rFont val="Calibri"/>
        <family val="2"/>
      </rPr>
      <t>1 Le esperienze e gli insegnamenti appresi, derivanti da revisioni o esercitazioni post-evento, sono utilizzati per migliorare le attività di preparazione e risposta.</t>
    </r>
  </si>
  <si>
    <r>
      <rPr>
        <sz val="11"/>
        <color rgb="FF000000"/>
        <rFont val="Calibri"/>
        <family val="2"/>
      </rPr>
      <t>2 Le esperienze e gli insegnamenti appresi, derivanti da revisioni o esercitazioni post-evento, sono utilizzati in tutti i settori pertinenti.</t>
    </r>
  </si>
  <si>
    <r>
      <rPr>
        <sz val="11"/>
        <color rgb="FF000000"/>
        <rFont val="Calibri"/>
        <family val="2"/>
      </rPr>
      <t>3 Le esperienze e gli insegnamenti appresi, derivanti da revisioni o esercitazioni post-evento, sono utilizzati per migliorare le politiche e la pratica.</t>
    </r>
  </si>
  <si>
    <r>
      <rPr>
        <sz val="11"/>
        <color rgb="FF000000"/>
        <rFont val="Calibri"/>
        <family val="2"/>
      </rPr>
      <t>3.1 Le esperienze e gli insegnamenti appresi, derivanti da revisioni o esercitazioni post-evento, sono condivisi con la comunità internazionale.</t>
    </r>
  </si>
  <si>
    <r>
      <rPr>
        <sz val="11"/>
        <color rgb="FF000000"/>
        <rFont val="Calibri"/>
        <family val="2"/>
      </rPr>
      <t>3.2 Il personale è incoraggiato a redigere la sintesi di una relazione di valutazione in inglese per consentire un’ulteriore diffusione alla comunità internazionale.</t>
    </r>
  </si>
  <si>
    <r>
      <rPr>
        <b/>
        <sz val="14"/>
        <color rgb="FFFFFFFF"/>
        <rFont val="Calibri"/>
        <family val="2"/>
      </rPr>
      <t>Riferimento incrociato                   HEPSA</t>
    </r>
  </si>
  <si>
    <r>
      <rPr>
        <b/>
        <sz val="14"/>
        <color rgb="FFFFFFFF"/>
        <rFont val="Calibri"/>
        <family val="2"/>
      </rPr>
      <t xml:space="preserve">OMS: Quadro strategico per la preparazione alle emergenze </t>
    </r>
  </si>
  <si>
    <r>
      <rPr>
        <b/>
        <sz val="14"/>
        <color rgb="FFFFFFFF"/>
        <rFont val="Calibri"/>
        <family val="2"/>
      </rPr>
      <t>Elementi di preparazione a tutti i livelli</t>
    </r>
  </si>
  <si>
    <r>
      <rPr>
        <b/>
        <sz val="11"/>
        <color rgb="FFFFFFFF"/>
        <rFont val="Calibri"/>
        <family val="2"/>
      </rPr>
      <t>Codice del riferimento</t>
    </r>
  </si>
  <si>
    <r>
      <rPr>
        <b/>
        <sz val="11"/>
        <color rgb="FFFFFFFF"/>
        <rFont val="Calibri"/>
        <family val="2"/>
      </rPr>
      <t>ELEMENTI ESSENZIALI</t>
    </r>
  </si>
  <si>
    <r>
      <rPr>
        <b/>
        <sz val="11"/>
        <color rgb="FFFFFFFF"/>
        <rFont val="Calibri"/>
        <family val="2"/>
      </rPr>
      <t>COMUNITÀ</t>
    </r>
  </si>
  <si>
    <r>
      <rPr>
        <b/>
        <sz val="11"/>
        <color rgb="FFFFFFFF"/>
        <rFont val="Calibri"/>
        <family val="2"/>
      </rPr>
      <t>NAZIONALE/SUBNAZIONALE/LOCALE</t>
    </r>
  </si>
  <si>
    <r>
      <rPr>
        <b/>
        <sz val="11"/>
        <color rgb="FFFFFFFF"/>
        <rFont val="Calibri"/>
        <family val="2"/>
      </rPr>
      <t>GLOBALE/REGIONALE</t>
    </r>
  </si>
  <si>
    <r>
      <rPr>
        <i/>
        <sz val="11"/>
        <rFont val="Calibri"/>
        <family val="2"/>
      </rPr>
      <t>Governance</t>
    </r>
  </si>
  <si>
    <r>
      <rPr>
        <sz val="11"/>
        <color rgb="FF000000"/>
        <rFont val="Calibri"/>
        <family val="2"/>
      </rPr>
      <t>G.1</t>
    </r>
  </si>
  <si>
    <r>
      <rPr>
        <sz val="11"/>
        <color rgb="FF000000"/>
        <rFont val="Calibri"/>
        <family val="2"/>
      </rPr>
      <t>Politiche e legislazione che integrano la preparazione alle emergenze</t>
    </r>
  </si>
  <si>
    <r>
      <rPr>
        <sz val="11"/>
        <color rgb="FF000000"/>
        <rFont val="Calibri"/>
        <family val="2"/>
      </rPr>
      <t xml:space="preserve">• </t>
    </r>
    <r>
      <rPr>
        <sz val="11"/>
        <color rgb="FF000000"/>
        <rFont val="Calibri"/>
        <family val="2"/>
      </rPr>
      <t>La preparazione alle emergenze comunitarie è riconosciuta nelle politiche e nella legislazione</t>
    </r>
  </si>
  <si>
    <r>
      <rPr>
        <sz val="11"/>
        <color rgb="FF000000"/>
        <rFont val="Calibri"/>
        <family val="2"/>
      </rPr>
      <t xml:space="preserve">• </t>
    </r>
    <r>
      <rPr>
        <sz val="11"/>
        <color rgb="FF000000"/>
        <rFont val="Calibri"/>
        <family val="2"/>
      </rPr>
      <t>Integrazione della preparazione alle emergenze nelle strategie, nei finanziamenti e nei piani sanitari nazionali</t>
    </r>
  </si>
  <si>
    <r>
      <rPr>
        <sz val="11"/>
        <color rgb="FF000000"/>
        <rFont val="Calibri"/>
        <family val="2"/>
      </rPr>
      <t xml:space="preserve">• </t>
    </r>
    <r>
      <rPr>
        <sz val="11"/>
        <color rgb="FF000000"/>
        <rFont val="Calibri"/>
        <family val="2"/>
      </rPr>
      <t>Sviluppo e monitoraggio della conformità ai quadri giuridici internazionali (ad es. RSI (2005); IATA/ICAO)</t>
    </r>
  </si>
  <si>
    <r>
      <rPr>
        <sz val="11"/>
        <color rgb="FF000000"/>
        <rFont val="Calibri"/>
        <family val="2"/>
      </rPr>
      <t xml:space="preserve"> </t>
    </r>
  </si>
  <si>
    <r>
      <rPr>
        <sz val="11"/>
        <color rgb="FF000000"/>
        <rFont val="Calibri"/>
        <family val="2"/>
      </rPr>
      <t xml:space="preserve">• </t>
    </r>
    <r>
      <rPr>
        <sz val="11"/>
        <color rgb="FF000000"/>
        <rFont val="Calibri"/>
        <family val="2"/>
      </rPr>
      <t>2 Le politiche multisettoriali di gestione dei rischi in caso di emergenza e la legislazione includono la sanità</t>
    </r>
  </si>
  <si>
    <r>
      <rPr>
        <sz val="11"/>
        <color rgb="FF000000"/>
        <rFont val="Calibri"/>
        <family val="2"/>
      </rPr>
      <t xml:space="preserve">• </t>
    </r>
    <r>
      <rPr>
        <sz val="11"/>
        <color rgb="FF000000"/>
        <rFont val="Calibri"/>
        <family val="2"/>
      </rPr>
      <t>Assistenza tecnica per l’attuazione di elementi di preparazione alle emergenze dei quadri intergovernativi globali e regionali (ad es. quadro di Sendai, RSI, obiettivi di sviluppo sostenibile, Accordo di Parigi sui cambiamenti climatici)</t>
    </r>
  </si>
  <si>
    <r>
      <rPr>
        <sz val="11"/>
        <color rgb="FF000000"/>
        <rFont val="Calibri"/>
        <family val="2"/>
      </rPr>
      <t xml:space="preserve">• </t>
    </r>
    <r>
      <rPr>
        <sz val="11"/>
        <color rgb="FF000000"/>
        <rFont val="Calibri"/>
        <family val="2"/>
      </rPr>
      <t>Legislazione per la gestione delle situazioni di emergenza (poteri di emergenza)</t>
    </r>
  </si>
  <si>
    <r>
      <rPr>
        <sz val="11"/>
        <color rgb="FF000000"/>
        <rFont val="Calibri"/>
        <family val="2"/>
      </rPr>
      <t>G.2</t>
    </r>
  </si>
  <si>
    <r>
      <rPr>
        <sz val="11"/>
        <color rgb="FF000000"/>
        <rFont val="Calibri"/>
        <family val="2"/>
      </rPr>
      <t>Piani per la preparazione, la risposta e il recupero in caso di emergenza</t>
    </r>
  </si>
  <si>
    <r>
      <rPr>
        <sz val="11"/>
        <color rgb="FF000000"/>
        <rFont val="Calibri"/>
        <family val="2"/>
      </rPr>
      <t xml:space="preserve">• </t>
    </r>
    <r>
      <rPr>
        <sz val="11"/>
        <color rgb="FF000000"/>
        <rFont val="Calibri"/>
        <family val="2"/>
      </rPr>
      <t>Esercitazioni e addestramenti a livello comunitario per testare la pianificazione della preparazione, della risposta e del recupero in caso di emergenza</t>
    </r>
  </si>
  <si>
    <r>
      <rPr>
        <sz val="11"/>
        <color rgb="FF000000"/>
        <rFont val="Calibri"/>
        <family val="2"/>
      </rPr>
      <t xml:space="preserve">• </t>
    </r>
    <r>
      <rPr>
        <sz val="11"/>
        <color rgb="FF000000"/>
        <rFont val="Calibri"/>
        <family val="2"/>
      </rPr>
      <t>I piani intersettoriali per la preparazione, la risposta e il recupero in caso di emergenza includono la sanità (ad es. le organizzazioni nazionali di gestione delle catastrofi, One Health)</t>
    </r>
  </si>
  <si>
    <r>
      <rPr>
        <sz val="11"/>
        <color rgb="FF000000"/>
        <rFont val="Calibri"/>
        <family val="2"/>
      </rPr>
      <t xml:space="preserve">• </t>
    </r>
    <r>
      <rPr>
        <sz val="11"/>
        <color rgb="FF000000"/>
        <rFont val="Calibri"/>
        <family val="2"/>
      </rPr>
      <t>Meccanismi e piani di coordinamento sanitario regionali e globali per la preparazione, la risposta e il recupero internazionali in caso di emergenza, incluse pandemie, conflitti e catastrofi diffuse (ad es. squadre mediche di emergenza, cluster sanitario globale, GOARN)</t>
    </r>
  </si>
  <si>
    <r>
      <rPr>
        <sz val="11"/>
        <color rgb="FF000000"/>
        <rFont val="Calibri"/>
        <family val="2"/>
      </rPr>
      <t>• Piani nazionali di emergenza sanitaria per la preparazione, la risposta e il recupero</t>
    </r>
  </si>
  <si>
    <r>
      <rPr>
        <sz val="11"/>
        <color rgb="FF000000"/>
        <rFont val="Calibri"/>
        <family val="2"/>
      </rPr>
      <t xml:space="preserve">• </t>
    </r>
    <r>
      <rPr>
        <sz val="11"/>
        <color rgb="FF000000"/>
        <rFont val="Calibri"/>
        <family val="2"/>
      </rPr>
      <t>Assistenza e orientamenti tecnici per la pianificazione della preparazione, della risposta e del recupero</t>
    </r>
  </si>
  <si>
    <r>
      <rPr>
        <sz val="11"/>
        <color rgb="FF000000"/>
        <rFont val="Calibri"/>
        <family val="2"/>
      </rPr>
      <t>• Programmi di gestione delle esercitazioni multirischio multisettoriali</t>
    </r>
  </si>
  <si>
    <r>
      <rPr>
        <sz val="11"/>
        <color rgb="FF000000"/>
        <rFont val="Calibri"/>
        <family val="2"/>
      </rPr>
      <t>• Esercitazioni globali e regionali</t>
    </r>
  </si>
  <si>
    <r>
      <rPr>
        <sz val="11"/>
        <color rgb="FF000000"/>
        <rFont val="Calibri"/>
        <family val="2"/>
      </rPr>
      <t>G.3</t>
    </r>
  </si>
  <si>
    <r>
      <rPr>
        <sz val="11"/>
        <color rgb="FF000000"/>
        <rFont val="Calibri"/>
        <family val="2"/>
      </rPr>
      <t>Meccanismi di coordinamento</t>
    </r>
  </si>
  <si>
    <r>
      <rPr>
        <sz val="11"/>
        <color rgb="FF000000"/>
        <rFont val="Calibri"/>
        <family val="2"/>
      </rPr>
      <t xml:space="preserve">• </t>
    </r>
    <r>
      <rPr>
        <sz val="11"/>
        <color rgb="FF000000"/>
        <rFont val="Calibri"/>
        <family val="2"/>
      </rPr>
      <t>I dirigenti, i membri e le altre parti interessate della comunità partecipano ai meccanismi locali, subnazionali e nazionali di coordinamento multisettoriale e sanitario</t>
    </r>
  </si>
  <si>
    <r>
      <rPr>
        <sz val="11"/>
        <color rgb="FF000000"/>
        <rFont val="Calibri"/>
        <family val="2"/>
      </rPr>
      <t xml:space="preserve">• </t>
    </r>
    <r>
      <rPr>
        <sz val="11"/>
        <color rgb="FF000000"/>
        <rFont val="Calibri"/>
        <family val="2"/>
      </rPr>
      <t>I meccanismi e i piani di coordinamento sanitario comprendono settori pertinenti, organizzazioni pubbliche, private e civili nonché altre parti interessate a tutti i livelli</t>
    </r>
  </si>
  <si>
    <r>
      <rPr>
        <sz val="11"/>
        <color rgb="FF000000"/>
        <rFont val="Calibri"/>
        <family val="2"/>
      </rPr>
      <t xml:space="preserve">• </t>
    </r>
    <r>
      <rPr>
        <sz val="11"/>
        <color rgb="FF000000"/>
        <rFont val="Calibri"/>
        <family val="2"/>
      </rPr>
      <t>Coordinamento sanitario con i meccanismi multisettoriali di coordinamento regionale e globale (ad es. il comitato permanente di collegamento tra le agenzie) e i Country Team delle Nazioni Unite</t>
    </r>
  </si>
  <si>
    <r>
      <rPr>
        <sz val="11"/>
        <color rgb="FF000000"/>
        <rFont val="Calibri"/>
        <family val="2"/>
      </rPr>
      <t xml:space="preserve">• </t>
    </r>
    <r>
      <rPr>
        <sz val="11"/>
        <color rgb="FF000000"/>
        <rFont val="Calibri"/>
        <family val="2"/>
      </rPr>
      <t>Preparazione alle emergenze di organizzazioni pubbliche, private e della società civile in materia di sanità pubblica, sanità animale, ambiente, turismo, trasporti, acqua, servizi di emergenza, migrazione e altri settori</t>
    </r>
  </si>
  <si>
    <r>
      <rPr>
        <sz val="11"/>
        <color rgb="FF000000"/>
        <rFont val="Calibri"/>
        <family val="2"/>
      </rPr>
      <t xml:space="preserve">• </t>
    </r>
    <r>
      <rPr>
        <sz val="11"/>
        <color rgb="FF000000"/>
        <rFont val="Calibri"/>
        <family val="2"/>
      </rPr>
      <t>I centri per le operazioni di emergenza di sanità pubblica (PHEOC) e i sistemi di gestione degli incidenti sono istituiti e integrati con i centri per le operazioni di emergenza (EOC) multisettoriali e i meccanismi di coordinamento a tutti i livelli</t>
    </r>
  </si>
  <si>
    <r>
      <rPr>
        <i/>
        <sz val="11"/>
        <rFont val="Calibri"/>
        <family val="2"/>
      </rPr>
      <t>Capacità</t>
    </r>
  </si>
  <si>
    <r>
      <rPr>
        <sz val="11"/>
        <color rgb="FF000000"/>
        <rFont val="Calibri"/>
        <family val="2"/>
      </rPr>
      <t>C.1</t>
    </r>
  </si>
  <si>
    <r>
      <rPr>
        <sz val="11"/>
        <color rgb="FF000000"/>
        <rFont val="Calibri"/>
        <family val="2"/>
      </rPr>
      <t>Valutazioni dei rischi e delle capacità per determinare le priorità per la preparazione alle emergenze</t>
    </r>
  </si>
  <si>
    <r>
      <rPr>
        <sz val="11"/>
        <color rgb="FF000000"/>
        <rFont val="Calibri"/>
        <family val="2"/>
      </rPr>
      <t xml:space="preserve">• </t>
    </r>
    <r>
      <rPr>
        <sz val="11"/>
        <color rgb="FF000000"/>
        <rFont val="Calibri"/>
        <family val="2"/>
      </rPr>
      <t>Valutazioni dei rischi, delle capacità e definizione delle priorità a livello di comunità</t>
    </r>
  </si>
  <si>
    <r>
      <rPr>
        <sz val="11"/>
        <color rgb="FF000000"/>
        <rFont val="Calibri"/>
        <family val="2"/>
      </rPr>
      <t xml:space="preserve">• </t>
    </r>
    <r>
      <rPr>
        <sz val="11"/>
        <color rgb="FF000000"/>
        <rFont val="Calibri"/>
        <family val="2"/>
      </rPr>
      <t>Le valutazioni multirischio multisettoriali e le valutazioni delle capacità tengono conto della sanità</t>
    </r>
  </si>
  <si>
    <r>
      <rPr>
        <sz val="11"/>
        <color rgb="FF000000"/>
        <rFont val="Calibri"/>
        <family val="2"/>
      </rPr>
      <t xml:space="preserve">• </t>
    </r>
    <r>
      <rPr>
        <sz val="11"/>
        <color rgb="FF000000"/>
        <rFont val="Calibri"/>
        <family val="2"/>
      </rPr>
      <t>Assistenza e orientamenti tecnici per valutazioni dei rischi, delle capacità e definizione delle priorità a livello nazionale</t>
    </r>
  </si>
  <si>
    <r>
      <rPr>
        <sz val="11"/>
        <color rgb="FF000000"/>
        <rFont val="Calibri"/>
        <family val="2"/>
      </rPr>
      <t>• Partecipazione della comunità alla valutazione dei rischi e delle capacità e alla definizione delle priorità a livello locale, subnazionale e nazionale</t>
    </r>
  </si>
  <si>
    <r>
      <rPr>
        <sz val="11"/>
        <color rgb="FF000000"/>
        <rFont val="Calibri"/>
        <family val="2"/>
      </rPr>
      <t>• Le valutazioni strategiche dei rischi di emergenza sanitaria, le valutazioni delle capacità e la definizione delle priorità includono le parti interessate di tutti i settori e livelli</t>
    </r>
  </si>
  <si>
    <r>
      <rPr>
        <sz val="11"/>
        <color rgb="FF000000"/>
        <rFont val="Calibri"/>
        <family val="2"/>
      </rPr>
      <t>• Valutazioni dei rischi relativi agli eventi, previsione e modellizzazione</t>
    </r>
  </si>
  <si>
    <r>
      <rPr>
        <sz val="11"/>
        <color rgb="FF000000"/>
        <rFont val="Calibri"/>
        <family val="2"/>
      </rPr>
      <t>• Coordinamento delle valutazioni dei rischi e delle capacità regionali e globali con partner nazionali e internazionali</t>
    </r>
  </si>
  <si>
    <r>
      <rPr>
        <sz val="11"/>
        <color rgb="FF000000"/>
        <rFont val="Calibri"/>
        <family val="2"/>
      </rPr>
      <t>C.2</t>
    </r>
  </si>
  <si>
    <r>
      <rPr>
        <sz val="11"/>
        <color rgb="FF000000"/>
        <rFont val="Calibri"/>
        <family val="2"/>
      </rPr>
      <t>Sistemi di sorveglianza, di allarme rapido e di gestione delle informazioni</t>
    </r>
  </si>
  <si>
    <r>
      <rPr>
        <sz val="11"/>
        <color rgb="FF000000"/>
        <rFont val="Calibri"/>
        <family val="2"/>
      </rPr>
      <t xml:space="preserve">• </t>
    </r>
    <r>
      <rPr>
        <sz val="11"/>
        <color rgb="FF000000"/>
        <rFont val="Calibri"/>
        <family val="2"/>
      </rPr>
      <t>Sorveglianza basata sugli eventi a livello di comunità</t>
    </r>
  </si>
  <si>
    <r>
      <rPr>
        <sz val="11"/>
        <color rgb="FF000000"/>
        <rFont val="Calibri"/>
        <family val="2"/>
      </rPr>
      <t xml:space="preserve">• </t>
    </r>
    <r>
      <rPr>
        <sz val="11"/>
        <color rgb="FF000000"/>
        <rFont val="Calibri"/>
        <family val="2"/>
      </rPr>
      <t>Sistemi di sorveglianza per la sanità pubblica e animale</t>
    </r>
  </si>
  <si>
    <r>
      <rPr>
        <sz val="11"/>
        <color rgb="FF000000"/>
        <rFont val="Calibri"/>
        <family val="2"/>
      </rPr>
      <t xml:space="preserve">• </t>
    </r>
    <r>
      <rPr>
        <sz val="11"/>
        <color rgb="FF000000"/>
        <rFont val="Calibri"/>
        <family val="2"/>
      </rPr>
      <t>Meccanismi di coordinamento globali e regionali per la condivisione dei dati in caso di emergenze, compresi i centri regionali per il controllo delle malattie (CDC) per le informazioni epidemiologiche, la condivisione dei dati, la sorveglianza, l’allarme rapido, la preparazione e la risposta</t>
    </r>
  </si>
  <si>
    <r>
      <rPr>
        <sz val="11"/>
        <color rgb="FF000000"/>
        <rFont val="Calibri"/>
        <family val="2"/>
      </rPr>
      <t>• I sistemi di allarme rapido multirischio raggiungono le comunità</t>
    </r>
  </si>
  <si>
    <r>
      <rPr>
        <sz val="11"/>
        <color rgb="FF000000"/>
        <rFont val="Calibri"/>
        <family val="2"/>
      </rPr>
      <t xml:space="preserve">• </t>
    </r>
    <r>
      <rPr>
        <sz val="11"/>
        <color rgb="FF000000"/>
        <rFont val="Calibri"/>
        <family val="2"/>
      </rPr>
      <t>La disponibilità, la qualità, l’accessibilità e l’uso di serie di dati sanitari sono rafforzati per la preparazione alle emergenze, il monitoraggio, la segnalazione e le banche dati sulle catastrofi multirischio</t>
    </r>
  </si>
  <si>
    <r>
      <rPr>
        <sz val="11"/>
        <color rgb="FF000000"/>
        <rFont val="Calibri"/>
        <family val="2"/>
      </rPr>
      <t>• I sistemi di allarme rapido multirischio includono malattie umane e animali e contengono allarmi sanitari</t>
    </r>
  </si>
  <si>
    <r>
      <rPr>
        <sz val="11"/>
        <color rgb="FF000000"/>
        <rFont val="Calibri"/>
        <family val="2"/>
      </rPr>
      <t>• Centri comunitari di evacuazione di emergenza individuati con un rapido accesso a servizi e forniture</t>
    </r>
  </si>
  <si>
    <r>
      <rPr>
        <sz val="11"/>
        <color rgb="FF000000"/>
        <rFont val="Calibri"/>
        <family val="2"/>
      </rPr>
      <t>• Assistenza e orientamenti tecnici in merito a sorveglianza, allarme rapido, dati sanitari e banche dati sulle catastrofi</t>
    </r>
  </si>
  <si>
    <r>
      <rPr>
        <sz val="11"/>
        <color rgb="FF000000"/>
        <rFont val="Calibri"/>
        <family val="2"/>
      </rPr>
      <t>C.3</t>
    </r>
  </si>
  <si>
    <r>
      <rPr>
        <sz val="11"/>
        <color rgb="FF000000"/>
        <rFont val="Calibri"/>
        <family val="2"/>
      </rPr>
      <t>Accesso ai servizi diagnostici per le emergenze</t>
    </r>
  </si>
  <si>
    <r>
      <rPr>
        <sz val="11"/>
        <color rgb="FF000000"/>
        <rFont val="Calibri"/>
        <family val="2"/>
      </rPr>
      <t>• Accesso a servizi diagnostici rapidi in caso di emergenze a livello di comunità</t>
    </r>
  </si>
  <si>
    <r>
      <rPr>
        <sz val="11"/>
        <color rgb="FF000000"/>
        <rFont val="Calibri"/>
        <family val="2"/>
      </rPr>
      <t>• Capacità di laboratorio per servizi diagnostici in caso di emergenze</t>
    </r>
  </si>
  <si>
    <r>
      <rPr>
        <sz val="11"/>
        <color rgb="FF000000"/>
        <rFont val="Calibri"/>
        <family val="2"/>
      </rPr>
      <t>• Assistenza e orientamenti tecnici per lo sviluppo di servizi diagnostici e di laboratorio nei settori della sanità pubblica e animale per le emergenze</t>
    </r>
  </si>
  <si>
    <r>
      <rPr>
        <sz val="11"/>
        <color rgb="FF000000"/>
        <rFont val="Calibri"/>
        <family val="2"/>
      </rPr>
      <t>• Capacità mobili per il dispiegamento sul campo di servizi in caso di emergenze (ad es. laboratori di sanità pubblica e animale, dispositivi di monitoraggio ambientale, attrezzature di decontaminazione)</t>
    </r>
  </si>
  <si>
    <r>
      <rPr>
        <sz val="11"/>
        <color rgb="FF000000"/>
        <rFont val="Calibri"/>
        <family val="2"/>
      </rPr>
      <t>• Accordi e meccanismi per condividere e testare campioni</t>
    </r>
  </si>
  <si>
    <r>
      <rPr>
        <sz val="11"/>
        <color rgb="FF000000"/>
        <rFont val="Calibri"/>
        <family val="2"/>
      </rPr>
      <t>• Capacità di laboratorio di riferimento regionale per le emergenze</t>
    </r>
  </si>
  <si>
    <r>
      <rPr>
        <sz val="11"/>
        <color rgb="FF000000"/>
        <rFont val="Calibri"/>
        <family val="2"/>
      </rPr>
      <t>C.4</t>
    </r>
  </si>
  <si>
    <r>
      <rPr>
        <sz val="11"/>
        <color rgb="FF000000"/>
        <rFont val="Calibri"/>
        <family val="2"/>
      </rPr>
      <t>Preparazione alle emergenze e continuità dei servizi di base, di emergenza e sanitari</t>
    </r>
  </si>
  <si>
    <r>
      <rPr>
        <sz val="11"/>
        <color rgb="FF000000"/>
        <rFont val="Calibri"/>
        <family val="2"/>
      </rPr>
      <t xml:space="preserve">• </t>
    </r>
    <r>
      <rPr>
        <sz val="11"/>
        <color rgb="FF000000"/>
        <rFont val="Calibri"/>
        <family val="2"/>
      </rPr>
      <t>Disponibilità e accesso a servizi di emergenza specializzati che affrontano barriere fisiche, finanziarie e culturali</t>
    </r>
  </si>
  <si>
    <r>
      <rPr>
        <sz val="11"/>
        <color rgb="FF000000"/>
        <rFont val="Calibri"/>
        <family val="2"/>
      </rPr>
      <t xml:space="preserve">• </t>
    </r>
    <r>
      <rPr>
        <sz val="11"/>
        <color rgb="FF000000"/>
        <rFont val="Calibri"/>
        <family val="2"/>
      </rPr>
      <t>Sistemi sanitari di emergenza e servizi specializzati (ad es. gestione di incidenti di massa) in sanità, sanità veterinaria e altri settori</t>
    </r>
  </si>
  <si>
    <r>
      <rPr>
        <sz val="11"/>
        <color rgb="FF000000"/>
        <rFont val="Calibri"/>
        <family val="2"/>
      </rPr>
      <t xml:space="preserve">• </t>
    </r>
    <r>
      <rPr>
        <sz val="11"/>
        <color rgb="FF000000"/>
        <rFont val="Calibri"/>
        <family val="2"/>
      </rPr>
      <t>Assistenza e orientamenti tecnici in merito a gestione clinica e servizi sanitari di diretta rilevanza per la preparazione alle emergenze e la pianificazione della continuità</t>
    </r>
  </si>
  <si>
    <r>
      <rPr>
        <sz val="11"/>
        <color rgb="FF000000"/>
        <rFont val="Calibri"/>
        <family val="2"/>
      </rPr>
      <t>• Piani di continuità per l’accesso ai servizi sanitari della comunità e ai servizi di base in altri settori in caso di emergenze</t>
    </r>
  </si>
  <si>
    <r>
      <rPr>
        <sz val="11"/>
        <color rgb="FF000000"/>
        <rFont val="Calibri"/>
        <family val="2"/>
      </rPr>
      <t>• Piani di continuità per i servizi sanitari e i servizi di base in altri settori in caso di emergenze</t>
    </r>
  </si>
  <si>
    <r>
      <rPr>
        <sz val="11"/>
        <color rgb="FF000000"/>
        <rFont val="Calibri"/>
        <family val="2"/>
      </rPr>
      <t>• Iniziativa Safe Hospitals</t>
    </r>
  </si>
  <si>
    <r>
      <rPr>
        <sz val="11"/>
        <color rgb="FF000000"/>
        <rFont val="Calibri"/>
        <family val="2"/>
      </rPr>
      <t>• Preparazione alle emergenze dei servizi sanitari</t>
    </r>
  </si>
  <si>
    <r>
      <rPr>
        <sz val="11"/>
        <color rgb="FF000000"/>
        <rFont val="Calibri"/>
        <family val="2"/>
      </rPr>
      <t>• Preparazione alle emergenze di ospedali e infrastrutture in programmi per ospedali sicuri</t>
    </r>
  </si>
  <si>
    <r>
      <rPr>
        <sz val="11"/>
        <color rgb="FF000000"/>
        <rFont val="Calibri"/>
        <family val="2"/>
      </rPr>
      <t>• Orientamenti e protocolli clinici</t>
    </r>
  </si>
  <si>
    <r>
      <rPr>
        <sz val="11"/>
        <color rgb="FF000000"/>
        <rFont val="Calibri"/>
        <family val="2"/>
      </rPr>
      <t>C.5</t>
    </r>
  </si>
  <si>
    <r>
      <rPr>
        <sz val="11"/>
        <color rgb="FF000000"/>
        <rFont val="Calibri"/>
        <family val="2"/>
      </rPr>
      <t>Comunicazione dei rischi con tutte le parti interessate per la preparazione alle emergenze</t>
    </r>
  </si>
  <si>
    <r>
      <rPr>
        <sz val="11"/>
        <color rgb="FF000000"/>
        <rFont val="Calibri"/>
        <family val="2"/>
      </rPr>
      <t xml:space="preserve">• </t>
    </r>
    <r>
      <rPr>
        <sz val="11"/>
        <color rgb="FF000000"/>
        <rFont val="Calibri"/>
        <family val="2"/>
      </rPr>
      <t>Comunicazione dei rischi a livello di comunità per la preparazione alle emergenze</t>
    </r>
  </si>
  <si>
    <r>
      <rPr>
        <sz val="11"/>
        <color rgb="FF000000"/>
        <rFont val="Calibri"/>
        <family val="2"/>
      </rPr>
      <t xml:space="preserve">• </t>
    </r>
    <r>
      <rPr>
        <sz val="11"/>
        <color rgb="FF000000"/>
        <rFont val="Calibri"/>
        <family val="2"/>
      </rPr>
      <t>Meccanismi e strategie coordinati in tutti i settori per la comunicazione dei rischi e la mobilitazione sociale per le emergenze</t>
    </r>
  </si>
  <si>
    <r>
      <rPr>
        <sz val="11"/>
        <color rgb="FF000000"/>
        <rFont val="Calibri"/>
        <family val="2"/>
      </rPr>
      <t xml:space="preserve">• </t>
    </r>
    <r>
      <rPr>
        <sz val="11"/>
        <color rgb="FF000000"/>
        <rFont val="Calibri"/>
        <family val="2"/>
      </rPr>
      <t>Strategie e meccanismi coordinati di comunicazione interagenzia per comunicazioni pubbliche e ufficiali</t>
    </r>
  </si>
  <si>
    <r>
      <rPr>
        <sz val="11"/>
        <color rgb="FF000000"/>
        <rFont val="Calibri"/>
        <family val="2"/>
      </rPr>
      <t xml:space="preserve">• </t>
    </r>
    <r>
      <rPr>
        <sz val="11"/>
        <color rgb="FF000000"/>
        <rFont val="Calibri"/>
        <family val="2"/>
      </rPr>
      <t>Sensibilizzazione della comunità in merito alle pratiche di protezione sanitaria per le emergenze</t>
    </r>
  </si>
  <si>
    <r>
      <rPr>
        <sz val="11"/>
        <color rgb="FF000000"/>
        <rFont val="Calibri"/>
        <family val="2"/>
      </rPr>
      <t xml:space="preserve">• </t>
    </r>
    <r>
      <rPr>
        <sz val="11"/>
        <color rgb="FF000000"/>
        <rFont val="Calibri"/>
        <family val="2"/>
      </rPr>
      <t>Azioni a sostegno della preparazione alle emergenze da parte della comunità</t>
    </r>
  </si>
  <si>
    <r>
      <rPr>
        <sz val="11"/>
        <color rgb="FF000000"/>
        <rFont val="Calibri"/>
        <family val="2"/>
      </rPr>
      <t xml:space="preserve">• </t>
    </r>
    <r>
      <rPr>
        <sz val="11"/>
        <color rgb="FF000000"/>
        <rFont val="Calibri"/>
        <family val="2"/>
      </rPr>
      <t>Assistenza tecnica e orientamenti in merito a comunicazione dei rischi, mobilitazione sociale e sviluppo delle capacità della comunità</t>
    </r>
  </si>
  <si>
    <r>
      <rPr>
        <sz val="11"/>
        <color rgb="FF000000"/>
        <rFont val="Calibri"/>
        <family val="2"/>
      </rPr>
      <t xml:space="preserve">• </t>
    </r>
    <r>
      <rPr>
        <sz val="11"/>
        <color rgb="FF000000"/>
        <rFont val="Calibri"/>
        <family val="2"/>
      </rPr>
      <t>Strategie di mobilitazione sociale per la preparazione alle emergenze</t>
    </r>
  </si>
  <si>
    <r>
      <rPr>
        <sz val="11"/>
        <color rgb="FF000000"/>
        <rFont val="Calibri"/>
        <family val="2"/>
      </rPr>
      <t>C.6</t>
    </r>
  </si>
  <si>
    <r>
      <rPr>
        <sz val="11"/>
        <color rgb="FF000000"/>
        <rFont val="Calibri"/>
        <family val="2"/>
      </rPr>
      <t>Ricerca, sviluppo e valutazione per informare e accelerare la preparazione alle emergenze</t>
    </r>
  </si>
  <si>
    <r>
      <rPr>
        <sz val="11"/>
        <color rgb="FF000000"/>
        <rFont val="Calibri"/>
        <family val="2"/>
      </rPr>
      <t xml:space="preserve">• </t>
    </r>
    <r>
      <rPr>
        <sz val="11"/>
        <color rgb="FF000000"/>
        <rFont val="Calibri"/>
        <family val="2"/>
      </rPr>
      <t>La ricerca operativa è incentrata sulla preparazione alle emergenze da parte della comunità</t>
    </r>
  </si>
  <si>
    <r>
      <rPr>
        <sz val="11"/>
        <color rgb="FF000000"/>
        <rFont val="Calibri"/>
        <family val="2"/>
      </rPr>
      <t xml:space="preserve">• </t>
    </r>
    <r>
      <rPr>
        <sz val="11"/>
        <color rgb="FF000000"/>
        <rFont val="Calibri"/>
        <family val="2"/>
      </rPr>
      <t>Coordinamento con attori nazionali e internazionali per lo sviluppo di vaccini, diagnostica, trattamenti e altre misure</t>
    </r>
  </si>
  <si>
    <r>
      <rPr>
        <sz val="11"/>
        <color rgb="FF000000"/>
        <rFont val="Calibri"/>
        <family val="2"/>
      </rPr>
      <t xml:space="preserve">• </t>
    </r>
    <r>
      <rPr>
        <sz val="11"/>
        <color rgb="FF000000"/>
        <rFont val="Calibri"/>
        <family val="2"/>
      </rPr>
      <t>Coordinamento globale dello sviluppo celere di vaccini, diagnostica, trattamenti e altre misure (ad es. il piano di R&amp;S dell’OMS)</t>
    </r>
  </si>
  <si>
    <r>
      <rPr>
        <sz val="11"/>
        <color rgb="FF000000"/>
        <rFont val="Calibri"/>
        <family val="2"/>
      </rPr>
      <t>• Valutazione della preparazione alle emergenze a livello di comunità</t>
    </r>
  </si>
  <si>
    <r>
      <rPr>
        <sz val="11"/>
        <color rgb="FF000000"/>
        <rFont val="Calibri"/>
        <family val="2"/>
      </rPr>
      <t>• Prove di sviluppo di orientamenti tecnici per la preparazione alle emergenze e le malattie emergenti</t>
    </r>
  </si>
  <si>
    <r>
      <rPr>
        <sz val="11"/>
        <color rgb="FF000000"/>
        <rFont val="Calibri"/>
        <family val="2"/>
      </rPr>
      <t xml:space="preserve">• </t>
    </r>
    <r>
      <rPr>
        <sz val="11"/>
        <color rgb="FF000000"/>
        <rFont val="Calibri"/>
        <family val="2"/>
      </rPr>
      <t>• Prove di sviluppo di orientamenti tecnici per la preparazione alle emergenze e i problemi di salute emergenti</t>
    </r>
  </si>
  <si>
    <r>
      <rPr>
        <sz val="11"/>
        <color rgb="FF000000"/>
        <rFont val="Calibri"/>
        <family val="2"/>
      </rPr>
      <t>• Valutazione della preparazione alle emergenze a livello nazionale</t>
    </r>
  </si>
  <si>
    <r>
      <rPr>
        <sz val="11"/>
        <color rgb="FF000000"/>
        <rFont val="Calibri"/>
        <family val="2"/>
      </rPr>
      <t>• Ricerca, studi costi-benefici e valutazione della preparazione alle emergenze a livello globale e regionale</t>
    </r>
  </si>
  <si>
    <r>
      <rPr>
        <i/>
        <sz val="11"/>
        <rFont val="Calibri"/>
        <family val="2"/>
      </rPr>
      <t>Risorse – umane, finanziarie, logistica e forniture</t>
    </r>
  </si>
  <si>
    <r>
      <rPr>
        <sz val="11"/>
        <color rgb="FF000000"/>
        <rFont val="Calibri"/>
        <family val="2"/>
      </rPr>
      <t>R.1</t>
    </r>
  </si>
  <si>
    <r>
      <rPr>
        <sz val="11"/>
        <color rgb="FF000000"/>
        <rFont val="Calibri"/>
        <family val="2"/>
      </rPr>
      <t>Risorse finanziarie per la preparazione alle emergenze e finanziamenti speciali per la risposta alle emergenze</t>
    </r>
  </si>
  <si>
    <r>
      <rPr>
        <sz val="11"/>
        <color rgb="FF000000"/>
        <rFont val="Calibri"/>
        <family val="2"/>
      </rPr>
      <t xml:space="preserve">• </t>
    </r>
    <r>
      <rPr>
        <sz val="11"/>
        <color rgb="FF000000"/>
        <rFont val="Calibri"/>
        <family val="2"/>
      </rPr>
      <t>Disponibilità e accesso a bilanci e ad altre risorse per la preparazione alle emergenze</t>
    </r>
  </si>
  <si>
    <r>
      <rPr>
        <sz val="11"/>
        <color rgb="FF000000"/>
        <rFont val="Calibri"/>
        <family val="2"/>
      </rPr>
      <t xml:space="preserve">• </t>
    </r>
    <r>
      <rPr>
        <sz val="11"/>
        <color rgb="FF000000"/>
        <rFont val="Calibri"/>
        <family val="2"/>
      </rPr>
      <t>Finanziamenti nazionali impegnati per le priorità della preparazione alle emergenze da finanziamenti sanitari nazionali, bilanci sanitari regolari e bilanci di emergenza</t>
    </r>
  </si>
  <si>
    <r>
      <rPr>
        <sz val="11"/>
        <color rgb="FF000000"/>
        <rFont val="Calibri"/>
        <family val="2"/>
      </rPr>
      <t xml:space="preserve">• </t>
    </r>
    <r>
      <rPr>
        <sz val="11"/>
        <color rgb="FF000000"/>
        <rFont val="Calibri"/>
        <family val="2"/>
      </rPr>
      <t>Finanziamenti internazionali direttamente allineati con i piani e le priorità di preparazione nazionali</t>
    </r>
  </si>
  <si>
    <r>
      <rPr>
        <sz val="11"/>
        <color rgb="FF000000"/>
        <rFont val="Calibri"/>
        <family val="2"/>
      </rPr>
      <t>• Disponibilità e accesso a fondi speciali per le emergenze</t>
    </r>
  </si>
  <si>
    <r>
      <rPr>
        <sz val="11"/>
        <color rgb="FF000000"/>
        <rFont val="Calibri"/>
        <family val="2"/>
      </rPr>
      <t>• Istituzione e assegnazione di risorse per meccanismi di finanziamento speciali per la risposta alle emergenze</t>
    </r>
  </si>
  <si>
    <r>
      <rPr>
        <sz val="11"/>
        <color rgb="FF000000"/>
        <rFont val="Calibri"/>
        <family val="2"/>
      </rPr>
      <t xml:space="preserve">• </t>
    </r>
    <r>
      <rPr>
        <sz val="11"/>
        <color rgb="FF000000"/>
        <rFont val="Calibri"/>
        <family val="2"/>
      </rPr>
      <t>Finanziamenti speciali multisettoriali e organizzativi per le emergenze</t>
    </r>
  </si>
  <si>
    <r>
      <rPr>
        <sz val="11"/>
        <color rgb="FF000000"/>
        <rFont val="Calibri"/>
        <family val="2"/>
      </rPr>
      <t>R.2</t>
    </r>
  </si>
  <si>
    <r>
      <rPr>
        <sz val="11"/>
        <color rgb="FF000000"/>
        <rFont val="Calibri"/>
        <family val="2"/>
      </rPr>
      <t>Risorse umane dedicate, formate e attrezzate per le emergenze</t>
    </r>
  </si>
  <si>
    <r>
      <rPr>
        <sz val="11"/>
        <color rgb="FF000000"/>
        <rFont val="Calibri"/>
        <family val="2"/>
      </rPr>
      <t xml:space="preserve">• </t>
    </r>
    <r>
      <rPr>
        <sz val="11"/>
        <color rgb="FF000000"/>
        <rFont val="Calibri"/>
        <family val="2"/>
      </rPr>
      <t>Formazione degli operatori sanitari nella preparazione alle emergenze in riferimento a tutti i rischi</t>
    </r>
  </si>
  <si>
    <r>
      <rPr>
        <sz val="11"/>
        <color rgb="FF000000"/>
        <rFont val="Calibri"/>
        <family val="2"/>
      </rPr>
      <t xml:space="preserve">• </t>
    </r>
    <r>
      <rPr>
        <sz val="11"/>
        <color rgb="FF000000"/>
        <rFont val="Calibri"/>
        <family val="2"/>
      </rPr>
      <t>I corsi di formazione multirischio multisettoriali includono la sanità</t>
    </r>
  </si>
  <si>
    <r>
      <rPr>
        <sz val="11"/>
        <color rgb="FF000000"/>
        <rFont val="Calibri"/>
        <family val="2"/>
      </rPr>
      <t xml:space="preserve">• </t>
    </r>
    <r>
      <rPr>
        <sz val="11"/>
        <color rgb="FF000000"/>
        <rFont val="Calibri"/>
        <family val="2"/>
      </rPr>
      <t>Orientamenti e assistenza tecnica per la preparazione del personale di emergenza sanitaria regionale e globale (compresi squadre e gruppi di esperti)</t>
    </r>
  </si>
  <si>
    <r>
      <rPr>
        <sz val="11"/>
        <color rgb="FF000000"/>
        <rFont val="Calibri"/>
        <family val="2"/>
      </rPr>
      <t xml:space="preserve">• </t>
    </r>
    <r>
      <rPr>
        <sz val="11"/>
        <color rgb="FF000000"/>
        <rFont val="Calibri"/>
        <family val="2"/>
      </rPr>
      <t>Formazione multilaterale fra le parti interessate di volontari di emergenza della comunità sugli aspetti sanitari delle emergenze</t>
    </r>
  </si>
  <si>
    <r>
      <rPr>
        <sz val="11"/>
        <color rgb="FF000000"/>
        <rFont val="Calibri"/>
        <family val="2"/>
      </rPr>
      <t xml:space="preserve">• </t>
    </r>
    <r>
      <rPr>
        <sz val="11"/>
        <color rgb="FF000000"/>
        <rFont val="Calibri"/>
        <family val="2"/>
      </rPr>
      <t>Istituzione e mantenimento di gruppi specializzati (ad es. squadre mediche di emergenza, squadre di risposta rapida) e gruppi di esperti</t>
    </r>
  </si>
  <si>
    <r>
      <rPr>
        <sz val="11"/>
        <color rgb="FF000000"/>
        <rFont val="Calibri"/>
        <family val="2"/>
      </rPr>
      <t>• Formazione pre-dispiegamento</t>
    </r>
  </si>
  <si>
    <r>
      <rPr>
        <sz val="11"/>
        <color rgb="FF000000"/>
        <rFont val="Calibri"/>
        <family val="2"/>
      </rPr>
      <t>• I piani di sviluppo del personale sanitario comprendono funzioni connesse alle emergenze, affrontano la carenza di manodopera qualificata e includono i settori pubblico, privato e della società civile</t>
    </r>
  </si>
  <si>
    <r>
      <rPr>
        <sz val="11"/>
        <color rgb="FF000000"/>
        <rFont val="Calibri"/>
        <family val="2"/>
      </rPr>
      <t>• Accordi tra paesi in merito alla capacita di intervento con breve preavviso</t>
    </r>
  </si>
  <si>
    <r>
      <rPr>
        <sz val="11"/>
        <color rgb="FF000000"/>
        <rFont val="Calibri"/>
        <family val="2"/>
      </rPr>
      <t>R.3</t>
    </r>
  </si>
  <si>
    <r>
      <rPr>
        <sz val="11"/>
        <color rgb="FF000000"/>
        <rFont val="Calibri"/>
        <family val="2"/>
      </rPr>
      <t>Meccanismi logistici e forniture essenziali per la sanità</t>
    </r>
  </si>
  <si>
    <r>
      <rPr>
        <sz val="11"/>
        <color rgb="FF000000"/>
        <rFont val="Calibri"/>
        <family val="2"/>
      </rPr>
      <t xml:space="preserve">• </t>
    </r>
    <r>
      <rPr>
        <sz val="11"/>
        <color rgb="FF000000"/>
        <rFont val="Calibri"/>
        <family val="2"/>
      </rPr>
      <t>Accesso e disponibilità relativamente a scorte e attrezzature di emergenza a livello di comunità</t>
    </r>
  </si>
  <si>
    <r>
      <rPr>
        <sz val="11"/>
        <color rgb="FF000000"/>
        <rFont val="Calibri"/>
        <family val="2"/>
      </rPr>
      <t xml:space="preserve">• </t>
    </r>
    <r>
      <rPr>
        <sz val="11"/>
        <color rgb="FF000000"/>
        <rFont val="Calibri"/>
        <family val="2"/>
      </rPr>
      <t>Sistemi e accordi per lo stoccaggio e il mantenimento di vaccini (compresa la catena del freddo), antidoti, campioni, diagnostica, DPI e altre forniture essenziali</t>
    </r>
  </si>
  <si>
    <r>
      <rPr>
        <sz val="11"/>
        <color rgb="FF000000"/>
        <rFont val="Calibri"/>
        <family val="2"/>
      </rPr>
      <t xml:space="preserve">• </t>
    </r>
    <r>
      <rPr>
        <sz val="11"/>
        <color rgb="FF000000"/>
        <rFont val="Calibri"/>
        <family val="2"/>
      </rPr>
      <t>Accordi per l’assegnazione di priorità e la distribuzione globale di forniture fondamentali in caso di emergenza</t>
    </r>
  </si>
  <si>
    <r>
      <rPr>
        <sz val="11"/>
        <color rgb="FF000000"/>
        <rFont val="Calibri"/>
        <family val="2"/>
      </rPr>
      <t xml:space="preserve">• </t>
    </r>
    <r>
      <rPr>
        <sz val="11"/>
        <color rgb="FF000000"/>
        <rFont val="Calibri"/>
        <family val="2"/>
      </rPr>
      <t>Preparazione dei sistemi logistici a sostegno della sanità in caso di emergenze</t>
    </r>
  </si>
  <si>
    <r>
      <rPr>
        <sz val="11"/>
        <color rgb="FF000000"/>
        <rFont val="Calibri"/>
        <family val="2"/>
      </rPr>
      <t xml:space="preserve">• </t>
    </r>
    <r>
      <rPr>
        <sz val="11"/>
        <color rgb="FF000000"/>
        <rFont val="Calibri"/>
        <family val="2"/>
      </rPr>
      <t>Stoccaggio, preposizionamento e preparazione a livello globale e regionale dei sistemi logistici per la distribuzione di forniture essenziali per le emergenze</t>
    </r>
  </si>
  <si>
    <t>Objectives</t>
  </si>
  <si>
    <t>Key performance indicators</t>
  </si>
  <si>
    <t>Performace measures</t>
  </si>
  <si>
    <t>N</t>
  </si>
  <si>
    <t>EA</t>
  </si>
  <si>
    <t>Emergency management legal framework is updated and follows international agreements</t>
  </si>
  <si>
    <t>EA-1</t>
  </si>
  <si>
    <t>Legal framework for multisectoral emergency management is updated and follows international agreements</t>
  </si>
  <si>
    <t>EA1.1</t>
  </si>
  <si>
    <t>Legal framework follows an all-hazards approach (i.e. biological, chemical and environmental)</t>
  </si>
  <si>
    <t>EA1.2</t>
  </si>
  <si>
    <t>It considers all phases of preparedness: risk reduction/prevention, response, recovery and evaluation</t>
  </si>
  <si>
    <t>EA1.3</t>
  </si>
  <si>
    <t>It defines procedures for declaring and terminating a state of emergency at both national and subnational levels</t>
  </si>
  <si>
    <t>EA1.4</t>
  </si>
  <si>
    <t>It is consistent with legally binding international agreements and conventions (e.g. International Health Regulations and Hyogo Framework for Action)</t>
  </si>
  <si>
    <t>EB</t>
  </si>
  <si>
    <t>Emergency management organizational structures are established and their operational links are functioning</t>
  </si>
  <si>
    <t>EB-1</t>
  </si>
  <si>
    <t>National multisectoral committee (or equivalent) for emergency management coordination includes the health-sector</t>
  </si>
  <si>
    <t>EB1.1</t>
  </si>
  <si>
    <t>National multisectoral committee for emergency management coordination is or can be established in case of an emergency</t>
  </si>
  <si>
    <t>EB1.2</t>
  </si>
  <si>
    <t>It includes high-level representatives of the health-sector</t>
  </si>
  <si>
    <t>EB1.3</t>
  </si>
  <si>
    <t>Roles, responsibilities and authority of the members of the committee and its secretariat are defined</t>
  </si>
  <si>
    <t>EB1.4</t>
  </si>
  <si>
    <t>It monitors and reviews performance of the national emergency management strategy</t>
  </si>
  <si>
    <t>EB-2</t>
  </si>
  <si>
    <t>National inter-sectoral collaboration mechanisms are functioning</t>
  </si>
  <si>
    <t>EB2.1</t>
  </si>
  <si>
    <t>National inter-sectoral collaboration mechanisms include signed agreements and SOPs (or equivalent)</t>
  </si>
  <si>
    <t>EB2.2</t>
  </si>
  <si>
    <t>Coordination mechanisms promote the documentation and follow-up of decisions made at the planning meetings</t>
  </si>
  <si>
    <t>EC</t>
  </si>
  <si>
    <t>Emergency management plan is updated and health-sector programmes are implemented</t>
  </si>
  <si>
    <t>EC-1</t>
  </si>
  <si>
    <t>National multisectoral emergency preparedness plan is updated</t>
  </si>
  <si>
    <t>EC1.1</t>
  </si>
  <si>
    <t>National multisectoral emergency preparedness plan is updated according to legal requirements</t>
  </si>
  <si>
    <t>EC1.2</t>
  </si>
  <si>
    <t>It specifies location of Command and Control Structure from which emergency will be managed</t>
  </si>
  <si>
    <t>EC1.3</t>
  </si>
  <si>
    <t>It defines activation, coordination and deactivation/stand-down procedures, including debriefing and the process of recovery and returning to normal</t>
  </si>
  <si>
    <t>EC1.4</t>
  </si>
  <si>
    <t>It is published after each revision</t>
  </si>
  <si>
    <t>EC-2</t>
  </si>
  <si>
    <t>National emergency preparedness health-sector programmes are implemented</t>
  </si>
  <si>
    <t>EC2.1</t>
  </si>
  <si>
    <t>Health-sector emergency management programmes include the development and dissemination of guidelines</t>
  </si>
  <si>
    <t>EC2.2</t>
  </si>
  <si>
    <t>They include the development, organization and delivery of training programmes</t>
  </si>
  <si>
    <t>EC2.3</t>
  </si>
  <si>
    <t>They foresee the development and evaluation of exercises and drills</t>
  </si>
  <si>
    <t>EC2.4</t>
  </si>
  <si>
    <t>They provide for the coordination and monitoring of, and the regular reporting on, programme implementation</t>
  </si>
  <si>
    <t>ED</t>
  </si>
  <si>
    <t>Emergency management organizations and agencies have adequate funding</t>
  </si>
  <si>
    <t>ED-1</t>
  </si>
  <si>
    <t>Multisectoral mechanisms for financing national emergency management activities are functioning</t>
  </si>
  <si>
    <t>ED1.1</t>
  </si>
  <si>
    <t>Funds are available for the multisectoral preparedness for, and management of, emergencies at the national level</t>
  </si>
  <si>
    <t>ED1.2</t>
  </si>
  <si>
    <t>Funds are designated for a health-sector emergency preparedness programme</t>
  </si>
  <si>
    <t>ED1.3</t>
  </si>
  <si>
    <t>There are mechanisms for accessing contingency funds for health-sector emergency response and recovery operations</t>
  </si>
  <si>
    <t>ED1.4</t>
  </si>
  <si>
    <t>Health-sector financing mechanisms include how regular or surge workforce will be paid for the increased working (overtime) that will take place during emergencies</t>
  </si>
  <si>
    <t>EE</t>
  </si>
  <si>
    <t>Health-sector business continuity management plan is updated and programmes are implemented</t>
  </si>
  <si>
    <t>EE-1</t>
  </si>
  <si>
    <t>Health-sector business continuity management plan is updated and programmes are implemented</t>
  </si>
  <si>
    <t>EE1.1</t>
  </si>
  <si>
    <t>Health-sector business impact analysis, that includes identification of critical business functions/processes/services and resources, has been conducted</t>
  </si>
  <si>
    <t>EE1.2</t>
  </si>
  <si>
    <t>Staff vital to maintain critical functions are identified</t>
  </si>
  <si>
    <t>EE1.3</t>
  </si>
  <si>
    <t>The need to stockpile strategic reserves of supplies, material and equipment has been addressed</t>
  </si>
  <si>
    <t>EE1.4</t>
  </si>
  <si>
    <t>Operational critical resources of health-care facilities (e.g. safe food, water, electricity, heating, etc.) have been identified</t>
  </si>
  <si>
    <t>EE1.5</t>
  </si>
  <si>
    <t>Health-sector crisis management plan, that provides clear command structures, delegations of authority/orders of succession and escalation criteria, is developed</t>
  </si>
  <si>
    <t>EE1.6</t>
  </si>
  <si>
    <t>Business continuity programmes include assigning and training alternative staff for critical posts</t>
  </si>
  <si>
    <t>EE1.7</t>
  </si>
  <si>
    <t xml:space="preserve">They include considering and testing ways of reducing societal disruption (e.g. telecommuting, working from home, reducing the number of physical meetings and travel) </t>
  </si>
  <si>
    <t>EE1.8</t>
  </si>
  <si>
    <t>They address the need for social services support for essential workers</t>
  </si>
  <si>
    <t>EE1.9</t>
  </si>
  <si>
    <t>They address the need for psychosocial support services to help workers remain effective</t>
  </si>
  <si>
    <t>EE1.10</t>
  </si>
  <si>
    <t>They include training, exercising, evaluating, updating and validating business continuity plan</t>
  </si>
  <si>
    <t>Objectives</t>
  </si>
  <si>
    <t>Key performance indicators</t>
  </si>
  <si>
    <t>Performace measures</t>
  </si>
  <si>
    <t>N</t>
  </si>
  <si>
    <t>G1A</t>
  </si>
  <si>
    <t>Develop a comprehensive national public health-risk assessment</t>
  </si>
  <si>
    <t>G1A-1</t>
  </si>
  <si>
    <t>National public health-information system for risk and resources assessments is operative</t>
  </si>
  <si>
    <t>G1A1.1</t>
  </si>
  <si>
    <t>National public health-information system provides data of relevant hazards of all origins (i.e. biological, chemical and environmental)</t>
  </si>
  <si>
    <t>G1A1.2</t>
  </si>
  <si>
    <t>Responsibilities and authority related to the system have been defined</t>
  </si>
  <si>
    <t>G1A1.3</t>
  </si>
  <si>
    <t>Protocols and procedures for the collection, analysis and dissemination of data for conducting risk and resources assessment are developed</t>
  </si>
  <si>
    <t>G1A1.4</t>
  </si>
  <si>
    <t>Evaluations and improvements of the system are performed regularly</t>
  </si>
  <si>
    <t>G1A1.5</t>
  </si>
  <si>
    <t>National public health-risk assessment  is updated regularly</t>
  </si>
  <si>
    <t>G1A1.6</t>
  </si>
  <si>
    <t>It includes vulnerability assessment (of communities, infrastructure and services)</t>
  </si>
  <si>
    <t>G1A-2</t>
  </si>
  <si>
    <t>National surveillance and epidemic-intelligence system is operative</t>
  </si>
  <si>
    <t>G1A2.1</t>
  </si>
  <si>
    <t>There is a list of priority diseases, conditions and case definitions for surveillance</t>
  </si>
  <si>
    <t>G1A2.2</t>
  </si>
  <si>
    <t>There is a specific unit(s) designated for surveillance of public health risks</t>
  </si>
  <si>
    <t>G1A2.3</t>
  </si>
  <si>
    <t>SOPs defining roles, responsibilities and procedures related to the collection, analysis and dissemination of surveillance data are developed</t>
  </si>
  <si>
    <t>G1A2.4</t>
  </si>
  <si>
    <t>Surveillance system provides for data-sharing in other-than-human areas: agricultural, veterinary, environmental, etc.</t>
  </si>
  <si>
    <t>G1A2.5</t>
  </si>
  <si>
    <t>Information sources include screening of media and other alternative sources, and ‘rumour checking’ to assess or verify emergencies</t>
  </si>
  <si>
    <t>G1A2.6</t>
  </si>
  <si>
    <t>Baseline estimates, trends and thresholds for alert and action are defined for the community/primary response level for priority diseases/events</t>
  </si>
  <si>
    <t>G1A2.7</t>
  </si>
  <si>
    <t>There is timely reporting from reporting units</t>
  </si>
  <si>
    <t>G1A2.8</t>
  </si>
  <si>
    <t>Deviations or values exceeding thresholds are detected and used for action at the community/primary public health response level</t>
  </si>
  <si>
    <t>G1A2.9</t>
  </si>
  <si>
    <t>Regular feedback of surveillance results are disseminated to all levels and other relevant stakeholders (e.g. Epi bulletins, surveillance reports, etc.)</t>
  </si>
  <si>
    <t>G1A2.10</t>
  </si>
  <si>
    <t>Evaluations of the early warning function of the surveillance and epidemic-intelligence system have been carried out</t>
  </si>
  <si>
    <t>G1A-3</t>
  </si>
  <si>
    <t>National and international information-sharing mechanisms are functioning</t>
  </si>
  <si>
    <t>G1A3.1</t>
  </si>
  <si>
    <t>National information-sharing mechanisms with other relevant sectors and all level health-sector organizations are functioning</t>
  </si>
  <si>
    <t>G1A3.2</t>
  </si>
  <si>
    <t>International information-sharing system for reporting according to IHR and European mandatory requirements are operative</t>
  </si>
  <si>
    <t>G1A3.3</t>
  </si>
  <si>
    <t>All of events that meet the criteria for IHR notification have been notified by the NFP to WHO within 24 hours of conducting risk assessments over the last 12 months</t>
  </si>
  <si>
    <t>G1A3.4</t>
  </si>
  <si>
    <t>All of events that meet the criteria for notification under Decision No 1082/2013/EU have been notified by the NFP to HSC and ECDC, EFSA or corresponding EU agency within 24 hours of conducting risk assessments over the last 12 months</t>
  </si>
  <si>
    <t>G1A3.5</t>
  </si>
  <si>
    <t>NFP has responded to all verification requests from WHO within 24 hours in the last 12 months</t>
  </si>
  <si>
    <t>G1A3.6</t>
  </si>
  <si>
    <t>NFP has responded to all verification requests from HSC, ECDC, EFSA or other EU agency within 24 hours in the past 12 months</t>
  </si>
  <si>
    <t>G1B</t>
  </si>
  <si>
    <t>Improve communication of health-risk information</t>
  </si>
  <si>
    <t>G1B-1</t>
  </si>
  <si>
    <t>Strategies for risk communication with the public and the media are developed</t>
  </si>
  <si>
    <t>G1B1.1</t>
  </si>
  <si>
    <t>National emergency preparedness plan includes a public information management strategy</t>
  </si>
  <si>
    <t>G1B1.2</t>
  </si>
  <si>
    <t>Risk communication partners and stakeholders are identified (e.g. science organizations, community leaders, NGOs, etc.)</t>
  </si>
  <si>
    <t>G1B1.3</t>
  </si>
  <si>
    <t>Risk communication plan is developed (includes inventory of communication partners, focal points, stakeholders and their capacities)</t>
  </si>
  <si>
    <t>G1B1.4</t>
  </si>
  <si>
    <t>Policies, SOPs or guidelines are developed to support the risk communication plan</t>
  </si>
  <si>
    <t>G1B1.5</t>
  </si>
  <si>
    <t>Relationships with the media are established before the emergency (contacts with key media staff are regular)</t>
  </si>
  <si>
    <t>G1B1.6</t>
  </si>
  <si>
    <t>Generic pre-prepared media statements templates, frequently asked questions and answers (related to key messages) and advertising material are available</t>
  </si>
  <si>
    <t>G1B1.7</t>
  </si>
  <si>
    <t>Risk communication plan has been implemented or tested through actual emergency or simulation exercise and updated</t>
  </si>
  <si>
    <t>G1B1.8</t>
  </si>
  <si>
    <t>Evaluation of the risk communication has been conducted after emergencies and exercises, for timeliness, transparency and appropriateness of communications</t>
  </si>
  <si>
    <t>G1B-2</t>
  </si>
  <si>
    <t>Strategies for risk communication with staff involved in risk management are developed</t>
  </si>
  <si>
    <t>G1B2.1</t>
  </si>
  <si>
    <t xml:space="preserve">National emergency preparedness plan includes a strategy for communication with staff involved in risk management </t>
  </si>
  <si>
    <t>G1B2.2</t>
  </si>
  <si>
    <t>Risk communication partners and stakeholders are identified (e.g. professional associations, labor unions, etc.)</t>
  </si>
  <si>
    <t>G1B2.3</t>
  </si>
  <si>
    <t>Information on specific risks and personal protective measures for staff involved in risk reduction/prevention is regularly updated and disseminated</t>
  </si>
  <si>
    <t>G1B2.4</t>
  </si>
  <si>
    <t>A plan for reviewing, revising and monitoring impact of risk communication strategy with staff is developed</t>
  </si>
  <si>
    <t>G1C</t>
  </si>
  <si>
    <t>Reduce and prevent the health risks from all-hazards</t>
  </si>
  <si>
    <t>G1C-1</t>
  </si>
  <si>
    <t>Implementation of risk reduction and prevention programmes is inclusive and coordinated</t>
  </si>
  <si>
    <t>G1C1.1</t>
  </si>
  <si>
    <t>Risk reduction and preventive activities are joined up across all relevant emergency management organizations and agencies (i.e. public health services, civil protection services, law enforcement services, etc.)</t>
  </si>
  <si>
    <t>G1C1.2</t>
  </si>
  <si>
    <t>Inter-agency mechanisms are maintained to update other countries and international organizations and agencies on progress, resolve issues and address collective needs</t>
  </si>
  <si>
    <t>G1C-2</t>
  </si>
  <si>
    <t>National and subnational health-sector programmes on risk reduction and prevention are implemented</t>
  </si>
  <si>
    <t>G1C2.1</t>
  </si>
  <si>
    <t xml:space="preserve">National and subnational health-sector risk reduction and prevention programmes are implemented for the most relevant hazards detected </t>
  </si>
  <si>
    <t>G1C2.2</t>
  </si>
  <si>
    <t>The impact and effectiveness of these programmes (e.g. vaccination), including adverse effects, is assessed regularly</t>
  </si>
  <si>
    <t>G1C-3</t>
  </si>
  <si>
    <t>Infection Prevention and Control programme is operative at national and hospital levels</t>
  </si>
  <si>
    <t>G1C3.1</t>
  </si>
  <si>
    <t>Responsibility has been assigned for surveillance of health-care-associated infections within the country</t>
  </si>
  <si>
    <t>G1C3.2</t>
  </si>
  <si>
    <t>Responsibility has been assigned for surveillance of anti-microbial resistance within the country</t>
  </si>
  <si>
    <t>G1C3.3</t>
  </si>
  <si>
    <t>National Infection Prevention and Control policy or operational plan is available and implemented</t>
  </si>
  <si>
    <t>G1C3.4</t>
  </si>
  <si>
    <t>SOPs, guidelines and protocols for IPC are available to hospitals</t>
  </si>
  <si>
    <t>G1C3.5</t>
  </si>
  <si>
    <t>All tertiary hospitals have designated area(s) and defined procedures for the care of patients requiring specific isolation precautions according to guidelines</t>
  </si>
  <si>
    <t>G1C3.6</t>
  </si>
  <si>
    <t>There are qualified IPC professionals in place in all tertiary hospitals</t>
  </si>
  <si>
    <t>G1C3.7</t>
  </si>
  <si>
    <t xml:space="preserve">Defined norms or guidelines for protecting health-care workers from health-care associated infections are developed and implemented </t>
  </si>
  <si>
    <t>G1C3.8</t>
  </si>
  <si>
    <t xml:space="preserve">There is surveillance within high risk groups to promptly detect and investigate clusters of infectious disease patients, as well as unexplained illnesses in health workers </t>
  </si>
  <si>
    <t>G1C3.9</t>
  </si>
  <si>
    <t>A monitoring system for antimicrobial resistance is functioning</t>
  </si>
  <si>
    <t>G1C3.10</t>
  </si>
  <si>
    <t xml:space="preserve">Data on the magnitude and trends of antimicrobial resistance is available </t>
  </si>
  <si>
    <t>Objectives</t>
  </si>
  <si>
    <t>Key performance indicators</t>
  </si>
  <si>
    <t>Performace measures</t>
  </si>
  <si>
    <t>N</t>
  </si>
  <si>
    <t>G2A</t>
  </si>
  <si>
    <t>Promote capability development in emergency management</t>
  </si>
  <si>
    <t>G2A-1</t>
  </si>
  <si>
    <t>Emergency management human resource and capability development strategy is developed</t>
  </si>
  <si>
    <t>G2A1.1</t>
  </si>
  <si>
    <t>National emergency preparedness plan includes a human resource and capability development strategy based on defined competencies</t>
  </si>
  <si>
    <t>G2A1.2</t>
  </si>
  <si>
    <t>Specific budget is allocated</t>
  </si>
  <si>
    <t>G2A1.3</t>
  </si>
  <si>
    <t>A needs assessment has been conducted to identify gaps in human resources and training</t>
  </si>
  <si>
    <t>G2A1.4</t>
  </si>
  <si>
    <t>A plan or strategy is developed to access field epidemiology training in-country, regionally or internationally</t>
  </si>
  <si>
    <t>G2A-2</t>
  </si>
  <si>
    <t>Exercising is effective in improving emergency management capability</t>
  </si>
  <si>
    <t>G2A2.1</t>
  </si>
  <si>
    <t>The country has conducted a national emergency preparedness exercise/drill in the last year</t>
  </si>
  <si>
    <t>G2A2.2</t>
  </si>
  <si>
    <t>Critical SOPs are tested during exercising</t>
  </si>
  <si>
    <t>G2A2.3</t>
  </si>
  <si>
    <t>A formal process for identifying opportunities for improvement arising from exercises/drills/events is developed</t>
  </si>
  <si>
    <t>G2A2.4</t>
  </si>
  <si>
    <t>There are formal reports to internal and external stakeholders on the implementation of corrective actions</t>
  </si>
  <si>
    <t>G2B</t>
  </si>
  <si>
    <t>Enhance ability to coordinate and manage emergencies</t>
  </si>
  <si>
    <t>G2B-1</t>
  </si>
  <si>
    <t>National emergency management command and control structure (or equivalent) operates effectively</t>
  </si>
  <si>
    <t>G2B1.1</t>
  </si>
  <si>
    <t>CCS function leads (Event, Operations, Financial, Logistics, Public Information Managers, etc.) and staff are identified</t>
  </si>
  <si>
    <t>G2B1.2</t>
  </si>
  <si>
    <t>CCS has a functional, effective 24/7/365 duty team that is tested regularly</t>
  </si>
  <si>
    <t>G2B1.3</t>
  </si>
  <si>
    <t>CCS has an agreed protocol for activation/deactivation time</t>
  </si>
  <si>
    <t>G2B1.4</t>
  </si>
  <si>
    <t>A link/contact structure exist to support CCS regarding national management of emergencies at other levels and sectors (e.g. Police, Transport, Travel, Education, Food Supply) by dealing with triage operations, event and/or outbreak investigations, trade bans, travel advisories and movement restrictions</t>
  </si>
  <si>
    <t>G2B1.5</t>
  </si>
  <si>
    <t>Coordination between CCS and international organizations and agencies is assured: emergency manager and IHR, HSC and ECDC NFPs are identified</t>
  </si>
  <si>
    <t>G2B1.6</t>
  </si>
  <si>
    <t>Effective communication systems and processes exist between CCS, EU Agencies-Emergency Operation Centres and EC-Health Emergency Operation Facility</t>
  </si>
  <si>
    <t>G2B1.7</t>
  </si>
  <si>
    <t>Emergency response management procedures (including mechanism to activate response plan) have been implemented for a real or simulated PHE response in the year</t>
  </si>
  <si>
    <t>G2B1.8</t>
  </si>
  <si>
    <t>They have been evaluated and updated after a real or simulated emergency response</t>
  </si>
  <si>
    <t>G2C</t>
  </si>
  <si>
    <t>Improve information management during emergencies</t>
  </si>
  <si>
    <t>G2C-1</t>
  </si>
  <si>
    <t>Rapid health-needs assessment could be developed during emergencies</t>
  </si>
  <si>
    <t>G2C1.1</t>
  </si>
  <si>
    <t>Formal mechanisms are established for carrying out rapid health-needs assessments through investigation and rapid response teams</t>
  </si>
  <si>
    <t>G2C1.2</t>
  </si>
  <si>
    <t>A national directory or list of experts in health and other sectors to support a response to emergencies is updated</t>
  </si>
  <si>
    <t>G2C1.3</t>
  </si>
  <si>
    <t>There are operational links with WHO, HSC, ECDC and the Scientific Committees in the fields of consumer safety, public health and the environment</t>
  </si>
  <si>
    <t>G2D</t>
  </si>
  <si>
    <t>Improve communication during emergencies</t>
  </si>
  <si>
    <t>G2D-1</t>
  </si>
  <si>
    <t>Strategies for crisis communication with the public and the media are developed</t>
  </si>
  <si>
    <t>G2D1.1</t>
  </si>
  <si>
    <t>Coordination mechanisms are established for involving relevant stakeholders in the formulation of crisis information for the public and the media to ensure consistency</t>
  </si>
  <si>
    <t>G2D1.2</t>
  </si>
  <si>
    <t>Procedures to respond to potential media requests during an emergency are developed (e.g. daily press conferences, website updates)</t>
  </si>
  <si>
    <t>G2D1.3</t>
  </si>
  <si>
    <t>A 24/7 hotline with trained staff could be established in case of an emergency</t>
  </si>
  <si>
    <t>G2D1.4</t>
  </si>
  <si>
    <t>Media and public communication team could be able to maintain 24-hour operation (2–3 work shifts per day) for at least several days</t>
  </si>
  <si>
    <t>G2D-2</t>
  </si>
  <si>
    <t>Strategies for crisis communication with staff involved in emergency operations are developed</t>
  </si>
  <si>
    <t>G2D2.1</t>
  </si>
  <si>
    <t>Coordination mechanisms are established to ensure consistency of the information supplied by relevant stakeholders to responders</t>
  </si>
  <si>
    <t>G2D2.2</t>
  </si>
  <si>
    <t>Procedures for the communication to responders of crisis information are established</t>
  </si>
  <si>
    <t>G2D2.3</t>
  </si>
  <si>
    <t>Information on generic risks and personal protective equipment for responders involved in emergency operations has been prepared and is regularly updated and disseminated</t>
  </si>
  <si>
    <t>G2E</t>
  </si>
  <si>
    <t>Ensure rapid response and delivery of services during emergencies</t>
  </si>
  <si>
    <t>G2E-1</t>
  </si>
  <si>
    <t>Rapid Response Teams are available</t>
  </si>
  <si>
    <t>G2E1.1</t>
  </si>
  <si>
    <t>SOPs and/or guidelines are available for the deployment of RRT members</t>
  </si>
  <si>
    <t>G2E1.2</t>
  </si>
  <si>
    <t>Multidisciplinary RRT can be deployed within 48 hrs from the first report of an urgent event (response to some hazards may require a more timely response)</t>
  </si>
  <si>
    <t>G2E1.3</t>
  </si>
  <si>
    <t>Surge staff, to maintain response 24 hours a day/7 days a week, can be assured during emergencies</t>
  </si>
  <si>
    <t>G2E1.4</t>
  </si>
  <si>
    <t>Evaluations of response, including timeliness and quality of response, are systematically carried out</t>
  </si>
  <si>
    <t>G2E-2</t>
  </si>
  <si>
    <t>Planning includes prehospital medical operations response</t>
  </si>
  <si>
    <t>G2E2.1</t>
  </si>
  <si>
    <t>Roles of Emergency Medical Services and primary healthcare staff during emergencies are defined</t>
  </si>
  <si>
    <t>G2E2.2</t>
  </si>
  <si>
    <t>A standardized triage system and patient safety measures (e.g. matching the patient with wrist bands, triage cards, etc.) are established</t>
  </si>
  <si>
    <t>G2E2.3</t>
  </si>
  <si>
    <t>Procedures and guidelines for prehospital handling of patients with diseases with epidemic potential and victims of CBRN incidents are developed</t>
  </si>
  <si>
    <t>G2E2.4</t>
  </si>
  <si>
    <t>Prehospital medical operations staff are trained in emergency management and use of personal protective measures</t>
  </si>
  <si>
    <t>G2E-3</t>
  </si>
  <si>
    <t>Planning includes hospital response and recovery</t>
  </si>
  <si>
    <t>G2E3.1</t>
  </si>
  <si>
    <t>Plan for emergency response and recovery is a requirement for hospital accreditation</t>
  </si>
  <si>
    <t>G2E3.2</t>
  </si>
  <si>
    <t>Plans are in accordance with national policy and have been reviewed, exercised, revised and updated in the last year</t>
  </si>
  <si>
    <t>G2E3.3</t>
  </si>
  <si>
    <t>Procedures and guidelines for hospital handling of patients with diseases with epidemic potential and victims of CBRN incidents are developed</t>
  </si>
  <si>
    <t>G2E3.4</t>
  </si>
  <si>
    <t>Hospital staff are trained in emergency management and use of personal protective equipment</t>
  </si>
  <si>
    <t>G2E-4</t>
  </si>
  <si>
    <t>Continuous delivery of essential health and hospital services is ensured during emergencies</t>
  </si>
  <si>
    <t>G2E4.1</t>
  </si>
  <si>
    <t>Healthcare facilities have developed SOPs for ensuring the continuous delivery of essential services (e.g. maternity and newborn care, trauma wards, patients in dialysis, etc.) in a timely and 24 hour manner, including over a prolonged period</t>
  </si>
  <si>
    <t>G2E4.2</t>
  </si>
  <si>
    <t>Capacity for setting up special immunization or other preventive programme to meet specific needs is available</t>
  </si>
  <si>
    <t>G2E4.3</t>
  </si>
  <si>
    <t>Mobile teams that operate outside the existing health facilities could be deployed in case of an emergency</t>
  </si>
  <si>
    <t>G2E-5</t>
  </si>
  <si>
    <t>Planning includes a surge capacity programme</t>
  </si>
  <si>
    <t>G2E5.1</t>
  </si>
  <si>
    <t>Mechanisms for the rapid mobilization of additional resources (staff, equipment and materials) are established</t>
  </si>
  <si>
    <t>G2E5.2</t>
  </si>
  <si>
    <t>Emergency psychosocial support teams are constituted and are operational at a national, regional and/or local level</t>
  </si>
  <si>
    <t>G2E5.3</t>
  </si>
  <si>
    <t>Adequacy of surge capacity to respond to emergencies has been tested through an exercise or actual event</t>
  </si>
  <si>
    <t>G2E-6</t>
  </si>
  <si>
    <t>Planning includes capacity for mass-casualty, mass-fatality and missing persons management</t>
  </si>
  <si>
    <t>G2E6.1</t>
  </si>
  <si>
    <t>Prehospital emergency-response capacity for dispatch, on-site management, transportation and evacuation are adaptable to mass-casualty incidents and other similar crises</t>
  </si>
  <si>
    <t>G2E6.2</t>
  </si>
  <si>
    <t>Hospital emergency-preparedness programme for mass-casualty management is implemented, and resources and staff are available</t>
  </si>
  <si>
    <t>G2E6.3</t>
  </si>
  <si>
    <t>Guidelines for management on large numbers of fatalities are developed and take account of religious and other cultural funeral practices</t>
  </si>
  <si>
    <t>G2E6.4</t>
  </si>
  <si>
    <t>Guidelines includes post-mortem care and informing pathology departments and clinical laboratories on submitting specimens in case of deaths caused by epidemic potential diseases</t>
  </si>
  <si>
    <t>G2F</t>
  </si>
  <si>
    <t>Ensure the availability of resources and technical supporting services during emergencies</t>
  </si>
  <si>
    <t>G2F-1</t>
  </si>
  <si>
    <t>Planning includes management of stockpiles</t>
  </si>
  <si>
    <t>G2F1.1</t>
  </si>
  <si>
    <t>Stockpiles (critical stock levels) are accessible for responding to priority biological, chemical, radiological events and other emergencies</t>
  </si>
  <si>
    <t>G2F1.2</t>
  </si>
  <si>
    <t>The country participates in EU common procedures for the joint procurement of medical and pharmaceutical equipment, products and supplies (particularly pandemic vaccines)</t>
  </si>
  <si>
    <t>G2F-2</t>
  </si>
  <si>
    <t>Medical equipment and pharmaceutical and laboratory services and supplies are available</t>
  </si>
  <si>
    <t>G2F2.1</t>
  </si>
  <si>
    <t>Essential medical equipment and pharmaceutical and laboratory supplies for emergency operations, determined on the basis of risk assessments, are available in sufficient quantities</t>
  </si>
  <si>
    <t>G2F2.2</t>
  </si>
  <si>
    <t xml:space="preserve">Mechanisms for the continuity of pharmaceutical and laboratory services during an emergency are developed </t>
  </si>
  <si>
    <t>G2F2.3</t>
  </si>
  <si>
    <t>A system is in place, including cold chain, for the distribution of medical equipment and pharmaceutical and laboratory supplies in the event of an emergency</t>
  </si>
  <si>
    <t>G2F2.4</t>
  </si>
  <si>
    <t>Procedures for the exceptional procurement of medical equipment and and pharmaceutical and laboratory supplies that are not on the list of basic ones are developed</t>
  </si>
  <si>
    <t>G2F-3</t>
  </si>
  <si>
    <t>Laboratory services to test for priority health risks are operative</t>
  </si>
  <si>
    <t>G2F3.1</t>
  </si>
  <si>
    <t>National laboratory quality standards/guidelines are available</t>
  </si>
  <si>
    <t>G2F3.2</t>
  </si>
  <si>
    <t>The country has access to international networks to meet diagnostic and confirmatory laboratory requirements, and support outbreak investigations, for emergencies</t>
  </si>
  <si>
    <t>G2F3.3</t>
  </si>
  <si>
    <t>An up to date inventory of public and private laboratories with relevant diagnostic capacity is available</t>
  </si>
  <si>
    <t>G2F3.4</t>
  </si>
  <si>
    <t>National reference laboratories are accredited to international (ISO 9001, ISO 17025, ISO 15189, WHO polio, measles, etc.) or to national standards adapted from international standards</t>
  </si>
  <si>
    <t>G2F3.5</t>
  </si>
  <si>
    <t>Regulations, policies or strategies for laboratory biosafety are in place (including protection of workers and management of hazardous substances)</t>
  </si>
  <si>
    <t>G2F3.6</t>
  </si>
  <si>
    <t>A process is in place to guide and update biosafety regulations, procedures and practice, including for decontamination and management of infectious waste</t>
  </si>
  <si>
    <t>G2F-4</t>
  </si>
  <si>
    <t>Temporary health facilities and home-care services are available</t>
  </si>
  <si>
    <t>G2F4.1</t>
  </si>
  <si>
    <t>Guidelines and procedures for the establishment of temporary health facilities and for home-care services are developed</t>
  </si>
  <si>
    <t>G2F4.2</t>
  </si>
  <si>
    <t xml:space="preserve">Adequate resources for establishing temporary basic health facilities and home-care services are available </t>
  </si>
  <si>
    <t>Objectives</t>
  </si>
  <si>
    <t>Key performance indicators</t>
  </si>
  <si>
    <t>Performace measures</t>
  </si>
  <si>
    <t>N</t>
  </si>
  <si>
    <t>G3A</t>
  </si>
  <si>
    <t>Enhance the ability to manage recovery and to evaluate response</t>
  </si>
  <si>
    <t>G3A-1</t>
  </si>
  <si>
    <t>Procedures for the transition from response to normal functioning and to recovery activities are pre-defined</t>
  </si>
  <si>
    <t>A1.1</t>
  </si>
  <si>
    <t>SOPs for deactivation, demobilization and return to normal activities and to transfer coordination and accountability for recovery-related activities are developed</t>
  </si>
  <si>
    <t>A1.2</t>
  </si>
  <si>
    <t>There are documented arrangements for communicating the transition from response to normal functioning and to recovery to staff, relevant stakeholders and the public, including pre-formed key messages</t>
  </si>
  <si>
    <t>A1.3</t>
  </si>
  <si>
    <t>Processes and procedures for establishing a multisectoral Recovery Task Force (or equivalent) are developed</t>
  </si>
  <si>
    <t>G3A-2</t>
  </si>
  <si>
    <t>Impact assessments are conducted after emergencies</t>
  </si>
  <si>
    <t>A2.1</t>
  </si>
  <si>
    <t>There is a process for conducting post-event impact assessments (defining individual and community losses and needs, support and resource requirements, etc.)</t>
  </si>
  <si>
    <t>A2.2</t>
  </si>
  <si>
    <t>Effective post-event surveillance, including monitoring of adverse events of countermeasures applied, is planned in order to prevent damages to health from secondary causes</t>
  </si>
  <si>
    <t>A2.3</t>
  </si>
  <si>
    <t>There is a process for assessing and coordinating post-event status of essential health and hospital services and utilities</t>
  </si>
  <si>
    <t>A2.4</t>
  </si>
  <si>
    <t>There is a process for estimating emergency economic impact (losses)</t>
  </si>
  <si>
    <t>G3A-3</t>
  </si>
  <si>
    <t>Processes for learning from emergencies are implemented</t>
  </si>
  <si>
    <t>A3.1</t>
  </si>
  <si>
    <t>After action reports and evaluations are conducted following emergencies (of the response to and recovery from the event, and of the effectiveness of the plans)</t>
  </si>
  <si>
    <t>A3.2</t>
  </si>
  <si>
    <t>Corrective actions, including professional development needs, are identified and implemented following emergencies</t>
  </si>
  <si>
    <t>G3B</t>
  </si>
  <si>
    <t>Improve development and implementation of emergency-management research</t>
  </si>
  <si>
    <t>G3B-1</t>
  </si>
  <si>
    <t>Emergency-management research is funded and applied</t>
  </si>
  <si>
    <t>B1.1</t>
  </si>
  <si>
    <t>Specific budget is allocated for emergency management research</t>
  </si>
  <si>
    <t>B1.2</t>
  </si>
  <si>
    <t>Emergency management research is undertaken where gaps in knowledge exist</t>
  </si>
  <si>
    <t>B1.3</t>
  </si>
  <si>
    <t>The country actively distributes new emergency management knowledge to relevant stakeholders</t>
  </si>
  <si>
    <t>B1.4</t>
  </si>
  <si>
    <t>The country has an 'evidence-based' approach to emergency management (i.e. update preparedness plans and programmes according to new national or international evidence)</t>
  </si>
  <si>
    <t>*Answers</t>
  </si>
  <si>
    <t>Score</t>
  </si>
  <si>
    <t>Scale</t>
  </si>
  <si>
    <t>Achievement scale</t>
  </si>
  <si>
    <t>Arrangements scale</t>
  </si>
  <si>
    <t>Enablers &amp;</t>
  </si>
  <si>
    <t>Objectives</t>
  </si>
  <si>
    <t>Indicators</t>
  </si>
  <si>
    <t>Measures</t>
  </si>
  <si>
    <t>NO (0%)</t>
  </si>
  <si>
    <t>Never</t>
  </si>
  <si>
    <t>Not achieved, no progress, no sign of forward action</t>
  </si>
  <si>
    <t>No arrangements in place</t>
  </si>
  <si>
    <t>Goals</t>
  </si>
  <si>
    <t>Sometimes</t>
  </si>
  <si>
    <t>Some progress, but without systematic policy and/or organizational commitment</t>
  </si>
  <si>
    <t>Some work completed but requires further work to develop, test, verify and/or embed in the organization</t>
  </si>
  <si>
    <t>Often</t>
  </si>
  <si>
    <t>Organizational commitment attained or considerable progress made, but achievements are not yet comprehensive of needs or requirements</t>
  </si>
  <si>
    <t>Informal and/or untested arrangements in place, but with a high degree of confidence they will be effective, OR, formal and/or tested arrangements but with further work identified as needed</t>
  </si>
  <si>
    <t>YES (100%)</t>
  </si>
  <si>
    <t>Always</t>
  </si>
  <si>
    <t>Comprehensive achievement with sustained commitment and capacities at all levels</t>
  </si>
  <si>
    <t>Formalized arrangements, tested, effective, reliable, and embedded within the organization</t>
  </si>
  <si>
    <t>Pre-event: RISK MANAGEMENT (GOAL 1)</t>
  </si>
  <si>
    <t>Event: EMERGENCY MANAGEMENT (GOAL 2)</t>
  </si>
  <si>
    <r>
      <t>Post-event</t>
    </r>
    <r>
      <rPr>
        <i/>
        <sz val="11"/>
        <color rgb="FF000000"/>
        <rFont val="Calibri"/>
        <family val="2"/>
      </rPr>
      <t>:</t>
    </r>
    <r>
      <rPr>
        <sz val="11"/>
        <color rgb="FF000000"/>
        <rFont val="Calibri"/>
        <family val="2"/>
      </rPr>
      <t xml:space="preserve"> RECOVERY MANAGEMENT (GOAL 3)</t>
    </r>
  </si>
  <si>
    <t>**Scoring</t>
  </si>
  <si>
    <t>SCORE</t>
  </si>
  <si>
    <t>The 'raw' score, in percentage, for this objective/goal, considering NA/NK</t>
  </si>
  <si>
    <t>Weight Ratio</t>
  </si>
  <si>
    <t>The weighting given to this objective/goal - before scoring has taken place</t>
  </si>
  <si>
    <t>Weight</t>
  </si>
  <si>
    <t>The weighting given to this objective/goal - after scoring, and taking any N/A answers/sections into account</t>
  </si>
  <si>
    <t>Weight Score</t>
  </si>
  <si>
    <t>The weighted score (that will contribute to any higher level scoring) - score x weight</t>
  </si>
  <si>
    <t>Key</t>
  </si>
  <si>
    <t>90-100%</t>
  </si>
  <si>
    <t>Mature</t>
  </si>
  <si>
    <t>80-100%</t>
  </si>
  <si>
    <t>60-80%</t>
  </si>
  <si>
    <t>Advancing</t>
  </si>
  <si>
    <t>40-60%</t>
  </si>
  <si>
    <t>Developing</t>
  </si>
  <si>
    <t>20-40%</t>
  </si>
  <si>
    <t>0-20%</t>
  </si>
  <si>
    <t>Unsatisfactory</t>
  </si>
  <si>
    <t>Responsible authority/ies:</t>
  </si>
  <si>
    <t>Respondent/s:</t>
  </si>
  <si>
    <t>WHO (2016). Joint External Evaluation Tool: International Health Regulations (2005). Geneva: World Health Organization.</t>
  </si>
  <si>
    <t>WHO (2012). Key changes to pandemic plans by Member States of the WHO European Region based on lessons learnt from the 2009 pandemic. Copenhagen: World Health Organization.</t>
  </si>
  <si>
    <t>CDC. (2011). Public health preparedness capabilities: National standards for state and local planning. Atlanta, GA: Centers for Disease Control and Prevention.</t>
  </si>
  <si>
    <t>ECDC (2016). Zika virus disease epidemic: Preparedness planning guide for diseases transmitted by Aedes aegypti and Aedes albopictus. Stockholm: European Centre for Disease Prevention and Control.</t>
  </si>
  <si>
    <t>ECDC (2016). Handbook on using the ECDC preparedness checklist tool to strengthen preparedness against communicable disease outbreaks at migrant reception/detention centres. Stockholm: European Centre for Disease Prevention and Control.</t>
  </si>
  <si>
    <t>ECDC (2016). Assessing communicable disease control and prevention in EU enlargement countries. Stockholm: European Centre for Disease Prevention and Control.</t>
  </si>
  <si>
    <t>WHO (2010). Joint European Pandemic Preparedness Self-Assessment Indicators. Copenhagen: World Health Organization Regional Office for Europe.</t>
  </si>
  <si>
    <t>WHO (2015). Ebola virus disease: consolidated preparedness checklist. Geneva: World Health Organization.</t>
  </si>
  <si>
    <t>WHO (2016). Joint External Evaluation Tool: International Health Regulations (2005). Geneva: World Health Organization.</t>
  </si>
  <si>
    <t>WHO (2016). Joint External Evaluation Tool: International Health Regulations (2005). Geneva: World Health Organization.</t>
  </si>
  <si>
    <t>WHO (2010). Recommendations for Good Practice in Pandemic Preparedness - identified through evaluation of the response to pandemic (H1N1) 2009. Copenhagen: World Health Organization.</t>
  </si>
  <si>
    <t>WHO (2010). Recommendations for Good Practice in Pandemic Preparedness - identified through evaluation of the response to pandemic (H1N1) 2009. Copenhagen: World Health Organization.</t>
  </si>
  <si>
    <t>CDC. (2011). Public health preparedness capabilities: National standards for state and local planning. Atlanta, GA: Centers for Disease Control and Prevention.</t>
  </si>
  <si>
    <t>WHO (2016). Joint External Evaluation Tool: International Health Regulations (2005). Geneva: World Health Organization.</t>
  </si>
  <si>
    <t>WHO (2016). Joint External Evaluation Tool: International Health Regulations (2005). Geneva: World Health Organization.</t>
  </si>
  <si>
    <t>ECDC (2016). Handbook on using the ECDC preparedness checklist tool to strengthen preparedness against communicable disease outbreaks at migrant reception/detention centres. Stockholm: European Centre for Disease Prevention and Control.</t>
  </si>
  <si>
    <t>ECDC (2015). Ebola emergency preparedness in EU Member States. Conclusions from peer-review visits to Belgium, Portugal and Romania. Stockholm: European Centre for Disease Prevention and Control.</t>
  </si>
  <si>
    <t>Department of Health (2011). UK Influenza Pandemic Preparedness Strategy 2011. London: Department of Health, Social Services and Public Safety.</t>
  </si>
  <si>
    <t>WHO (2015). Development, monitoring and evaluation of functional core capacity for implementing the International Health Regulations (2005): Concept note. World Health Organization.</t>
  </si>
  <si>
    <t>ECDC (2015). Ebola emergency preparedness in EU Member States. Conclusions from peer-review visits to Belgium, Portugal and Romania. Stockholm: European Centre for Disease Prevention and Control.</t>
  </si>
  <si>
    <t>WHO (2016). Joint External Evaluation Tool: International Health Regulations (2005). Geneva: World Health Organization.</t>
  </si>
  <si>
    <t>CDC. (2011). Public health preparedness capabilities: National standards for state and local planning. Atlanta, GA: Centers for Disease Control and Prevention.</t>
  </si>
  <si>
    <t>WHO (2010). Joint European Pandemic Preparedness Self-Assessment Indicators. Copenhagen: World Health Organization Regional Office for Europe.</t>
  </si>
  <si>
    <t>WHO (2015). Ebola virus disease: consolidated preparedness checklist. Geneva: World Health Organization.</t>
  </si>
  <si>
    <t>Department of Health (2011). UK Influenza Pandemic Preparedness Strategy 2011. London: Department of Health, Social Services and Public Safety.</t>
  </si>
  <si>
    <t>Department of Health (2011). UK Influenza Pandemic Preparedness Strategy 2011. London: Department of Health, Social Services and Public Safety.</t>
  </si>
  <si>
    <t>WHO (2013). IHR Core Capacity Monitoring Framework: Checklist and Indicators for Monitoring Progress in the Development of IHR Core Capacities in States Parties. World Health Orgainzation.</t>
  </si>
  <si>
    <t>ECDC (2016). Zika virus disease epidemic: Preparedness planning guide for diseases transmitted by Aedes aegypti and Aedes albopictus. Stockholm: European Centre for Disease Prevention and Control.</t>
  </si>
  <si>
    <t>ECDC (2016). Zika virus disease epidemic: Preparedness planning guide for diseases transmitted by Aedes aegypti and Aedes albopictus. Stockholm: European Centre for Disease Prevention and Control.</t>
  </si>
  <si>
    <t>Ministero della Salute (2006). National Plan for preparedness and response to an influenza pandemic. Italy: Ministero della Salute.</t>
  </si>
  <si>
    <t>Department of Health (2011). UK Influenza Pandemic Preparedness Strategy 2011. London: Department of Health, Social Services and Public Safety.</t>
  </si>
  <si>
    <t>Responsible authority/ies:</t>
  </si>
  <si>
    <t>Respondent/s:</t>
  </si>
  <si>
    <t>WHO. (2013). IHR core capacity monitoring framework: Checklist and indicators for monitoring progress in the development of IHR core capacities in states parties. Geneva: World Health Organization.</t>
  </si>
  <si>
    <t>WHO (2016). Joint External Evaluation Tool: International Health Regulations (2005). Geneva: World Health Organization.</t>
  </si>
  <si>
    <t>WHO (2015). Development, monitoring and evaluation of functional core capacity for implementing the International Health Regulations (2005): Concept note. World Health Organization.</t>
  </si>
  <si>
    <t>ECDC. (2016). Technical document: Zika virus disease: Preparedness planning guide for diseases transmitted by Ae. aegypti and Ae. albopictus. Stockholm: European Centre for Disease Prevention and Control.</t>
  </si>
  <si>
    <t>ECDC. (2016). Technical document: Zika virus disease: Preparedness planning guide for diseases transmitted by Ae. aegypti and Ae. albopictus. Stockholm: European Centre for Disease Prevention and Control.</t>
  </si>
  <si>
    <t>Department of Health. (2011). UK Influenza Pandemic Preparedness Strategy 2011. London: Department of Health, Social Services and Public Safety.</t>
  </si>
  <si>
    <t>ECDC. (2014). Handbook on simulation exercises in EU public health settings - How to develop simulation exercises within the framework of public health response to communicable diseases. Stockholm: European Centre for Disease Prevention and Control.</t>
  </si>
  <si>
    <t>ECDC. (2014). Handbook on simulation exercises in EU public health settings - How to develop simulation exercises within the framework of public health response to communicable diseases. Stockholm: European Centre for Disease Prevention and Control.</t>
  </si>
  <si>
    <t>ECDC. (2014). Handbook on simulation exercises in EU public health settings - How to develop simulation exercises within the framework of public health response to communicable diseases. Stockholm: European Centre for Disease Prevention and Control.</t>
  </si>
  <si>
    <t>ECDC. (2014). Handbook on simulation exercises in EU public health settings - How to develop simulation exercises within the framework of public health response to communicable diseases. Stockholm: European Centre for Disease Prevention and Control.</t>
  </si>
  <si>
    <t>WHO. (2015). Concept note: Development, monitoring and evaluation of functional core capacity for implementing the International Health Regulations (2005). Geneva: World Health Organization.</t>
  </si>
  <si>
    <t>ECDC. (2014). Handbook on simulation exercises in EU public health settings - How to develop simulation exercises within the framework of public health response to communicable diseases. Stockholm: European Centre for Disease Prevention and Control.</t>
  </si>
  <si>
    <t>Responsible authority/ies:</t>
  </si>
  <si>
    <t>Respondent/s:</t>
  </si>
  <si>
    <t xml:space="preserve">WHO. (2013). IHR core capacity monitoring framework: Checklist and indicators for monitoring progress in the development of IHR core capacities in states parties. Geneva: World Health Organization.
WHO. (2016). IHR core capacity monitoring framework: questionnaire for monitoring progress in the implementation of IHR core capacities in states parties. Geneva: World Health Organization.
</t>
  </si>
  <si>
    <t xml:space="preserve">WHO. (2013). IHR core capacity monitoring framework: Checklist and indicators for monitoring progress in the development of IHR core capacities in states parties. Geneva: World Health Organization.                            WHO. (2015). Ebola virus disease: consolidated preparedness checklist. Geneva: World Health Organization.
</t>
  </si>
  <si>
    <t>ECDC. (2016). Technical document: Zika virus disease: Preparedness planning guide for diseases transmitted by Ae. aegypti and Ae. albopictus. Stockholm: European Centre for Disease Prevention and Control.          WHO. (2015). Ebola virus disease: consolidated preparedness checklist. Geneva: World Health Organization.</t>
  </si>
  <si>
    <t>WHO. (2016). Joint External Evaluation Tool: International Health Regulations (2005). Geneva: World Health Organization.</t>
  </si>
  <si>
    <t>WHO. (2013). IHR core capacity monitoring framework: Checklist and indicators for monitoring progress in the development of IHR core capacities in states parties. Geneva: World Health Organization.</t>
  </si>
  <si>
    <t>ECDC. (2016). Technical document: Zika virus disease: Preparedness planning guide for diseases transmitted by Ae. aegypti and Ae. albopictus. Stockholm: European Centre for Disease Prevention and Control.</t>
  </si>
  <si>
    <t>Ministero della Salute. (2006). National Plan for preparedness and response to an influenza pandemic. Italy: Ministero della Salute.</t>
  </si>
  <si>
    <t>ECDC. (2016). Technical document: Zika virus disease: Preparedness planning guide for diseases transmitted by Ae. aegypti and Ae. albopictus. Stockholm: European Centre for Disease Prevention and Control.</t>
  </si>
  <si>
    <t>ECDC. (2016). Technical document: Zika virus disease: Preparedness planning guide for diseases transmitted by Ae. aegypti and Ae. albopictus. Stockholm: European Centre for Disease Prevention and Control.</t>
  </si>
  <si>
    <t>ECDC. (2016). Technical document: Zika virus disease: Preparedness planning guide for diseases transmitted by Ae. aegypti and Ae. albopictus. Stockholm: European Centre for Disease Prevention and Control.</t>
  </si>
  <si>
    <t>ECDC. (2016). Technical document: Zika virus disease: Preparedness planning guide for diseases transmitted by Ae. aegypti and Ae. albopictus. Stockholm: European Centre for Disease Prevention and Control.</t>
  </si>
  <si>
    <t>ECDC. (2015). Technical report: Preparedness planning for respiratory viruses in EU Member States. Three case studies on MERS preparedness in the EU. Stockholm: European Centre for Disease Prevention and Control.</t>
  </si>
  <si>
    <t>ECDC. (2016). Technical report: Assessing communicable disease control and prevention in EU enlargement countries - Disease surveillance, preparedness and response, health governance and public health capacity development. Stockholm: European Centre for Disease Prevention and Control.</t>
  </si>
  <si>
    <t>ECDC. (2016). Technical document: Zika virus disease: Preparedness planning guide for diseases transmitted by Ae. aegypti and Ae. albopictus. Stockholm: European Centre for Disease Prevention and Control.</t>
  </si>
  <si>
    <t>ECDC. (2016). Technical document: Zika virus disease: Preparedness planning guide for diseases transmitted by Ae. aegypti and Ae. albopictus. Stockholm: European Centre for Disease Prevention and Control.</t>
  </si>
  <si>
    <t>WHO. (2016). Joint External Evaluation Tool: International Health Regulations (2005). Geneva: World Health Organization.</t>
  </si>
  <si>
    <t>WHO. (2010). Joint European Pandemic Preparedness Self-Assessment Indicators. Stockholm: World Health Organization.</t>
  </si>
  <si>
    <t>Responsible authority/ies:</t>
  </si>
  <si>
    <t>Respondent/s:</t>
  </si>
  <si>
    <t>ECDC. (2016). Technical document: Zika virus disease: Preparedness planning guide for diseases transmitted by Ae. aegypti and Ae. albopictus. Stockholm: European Centre for Disease Prevention and Control.</t>
  </si>
  <si>
    <t>WHO. (2012). Rapid risk assessment of acute public health events. Geneva: WHO.</t>
  </si>
  <si>
    <t>WHO. (2012). Rapid risk assessment of acute public health events. Geneva: WHO.</t>
  </si>
  <si>
    <t>WHO. (2012). Rapid risk assessment of acute public health events. Geneva: WHO.</t>
  </si>
  <si>
    <t>WHO. (2012). Rapid risk assessment of acute public health events. Geneva: WHO.</t>
  </si>
  <si>
    <t>WHO. (2012). Rapid risk assessment of acute public health events. Geneva: WHO.</t>
  </si>
  <si>
    <t>WHO. (2012). Rapid risk assessment of acute public health events. Geneva: WHO.</t>
  </si>
  <si>
    <t>Department of Health. (2011). UK Influenza Pandemic Preparedness Strategy 2011. London: Department of Health, Social Services and Public Safety.</t>
  </si>
  <si>
    <t>Department of Health. (2011). UK Influenza Pandemic Preparedness Strategy 2011. London: Department of Health, Social Services and Public Safety.</t>
  </si>
  <si>
    <t>WHO. (2012). Rapid risk assessment of acute public health events. Geneva: WHO.</t>
  </si>
  <si>
    <t>WHO. (2012). Rapid risk assessment of acute public health events. Geneva: WHO.</t>
  </si>
  <si>
    <t>WHO. (2012). Rapid risk assessment of acute public health events. Geneva: WHO.</t>
  </si>
  <si>
    <t>WHO. (2012). Rapid risk assessment of acute public health events. Geneva: WHO.</t>
  </si>
  <si>
    <t>WHO. (2012). Rapid risk assessment of acute public health events. Geneva: WHO.</t>
  </si>
  <si>
    <t>WHO. (2012). Rapid risk assessment of acute public health events. Geneva: WHO.</t>
  </si>
  <si>
    <t>WHO. (2012). Rapid risk assessment of acute public health events. Geneva: WHO.</t>
  </si>
  <si>
    <t>Responsible authority/ies:</t>
  </si>
  <si>
    <t>Respondent/s:</t>
  </si>
  <si>
    <t>Department of Health. (2011). UK Influenza Pandemic Preparedness Strategy 2011. London: Department of Health, Social Services and Public Safety.</t>
  </si>
  <si>
    <t>WHO (2013). IHR Core Capacity Monitoring Framework: Checklist and Indicators for Monitoring Progress in the Development of IHR Core Capacities in States Parties. World Health Orgainzation.</t>
  </si>
  <si>
    <t>ECDC (2016). Zika virus disease epidemic: Preparedness planning guide for diseases transmitted by Aedes aegypti and Aedes albopictus. Stockholm: European Centre for Disease Prevention and Control.</t>
  </si>
  <si>
    <t>WHO (2016). Joint External Evaluation Tool: International Health Regulations (2005). Geneva: World Health Organization.</t>
  </si>
  <si>
    <t>WHO (2013). IHR Core Capacity Monitoring Framework: Checklist and Indicators for Monitoring Progress in the Development of IHR Core Capacities in States Parties. World Health Orgainzation.</t>
  </si>
  <si>
    <t>WHO. (2016). Joint External Evaluation Tool: International Health Regulations (2005). Geneva: World Health Organization.</t>
  </si>
  <si>
    <t>WHO. (2016). Joint External Evaluation Tool: International Health Regulations (2005). Geneva: World Health Organization.                                                           Department of Health. (2011). UK Influenza Pandemic Preparedness Strategy 2011. London: Department of Health, Social Services and Public Safety.</t>
  </si>
  <si>
    <t>WHO. (2010). Recommendations for Good Practice in Pandemic Preparedness - identified through evaluation of the response to pandemic (H1N1) 2009. Copenhagen: World Health Organization.</t>
  </si>
  <si>
    <t>WHO. (2010). Recommendations for Good Practice in Pandemic Preparedness - identified through evaluation of the response to pandemic (H1N1) 2009. Copenhagen: World Health Organization.</t>
  </si>
  <si>
    <t>CDC. (2011). Centers for Disease Control and Prevention, &amp;Public health preparedness capabilities: National standards for state and local planning. Atlanta, GA: Centers for Disease Control and Prevention.</t>
  </si>
  <si>
    <t>WHO. (2014). Ebola strategy: Ebola and Marburg virus disease epidemics: preparedness, alert, control, and evaluation. Geneva: World Health Organization.                                                                                                                                                WHO. (2015). Concept note: Development, monitoring and evaluation of functional core capacity for implementing the International Health Regulations (2005). Geneva: World Health Organization.                                                                                     WHO. (2013). Pandemic influenza risk management WHO interim guidance. Geneva: World Health Organization.</t>
  </si>
  <si>
    <t>ECDC. (2015). Technical report: Ebola emergency preparedness in EU Member States – Conclusions from peer-review visits to Belgium, Portugal and Romania. Stockholm: European Centre for Disease Prevention and Control.</t>
  </si>
  <si>
    <t>Department of Health. (2011). UK Influenza Pandemic Preparedness Strategy 2011. London: Department of Health, Social Services and Public Safety.</t>
  </si>
  <si>
    <t>WHO. (2010). Recommendations for Good Practice in Pandemic Preparedness - identified through evaluation of the response to pandemic (H1N1) 2009. Copenhagen: World Health Organization.</t>
  </si>
  <si>
    <t>WHO. (2016). IHR core capacity monitoring framework: questionnaire for monitoring progress in the implementation of IHR core capacities in states parties. Geneva: World Health Organization.</t>
  </si>
  <si>
    <t>CDC. (2011). Centers for Disease Control and Prevention, &amp;Public health preparedness capabilities: National standards for state and local planning. Atlanta, GA: Centers for Disease Control and Prevention.                                                     SGDSN. (2011). National influenza pandemic prevention and response plan. Paris: Secrétariat Général de la Défence et de la Sécurité Nationale.</t>
  </si>
  <si>
    <t>WHO. (2016). Joint External Evaluation Tool: International Health Regulations (2005). Geneva: World Health Organization.</t>
  </si>
  <si>
    <t>WHO. (2016). Joint External Evaluation Tool: International Health Regulations (2005). Geneva: World Health Organization.</t>
  </si>
  <si>
    <t>WHO. (2016). Joint External Evaluation Tool: International Health Regulations (2005). Geneva: World Health Organization.</t>
  </si>
  <si>
    <t>ECDC. (2016). Technical document: Zika virus disease: Preparedness planning guide for diseases transmitted by Ae. aegypti and Ae. albopictus. Stockholm: European Centre for Disease Prevention and Control.</t>
  </si>
  <si>
    <t>WHO. (2012). Rapid risk assessment of acute public health events. Geneva: WHO.</t>
  </si>
  <si>
    <t>SGDSN. (2011). National influenza pandemic prevention and response plan. Paris: Secrétariat Général de la Défence et de la Sécurité Nationale.</t>
  </si>
  <si>
    <t>SGDSN. (2011). National influenza pandemic prevention and response plan. Paris: Secrétariat Général de la Défence et de la Sécurité Nationale.</t>
  </si>
  <si>
    <t>Department of Health. (2011). UK Influenza Pandemic Preparedness Strategy 2011. London: Department of Health, Social Services and Public Safety.</t>
  </si>
  <si>
    <t>WHO. (2010). Joint European Pandemic Preparedness Self-Assessment Indicators. Stockholm: World Health Organization.</t>
  </si>
  <si>
    <t>ECDC. (2015). Technical report: Preparedness planning for respiratory viruses in EU Member States. Three case studies on MERS preparedness in the EU. Stockholm: European Centre for Disease Prevention and Control.</t>
  </si>
  <si>
    <t>WHO. (2015). Ebola virus disease: consolidated preparedness checklist. Geneva: World Health Organization.</t>
  </si>
  <si>
    <t>WHO. (2012). International Health Regulations coordination department activity report 2011. World Health Organization.</t>
  </si>
  <si>
    <t>Department of Health. (2011). UK Influenza Pandemic Preparedness Strategy 2011. London: Department of Health, Social Services and Public Safety.</t>
  </si>
  <si>
    <t>ECDC. (2015). Technical report: Preparedness planning for respiratory viruses in EU Member States. Three case studies on MERS preparedness in the EU. Stockholm: European Centre for Disease Prevention and Control.</t>
  </si>
  <si>
    <t>WHO. (2013). Pandemic influenza risk management WHO interim guidance. Geneva: World Health Organization.</t>
  </si>
  <si>
    <t>WHO. (2015). Ebola virus disease: consolidated preparedness checklist. Geneva: World Health Organization.</t>
  </si>
  <si>
    <t>Ministero della Salute (2006). National Plan for preparedness and response to an influenza pandemic. Italy: Ministero della Salute.</t>
  </si>
  <si>
    <t>ECDC. (2015). Technical report: Preparedness planning for respiratory viruses in EU Member States. Three case studies on MERS preparedness in the EU. Stockholm: European Centre for Disease Prevention and Control.</t>
  </si>
  <si>
    <t>ECDC. (2016). Technical document: Zika virus disease: Preparedness planning guide for diseases transmitted by Ae. aegypti and Ae. albopictus. Stockholm: European Centre for Disease Prevention and Control.</t>
  </si>
  <si>
    <t>WHO. (2013). Pandemic influenza risk management WHO interim guidance. Geneva: World Health Organization.</t>
  </si>
  <si>
    <t>WHO. (2016). Joint External Evaluation Tool: International Health Regulations (2005). Geneva: World Health Organization.</t>
  </si>
  <si>
    <t>WHO. (2016). Joint External Evaluation Tool: International Health Regulations (2005). Geneva: World Health Organization.</t>
  </si>
  <si>
    <t>WHO (2016). Joint External Evaluation Tool: International Health Regulations (2005). Geneva: World Health Organization.</t>
  </si>
  <si>
    <t>Department of Health (2011). UK Influenza Pandemic Preparedness Strategy 2011. London: Department of Health, Social Services and Public Safety.</t>
  </si>
  <si>
    <t>ECDC (2016). Zika virus disease epidemic: Preparedness planning guide for diseases transmitted by Aedes aegypti and Aedes albopictus. Stockholm: European Centre for Disease Prevention and Control.</t>
  </si>
  <si>
    <t>Department of Health (2011). UK Influenza Pandemic Preparedness Strategy 2011. London: Department of Health, Social Services and Public Safety.</t>
  </si>
  <si>
    <t>ECDC (2016). Zika virus disease epidemic: Preparedness planning guide for diseases transmitted by Aedes aegypti and Aedes albopictus. Stockholm: European Centre for Disease Prevention and Control.</t>
  </si>
  <si>
    <t>Department of Health (2011). UK Influenza Pandemic Preparedness Strategy 2011. London: Department of Health, Social Services and Public Safety.</t>
  </si>
  <si>
    <t>Ministero della Salute (2006). National Plan for preparedness and response to an influenza pandemic. Italy: Ministero della Salute.</t>
  </si>
  <si>
    <t>WHO (2013). IHR Core Capacity Monitoring Framework: Checklist and Indicators for Monitoring Progress in the Development of IHR Core Capacities in States Parties. World Health Orgainzation.</t>
  </si>
  <si>
    <t>Responsible authority/ies:</t>
  </si>
  <si>
    <t>Respondent/s:</t>
  </si>
  <si>
    <t>ECDC. (2016). Technical document: Zika virus disease: Preparedness planning guide for diseases transmitted by Ae. aegypti and Ae. albopictus. Stockholm: European Centre for Disease Prevention and Control.</t>
  </si>
  <si>
    <t>WHO (2015). Development, monitoring and evaluation of functional core capacity for implementing the International Health Regulations (2005): Concept note. World Health Organization.</t>
  </si>
  <si>
    <t>ECDC. (2016). Technical document: Zika virus disease: Preparedness planning guide for diseases transmitted by Ae. aegypti and Ae. albopictus. Stockholm: European Centre for Disease Prevention and Control.</t>
  </si>
  <si>
    <t>WHO. (2015). Concept note: Development, monitoring and evaluation of functional core capacity for implementing the International Health Regulations (2005). Geneva: World Health Organization.</t>
  </si>
  <si>
    <t>WHO. (2015). Concept note: Development, monitoring and evaluation of functional core capacity for implementing the International Health Regulations (2005). Geneva: World Health Organization.</t>
  </si>
  <si>
    <t>WHO. (2015). Concept note: Development, monitoring and evaluation of functional core capacity for implementing the International Health Regulations (2005). Geneva: World Health Organization.</t>
  </si>
  <si>
    <t>ECDC. (2015). Technical report: Preparedness planning for respiratory viruses in EU Member States. Three case studies on MERS preparedness in the EU. Stockholm: European Centre for Disease Prevention and Control.</t>
  </si>
  <si>
    <t>Responsible authority/ies:</t>
  </si>
  <si>
    <t>Respondent/s:</t>
  </si>
  <si>
    <t>ECDC. (2015). Technical report: Preparedness planning for respiratory viruses in EU Member States. Three case studies on MERS preparedness in the EU. Stockholm: European Centre for Disease Prevention and Control.         European Commission. (2011). Strategy for Generic Preparedness Planning. Technical guidance on generic preparedness planning for public health emergencies. Brussels: European Commission Health and Consumers Directorate-General.</t>
  </si>
  <si>
    <t>ECDC. (2015). Technical report: Preparedness planning for respiratory viruses in EU Member States. Three case studies on MERS preparedness in the EU. Stockholm: European Centre for Disease Prevention and Control.</t>
  </si>
  <si>
    <t>ECDC. (2015). Technical report: Preparedness planning for respiratory viruses in EU Member States. Three case studies on MERS preparedness in the EU. Stockholm: European Centre for Disease Prevention and Control.</t>
  </si>
  <si>
    <t>WHO. (2013). Pandemic influenza risk management WHO interim guidance. Geneva: World Health Organization.                                                                                         WHO. (2016). Joint External Evaluation Tool: International Health Regulations (2005). Geneva: World Health Organization.</t>
  </si>
  <si>
    <t>Selezionare la percentuale desiderata digitando «1» nella colonna corrispondente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</si>
</sst>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99" x14ac:knownFonts="1">
    <font>
      <sz val="11"/>
      <color indexed="8"/>
      <name val="Calibri"/>
      <family val="2"/>
      <scheme val="minor"/>
    </font>
    <font>
      <sz val="11"/>
      <color indexed="8"/>
      <name val="Calibri"/>
      <family val="2"/>
    </font>
    <font>
      <sz val="10"/>
      <name val="Calibri"/>
      <family val="2"/>
    </font>
    <font>
      <i/>
      <sz val="10"/>
      <name val="Arial"/>
      <family val="2"/>
    </font>
    <font>
      <sz val="14"/>
      <color indexed="9"/>
      <name val="Calibri"/>
      <family val="2"/>
    </font>
    <font>
      <sz val="10"/>
      <name val="Arial Narrow"/>
      <family val="2"/>
    </font>
    <font>
      <b/>
      <sz val="24"/>
      <color indexed="9"/>
      <name val="Tahoma"/>
      <family val="2"/>
    </font>
    <font>
      <b/>
      <sz val="20"/>
      <color indexed="9"/>
      <name val="Tahoma"/>
      <family val="2"/>
    </font>
    <font>
      <sz val="10"/>
      <color indexed="10"/>
      <name val="Calibri"/>
      <family val="2"/>
    </font>
    <font>
      <b/>
      <sz val="10"/>
      <color indexed="9"/>
      <name val="Calibri"/>
      <family val="2"/>
    </font>
    <font>
      <sz val="10"/>
      <color indexed="8"/>
      <name val="Verdana"/>
      <family val="2"/>
    </font>
    <font>
      <sz val="10"/>
      <color indexed="9"/>
      <name val="Calibri"/>
      <family val="2"/>
    </font>
    <font>
      <sz val="11"/>
      <color indexed="9"/>
      <name val="Calibri"/>
      <family val="2"/>
      <scheme val="minor"/>
    </font>
    <font>
      <b/>
      <sz val="11"/>
      <color indexed="9"/>
      <name val="Calibri"/>
      <family val="2"/>
      <scheme val="minor"/>
    </font>
    <font>
      <sz val="11"/>
      <color rgb="FF006100"/>
      <name val="Calibri"/>
      <family val="2"/>
      <scheme val="minor"/>
    </font>
    <font>
      <b/>
      <sz val="11"/>
      <color indexed="8"/>
      <name val="Calibri"/>
      <family val="2"/>
      <scheme val="minor"/>
    </font>
    <font>
      <sz val="11"/>
      <color indexed="10"/>
      <name val="Calibri"/>
      <family val="2"/>
      <scheme val="minor"/>
    </font>
    <font>
      <sz val="10"/>
      <name val="Calibri"/>
      <family val="2"/>
      <scheme val="minor"/>
    </font>
    <font>
      <b/>
      <sz val="10"/>
      <name val="Calibri"/>
      <family val="2"/>
      <scheme val="minor"/>
    </font>
    <font>
      <sz val="11"/>
      <name val="Calibri"/>
      <family val="2"/>
      <scheme val="minor"/>
    </font>
    <font>
      <b/>
      <sz val="10"/>
      <color indexed="8"/>
      <name val="Calibri"/>
      <family val="2"/>
      <scheme val="minor"/>
    </font>
    <font>
      <sz val="10"/>
      <color rgb="FF002060"/>
      <name val="Calibri"/>
      <family val="2"/>
      <scheme val="minor"/>
    </font>
    <font>
      <sz val="11"/>
      <color rgb="FF002060"/>
      <name val="Calibri"/>
      <family val="2"/>
      <scheme val="minor"/>
    </font>
    <font>
      <sz val="8"/>
      <color indexed="8"/>
      <name val="Calibri"/>
      <family val="2"/>
      <scheme val="minor"/>
    </font>
    <font>
      <sz val="10"/>
      <color indexed="8"/>
      <name val="Calibri"/>
      <family val="2"/>
      <scheme val="minor"/>
    </font>
    <font>
      <b/>
      <sz val="8"/>
      <name val="Calibri"/>
      <family val="2"/>
      <scheme val="minor"/>
    </font>
    <font>
      <sz val="8"/>
      <name val="Calibri"/>
      <family val="2"/>
      <scheme val="minor"/>
    </font>
    <font>
      <b/>
      <sz val="18"/>
      <color indexed="9"/>
      <name val="Calibri"/>
      <family val="2"/>
      <scheme val="minor"/>
    </font>
    <font>
      <b/>
      <i/>
      <sz val="10"/>
      <color indexed="9"/>
      <name val="Calibri"/>
      <family val="2"/>
      <scheme val="minor"/>
    </font>
    <font>
      <i/>
      <sz val="10"/>
      <color indexed="9"/>
      <name val="Calibri"/>
      <family val="2"/>
      <scheme val="minor"/>
    </font>
    <font>
      <i/>
      <sz val="10"/>
      <name val="Calibri"/>
      <family val="2"/>
      <scheme val="minor"/>
    </font>
    <font>
      <b/>
      <sz val="10"/>
      <color indexed="10"/>
      <name val="Calibri"/>
      <family val="2"/>
      <scheme val="minor"/>
    </font>
    <font>
      <b/>
      <u/>
      <sz val="10"/>
      <name val="Calibri"/>
      <family val="2"/>
      <scheme val="minor"/>
    </font>
    <font>
      <b/>
      <sz val="10"/>
      <color indexed="9"/>
      <name val="Calibri"/>
      <family val="2"/>
      <scheme val="minor"/>
    </font>
    <font>
      <i/>
      <sz val="10"/>
      <color indexed="8"/>
      <name val="Calibri"/>
      <family val="2"/>
      <scheme val="minor"/>
    </font>
    <font>
      <b/>
      <sz val="10"/>
      <color rgb="FF002060"/>
      <name val="Calibri"/>
      <family val="2"/>
      <scheme val="minor"/>
    </font>
    <font>
      <b/>
      <sz val="9"/>
      <color rgb="FF002060"/>
      <name val="Calibri"/>
      <family val="2"/>
      <scheme val="minor"/>
    </font>
    <font>
      <b/>
      <sz val="11"/>
      <name val="Calibri"/>
      <family val="2"/>
      <scheme val="minor"/>
    </font>
    <font>
      <b/>
      <sz val="12"/>
      <color rgb="FF002060"/>
      <name val="Calibri"/>
      <family val="2"/>
      <scheme val="minor"/>
    </font>
    <font>
      <b/>
      <sz val="12"/>
      <name val="Calibri"/>
      <family val="2"/>
      <scheme val="minor"/>
    </font>
    <font>
      <sz val="8"/>
      <color indexed="23"/>
      <name val="Calibri"/>
      <family val="2"/>
      <scheme val="minor"/>
    </font>
    <font>
      <sz val="10"/>
      <color theme="0" tint="-0.24988555558946501"/>
      <name val="Calibri"/>
      <family val="2"/>
    </font>
    <font>
      <sz val="10"/>
      <color indexed="10"/>
      <name val="Calibri"/>
      <family val="2"/>
      <scheme val="minor"/>
    </font>
    <font>
      <b/>
      <sz val="16"/>
      <color indexed="8"/>
      <name val="Calibri"/>
      <family val="2"/>
      <scheme val="minor"/>
    </font>
    <font>
      <b/>
      <sz val="14"/>
      <name val="Calibri"/>
      <family val="2"/>
      <scheme val="minor"/>
    </font>
    <font>
      <b/>
      <sz val="18"/>
      <name val="Calibri"/>
      <family val="2"/>
      <scheme val="minor"/>
    </font>
    <font>
      <b/>
      <sz val="22"/>
      <color theme="6" tint="-0.49989318521683401"/>
      <name val="Calibri"/>
      <family val="2"/>
      <scheme val="minor"/>
    </font>
    <font>
      <b/>
      <sz val="22"/>
      <color theme="6" tint="-0.49989318521683401"/>
      <name val="Calibri"/>
      <family val="2"/>
    </font>
    <font>
      <b/>
      <sz val="22"/>
      <color theme="6" tint="-0.49989318521683401"/>
      <name val="Verdana"/>
      <family val="2"/>
    </font>
    <font>
      <b/>
      <sz val="16"/>
      <color indexed="9"/>
      <name val="Calibri"/>
      <family val="2"/>
      <scheme val="minor"/>
    </font>
    <font>
      <sz val="10"/>
      <color indexed="9"/>
      <name val="Calibri"/>
      <family val="2"/>
      <scheme val="minor"/>
    </font>
    <font>
      <sz val="11"/>
      <color theme="1" tint="0.49989318521683401"/>
      <name val="Calibri"/>
      <family val="2"/>
      <scheme val="minor"/>
    </font>
    <font>
      <sz val="11"/>
      <color indexed="23"/>
      <name val="Calibri"/>
      <family val="2"/>
      <scheme val="minor"/>
    </font>
    <font>
      <sz val="10"/>
      <color indexed="23"/>
      <name val="Calibri"/>
      <family val="2"/>
      <scheme val="minor"/>
    </font>
    <font>
      <sz val="11"/>
      <color theme="6" tint="-0.49989318521683401"/>
      <name val="Calibri"/>
      <family val="2"/>
    </font>
    <font>
      <i/>
      <sz val="11"/>
      <name val="Calibri"/>
      <family val="2"/>
      <scheme val="minor"/>
    </font>
    <font>
      <sz val="11"/>
      <color theme="1" tint="0.34998626667073579"/>
      <name val="Calibri"/>
      <family val="2"/>
      <scheme val="minor"/>
    </font>
    <font>
      <sz val="11"/>
      <color theme="1" tint="0.34998626667073579"/>
      <name val="Calibri"/>
      <family val="2"/>
    </font>
    <font>
      <sz val="11"/>
      <color theme="6" tint="-0.49989318521683401"/>
      <name val="Calibri"/>
      <family val="2"/>
      <scheme val="minor"/>
    </font>
    <font>
      <sz val="10"/>
      <color theme="1" tint="0.34998626667073579"/>
      <name val="Verdana"/>
      <family val="2"/>
    </font>
    <font>
      <sz val="11"/>
      <color theme="1" tint="0.34998626667073579"/>
      <name val="Verdana"/>
      <family val="2"/>
    </font>
    <font>
      <b/>
      <sz val="14"/>
      <color indexed="9"/>
      <name val="Calibri"/>
      <family val="2"/>
      <scheme val="minor"/>
    </font>
    <font>
      <sz val="12"/>
      <name val="Calibri"/>
      <family val="2"/>
      <scheme val="minor"/>
    </font>
    <font>
      <b/>
      <sz val="12"/>
      <color indexed="9"/>
      <name val="Calibri"/>
      <family val="2"/>
      <scheme val="minor"/>
    </font>
    <font>
      <sz val="12"/>
      <color indexed="9"/>
      <name val="Calibri"/>
      <family val="2"/>
      <scheme val="minor"/>
    </font>
    <font>
      <sz val="16"/>
      <color indexed="9"/>
      <name val="Calibri"/>
      <family val="2"/>
      <scheme val="minor"/>
    </font>
    <font>
      <b/>
      <sz val="14"/>
      <color rgb="FF65B32E"/>
      <name val="Tahoma"/>
      <family val="2"/>
    </font>
    <font>
      <b/>
      <sz val="18"/>
      <color rgb="FF002060"/>
      <name val="Calibri"/>
      <family val="2"/>
      <scheme val="minor"/>
    </font>
    <font>
      <b/>
      <sz val="11"/>
      <color rgb="FF002060"/>
      <name val="Calibri"/>
      <family val="2"/>
      <scheme val="minor"/>
    </font>
    <font>
      <sz val="12"/>
      <color indexed="8"/>
      <name val="Calibri"/>
      <family val="2"/>
      <scheme val="minor"/>
    </font>
    <font>
      <sz val="14"/>
      <color indexed="9"/>
      <name val="Calibri"/>
      <family val="2"/>
      <scheme val="minor"/>
    </font>
    <font>
      <b/>
      <sz val="11"/>
      <color rgb="FF000000"/>
      <name val="Calibri"/>
      <family val="2"/>
    </font>
    <font>
      <sz val="10"/>
      <color rgb="FFFF0000"/>
      <name val="Calibri"/>
      <family val="2"/>
      <scheme val="minor"/>
    </font>
    <font>
      <sz val="11"/>
      <color rgb="FFFF0000"/>
      <name val="Calibri"/>
      <family val="2"/>
      <scheme val="minor"/>
    </font>
    <font>
      <sz val="10"/>
      <color rgb="FFFF0000"/>
      <name val="Calibri"/>
      <family val="2"/>
    </font>
    <font>
      <sz val="11"/>
      <color indexed="8"/>
      <name val="Calibri"/>
      <family val="2"/>
      <scheme val="minor"/>
    </font>
    <font>
      <b/>
      <sz val="20"/>
      <color rgb="FFFFFFFF"/>
      <name val="Tahoma"/>
      <family val="2"/>
    </font>
    <font>
      <sz val="11"/>
      <color rgb="FF000000"/>
      <name val="Calibri"/>
      <family val="2"/>
    </font>
    <font>
      <b/>
      <sz val="14"/>
      <color rgb="FFFFFFFF"/>
      <name val="Calibri"/>
      <family val="2"/>
    </font>
    <font>
      <sz val="9"/>
      <color rgb="FFFFFFFF"/>
      <name val="Calibri"/>
      <family val="2"/>
    </font>
    <font>
      <b/>
      <sz val="12"/>
      <name val="Calibri"/>
      <family val="2"/>
    </font>
    <font>
      <sz val="12"/>
      <name val="Calibri"/>
      <family val="2"/>
    </font>
    <font>
      <b/>
      <sz val="12"/>
      <color rgb="FFFFFFFF"/>
      <name val="Calibri"/>
      <family val="2"/>
    </font>
    <font>
      <sz val="12"/>
      <color rgb="FFFFFFFF"/>
      <name val="Calibri"/>
      <family val="2"/>
    </font>
    <font>
      <b/>
      <sz val="18"/>
      <name val="Calibri"/>
      <family val="2"/>
    </font>
    <font>
      <b/>
      <sz val="16"/>
      <color rgb="FFFFFFFF"/>
      <name val="Calibri"/>
      <family val="2"/>
    </font>
    <font>
      <b/>
      <sz val="11"/>
      <color rgb="FFFFFFFF"/>
      <name val="Calibri"/>
      <family val="2"/>
    </font>
    <font>
      <b/>
      <sz val="14"/>
      <name val="Calibri"/>
      <family val="2"/>
    </font>
    <font>
      <sz val="11"/>
      <color rgb="FF9BBB59" tint="-0.49989318521683401"/>
      <name val="Calibri"/>
      <family val="2"/>
    </font>
    <font>
      <b/>
      <sz val="18"/>
      <color rgb="FFFFFFFF"/>
      <name val="Calibri"/>
      <family val="2"/>
    </font>
    <font>
      <b/>
      <sz val="10"/>
      <color rgb="FFFFFFFF"/>
      <name val="Calibri"/>
      <family val="2"/>
    </font>
    <font>
      <b/>
      <sz val="11"/>
      <name val="Calibri"/>
      <family val="2"/>
    </font>
    <font>
      <sz val="11"/>
      <name val="Calibri"/>
      <family val="2"/>
    </font>
    <font>
      <sz val="12"/>
      <color rgb="FF000000"/>
      <name val="Calibri"/>
      <family val="2"/>
    </font>
    <font>
      <b/>
      <sz val="16"/>
      <color rgb="FF000000"/>
      <name val="Calibri"/>
      <family val="2"/>
    </font>
    <font>
      <sz val="11"/>
      <color theme="1" tint="0.49989318521683401"/>
      <name val="Calibri"/>
      <family val="2"/>
    </font>
    <font>
      <i/>
      <sz val="11"/>
      <name val="Calibri"/>
      <family val="2"/>
    </font>
    <font>
      <i/>
      <sz val="11"/>
      <color rgb="FF000000"/>
      <name val="Calibri"/>
      <family val="2"/>
    </font>
    <font>
      <sz val="10"/>
      <color theme="1"/>
      <name val="Arial Narrow"/>
      <family val="2"/>
    </font>
  </fonts>
  <fills count="37">
    <fill>
      <patternFill patternType="none"/>
    </fill>
    <fill>
      <patternFill patternType="gray125"/>
    </fill>
    <fill>
      <patternFill patternType="solid">
        <fgColor rgb="FFC6EFCE"/>
        <bgColor indexed="64"/>
      </patternFill>
    </fill>
    <fill>
      <patternFill patternType="solid">
        <fgColor theme="6" tint="-0.24988555558946501"/>
        <bgColor indexed="64"/>
      </patternFill>
    </fill>
    <fill>
      <patternFill patternType="solid">
        <fgColor theme="6" tint="0.39997558519241921"/>
        <bgColor indexed="64"/>
      </patternFill>
    </fill>
    <fill>
      <patternFill patternType="solid">
        <fgColor theme="6" tint="0.79989013336588644"/>
        <bgColor indexed="64"/>
      </patternFill>
    </fill>
    <fill>
      <patternFill patternType="solid">
        <fgColor indexed="65"/>
        <bgColor indexed="64"/>
      </patternFill>
    </fill>
    <fill>
      <patternFill patternType="solid">
        <fgColor rgb="FF65B32E"/>
        <bgColor indexed="64"/>
      </patternFill>
    </fill>
    <fill>
      <patternFill patternType="solid">
        <fgColor indexed="9"/>
        <bgColor indexed="64"/>
      </patternFill>
    </fill>
    <fill>
      <patternFill patternType="solid">
        <fgColor theme="8" tint="0.79989013336588644"/>
        <bgColor indexed="64"/>
      </patternFill>
    </fill>
    <fill>
      <patternFill patternType="solid">
        <fgColor indexed="13"/>
        <bgColor indexed="64"/>
      </patternFill>
    </fill>
    <fill>
      <patternFill patternType="solid">
        <fgColor theme="0" tint="-0.24988555558946501"/>
        <bgColor indexed="64"/>
      </patternFill>
    </fill>
    <fill>
      <patternFill patternType="solid">
        <fgColor indexed="11"/>
        <bgColor indexed="64"/>
      </patternFill>
    </fill>
    <fill>
      <patternFill patternType="solid">
        <fgColor rgb="FF99FF33"/>
        <bgColor indexed="64"/>
      </patternFill>
    </fill>
    <fill>
      <patternFill patternType="solid">
        <fgColor indexed="51"/>
        <bgColor indexed="64"/>
      </patternFill>
    </fill>
    <fill>
      <patternFill patternType="solid">
        <fgColor indexed="53"/>
        <bgColor indexed="64"/>
      </patternFill>
    </fill>
    <fill>
      <patternFill patternType="solid">
        <fgColor indexed="10"/>
        <bgColor indexed="64"/>
      </patternFill>
    </fill>
    <fill>
      <patternFill patternType="solid">
        <fgColor indexed="22"/>
        <bgColor indexed="64"/>
      </patternFill>
    </fill>
    <fill>
      <patternFill patternType="solid">
        <fgColor theme="4" tint="-0.24988555558946501"/>
        <bgColor indexed="64"/>
      </patternFill>
    </fill>
    <fill>
      <patternFill patternType="solid">
        <fgColor theme="3"/>
        <bgColor indexed="64"/>
      </patternFill>
    </fill>
    <fill>
      <patternFill patternType="solid">
        <fgColor rgb="FF66FF33"/>
        <bgColor indexed="64"/>
      </patternFill>
    </fill>
    <fill>
      <patternFill patternType="solid">
        <fgColor theme="9"/>
        <bgColor indexed="64"/>
      </patternFill>
    </fill>
    <fill>
      <patternFill patternType="solid">
        <fgColor theme="8" tint="0.59990234076967686"/>
        <bgColor indexed="64"/>
      </patternFill>
    </fill>
    <fill>
      <patternFill patternType="solid">
        <fgColor theme="4" tint="0.79989013336588644"/>
        <bgColor indexed="64"/>
      </patternFill>
    </fill>
    <fill>
      <patternFill patternType="solid">
        <fgColor indexed="43"/>
        <bgColor indexed="64"/>
      </patternFill>
    </fill>
    <fill>
      <patternFill patternType="solid">
        <fgColor rgb="FFFFC000"/>
        <bgColor indexed="64"/>
      </patternFill>
    </fill>
    <fill>
      <patternFill patternType="solid">
        <fgColor theme="0" tint="-4.9897762993255407E-2"/>
        <bgColor indexed="64"/>
      </patternFill>
    </fill>
    <fill>
      <patternFill patternType="solid">
        <fgColor theme="4" tint="0.59990234076967686"/>
        <bgColor indexed="64"/>
      </patternFill>
    </fill>
    <fill>
      <patternFill patternType="solid">
        <fgColor theme="3" tint="0.39997558519241921"/>
        <bgColor indexed="64"/>
      </patternFill>
    </fill>
    <fill>
      <patternFill patternType="solid">
        <fgColor theme="4" tint="0.39997558519241921"/>
        <bgColor indexed="64"/>
      </patternFill>
    </fill>
    <fill>
      <patternFill patternType="solid">
        <fgColor theme="3" tint="0.59990234076967686"/>
        <bgColor indexed="64"/>
      </patternFill>
    </fill>
    <fill>
      <patternFill patternType="solid">
        <fgColor theme="3" tint="0.79989013336588644"/>
        <bgColor indexed="64"/>
      </patternFill>
    </fill>
    <fill>
      <patternFill patternType="solid">
        <fgColor theme="6" tint="0.59990234076967686"/>
        <bgColor indexed="64"/>
      </patternFill>
    </fill>
    <fill>
      <patternFill patternType="solid">
        <fgColor rgb="FFDEDEDE"/>
        <bgColor indexed="64"/>
      </patternFill>
    </fill>
    <fill>
      <patternFill patternType="solid">
        <fgColor rgb="FF0099CC"/>
        <bgColor indexed="64"/>
      </patternFill>
    </fill>
    <fill>
      <patternFill patternType="solid">
        <fgColor theme="2"/>
        <bgColor indexed="64"/>
      </patternFill>
    </fill>
    <fill>
      <patternFill patternType="solid">
        <fgColor theme="6" tint="-0.49989318521683401"/>
        <bgColor indexed="64"/>
      </patternFill>
    </fill>
  </fills>
  <borders count="67">
    <border>
      <left/>
      <right/>
      <top/>
      <bottom/>
      <diagonal/>
    </border>
    <border>
      <left/>
      <right style="thin">
        <color indexed="9"/>
      </right>
      <top style="thin">
        <color indexed="9"/>
      </top>
      <bottom/>
      <diagonal/>
    </border>
    <border>
      <left/>
      <right style="thin">
        <color indexed="9"/>
      </right>
      <top/>
      <bottom/>
      <diagonal/>
    </border>
    <border>
      <left style="medium">
        <color theme="0" tint="-0.24988555558946501"/>
      </left>
      <right style="medium">
        <color theme="0" tint="-0.24988555558946501"/>
      </right>
      <top style="medium">
        <color theme="0" tint="-0.24988555558946501"/>
      </top>
      <bottom/>
      <diagonal/>
    </border>
    <border>
      <left style="medium">
        <color theme="0" tint="-0.24988555558946501"/>
      </left>
      <right style="medium">
        <color theme="0" tint="-0.24988555558946501"/>
      </right>
      <top style="medium">
        <color theme="0" tint="-0.24988555558946501"/>
      </top>
      <bottom style="medium">
        <color theme="0" tint="-0.24988555558946501"/>
      </bottom>
      <diagonal/>
    </border>
    <border>
      <left style="medium">
        <color theme="0" tint="-0.24988555558946501"/>
      </left>
      <right style="medium">
        <color theme="0" tint="-0.24988555558946501"/>
      </right>
      <top/>
      <bottom/>
      <diagonal/>
    </border>
    <border>
      <left/>
      <right style="medium">
        <color theme="0" tint="-0.3498947111423078"/>
      </right>
      <top/>
      <bottom/>
      <diagonal/>
    </border>
    <border>
      <left/>
      <right style="medium">
        <color theme="0" tint="-0.3498947111423078"/>
      </right>
      <top/>
      <bottom style="medium">
        <color theme="0" tint="-0.3498947111423078"/>
      </bottom>
      <diagonal/>
    </border>
    <border>
      <left/>
      <right style="medium">
        <color theme="0" tint="-0.3498947111423078"/>
      </right>
      <top style="medium">
        <color theme="0" tint="-0.3498947111423078"/>
      </top>
      <bottom style="medium">
        <color theme="0" tint="-0.3498947111423078"/>
      </bottom>
      <diagonal/>
    </border>
    <border>
      <left/>
      <right style="medium">
        <color theme="0" tint="-0.24988555558946501"/>
      </right>
      <top style="medium">
        <color theme="0" tint="-0.24988555558946501"/>
      </top>
      <bottom style="medium">
        <color theme="0" tint="-0.3498947111423078"/>
      </bottom>
      <diagonal/>
    </border>
    <border>
      <left style="medium">
        <color theme="0" tint="-0.24988555558946501"/>
      </left>
      <right/>
      <top style="medium">
        <color theme="0" tint="-0.3498947111423078"/>
      </top>
      <bottom/>
      <diagonal/>
    </border>
    <border>
      <left/>
      <right style="medium">
        <color theme="0" tint="-0.24988555558946501"/>
      </right>
      <top style="medium">
        <color theme="0" tint="-0.3498947111423078"/>
      </top>
      <bottom/>
      <diagonal/>
    </border>
    <border>
      <left style="medium">
        <color theme="0" tint="-0.24988555558946501"/>
      </left>
      <right/>
      <top/>
      <bottom style="medium">
        <color theme="0" tint="-0.24988555558946501"/>
      </bottom>
      <diagonal/>
    </border>
    <border>
      <left/>
      <right style="medium">
        <color theme="0" tint="-0.24988555558946501"/>
      </right>
      <top/>
      <bottom style="medium">
        <color theme="0" tint="-0.24988555558946501"/>
      </bottom>
      <diagonal/>
    </border>
    <border>
      <left/>
      <right/>
      <top/>
      <bottom style="medium">
        <color theme="0" tint="-0.3498947111423078"/>
      </bottom>
      <diagonal/>
    </border>
    <border>
      <left/>
      <right/>
      <top style="medium">
        <color theme="0" tint="-0.3498947111423078"/>
      </top>
      <bottom/>
      <diagonal/>
    </border>
    <border>
      <left/>
      <right/>
      <top/>
      <bottom style="medium">
        <color theme="0" tint="-0.24988555558946501"/>
      </bottom>
      <diagonal/>
    </border>
    <border>
      <left style="thin">
        <color theme="0" tint="-0.1498764000366222"/>
      </left>
      <right style="thin">
        <color theme="0" tint="-0.1498764000366222"/>
      </right>
      <top/>
      <bottom style="thin">
        <color theme="0" tint="-0.1498764000366222"/>
      </bottom>
      <diagonal/>
    </border>
    <border>
      <left style="thin">
        <color theme="0" tint="-0.1498764000366222"/>
      </left>
      <right/>
      <top/>
      <bottom style="thin">
        <color theme="0" tint="-0.1498764000366222"/>
      </bottom>
      <diagonal/>
    </border>
    <border>
      <left/>
      <right style="thin">
        <color theme="0" tint="-0.1498764000366222"/>
      </right>
      <top/>
      <bottom style="thin">
        <color theme="0" tint="-0.1498764000366222"/>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theme="0" tint="-0.1498764000366222"/>
      </right>
      <top/>
      <bottom/>
      <diagonal/>
    </border>
    <border>
      <left/>
      <right/>
      <top/>
      <bottom style="medium">
        <color auto="1"/>
      </bottom>
      <diagonal/>
    </border>
    <border>
      <left/>
      <right/>
      <top style="medium">
        <color auto="1"/>
      </top>
      <bottom style="thin">
        <color theme="0" tint="-0.14990691854609822"/>
      </bottom>
      <diagonal/>
    </border>
    <border>
      <left/>
      <right/>
      <top style="thin">
        <color theme="0" tint="-0.14990691854609822"/>
      </top>
      <bottom style="thin">
        <color theme="0" tint="-0.14990691854609822"/>
      </bottom>
      <diagonal/>
    </border>
    <border>
      <left/>
      <right/>
      <top/>
      <bottom style="thin">
        <color theme="0" tint="-0.14990691854609822"/>
      </bottom>
      <diagonal/>
    </border>
    <border>
      <left/>
      <right/>
      <top/>
      <bottom style="thin">
        <color auto="1"/>
      </bottom>
      <diagonal/>
    </border>
    <border>
      <left/>
      <right/>
      <top style="thin">
        <color auto="1"/>
      </top>
      <bottom style="thin">
        <color auto="1"/>
      </bottom>
      <diagonal/>
    </border>
    <border>
      <left/>
      <right/>
      <top style="thin">
        <color theme="0" tint="-0.14990691854609822"/>
      </top>
      <bottom style="thin">
        <color auto="1"/>
      </bottom>
      <diagonal/>
    </border>
    <border>
      <left/>
      <right/>
      <top style="medium">
        <color rgb="FF006699"/>
      </top>
      <bottom/>
      <diagonal/>
    </border>
    <border>
      <left/>
      <right/>
      <top/>
      <bottom style="medium">
        <color rgb="FF006699"/>
      </bottom>
      <diagonal/>
    </border>
    <border>
      <left/>
      <right/>
      <top style="medium">
        <color theme="0" tint="-0.3498947111423078"/>
      </top>
      <bottom style="medium">
        <color theme="0" tint="-0.3498947111423078"/>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thin">
        <color indexed="9"/>
      </left>
      <right/>
      <top/>
      <bottom/>
      <diagonal/>
    </border>
    <border>
      <left style="thin">
        <color indexed="9"/>
      </left>
      <right style="thin">
        <color indexed="9"/>
      </right>
      <top/>
      <bottom style="thin">
        <color indexed="9"/>
      </bottom>
      <diagonal/>
    </border>
    <border>
      <left/>
      <right/>
      <top style="thin">
        <color indexed="9"/>
      </top>
      <bottom/>
      <diagonal/>
    </border>
    <border>
      <left style="thin">
        <color indexed="9"/>
      </left>
      <right/>
      <top style="thin">
        <color indexed="9"/>
      </top>
      <bottom/>
      <diagonal/>
    </border>
    <border>
      <left style="thin">
        <color indexed="9"/>
      </left>
      <right/>
      <top/>
      <bottom style="thin">
        <color indexed="9"/>
      </bottom>
      <diagonal/>
    </border>
    <border>
      <left style="thin">
        <color indexed="9"/>
      </left>
      <right style="thin">
        <color indexed="9"/>
      </right>
      <top style="thin">
        <color indexed="9"/>
      </top>
      <bottom/>
      <diagonal/>
    </border>
    <border>
      <left style="thin">
        <color indexed="9"/>
      </left>
      <right style="thin">
        <color indexed="9"/>
      </right>
      <top/>
      <bottom/>
      <diagonal/>
    </border>
    <border>
      <left/>
      <right style="thin">
        <color indexed="9"/>
      </right>
      <top style="thin">
        <color indexed="9"/>
      </top>
      <bottom style="thin">
        <color indexed="9"/>
      </bottom>
      <diagonal/>
    </border>
    <border>
      <left style="thin">
        <color indexed="9"/>
      </left>
      <right/>
      <top style="thin">
        <color indexed="9"/>
      </top>
      <bottom style="thin">
        <color indexed="9"/>
      </bottom>
      <diagonal/>
    </border>
    <border>
      <left style="thin">
        <color indexed="9"/>
      </left>
      <right style="thin">
        <color indexed="9"/>
      </right>
      <top style="thin">
        <color indexed="9"/>
      </top>
      <bottom style="thin">
        <color indexed="9"/>
      </bottom>
      <diagonal/>
    </border>
    <border>
      <left/>
      <right/>
      <top/>
      <bottom style="thin">
        <color indexed="9"/>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medium">
        <color theme="0" tint="-0.3498947111423078"/>
      </left>
      <right/>
      <top style="medium">
        <color theme="0" tint="-0.3498947111423078"/>
      </top>
      <bottom style="medium">
        <color theme="0" tint="-0.3498947111423078"/>
      </bottom>
      <diagonal/>
    </border>
    <border>
      <left style="medium">
        <color theme="0" tint="-0.24988555558946501"/>
      </left>
      <right/>
      <top style="medium">
        <color theme="0" tint="-0.24988555558946501"/>
      </top>
      <bottom style="medium">
        <color theme="0" tint="-0.3498947111423078"/>
      </bottom>
      <diagonal/>
    </border>
    <border>
      <left/>
      <right/>
      <top style="medium">
        <color theme="0" tint="-0.24988555558946501"/>
      </top>
      <bottom style="medium">
        <color theme="0" tint="-0.3498947111423078"/>
      </bottom>
      <diagonal/>
    </border>
    <border>
      <left style="medium">
        <color auto="1"/>
      </left>
      <right/>
      <top style="medium">
        <color auto="1"/>
      </top>
      <bottom/>
      <diagonal/>
    </border>
    <border>
      <left style="medium">
        <color auto="1"/>
      </left>
      <right/>
      <top/>
      <bottom/>
      <diagonal/>
    </border>
    <border>
      <left style="medium">
        <color auto="1"/>
      </left>
      <right/>
      <top/>
      <bottom style="thin">
        <color auto="1"/>
      </bottom>
      <diagonal/>
    </border>
    <border>
      <left style="medium">
        <color auto="1"/>
      </left>
      <right/>
      <top/>
      <bottom style="medium">
        <color auto="1"/>
      </bottom>
      <diagonal/>
    </border>
    <border>
      <left style="medium">
        <color auto="1"/>
      </left>
      <right/>
      <top style="thin">
        <color auto="1"/>
      </top>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right/>
      <top style="thin">
        <color auto="1"/>
      </top>
      <bottom style="thin">
        <color theme="0" tint="-0.14990691854609822"/>
      </bottom>
      <diagonal/>
    </border>
    <border>
      <left/>
      <right/>
      <top style="thin">
        <color theme="0" tint="-0.14990691854609822"/>
      </top>
      <bottom/>
      <diagonal/>
    </border>
    <border>
      <left/>
      <right/>
      <top style="thin">
        <color theme="0" tint="-0.14990691854609822"/>
      </top>
      <bottom style="medium">
        <color auto="1"/>
      </bottom>
      <diagonal/>
    </border>
    <border>
      <left/>
      <right/>
      <top style="medium">
        <color rgb="FF006699"/>
      </top>
      <bottom style="medium">
        <color rgb="FF006699"/>
      </bottom>
      <diagonal/>
    </border>
  </borders>
  <cellStyleXfs count="3">
    <xf numFmtId="0" fontId="0" fillId="0" borderId="0"/>
    <xf numFmtId="9" fontId="75" fillId="0" borderId="0" applyFill="0" applyBorder="0" applyAlignment="0" applyProtection="0"/>
    <xf numFmtId="0" fontId="14" fillId="2" borderId="0" applyNumberFormat="0" applyBorder="0" applyAlignment="0" applyProtection="0"/>
  </cellStyleXfs>
  <cellXfs count="454">
    <xf numFmtId="0" fontId="0" fillId="0" borderId="0" xfId="0" applyFont="1" applyAlignment="1"/>
    <xf numFmtId="0" fontId="63" fillId="3" borderId="1" xfId="0" applyFont="1" applyFill="1" applyBorder="1" applyAlignment="1">
      <alignment horizontal="center" vertical="center" textRotation="90" wrapText="1"/>
    </xf>
    <xf numFmtId="0" fontId="39" fillId="4" borderId="2" xfId="0" applyFont="1" applyFill="1" applyBorder="1" applyAlignment="1">
      <alignment horizontal="center" vertical="center" textRotation="90" wrapText="1"/>
    </xf>
    <xf numFmtId="0" fontId="39" fillId="4" borderId="1" xfId="0" applyFont="1" applyFill="1" applyBorder="1" applyAlignment="1">
      <alignment horizontal="center" vertical="center" textRotation="90" wrapText="1"/>
    </xf>
    <xf numFmtId="0" fontId="39" fillId="5" borderId="2" xfId="0" applyFont="1" applyFill="1" applyBorder="1" applyAlignment="1">
      <alignment horizontal="center" vertical="center" textRotation="90" wrapText="1"/>
    </xf>
    <xf numFmtId="0" fontId="22" fillId="6" borderId="0" xfId="0" applyFont="1" applyFill="1" applyBorder="1" applyAlignment="1">
      <alignment horizontal="left" vertical="center" wrapText="1"/>
    </xf>
    <xf numFmtId="0" fontId="0" fillId="6" borderId="0" xfId="0" applyFont="1" applyFill="1" applyBorder="1" applyAlignment="1">
      <alignment horizontal="left" vertical="center" wrapText="1"/>
    </xf>
    <xf numFmtId="0" fontId="66" fillId="6" borderId="0" xfId="0" applyFont="1" applyFill="1" applyBorder="1" applyAlignment="1">
      <alignment horizontal="left" vertical="center"/>
    </xf>
    <xf numFmtId="0" fontId="67" fillId="6" borderId="0" xfId="0" applyFont="1" applyFill="1" applyBorder="1" applyAlignment="1">
      <alignment horizontal="center" vertical="center"/>
    </xf>
    <xf numFmtId="0" fontId="0" fillId="6" borderId="0" xfId="0" applyFont="1" applyFill="1" applyBorder="1" applyAlignment="1">
      <alignment horizontal="center" vertical="center"/>
    </xf>
    <xf numFmtId="0" fontId="6" fillId="8" borderId="0" xfId="0" applyFont="1" applyFill="1" applyBorder="1" applyAlignment="1">
      <alignment horizontal="left" vertical="center"/>
    </xf>
    <xf numFmtId="0" fontId="0" fillId="6" borderId="0" xfId="0" applyFont="1" applyFill="1" applyBorder="1" applyAlignment="1">
      <alignment horizontal="justify" vertical="center" wrapText="1"/>
    </xf>
    <xf numFmtId="0" fontId="1" fillId="6" borderId="0" xfId="0" applyFont="1" applyFill="1" applyBorder="1" applyAlignment="1">
      <alignment horizontal="justify" vertical="center" wrapText="1"/>
    </xf>
    <xf numFmtId="0" fontId="40" fillId="6" borderId="0" xfId="0" applyFont="1" applyFill="1" applyBorder="1" applyAlignment="1">
      <alignment horizontal="justify" vertical="center" wrapText="1"/>
    </xf>
    <xf numFmtId="0" fontId="17" fillId="0" borderId="0" xfId="0" applyFont="1" applyAlignment="1">
      <alignment vertical="center"/>
    </xf>
    <xf numFmtId="0" fontId="17" fillId="0" borderId="0" xfId="0" applyFont="1" applyFill="1" applyAlignment="1">
      <alignment vertical="center"/>
    </xf>
    <xf numFmtId="0" fontId="18" fillId="0" borderId="0" xfId="0" applyFont="1" applyAlignment="1">
      <alignment vertical="center"/>
    </xf>
    <xf numFmtId="0" fontId="19" fillId="0" borderId="0" xfId="0" applyFont="1" applyAlignment="1">
      <alignment vertical="center"/>
    </xf>
    <xf numFmtId="0" fontId="20" fillId="0" borderId="0" xfId="0" applyFont="1" applyFill="1" applyAlignment="1">
      <alignment vertical="center"/>
    </xf>
    <xf numFmtId="0" fontId="17" fillId="0" borderId="0" xfId="0" applyFont="1" applyFill="1" applyBorder="1" applyAlignment="1">
      <alignment horizontal="left" vertical="center" wrapText="1"/>
    </xf>
    <xf numFmtId="0" fontId="17" fillId="9" borderId="0" xfId="0" applyFont="1" applyFill="1" applyAlignment="1">
      <alignment vertical="center"/>
    </xf>
    <xf numFmtId="0" fontId="17" fillId="0" borderId="0" xfId="0" applyFont="1" applyFill="1" applyBorder="1" applyAlignment="1">
      <alignment horizontal="left" vertical="center"/>
    </xf>
    <xf numFmtId="0" fontId="17" fillId="9" borderId="0" xfId="0" applyFont="1" applyFill="1" applyAlignment="1">
      <alignment horizontal="left" vertical="center"/>
    </xf>
    <xf numFmtId="0" fontId="17" fillId="0" borderId="0" xfId="0" applyFont="1" applyAlignment="1">
      <alignment horizontal="left" vertical="center"/>
    </xf>
    <xf numFmtId="0" fontId="17" fillId="10" borderId="0" xfId="0" applyFont="1" applyFill="1" applyAlignment="1">
      <alignment vertical="center"/>
    </xf>
    <xf numFmtId="0" fontId="19" fillId="0" borderId="0" xfId="0" applyFont="1" applyFill="1" applyBorder="1" applyAlignment="1">
      <alignment horizontal="left" vertical="center"/>
    </xf>
    <xf numFmtId="0" fontId="18" fillId="0" borderId="0" xfId="0" applyFont="1" applyFill="1" applyBorder="1" applyAlignment="1">
      <alignment horizontal="left" vertical="center"/>
    </xf>
    <xf numFmtId="0" fontId="17" fillId="0" borderId="0" xfId="0" applyFont="1" applyFill="1" applyAlignment="1">
      <alignment horizontal="left" vertical="center"/>
    </xf>
    <xf numFmtId="0" fontId="17" fillId="0" borderId="0" xfId="0" applyFont="1" applyAlignment="1">
      <alignment vertical="center" wrapText="1"/>
    </xf>
    <xf numFmtId="0" fontId="18" fillId="0" borderId="0" xfId="0" applyFont="1" applyFill="1" applyAlignment="1">
      <alignment vertical="center"/>
    </xf>
    <xf numFmtId="0" fontId="17" fillId="0" borderId="0" xfId="0" applyFont="1" applyFill="1" applyAlignment="1">
      <alignment vertical="center" wrapText="1"/>
    </xf>
    <xf numFmtId="0" fontId="19" fillId="0" borderId="0" xfId="0" applyFont="1" applyFill="1" applyAlignment="1">
      <alignment vertical="center"/>
    </xf>
    <xf numFmtId="0" fontId="21" fillId="6" borderId="0" xfId="0" applyFont="1" applyFill="1" applyBorder="1" applyAlignment="1">
      <alignment vertical="center"/>
    </xf>
    <xf numFmtId="0" fontId="17" fillId="10" borderId="0" xfId="0" applyFont="1" applyFill="1" applyAlignment="1">
      <alignment horizontal="left" vertical="center"/>
    </xf>
    <xf numFmtId="0" fontId="21" fillId="6" borderId="0" xfId="0" applyFont="1" applyFill="1" applyBorder="1" applyAlignment="1"/>
    <xf numFmtId="0" fontId="0" fillId="6" borderId="0" xfId="0" applyFont="1" applyFill="1" applyBorder="1" applyAlignment="1">
      <alignment horizontal="left" vertical="center"/>
    </xf>
    <xf numFmtId="0" fontId="22" fillId="6" borderId="0" xfId="0" applyFont="1" applyFill="1" applyBorder="1" applyAlignment="1">
      <alignment vertical="center" wrapText="1"/>
    </xf>
    <xf numFmtId="0" fontId="21" fillId="6" borderId="0" xfId="0" applyFont="1" applyFill="1" applyBorder="1" applyAlignment="1">
      <alignment vertical="center" wrapText="1"/>
    </xf>
    <xf numFmtId="0" fontId="21" fillId="6" borderId="0" xfId="0" applyFont="1" applyFill="1" applyBorder="1" applyAlignment="1">
      <alignment horizontal="center"/>
    </xf>
    <xf numFmtId="0" fontId="20" fillId="0" borderId="0" xfId="0" applyFont="1" applyFill="1" applyBorder="1" applyAlignment="1">
      <alignment vertical="center"/>
    </xf>
    <xf numFmtId="0" fontId="17" fillId="0" borderId="0" xfId="0" applyFont="1" applyFill="1" applyBorder="1" applyAlignment="1">
      <alignment vertical="center"/>
    </xf>
    <xf numFmtId="0" fontId="19" fillId="0" borderId="0" xfId="0" applyFont="1" applyBorder="1" applyAlignment="1">
      <alignment vertical="center"/>
    </xf>
    <xf numFmtId="0" fontId="23" fillId="6" borderId="0" xfId="0" applyFont="1" applyFill="1" applyBorder="1" applyAlignment="1">
      <alignment horizontal="left" vertical="center"/>
    </xf>
    <xf numFmtId="0" fontId="24" fillId="6" borderId="0" xfId="0" applyFont="1" applyFill="1" applyBorder="1" applyAlignment="1" applyProtection="1">
      <alignment horizontal="center" vertical="center"/>
    </xf>
    <xf numFmtId="0" fontId="24" fillId="8" borderId="0" xfId="0" applyFont="1" applyFill="1" applyBorder="1" applyAlignment="1" applyProtection="1">
      <alignment vertical="center"/>
    </xf>
    <xf numFmtId="9" fontId="18" fillId="6" borderId="0" xfId="2" applyNumberFormat="1" applyFont="1" applyFill="1" applyBorder="1" applyAlignment="1" applyProtection="1">
      <alignment horizontal="center" vertical="center" textRotation="90" wrapText="1"/>
    </xf>
    <xf numFmtId="0" fontId="18" fillId="6" borderId="0" xfId="2" applyFont="1" applyFill="1" applyBorder="1" applyAlignment="1" applyProtection="1">
      <alignment horizontal="center" vertical="center" textRotation="90" wrapText="1"/>
    </xf>
    <xf numFmtId="164" fontId="18" fillId="6" borderId="0" xfId="2" applyNumberFormat="1" applyFont="1" applyFill="1" applyBorder="1" applyAlignment="1" applyProtection="1">
      <alignment horizontal="center" vertical="center" textRotation="90" wrapText="1"/>
    </xf>
    <xf numFmtId="2" fontId="2" fillId="6" borderId="0" xfId="0" applyNumberFormat="1" applyFont="1" applyFill="1" applyBorder="1" applyAlignment="1" applyProtection="1">
      <alignment horizontal="center" vertical="center" wrapText="1"/>
    </xf>
    <xf numFmtId="0" fontId="24" fillId="8" borderId="0" xfId="0" applyFont="1" applyFill="1" applyBorder="1" applyAlignment="1" applyProtection="1">
      <alignment horizontal="center" vertical="center"/>
    </xf>
    <xf numFmtId="0" fontId="15" fillId="6" borderId="0" xfId="0" applyFont="1" applyFill="1" applyBorder="1" applyAlignment="1" applyProtection="1">
      <alignment horizontal="left" vertical="center"/>
    </xf>
    <xf numFmtId="1" fontId="25" fillId="11" borderId="0" xfId="0" applyNumberFormat="1" applyFont="1" applyFill="1" applyBorder="1" applyAlignment="1" applyProtection="1">
      <alignment horizontal="center" vertical="center" wrapText="1"/>
    </xf>
    <xf numFmtId="0" fontId="26" fillId="6" borderId="0" xfId="0" applyFont="1" applyFill="1" applyBorder="1" applyAlignment="1" applyProtection="1">
      <alignment vertical="center"/>
    </xf>
    <xf numFmtId="164" fontId="25" fillId="11" borderId="0" xfId="0" applyNumberFormat="1" applyFont="1" applyFill="1" applyBorder="1" applyAlignment="1" applyProtection="1">
      <alignment horizontal="center" vertical="center" wrapText="1"/>
    </xf>
    <xf numFmtId="0" fontId="15" fillId="6" borderId="0" xfId="0" applyFont="1" applyFill="1" applyBorder="1" applyAlignment="1" applyProtection="1">
      <alignment horizontal="left" vertical="center"/>
    </xf>
    <xf numFmtId="0" fontId="23" fillId="6" borderId="0" xfId="0" applyFont="1" applyFill="1" applyBorder="1" applyAlignment="1" applyProtection="1">
      <alignment vertical="center"/>
    </xf>
    <xf numFmtId="0" fontId="25" fillId="12" borderId="3" xfId="0" applyFont="1" applyFill="1" applyBorder="1" applyAlignment="1" applyProtection="1">
      <alignment horizontal="center" vertical="center"/>
    </xf>
    <xf numFmtId="0" fontId="26" fillId="6" borderId="0" xfId="0" applyFont="1" applyFill="1" applyBorder="1" applyAlignment="1" applyProtection="1">
      <alignment horizontal="left" vertical="center"/>
    </xf>
    <xf numFmtId="0" fontId="25" fillId="13" borderId="4" xfId="0" applyFont="1" applyFill="1" applyBorder="1" applyAlignment="1" applyProtection="1">
      <alignment horizontal="center" vertical="center"/>
    </xf>
    <xf numFmtId="0" fontId="25" fillId="10" borderId="5" xfId="0" applyFont="1" applyFill="1" applyBorder="1" applyAlignment="1" applyProtection="1">
      <alignment horizontal="center" vertical="center"/>
    </xf>
    <xf numFmtId="0" fontId="25" fillId="14" borderId="4" xfId="0" applyFont="1" applyFill="1" applyBorder="1" applyAlignment="1" applyProtection="1">
      <alignment horizontal="center" vertical="center"/>
    </xf>
    <xf numFmtId="0" fontId="25" fillId="15" borderId="5" xfId="0" applyFont="1" applyFill="1" applyBorder="1" applyAlignment="1" applyProtection="1">
      <alignment horizontal="center" vertical="center"/>
    </xf>
    <xf numFmtId="0" fontId="25" fillId="16" borderId="4" xfId="0" applyFont="1" applyFill="1" applyBorder="1" applyAlignment="1" applyProtection="1">
      <alignment horizontal="center" vertical="center"/>
    </xf>
    <xf numFmtId="0" fontId="24" fillId="6" borderId="0" xfId="0" applyFont="1" applyFill="1" applyBorder="1" applyAlignment="1" applyProtection="1">
      <alignment vertical="center"/>
    </xf>
    <xf numFmtId="0" fontId="24" fillId="8" borderId="0" xfId="0" applyFont="1" applyFill="1" applyBorder="1" applyAlignment="1" applyProtection="1">
      <alignment vertical="center"/>
    </xf>
    <xf numFmtId="0" fontId="27" fillId="8" borderId="0" xfId="0" applyFont="1" applyFill="1" applyBorder="1" applyAlignment="1" applyProtection="1">
      <alignment vertical="center"/>
    </xf>
    <xf numFmtId="0" fontId="17" fillId="6" borderId="0" xfId="0" applyFont="1" applyFill="1" applyBorder="1" applyAlignment="1" applyProtection="1">
      <alignment horizontal="center" vertical="center"/>
    </xf>
    <xf numFmtId="0" fontId="17" fillId="6" borderId="0" xfId="0" applyFont="1" applyFill="1" applyBorder="1" applyAlignment="1" applyProtection="1">
      <alignment vertical="center"/>
    </xf>
    <xf numFmtId="165" fontId="17" fillId="6" borderId="0" xfId="0" applyNumberFormat="1" applyFont="1" applyFill="1" applyBorder="1" applyAlignment="1" applyProtection="1">
      <alignment horizontal="center" vertical="center"/>
    </xf>
    <xf numFmtId="164" fontId="17" fillId="6" borderId="0" xfId="0" applyNumberFormat="1" applyFont="1" applyFill="1" applyBorder="1" applyAlignment="1" applyProtection="1">
      <alignment horizontal="center" vertical="center"/>
    </xf>
    <xf numFmtId="0" fontId="28" fillId="6" borderId="0" xfId="0" applyFont="1" applyFill="1" applyBorder="1" applyAlignment="1" applyProtection="1">
      <alignment horizontal="center" vertical="center"/>
    </xf>
    <xf numFmtId="0" fontId="29" fillId="6" borderId="0" xfId="0" applyFont="1" applyFill="1" applyBorder="1" applyAlignment="1" applyProtection="1">
      <alignment vertical="center"/>
    </xf>
    <xf numFmtId="165" fontId="30" fillId="6" borderId="0" xfId="0" applyNumberFormat="1" applyFont="1" applyFill="1" applyBorder="1" applyAlignment="1" applyProtection="1">
      <alignment horizontal="center" vertical="center"/>
    </xf>
    <xf numFmtId="165" fontId="29" fillId="6" borderId="0" xfId="0" applyNumberFormat="1" applyFont="1" applyFill="1" applyBorder="1" applyAlignment="1" applyProtection="1">
      <alignment horizontal="center" vertical="center"/>
    </xf>
    <xf numFmtId="164" fontId="29" fillId="6" borderId="0" xfId="0" applyNumberFormat="1" applyFont="1" applyFill="1" applyBorder="1" applyAlignment="1" applyProtection="1">
      <alignment horizontal="center" vertical="center"/>
    </xf>
    <xf numFmtId="1" fontId="31" fillId="8" borderId="0" xfId="0" applyNumberFormat="1" applyFont="1" applyFill="1" applyBorder="1" applyAlignment="1" applyProtection="1">
      <alignment horizontal="center" vertical="center" wrapText="1"/>
    </xf>
    <xf numFmtId="0" fontId="32" fillId="6" borderId="0" xfId="0" applyFont="1" applyFill="1" applyBorder="1" applyAlignment="1" applyProtection="1">
      <alignment horizontal="center" vertical="center"/>
    </xf>
    <xf numFmtId="0" fontId="27" fillId="8" borderId="0" xfId="0" applyFont="1" applyFill="1" applyBorder="1" applyAlignment="1" applyProtection="1">
      <alignment horizontal="center" vertical="center"/>
    </xf>
    <xf numFmtId="0" fontId="27" fillId="8" borderId="0" xfId="0" applyFont="1" applyFill="1" applyBorder="1" applyAlignment="1" applyProtection="1">
      <alignment vertical="center"/>
    </xf>
    <xf numFmtId="165" fontId="17" fillId="17" borderId="6" xfId="0" applyNumberFormat="1" applyFont="1" applyFill="1" applyBorder="1" applyAlignment="1" applyProtection="1">
      <alignment horizontal="center" vertical="center" wrapText="1"/>
    </xf>
    <xf numFmtId="165" fontId="17" fillId="17" borderId="7" xfId="0" applyNumberFormat="1" applyFont="1" applyFill="1" applyBorder="1" applyAlignment="1" applyProtection="1">
      <alignment horizontal="center" vertical="center" wrapText="1"/>
    </xf>
    <xf numFmtId="1" fontId="33" fillId="18" borderId="8" xfId="0" applyNumberFormat="1" applyFont="1" applyFill="1" applyBorder="1" applyAlignment="1" applyProtection="1">
      <alignment horizontal="center" vertical="center" wrapText="1"/>
    </xf>
    <xf numFmtId="165" fontId="2" fillId="17" borderId="6" xfId="0" applyNumberFormat="1" applyFont="1" applyFill="1" applyBorder="1" applyAlignment="1" applyProtection="1">
      <alignment horizontal="center" vertical="center" wrapText="1"/>
    </xf>
    <xf numFmtId="165" fontId="2" fillId="17" borderId="7" xfId="0" applyNumberFormat="1" applyFont="1" applyFill="1" applyBorder="1" applyAlignment="1" applyProtection="1">
      <alignment horizontal="center" vertical="center" wrapText="1"/>
    </xf>
    <xf numFmtId="0" fontId="30" fillId="6" borderId="0" xfId="0" applyFont="1" applyFill="1" applyBorder="1" applyAlignment="1">
      <alignment vertical="center"/>
    </xf>
    <xf numFmtId="0" fontId="34" fillId="6" borderId="0" xfId="0" applyFont="1" applyFill="1" applyBorder="1" applyAlignment="1">
      <alignment vertical="center"/>
    </xf>
    <xf numFmtId="0" fontId="34" fillId="6" borderId="0" xfId="0" applyFont="1" applyFill="1" applyBorder="1" applyAlignment="1" applyProtection="1">
      <alignment vertical="center"/>
      <protection locked="0"/>
    </xf>
    <xf numFmtId="164" fontId="3" fillId="6" borderId="0" xfId="0" applyNumberFormat="1" applyFont="1" applyFill="1" applyBorder="1" applyAlignment="1" applyProtection="1">
      <alignment horizontal="center" vertical="center"/>
      <protection locked="0"/>
    </xf>
    <xf numFmtId="164" fontId="3" fillId="6" borderId="0" xfId="0" applyNumberFormat="1" applyFont="1" applyFill="1" applyBorder="1" applyAlignment="1" applyProtection="1">
      <alignment vertical="center"/>
      <protection locked="0"/>
    </xf>
    <xf numFmtId="0" fontId="3" fillId="6" borderId="0" xfId="0" applyFont="1" applyFill="1" applyBorder="1" applyAlignment="1" applyProtection="1">
      <alignment vertical="center"/>
      <protection locked="0"/>
    </xf>
    <xf numFmtId="0" fontId="20" fillId="8" borderId="0" xfId="0" applyFont="1" applyFill="1" applyAlignment="1"/>
    <xf numFmtId="0" fontId="0" fillId="8" borderId="0" xfId="0" applyFont="1" applyFill="1" applyAlignment="1"/>
    <xf numFmtId="0" fontId="35" fillId="6" borderId="0" xfId="0" applyFont="1" applyFill="1" applyBorder="1" applyAlignment="1">
      <alignment horizontal="center" vertical="center"/>
    </xf>
    <xf numFmtId="0" fontId="35" fillId="6" borderId="0" xfId="0" applyFont="1" applyFill="1" applyBorder="1" applyAlignment="1">
      <alignment vertical="center"/>
    </xf>
    <xf numFmtId="9" fontId="35" fillId="6" borderId="0" xfId="0" applyNumberFormat="1" applyFont="1" applyFill="1" applyBorder="1" applyAlignment="1">
      <alignment horizontal="center" vertical="center"/>
    </xf>
    <xf numFmtId="0" fontId="33" fillId="19" borderId="0" xfId="0" applyFont="1" applyFill="1" applyBorder="1" applyAlignment="1">
      <alignment horizontal="center" vertical="center"/>
    </xf>
    <xf numFmtId="0" fontId="33" fillId="19" borderId="0" xfId="0" applyFont="1" applyFill="1" applyBorder="1" applyAlignment="1">
      <alignment horizontal="left" vertical="center"/>
    </xf>
    <xf numFmtId="0" fontId="36" fillId="16" borderId="0" xfId="0" applyFont="1" applyFill="1" applyBorder="1" applyAlignment="1">
      <alignment horizontal="center" vertical="center"/>
    </xf>
    <xf numFmtId="9" fontId="36" fillId="10" borderId="0" xfId="0" applyNumberFormat="1" applyFont="1" applyFill="1" applyBorder="1" applyAlignment="1">
      <alignment horizontal="center" vertical="center"/>
    </xf>
    <xf numFmtId="0" fontId="36" fillId="20" borderId="0" xfId="0" applyFont="1" applyFill="1" applyBorder="1" applyAlignment="1">
      <alignment horizontal="center" vertical="center"/>
    </xf>
    <xf numFmtId="1" fontId="11" fillId="8" borderId="0" xfId="0" applyNumberFormat="1" applyFont="1" applyFill="1" applyBorder="1" applyAlignment="1" applyProtection="1">
      <alignment horizontal="center" vertical="center"/>
      <protection hidden="1"/>
    </xf>
    <xf numFmtId="9" fontId="36" fillId="21" borderId="0" xfId="0" applyNumberFormat="1" applyFont="1" applyFill="1" applyBorder="1" applyAlignment="1">
      <alignment horizontal="center" vertical="center"/>
    </xf>
    <xf numFmtId="0" fontId="13" fillId="19" borderId="0" xfId="0" applyFont="1" applyFill="1" applyBorder="1" applyAlignment="1">
      <alignment horizontal="center" vertical="center"/>
    </xf>
    <xf numFmtId="0" fontId="37" fillId="22" borderId="0" xfId="0" applyFont="1" applyFill="1" applyBorder="1" applyAlignment="1">
      <alignment horizontal="center" vertical="center"/>
    </xf>
    <xf numFmtId="0" fontId="0" fillId="8" borderId="0" xfId="0" applyFont="1" applyFill="1" applyAlignment="1">
      <alignment horizontal="center"/>
    </xf>
    <xf numFmtId="49" fontId="38" fillId="8" borderId="0" xfId="0" applyNumberFormat="1" applyFont="1" applyFill="1" applyBorder="1" applyAlignment="1">
      <alignment horizontal="center" vertical="center"/>
    </xf>
    <xf numFmtId="0" fontId="38" fillId="8" borderId="0" xfId="0" applyFont="1" applyFill="1" applyBorder="1" applyAlignment="1">
      <alignment horizontal="center" vertical="center"/>
    </xf>
    <xf numFmtId="1" fontId="33" fillId="18" borderId="9" xfId="0" applyNumberFormat="1" applyFont="1" applyFill="1" applyBorder="1" applyAlignment="1" applyProtection="1">
      <alignment horizontal="center" vertical="center" wrapText="1"/>
    </xf>
    <xf numFmtId="0" fontId="37" fillId="23" borderId="10" xfId="0" applyFont="1" applyFill="1" applyBorder="1" applyAlignment="1" applyProtection="1">
      <alignment horizontal="center" vertical="center"/>
    </xf>
    <xf numFmtId="165" fontId="17" fillId="17" borderId="11" xfId="0" applyNumberFormat="1" applyFont="1" applyFill="1" applyBorder="1" applyAlignment="1" applyProtection="1">
      <alignment horizontal="center" vertical="center" wrapText="1"/>
    </xf>
    <xf numFmtId="0" fontId="37" fillId="23" borderId="12" xfId="0" applyFont="1" applyFill="1" applyBorder="1" applyAlignment="1" applyProtection="1">
      <alignment horizontal="center" vertical="center"/>
    </xf>
    <xf numFmtId="165" fontId="17" fillId="17" borderId="13" xfId="0" applyNumberFormat="1" applyFont="1" applyFill="1" applyBorder="1" applyAlignment="1" applyProtection="1">
      <alignment horizontal="center" vertical="center" wrapText="1"/>
    </xf>
    <xf numFmtId="0" fontId="24" fillId="0" borderId="0" xfId="0" applyFont="1" applyFill="1" applyAlignment="1">
      <alignment vertical="center"/>
    </xf>
    <xf numFmtId="0" fontId="24" fillId="0" borderId="0" xfId="0" applyFont="1" applyFill="1" applyBorder="1" applyAlignment="1">
      <alignment horizontal="left" vertical="center"/>
    </xf>
    <xf numFmtId="0" fontId="24" fillId="9" borderId="0" xfId="0" applyFont="1" applyFill="1" applyAlignment="1">
      <alignment horizontal="left" vertical="center"/>
    </xf>
    <xf numFmtId="0" fontId="24" fillId="9" borderId="0" xfId="0" applyFont="1" applyFill="1" applyAlignment="1">
      <alignment vertical="center"/>
    </xf>
    <xf numFmtId="0" fontId="0" fillId="0" borderId="0" xfId="0" applyFont="1" applyAlignment="1"/>
    <xf numFmtId="0" fontId="19" fillId="6" borderId="0" xfId="0" applyFont="1" applyFill="1" applyBorder="1" applyAlignment="1" applyProtection="1">
      <alignment horizontal="left" vertical="center"/>
    </xf>
    <xf numFmtId="0" fontId="19" fillId="6" borderId="14" xfId="0" applyFont="1" applyFill="1" applyBorder="1" applyAlignment="1" applyProtection="1">
      <alignment horizontal="left" vertical="center"/>
    </xf>
    <xf numFmtId="0" fontId="19" fillId="6" borderId="15" xfId="0" applyFont="1" applyFill="1" applyBorder="1" applyAlignment="1" applyProtection="1">
      <alignment horizontal="left" vertical="center"/>
    </xf>
    <xf numFmtId="0" fontId="19" fillId="6" borderId="16" xfId="0" applyFont="1" applyFill="1" applyBorder="1" applyAlignment="1" applyProtection="1">
      <alignment horizontal="left" vertical="center"/>
    </xf>
    <xf numFmtId="0" fontId="16" fillId="0" borderId="0" xfId="0" applyFont="1" applyAlignment="1">
      <alignment vertical="center"/>
    </xf>
    <xf numFmtId="0" fontId="20" fillId="0" borderId="0" xfId="0" applyFont="1" applyFill="1" applyAlignment="1">
      <alignment horizontal="center" vertical="center"/>
    </xf>
    <xf numFmtId="0" fontId="19" fillId="0" borderId="0" xfId="0" applyFont="1" applyAlignment="1">
      <alignment horizontal="center" vertical="center"/>
    </xf>
    <xf numFmtId="0" fontId="39" fillId="8" borderId="0" xfId="0" applyFont="1" applyFill="1" applyBorder="1" applyAlignment="1">
      <alignment horizontal="left" vertical="center" wrapText="1"/>
    </xf>
    <xf numFmtId="0" fontId="39" fillId="8" borderId="0" xfId="0" applyFont="1" applyFill="1" applyBorder="1" applyAlignment="1">
      <alignment horizontal="center" vertical="center"/>
    </xf>
    <xf numFmtId="0" fontId="39" fillId="8" borderId="0" xfId="0" applyFont="1" applyFill="1" applyBorder="1" applyAlignment="1">
      <alignment vertical="center" wrapText="1"/>
    </xf>
    <xf numFmtId="0" fontId="40" fillId="6" borderId="0" xfId="0" applyFont="1" applyFill="1" applyBorder="1" applyAlignment="1">
      <alignment vertical="center"/>
    </xf>
    <xf numFmtId="0" fontId="10" fillId="8" borderId="0" xfId="0" applyFont="1" applyFill="1" applyBorder="1" applyAlignment="1">
      <alignment vertical="center" wrapText="1"/>
    </xf>
    <xf numFmtId="9" fontId="17" fillId="6" borderId="0" xfId="2" applyNumberFormat="1" applyFont="1" applyFill="1" applyBorder="1" applyAlignment="1" applyProtection="1">
      <alignment horizontal="center" vertical="center" textRotation="90" wrapText="1"/>
    </xf>
    <xf numFmtId="0" fontId="17" fillId="6" borderId="0" xfId="2" applyFont="1" applyFill="1" applyBorder="1" applyAlignment="1" applyProtection="1">
      <alignment horizontal="center" vertical="center" textRotation="90" wrapText="1"/>
    </xf>
    <xf numFmtId="0" fontId="15" fillId="0" borderId="0" xfId="0" applyFont="1" applyAlignment="1"/>
    <xf numFmtId="0" fontId="0" fillId="8" borderId="0" xfId="0" applyFont="1" applyFill="1" applyAlignment="1">
      <alignment wrapText="1"/>
    </xf>
    <xf numFmtId="0" fontId="10" fillId="8" borderId="0" xfId="0" applyFont="1" applyFill="1" applyBorder="1" applyAlignment="1">
      <alignment wrapText="1"/>
    </xf>
    <xf numFmtId="0" fontId="10" fillId="8" borderId="0" xfId="0" applyFont="1" applyFill="1" applyAlignment="1">
      <alignment wrapText="1"/>
    </xf>
    <xf numFmtId="0" fontId="24" fillId="24" borderId="17" xfId="0" applyFont="1" applyFill="1" applyBorder="1" applyAlignment="1" applyProtection="1">
      <alignment horizontal="center" vertical="center" wrapText="1"/>
      <protection locked="0"/>
    </xf>
    <xf numFmtId="0" fontId="24" fillId="24" borderId="18" xfId="0" applyFont="1" applyFill="1" applyBorder="1" applyAlignment="1" applyProtection="1">
      <alignment horizontal="center" vertical="center" wrapText="1"/>
      <protection locked="0"/>
    </xf>
    <xf numFmtId="0" fontId="24" fillId="14" borderId="19" xfId="0" applyFont="1" applyFill="1" applyBorder="1" applyAlignment="1" applyProtection="1">
      <alignment horizontal="center" vertical="center" wrapText="1"/>
    </xf>
    <xf numFmtId="1" fontId="17" fillId="11" borderId="0" xfId="0" applyNumberFormat="1" applyFont="1" applyFill="1" applyBorder="1" applyAlignment="1" applyProtection="1">
      <alignment horizontal="center" vertical="center" wrapText="1"/>
    </xf>
    <xf numFmtId="0" fontId="0" fillId="8" borderId="0" xfId="0" applyFont="1" applyFill="1" applyAlignment="1"/>
    <xf numFmtId="10" fontId="17" fillId="11" borderId="0" xfId="0" applyNumberFormat="1" applyFont="1" applyFill="1" applyBorder="1" applyAlignment="1" applyProtection="1">
      <alignment horizontal="center" vertical="center" wrapText="1"/>
    </xf>
    <xf numFmtId="0" fontId="24" fillId="0" borderId="0" xfId="0" applyFont="1" applyAlignment="1"/>
    <xf numFmtId="165" fontId="17" fillId="25" borderId="0" xfId="0" applyNumberFormat="1" applyFont="1" applyFill="1" applyBorder="1" applyAlignment="1" applyProtection="1">
      <alignment horizontal="center" vertical="center" wrapText="1"/>
    </xf>
    <xf numFmtId="0" fontId="41" fillId="8" borderId="0" xfId="0" applyFont="1" applyFill="1" applyBorder="1" applyAlignment="1" applyProtection="1">
      <alignment horizontal="center" vertical="center"/>
    </xf>
    <xf numFmtId="0" fontId="0" fillId="0" borderId="0" xfId="0" applyFont="1" applyAlignment="1"/>
    <xf numFmtId="0" fontId="0" fillId="0" borderId="0" xfId="0" applyFont="1" applyAlignment="1">
      <alignment wrapText="1"/>
    </xf>
    <xf numFmtId="0" fontId="41" fillId="8" borderId="0" xfId="0" applyFont="1" applyFill="1" applyBorder="1" applyAlignment="1" applyProtection="1">
      <alignment horizontal="center" vertical="center"/>
    </xf>
    <xf numFmtId="0" fontId="0" fillId="0" borderId="0" xfId="0" applyFont="1" applyAlignment="1"/>
    <xf numFmtId="0" fontId="0" fillId="0" borderId="0" xfId="0" applyFont="1" applyAlignment="1">
      <alignment horizontal="center" vertical="center"/>
    </xf>
    <xf numFmtId="0" fontId="0" fillId="0" borderId="0" xfId="0" applyFont="1" applyAlignment="1">
      <alignment wrapText="1"/>
    </xf>
    <xf numFmtId="0" fontId="0" fillId="0" borderId="0" xfId="0" applyFont="1" applyAlignment="1"/>
    <xf numFmtId="0" fontId="42" fillId="8" borderId="0" xfId="0" applyFont="1" applyFill="1" applyBorder="1" applyAlignment="1" applyProtection="1">
      <alignment horizontal="left" vertical="center"/>
    </xf>
    <xf numFmtId="2" fontId="0" fillId="0" borderId="0" xfId="0" applyNumberFormat="1" applyFont="1" applyAlignment="1">
      <alignment horizontal="center" vertical="center"/>
    </xf>
    <xf numFmtId="0" fontId="0" fillId="4" borderId="0" xfId="0" applyFont="1" applyFill="1" applyAlignment="1">
      <alignment horizontal="left" vertical="top" wrapText="1"/>
    </xf>
    <xf numFmtId="0" fontId="0" fillId="4" borderId="0" xfId="0" applyFont="1" applyFill="1" applyBorder="1" applyAlignment="1">
      <alignment horizontal="left" vertical="top" wrapText="1"/>
    </xf>
    <xf numFmtId="0" fontId="0" fillId="5" borderId="20" xfId="0" applyFont="1" applyFill="1" applyBorder="1" applyAlignment="1">
      <alignment horizontal="left" vertical="top" wrapText="1"/>
    </xf>
    <xf numFmtId="0" fontId="0" fillId="5" borderId="21" xfId="0" applyFont="1" applyFill="1" applyBorder="1" applyAlignment="1">
      <alignment horizontal="left" vertical="top" wrapText="1"/>
    </xf>
    <xf numFmtId="0" fontId="0" fillId="5" borderId="22" xfId="0" applyFont="1" applyFill="1" applyBorder="1" applyAlignment="1">
      <alignment horizontal="left" vertical="top" wrapText="1"/>
    </xf>
    <xf numFmtId="0" fontId="0" fillId="5" borderId="23" xfId="0" applyFont="1" applyFill="1" applyBorder="1" applyAlignment="1">
      <alignment horizontal="left" vertical="top" wrapText="1"/>
    </xf>
    <xf numFmtId="0" fontId="0" fillId="5" borderId="23" xfId="0" applyFont="1" applyFill="1" applyBorder="1" applyAlignment="1">
      <alignment horizontal="left" vertical="top" wrapText="1"/>
    </xf>
    <xf numFmtId="10" fontId="17" fillId="11" borderId="0" xfId="1" applyNumberFormat="1" applyFont="1" applyFill="1" applyBorder="1" applyAlignment="1" applyProtection="1">
      <alignment horizontal="center" vertical="center" wrapText="1"/>
    </xf>
    <xf numFmtId="0" fontId="42" fillId="8" borderId="0" xfId="0" applyFont="1" applyFill="1" applyBorder="1" applyAlignment="1" applyProtection="1">
      <alignment horizontal="left" vertical="center"/>
    </xf>
    <xf numFmtId="0" fontId="41" fillId="8" borderId="0" xfId="0" applyFont="1" applyFill="1" applyBorder="1" applyAlignment="1" applyProtection="1">
      <alignment horizontal="center" vertical="center"/>
    </xf>
    <xf numFmtId="0" fontId="0" fillId="0" borderId="0" xfId="0" applyFont="1" applyAlignment="1"/>
    <xf numFmtId="0" fontId="0" fillId="0" borderId="0" xfId="0" applyFont="1" applyAlignment="1">
      <alignment wrapText="1"/>
    </xf>
    <xf numFmtId="0" fontId="0" fillId="0" borderId="0" xfId="0" applyFont="1" applyAlignment="1">
      <alignment horizontal="center" vertical="center"/>
    </xf>
    <xf numFmtId="0" fontId="0" fillId="0" borderId="0" xfId="0" applyFont="1" applyAlignment="1" applyProtection="1">
      <protection locked="0"/>
    </xf>
    <xf numFmtId="0" fontId="8" fillId="8" borderId="0" xfId="0" applyFont="1" applyFill="1" applyBorder="1" applyAlignment="1" applyProtection="1">
      <alignment horizontal="center" vertical="center"/>
      <protection locked="0"/>
    </xf>
    <xf numFmtId="0" fontId="43" fillId="8" borderId="0" xfId="0" applyFont="1" applyFill="1" applyAlignment="1" applyProtection="1">
      <alignment horizontal="center" vertical="center"/>
      <protection locked="0"/>
    </xf>
    <xf numFmtId="0" fontId="2" fillId="6" borderId="0" xfId="0" applyFont="1" applyFill="1" applyBorder="1" applyAlignment="1" applyProtection="1">
      <alignment vertical="center"/>
      <protection locked="0"/>
    </xf>
    <xf numFmtId="0" fontId="44" fillId="8" borderId="0" xfId="0" applyFont="1" applyFill="1" applyBorder="1" applyAlignment="1" applyProtection="1">
      <alignment horizontal="center" vertical="center" wrapText="1"/>
      <protection locked="0"/>
    </xf>
    <xf numFmtId="0" fontId="0" fillId="8" borderId="0" xfId="0" applyFont="1" applyFill="1" applyAlignment="1" applyProtection="1">
      <protection locked="0"/>
    </xf>
    <xf numFmtId="9" fontId="25" fillId="24" borderId="0" xfId="2" applyNumberFormat="1" applyFont="1" applyFill="1" applyBorder="1" applyAlignment="1" applyProtection="1">
      <alignment horizontal="center" vertical="center" textRotation="90" wrapText="1"/>
      <protection locked="0"/>
    </xf>
    <xf numFmtId="0" fontId="25" fillId="11" borderId="0" xfId="2" applyFont="1" applyFill="1" applyBorder="1" applyAlignment="1" applyProtection="1">
      <alignment horizontal="center" vertical="center" textRotation="90" wrapText="1"/>
      <protection locked="0"/>
    </xf>
    <xf numFmtId="164" fontId="25" fillId="11" borderId="0" xfId="2" applyNumberFormat="1" applyFont="1" applyFill="1" applyBorder="1" applyAlignment="1" applyProtection="1">
      <alignment horizontal="center" vertical="center" textRotation="90" wrapText="1"/>
      <protection locked="0"/>
    </xf>
    <xf numFmtId="0" fontId="1" fillId="5" borderId="21" xfId="0" applyFont="1" applyFill="1" applyBorder="1" applyAlignment="1">
      <alignment horizontal="left" vertical="top" wrapText="1"/>
    </xf>
    <xf numFmtId="0" fontId="0" fillId="5" borderId="20" xfId="0" applyFont="1" applyFill="1" applyBorder="1" applyAlignment="1">
      <alignment horizontal="left" vertical="top" wrapText="1"/>
    </xf>
    <xf numFmtId="0" fontId="40" fillId="6" borderId="0" xfId="0" applyFont="1" applyFill="1" applyBorder="1" applyAlignment="1">
      <alignment horizontal="left" vertical="center" wrapText="1"/>
    </xf>
    <xf numFmtId="0" fontId="13" fillId="8" borderId="0" xfId="0" applyFont="1" applyFill="1" applyBorder="1" applyAlignment="1">
      <alignment vertical="center"/>
    </xf>
    <xf numFmtId="0" fontId="21" fillId="6" borderId="0" xfId="0" applyFont="1" applyFill="1" applyBorder="1" applyAlignment="1"/>
    <xf numFmtId="0" fontId="0" fillId="0" borderId="0" xfId="0" applyFont="1" applyBorder="1" applyAlignment="1"/>
    <xf numFmtId="0" fontId="0" fillId="3" borderId="0" xfId="0" applyFont="1" applyFill="1" applyAlignment="1" applyProtection="1">
      <protection locked="0"/>
    </xf>
    <xf numFmtId="165" fontId="19" fillId="17" borderId="23" xfId="0" applyNumberFormat="1" applyFont="1" applyFill="1" applyBorder="1" applyAlignment="1" applyProtection="1">
      <alignment horizontal="center" vertical="center" wrapText="1"/>
    </xf>
    <xf numFmtId="165" fontId="19" fillId="17" borderId="23" xfId="0" applyNumberFormat="1" applyFont="1" applyFill="1" applyBorder="1" applyAlignment="1" applyProtection="1">
      <alignment horizontal="center" vertical="center" wrapText="1"/>
    </xf>
    <xf numFmtId="2" fontId="0" fillId="0" borderId="0" xfId="0" applyNumberFormat="1" applyFont="1" applyAlignment="1"/>
    <xf numFmtId="0" fontId="45" fillId="8" borderId="0" xfId="0" applyFont="1" applyFill="1" applyBorder="1" applyAlignment="1" applyProtection="1">
      <alignment horizontal="center" vertical="center"/>
    </xf>
    <xf numFmtId="0" fontId="42" fillId="8" borderId="0" xfId="0" applyFont="1" applyFill="1" applyBorder="1" applyAlignment="1" applyProtection="1">
      <alignment horizontal="left" vertical="center"/>
    </xf>
    <xf numFmtId="0" fontId="8" fillId="8" borderId="0" xfId="0" applyFont="1" applyFill="1" applyBorder="1" applyAlignment="1" applyProtection="1">
      <alignment horizontal="center" vertical="center"/>
      <protection locked="0"/>
    </xf>
    <xf numFmtId="0" fontId="0" fillId="8" borderId="0" xfId="0" applyFont="1" applyFill="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Alignment="1">
      <alignment horizontal="center" vertical="center"/>
    </xf>
    <xf numFmtId="9" fontId="39" fillId="24" borderId="0" xfId="2" applyNumberFormat="1" applyFont="1" applyFill="1" applyBorder="1" applyAlignment="1" applyProtection="1">
      <alignment horizontal="center" vertical="center" textRotation="90" wrapText="1"/>
      <protection locked="0"/>
    </xf>
    <xf numFmtId="0" fontId="39" fillId="24" borderId="0" xfId="2" applyFont="1" applyFill="1" applyBorder="1" applyAlignment="1" applyProtection="1">
      <alignment horizontal="center" vertical="center" textRotation="90" wrapText="1"/>
      <protection locked="0"/>
    </xf>
    <xf numFmtId="0" fontId="24" fillId="14" borderId="24" xfId="0" applyFont="1" applyFill="1" applyBorder="1" applyAlignment="1" applyProtection="1">
      <alignment horizontal="center" vertical="center" wrapText="1"/>
    </xf>
    <xf numFmtId="0" fontId="1" fillId="8" borderId="0" xfId="0" applyFont="1" applyFill="1" applyBorder="1" applyAlignment="1">
      <alignment horizontal="left" vertical="top" wrapText="1"/>
    </xf>
    <xf numFmtId="0" fontId="24" fillId="14" borderId="0" xfId="0" applyFont="1" applyFill="1" applyBorder="1" applyAlignment="1" applyProtection="1">
      <alignment horizontal="center" vertical="center" wrapText="1"/>
    </xf>
    <xf numFmtId="0" fontId="24" fillId="24" borderId="18" xfId="0" applyFont="1" applyFill="1" applyBorder="1" applyAlignment="1" applyProtection="1">
      <alignment horizontal="center" vertical="center" wrapText="1"/>
      <protection locked="0"/>
    </xf>
    <xf numFmtId="0" fontId="22" fillId="6" borderId="0" xfId="0" applyFont="1" applyFill="1" applyBorder="1" applyAlignment="1">
      <alignment horizontal="left" vertical="center" wrapText="1"/>
    </xf>
    <xf numFmtId="2" fontId="0" fillId="0" borderId="0" xfId="0" applyNumberFormat="1" applyFont="1" applyAlignment="1">
      <alignment horizontal="center" vertical="center"/>
    </xf>
    <xf numFmtId="0" fontId="24" fillId="6" borderId="0" xfId="0" applyFont="1" applyFill="1" applyBorder="1" applyAlignment="1" applyProtection="1">
      <alignment vertical="top"/>
    </xf>
    <xf numFmtId="0" fontId="0" fillId="0" borderId="0" xfId="0" applyFont="1" applyAlignment="1">
      <alignment vertical="top" wrapText="1"/>
    </xf>
    <xf numFmtId="0" fontId="46" fillId="8" borderId="0" xfId="0" applyFont="1" applyFill="1" applyBorder="1" applyAlignment="1">
      <alignment horizontal="left" vertical="top" wrapText="1"/>
    </xf>
    <xf numFmtId="0" fontId="47" fillId="8" borderId="0" xfId="0" applyFont="1" applyFill="1" applyBorder="1" applyAlignment="1">
      <alignment horizontal="left" vertical="top" wrapText="1"/>
    </xf>
    <xf numFmtId="0" fontId="46" fillId="8" borderId="0" xfId="0" applyFont="1" applyFill="1" applyAlignment="1"/>
    <xf numFmtId="0" fontId="48" fillId="8" borderId="0" xfId="0" applyFont="1" applyFill="1" applyBorder="1" applyAlignment="1">
      <alignment vertical="center" wrapText="1"/>
    </xf>
    <xf numFmtId="0" fontId="0" fillId="26" borderId="25" xfId="0" applyFont="1" applyFill="1" applyBorder="1" applyAlignment="1">
      <alignment horizontal="left" vertical="top" wrapText="1"/>
    </xf>
    <xf numFmtId="0" fontId="0" fillId="26" borderId="0" xfId="0" applyFont="1" applyFill="1" applyBorder="1" applyAlignment="1">
      <alignment horizontal="left" vertical="top" wrapText="1"/>
    </xf>
    <xf numFmtId="0" fontId="15" fillId="9" borderId="0" xfId="0" applyFont="1" applyFill="1" applyBorder="1" applyAlignment="1">
      <alignment horizontal="left" vertical="top" wrapText="1"/>
    </xf>
    <xf numFmtId="0" fontId="0" fillId="27" borderId="0" xfId="0" applyFont="1" applyFill="1" applyBorder="1" applyAlignment="1">
      <alignment horizontal="left" vertical="top" wrapText="1"/>
    </xf>
    <xf numFmtId="0" fontId="15" fillId="27" borderId="0" xfId="0" applyFont="1" applyFill="1" applyBorder="1" applyAlignment="1">
      <alignment horizontal="left" vertical="top" wrapText="1"/>
    </xf>
    <xf numFmtId="0" fontId="12" fillId="8" borderId="0" xfId="0" applyFont="1" applyFill="1" applyAlignment="1">
      <alignment vertical="top" wrapText="1"/>
    </xf>
    <xf numFmtId="0" fontId="49" fillId="28" borderId="0" xfId="0" applyFont="1" applyFill="1" applyAlignment="1">
      <alignment vertical="top" wrapText="1"/>
    </xf>
    <xf numFmtId="0" fontId="12" fillId="28" borderId="0" xfId="0" applyFont="1" applyFill="1" applyAlignment="1">
      <alignment vertical="top" wrapText="1"/>
    </xf>
    <xf numFmtId="0" fontId="50" fillId="28" borderId="0" xfId="0" applyFont="1" applyFill="1" applyBorder="1" applyAlignment="1" applyProtection="1">
      <alignment vertical="top"/>
    </xf>
    <xf numFmtId="0" fontId="51" fillId="26" borderId="0" xfId="0" applyFont="1" applyFill="1" applyBorder="1" applyAlignment="1">
      <alignment horizontal="left" vertical="top" wrapText="1"/>
    </xf>
    <xf numFmtId="0" fontId="51" fillId="26" borderId="25" xfId="0" applyFont="1" applyFill="1" applyBorder="1" applyAlignment="1">
      <alignment horizontal="left" vertical="top" wrapText="1"/>
    </xf>
    <xf numFmtId="0" fontId="0" fillId="22" borderId="0" xfId="0" applyFont="1" applyFill="1" applyBorder="1" applyAlignment="1">
      <alignment horizontal="left" vertical="top" wrapText="1"/>
    </xf>
    <xf numFmtId="0" fontId="0" fillId="29" borderId="0" xfId="0" applyFont="1" applyFill="1" applyBorder="1" applyAlignment="1">
      <alignment horizontal="left" vertical="top" wrapText="1"/>
    </xf>
    <xf numFmtId="0" fontId="15" fillId="27" borderId="0" xfId="0" applyFont="1" applyFill="1" applyBorder="1" applyAlignment="1">
      <alignment horizontal="left" vertical="top" wrapText="1"/>
    </xf>
    <xf numFmtId="0" fontId="51" fillId="26" borderId="26" xfId="0" applyFont="1" applyFill="1" applyBorder="1" applyAlignment="1">
      <alignment horizontal="left" vertical="top" wrapText="1"/>
    </xf>
    <xf numFmtId="0" fontId="51" fillId="26" borderId="27" xfId="0" applyFont="1" applyFill="1" applyBorder="1" applyAlignment="1">
      <alignment horizontal="left" vertical="top" wrapText="1"/>
    </xf>
    <xf numFmtId="0" fontId="51" fillId="26" borderId="28" xfId="0" applyFont="1" applyFill="1" applyBorder="1" applyAlignment="1">
      <alignment horizontal="left" vertical="top" wrapText="1"/>
    </xf>
    <xf numFmtId="0" fontId="52" fillId="26" borderId="28" xfId="0" applyFont="1" applyFill="1" applyBorder="1" applyAlignment="1">
      <alignment horizontal="left" vertical="top" wrapText="1"/>
    </xf>
    <xf numFmtId="0" fontId="0" fillId="26" borderId="28" xfId="0" applyFont="1" applyFill="1" applyBorder="1" applyAlignment="1">
      <alignment horizontal="left" vertical="top" wrapText="1"/>
    </xf>
    <xf numFmtId="0" fontId="0" fillId="26" borderId="27" xfId="0" applyFont="1" applyFill="1" applyBorder="1" applyAlignment="1">
      <alignment horizontal="left" vertical="top" wrapText="1"/>
    </xf>
    <xf numFmtId="0" fontId="15" fillId="26" borderId="27" xfId="0" applyFont="1" applyFill="1" applyBorder="1" applyAlignment="1">
      <alignment horizontal="left" vertical="top" wrapText="1"/>
    </xf>
    <xf numFmtId="0" fontId="0" fillId="29" borderId="29" xfId="0" applyFont="1" applyFill="1" applyBorder="1" applyAlignment="1">
      <alignment horizontal="left" vertical="top" wrapText="1"/>
    </xf>
    <xf numFmtId="0" fontId="15" fillId="27" borderId="29" xfId="0" applyFont="1" applyFill="1" applyBorder="1" applyAlignment="1">
      <alignment horizontal="left" vertical="top" wrapText="1"/>
    </xf>
    <xf numFmtId="0" fontId="15" fillId="27" borderId="29" xfId="0" applyFont="1" applyFill="1" applyBorder="1" applyAlignment="1">
      <alignment horizontal="left" vertical="top" wrapText="1"/>
    </xf>
    <xf numFmtId="0" fontId="0" fillId="26" borderId="29" xfId="0" applyFont="1" applyFill="1" applyBorder="1" applyAlignment="1">
      <alignment horizontal="left" vertical="top" wrapText="1"/>
    </xf>
    <xf numFmtId="0" fontId="51" fillId="26" borderId="29" xfId="0" applyFont="1" applyFill="1" applyBorder="1" applyAlignment="1">
      <alignment horizontal="left" vertical="top" wrapText="1"/>
    </xf>
    <xf numFmtId="0" fontId="24" fillId="29" borderId="29" xfId="0" applyFont="1" applyFill="1" applyBorder="1" applyAlignment="1" applyProtection="1">
      <alignment vertical="center"/>
    </xf>
    <xf numFmtId="0" fontId="15" fillId="27" borderId="29" xfId="0" applyFont="1" applyFill="1" applyBorder="1" applyAlignment="1">
      <alignment vertical="top" wrapText="1"/>
    </xf>
    <xf numFmtId="0" fontId="0" fillId="22" borderId="29" xfId="0" applyFont="1" applyFill="1" applyBorder="1" applyAlignment="1">
      <alignment horizontal="left" vertical="top" wrapText="1"/>
    </xf>
    <xf numFmtId="0" fontId="15" fillId="9" borderId="29" xfId="0" applyFont="1" applyFill="1" applyBorder="1" applyAlignment="1">
      <alignment horizontal="left" vertical="top" wrapText="1"/>
    </xf>
    <xf numFmtId="0" fontId="51" fillId="26" borderId="30" xfId="0" applyFont="1" applyFill="1" applyBorder="1" applyAlignment="1">
      <alignment horizontal="left" vertical="top" wrapText="1"/>
    </xf>
    <xf numFmtId="0" fontId="0" fillId="26" borderId="30" xfId="0" applyFont="1" applyFill="1" applyBorder="1" applyAlignment="1">
      <alignment horizontal="left" vertical="top" wrapText="1"/>
    </xf>
    <xf numFmtId="0" fontId="51" fillId="26" borderId="31" xfId="0" applyFont="1" applyFill="1" applyBorder="1" applyAlignment="1">
      <alignment horizontal="left" vertical="top" wrapText="1"/>
    </xf>
    <xf numFmtId="0" fontId="15" fillId="26" borderId="31" xfId="0" applyFont="1" applyFill="1" applyBorder="1" applyAlignment="1">
      <alignment horizontal="left" vertical="top" wrapText="1"/>
    </xf>
    <xf numFmtId="0" fontId="0" fillId="26" borderId="31" xfId="0" applyFont="1" applyFill="1" applyBorder="1" applyAlignment="1">
      <alignment horizontal="left" vertical="top" wrapText="1"/>
    </xf>
    <xf numFmtId="0" fontId="15" fillId="26" borderId="28" xfId="0" applyFont="1" applyFill="1" applyBorder="1" applyAlignment="1">
      <alignment horizontal="left" vertical="top" wrapText="1"/>
    </xf>
    <xf numFmtId="0" fontId="15" fillId="26" borderId="29" xfId="0" applyFont="1" applyFill="1" applyBorder="1" applyAlignment="1">
      <alignment horizontal="left" vertical="top" wrapText="1"/>
    </xf>
    <xf numFmtId="0" fontId="0" fillId="30" borderId="29" xfId="0" applyFont="1" applyFill="1" applyBorder="1" applyAlignment="1">
      <alignment horizontal="left" vertical="top" wrapText="1"/>
    </xf>
    <xf numFmtId="0" fontId="15" fillId="31" borderId="29" xfId="0" applyFont="1" applyFill="1" applyBorder="1" applyAlignment="1">
      <alignment vertical="top" wrapText="1"/>
    </xf>
    <xf numFmtId="0" fontId="52" fillId="26" borderId="31" xfId="0" applyFont="1" applyFill="1" applyBorder="1" applyAlignment="1">
      <alignment horizontal="left" vertical="top" wrapText="1"/>
    </xf>
    <xf numFmtId="0" fontId="53" fillId="26" borderId="31" xfId="0" applyFont="1" applyFill="1" applyBorder="1" applyAlignment="1" applyProtection="1">
      <alignment horizontal="left" vertical="top"/>
    </xf>
    <xf numFmtId="0" fontId="54" fillId="8" borderId="0" xfId="0" applyFont="1" applyFill="1" applyBorder="1" applyAlignment="1">
      <alignment horizontal="center" vertical="center" wrapText="1"/>
    </xf>
    <xf numFmtId="0" fontId="0" fillId="32" borderId="29" xfId="0" applyFont="1" applyFill="1" applyBorder="1" applyAlignment="1">
      <alignment horizontal="left" vertical="top" wrapText="1"/>
    </xf>
    <xf numFmtId="0" fontId="15" fillId="5" borderId="29" xfId="0" applyFont="1" applyFill="1" applyBorder="1" applyAlignment="1">
      <alignment horizontal="left" vertical="top" wrapText="1"/>
    </xf>
    <xf numFmtId="0" fontId="15" fillId="5" borderId="29" xfId="0" applyFont="1" applyFill="1" applyBorder="1" applyAlignment="1">
      <alignment horizontal="left" vertical="top" wrapText="1"/>
    </xf>
    <xf numFmtId="0" fontId="16" fillId="0" borderId="0" xfId="0" applyFont="1" applyAlignment="1"/>
    <xf numFmtId="0" fontId="0" fillId="0" borderId="32" xfId="0" applyFont="1" applyBorder="1" applyAlignment="1"/>
    <xf numFmtId="0" fontId="0" fillId="33" borderId="0" xfId="0" applyFont="1" applyFill="1" applyBorder="1" applyAlignment="1">
      <alignment vertical="top" wrapText="1"/>
    </xf>
    <xf numFmtId="0" fontId="0" fillId="33" borderId="0" xfId="0" applyNumberFormat="1" applyFont="1" applyFill="1" applyBorder="1" applyAlignment="1">
      <alignment vertical="top" wrapText="1"/>
    </xf>
    <xf numFmtId="0" fontId="0" fillId="33" borderId="0" xfId="0" applyFont="1" applyFill="1" applyBorder="1" applyAlignment="1">
      <alignment horizontal="left" vertical="top" wrapText="1"/>
    </xf>
    <xf numFmtId="0" fontId="0" fillId="33" borderId="0" xfId="0" applyFont="1" applyFill="1" applyBorder="1" applyAlignment="1">
      <alignment vertical="center" wrapText="1"/>
    </xf>
    <xf numFmtId="0" fontId="0" fillId="33" borderId="33" xfId="0" applyFont="1" applyFill="1" applyBorder="1" applyAlignment="1">
      <alignment horizontal="left" vertical="top" wrapText="1"/>
    </xf>
    <xf numFmtId="0" fontId="0" fillId="0" borderId="0" xfId="0" applyFont="1" applyFill="1" applyAlignment="1"/>
    <xf numFmtId="0" fontId="0" fillId="0" borderId="0" xfId="0" applyFont="1" applyFill="1" applyBorder="1" applyAlignment="1"/>
    <xf numFmtId="0" fontId="55" fillId="33" borderId="32" xfId="0" applyFont="1" applyFill="1" applyBorder="1" applyAlignment="1">
      <alignment vertical="center" wrapText="1"/>
    </xf>
    <xf numFmtId="0" fontId="0" fillId="33" borderId="32" xfId="0" applyFont="1" applyFill="1" applyBorder="1" applyAlignment="1">
      <alignment horizontal="left" vertical="top" wrapText="1"/>
    </xf>
    <xf numFmtId="0" fontId="0" fillId="33" borderId="32" xfId="0" applyFont="1" applyFill="1" applyBorder="1" applyAlignment="1"/>
    <xf numFmtId="0" fontId="0" fillId="33" borderId="33" xfId="0" applyFont="1" applyFill="1" applyBorder="1" applyAlignment="1"/>
    <xf numFmtId="0" fontId="0" fillId="33" borderId="0" xfId="0" applyFont="1" applyFill="1" applyBorder="1" applyAlignment="1">
      <alignment horizontal="center" vertical="center"/>
    </xf>
    <xf numFmtId="0" fontId="0" fillId="33" borderId="32" xfId="0" applyFont="1" applyFill="1" applyBorder="1" applyAlignment="1">
      <alignment vertical="top" wrapText="1"/>
    </xf>
    <xf numFmtId="0" fontId="0" fillId="33" borderId="32" xfId="0" applyFont="1" applyFill="1" applyBorder="1" applyAlignment="1">
      <alignment vertical="center" wrapText="1"/>
    </xf>
    <xf numFmtId="0" fontId="0" fillId="33" borderId="33" xfId="0" applyFont="1" applyFill="1" applyBorder="1" applyAlignment="1">
      <alignment vertical="top" wrapText="1"/>
    </xf>
    <xf numFmtId="0" fontId="55" fillId="33" borderId="0" xfId="0" applyFont="1" applyFill="1" applyBorder="1" applyAlignment="1">
      <alignment vertical="center" wrapText="1"/>
    </xf>
    <xf numFmtId="0" fontId="0" fillId="33" borderId="32" xfId="0" applyFont="1" applyFill="1" applyBorder="1" applyAlignment="1">
      <alignment horizontal="center"/>
    </xf>
    <xf numFmtId="0" fontId="0" fillId="33" borderId="33" xfId="0" applyFont="1" applyFill="1" applyBorder="1" applyAlignment="1">
      <alignment vertical="center" wrapText="1"/>
    </xf>
    <xf numFmtId="0" fontId="37" fillId="33" borderId="0" xfId="0" applyFont="1" applyFill="1" applyBorder="1" applyAlignment="1">
      <alignment vertical="center" wrapText="1"/>
    </xf>
    <xf numFmtId="0" fontId="13" fillId="27" borderId="33" xfId="0" applyFont="1" applyFill="1" applyBorder="1" applyAlignment="1">
      <alignment vertical="center" wrapText="1"/>
    </xf>
    <xf numFmtId="0" fontId="13" fillId="34" borderId="32" xfId="0" applyFont="1" applyFill="1" applyBorder="1" applyAlignment="1">
      <alignment horizontal="center" vertical="center" wrapText="1"/>
    </xf>
    <xf numFmtId="0" fontId="13" fillId="34" borderId="0" xfId="0" applyFont="1" applyFill="1" applyBorder="1" applyAlignment="1">
      <alignment horizontal="center" vertical="center" wrapText="1"/>
    </xf>
    <xf numFmtId="0" fontId="0" fillId="0" borderId="33" xfId="0" applyFont="1" applyBorder="1" applyAlignment="1"/>
    <xf numFmtId="0" fontId="0" fillId="8" borderId="0" xfId="0" applyFont="1" applyFill="1" applyBorder="1" applyAlignment="1">
      <alignment horizontal="center" vertical="center" wrapText="1"/>
    </xf>
    <xf numFmtId="0" fontId="56" fillId="0" borderId="0" xfId="0" applyFont="1" applyFill="1" applyBorder="1" applyAlignment="1">
      <alignment horizontal="center" vertical="center" wrapText="1"/>
    </xf>
    <xf numFmtId="0" fontId="57" fillId="8" borderId="0" xfId="0" applyFont="1" applyFill="1" applyBorder="1" applyAlignment="1">
      <alignment horizontal="center" vertical="center" wrapText="1"/>
    </xf>
    <xf numFmtId="0" fontId="56" fillId="8" borderId="0" xfId="0" applyFont="1" applyFill="1" applyBorder="1" applyAlignment="1">
      <alignment horizontal="center" vertical="center" wrapText="1"/>
    </xf>
    <xf numFmtId="0" fontId="58" fillId="8" borderId="0" xfId="0" applyFont="1" applyFill="1" applyBorder="1" applyAlignment="1">
      <alignment horizontal="center" vertical="center" wrapText="1"/>
    </xf>
    <xf numFmtId="0" fontId="56" fillId="8" borderId="0" xfId="0" applyFont="1" applyFill="1" applyAlignment="1">
      <alignment horizontal="center" vertical="center" wrapText="1"/>
    </xf>
    <xf numFmtId="0" fontId="1" fillId="8" borderId="0" xfId="0" applyFont="1" applyFill="1" applyBorder="1" applyAlignment="1">
      <alignment horizontal="center" vertical="center" wrapText="1"/>
    </xf>
    <xf numFmtId="0" fontId="56" fillId="8" borderId="0" xfId="0" applyFont="1" applyFill="1" applyBorder="1" applyAlignment="1">
      <alignment horizontal="center" vertical="center"/>
    </xf>
    <xf numFmtId="0" fontId="59" fillId="8" borderId="0" xfId="0" applyFont="1" applyFill="1" applyBorder="1" applyAlignment="1">
      <alignment horizontal="center" vertical="center" wrapText="1"/>
    </xf>
    <xf numFmtId="0" fontId="0" fillId="8" borderId="0" xfId="0" applyFont="1" applyFill="1" applyBorder="1" applyAlignment="1">
      <alignment horizontal="center" vertical="center"/>
    </xf>
    <xf numFmtId="0" fontId="60" fillId="8" borderId="0" xfId="0" applyFont="1" applyFill="1" applyBorder="1" applyAlignment="1">
      <alignment horizontal="center" vertical="center" wrapText="1"/>
    </xf>
    <xf numFmtId="0" fontId="49" fillId="28" borderId="0" xfId="0" applyFont="1" applyFill="1" applyAlignment="1">
      <alignment vertical="top" wrapText="1"/>
    </xf>
    <xf numFmtId="0" fontId="0" fillId="27" borderId="29" xfId="0" applyFont="1" applyFill="1" applyBorder="1" applyAlignment="1">
      <alignment horizontal="left" vertical="top" wrapText="1"/>
    </xf>
    <xf numFmtId="0" fontId="61" fillId="18" borderId="34" xfId="0" applyFont="1" applyFill="1" applyBorder="1" applyAlignment="1" applyProtection="1">
      <alignment horizontal="center" vertical="center" wrapText="1"/>
    </xf>
    <xf numFmtId="0" fontId="52" fillId="26" borderId="26" xfId="0" applyFont="1" applyFill="1" applyBorder="1" applyAlignment="1">
      <alignment horizontal="left" vertical="top" wrapText="1"/>
    </xf>
    <xf numFmtId="0" fontId="52" fillId="26" borderId="27" xfId="0" applyFont="1" applyFill="1" applyBorder="1" applyAlignment="1">
      <alignment horizontal="left" vertical="top" wrapText="1"/>
    </xf>
    <xf numFmtId="0" fontId="52" fillId="26" borderId="0" xfId="0" applyFont="1" applyFill="1" applyBorder="1" applyAlignment="1">
      <alignment horizontal="left" vertical="top" wrapText="1"/>
    </xf>
    <xf numFmtId="0" fontId="52" fillId="8" borderId="35" xfId="0" applyFont="1" applyFill="1" applyBorder="1" applyAlignment="1">
      <alignment horizontal="left" vertical="top" wrapText="1"/>
    </xf>
    <xf numFmtId="0" fontId="52" fillId="8" borderId="36" xfId="0" applyFont="1" applyFill="1" applyBorder="1" applyAlignment="1">
      <alignment horizontal="left" vertical="top" wrapText="1"/>
    </xf>
    <xf numFmtId="0" fontId="53" fillId="8" borderId="36" xfId="0" applyFont="1" applyFill="1" applyBorder="1" applyAlignment="1" applyProtection="1">
      <alignment horizontal="left" vertical="top"/>
    </xf>
    <xf numFmtId="0" fontId="24" fillId="8" borderId="36" xfId="0" applyFont="1" applyFill="1" applyBorder="1" applyAlignment="1" applyProtection="1">
      <alignment horizontal="left" vertical="top"/>
    </xf>
    <xf numFmtId="0" fontId="24" fillId="8" borderId="37" xfId="0" applyFont="1" applyFill="1" applyBorder="1" applyAlignment="1" applyProtection="1">
      <alignment horizontal="left" vertical="top"/>
    </xf>
    <xf numFmtId="1" fontId="17" fillId="11" borderId="38" xfId="0" applyNumberFormat="1" applyFont="1" applyFill="1" applyBorder="1" applyAlignment="1" applyProtection="1">
      <alignment horizontal="center" vertical="center" wrapText="1"/>
    </xf>
    <xf numFmtId="0" fontId="0" fillId="8" borderId="0" xfId="0" applyFont="1" applyFill="1" applyBorder="1" applyAlignment="1">
      <alignment vertical="top" wrapText="1"/>
    </xf>
    <xf numFmtId="0" fontId="0" fillId="35" borderId="20" xfId="0" applyFont="1" applyFill="1" applyBorder="1" applyAlignment="1">
      <alignment horizontal="left" vertical="top" wrapText="1"/>
    </xf>
    <xf numFmtId="0" fontId="0" fillId="0" borderId="0" xfId="0" applyFont="1" applyAlignment="1">
      <alignment horizontal="left" vertical="top"/>
    </xf>
    <xf numFmtId="0" fontId="8" fillId="8" borderId="0" xfId="0" applyFont="1" applyFill="1" applyBorder="1" applyAlignment="1" applyProtection="1">
      <alignment vertical="center"/>
      <protection locked="0"/>
    </xf>
    <xf numFmtId="0" fontId="1" fillId="5" borderId="23" xfId="0" applyFont="1" applyFill="1" applyBorder="1" applyAlignment="1">
      <alignment horizontal="left" vertical="top" wrapText="1"/>
    </xf>
    <xf numFmtId="0" fontId="12" fillId="19" borderId="0" xfId="0" applyFont="1" applyFill="1" applyAlignment="1"/>
    <xf numFmtId="0" fontId="8" fillId="8" borderId="0" xfId="0" applyFont="1" applyFill="1" applyBorder="1" applyAlignment="1" applyProtection="1">
      <alignment horizontal="left" vertical="top"/>
      <protection locked="0"/>
    </xf>
    <xf numFmtId="0" fontId="0" fillId="8" borderId="0" xfId="0" applyFont="1" applyFill="1" applyAlignment="1">
      <alignment vertical="top" wrapText="1"/>
    </xf>
    <xf numFmtId="0" fontId="24" fillId="8" borderId="0" xfId="0" applyFont="1" applyFill="1" applyBorder="1" applyAlignment="1" applyProtection="1">
      <alignment vertical="top"/>
    </xf>
    <xf numFmtId="0" fontId="24" fillId="0" borderId="0" xfId="0" applyFont="1" applyAlignment="1">
      <alignment vertical="top" wrapText="1"/>
    </xf>
    <xf numFmtId="0" fontId="15" fillId="4" borderId="0" xfId="0" applyFont="1" applyFill="1" applyBorder="1" applyAlignment="1">
      <alignment vertical="center" wrapText="1"/>
    </xf>
    <xf numFmtId="0" fontId="0" fillId="4" borderId="0" xfId="0" applyFont="1" applyFill="1" applyBorder="1" applyAlignment="1">
      <alignment horizontal="left" vertical="top" wrapText="1"/>
    </xf>
    <xf numFmtId="0" fontId="15" fillId="4" borderId="0" xfId="0" applyFont="1" applyFill="1" applyBorder="1" applyAlignment="1">
      <alignment horizontal="left" vertical="top" wrapText="1"/>
    </xf>
    <xf numFmtId="0" fontId="39" fillId="5" borderId="0" xfId="0" applyFont="1" applyFill="1" applyBorder="1" applyAlignment="1">
      <alignment vertical="center" wrapText="1"/>
    </xf>
    <xf numFmtId="0" fontId="39" fillId="4" borderId="0" xfId="0" applyFont="1" applyFill="1" applyBorder="1" applyAlignment="1">
      <alignment vertical="center" wrapText="1"/>
    </xf>
    <xf numFmtId="0" fontId="62" fillId="4" borderId="0" xfId="0" applyFont="1" applyFill="1" applyBorder="1" applyAlignment="1">
      <alignment vertical="center" wrapText="1"/>
    </xf>
    <xf numFmtId="0" fontId="63" fillId="3" borderId="0" xfId="0" applyFont="1" applyFill="1" applyBorder="1" applyAlignment="1">
      <alignment horizontal="center" vertical="center"/>
    </xf>
    <xf numFmtId="0" fontId="63" fillId="36" borderId="0" xfId="0" applyFont="1" applyFill="1" applyBorder="1" applyAlignment="1">
      <alignment horizontal="center" vertical="center"/>
    </xf>
    <xf numFmtId="0" fontId="62" fillId="5" borderId="39" xfId="0" applyFont="1" applyFill="1" applyBorder="1" applyAlignment="1">
      <alignment vertical="center" wrapText="1"/>
    </xf>
    <xf numFmtId="0" fontId="39" fillId="5" borderId="40" xfId="0" applyFont="1" applyFill="1" applyBorder="1" applyAlignment="1">
      <alignment vertical="center" wrapText="1"/>
    </xf>
    <xf numFmtId="0" fontId="64" fillId="3" borderId="41" xfId="0" applyFont="1" applyFill="1" applyBorder="1" applyAlignment="1">
      <alignment vertical="center" wrapText="1"/>
    </xf>
    <xf numFmtId="0" fontId="63" fillId="3" borderId="42" xfId="0" applyFont="1" applyFill="1" applyBorder="1" applyAlignment="1">
      <alignment vertical="center" wrapText="1"/>
    </xf>
    <xf numFmtId="0" fontId="63" fillId="3" borderId="42" xfId="0" applyFont="1" applyFill="1" applyBorder="1" applyAlignment="1">
      <alignment horizontal="center" vertical="center"/>
    </xf>
    <xf numFmtId="0" fontId="63" fillId="36" borderId="39" xfId="0" applyFont="1" applyFill="1" applyBorder="1" applyAlignment="1">
      <alignment horizontal="center" vertical="center"/>
    </xf>
    <xf numFmtId="0" fontId="39" fillId="5" borderId="43" xfId="0" applyFont="1" applyFill="1" applyBorder="1" applyAlignment="1">
      <alignment horizontal="center" vertical="center" wrapText="1"/>
    </xf>
    <xf numFmtId="0" fontId="39" fillId="5" borderId="42" xfId="0" applyFont="1" applyFill="1" applyBorder="1" applyAlignment="1">
      <alignment horizontal="center" vertical="center"/>
    </xf>
    <xf numFmtId="0" fontId="39" fillId="5" borderId="44" xfId="0" applyFont="1" applyFill="1" applyBorder="1" applyAlignment="1">
      <alignment horizontal="center" vertical="center"/>
    </xf>
    <xf numFmtId="0" fontId="39" fillId="5" borderId="45" xfId="0" applyFont="1" applyFill="1" applyBorder="1" applyAlignment="1">
      <alignment horizontal="center" vertical="center"/>
    </xf>
    <xf numFmtId="0" fontId="39" fillId="5" borderId="40" xfId="0" applyFont="1" applyFill="1" applyBorder="1" applyAlignment="1">
      <alignment horizontal="center" vertical="center"/>
    </xf>
    <xf numFmtId="0" fontId="39" fillId="4" borderId="43" xfId="0" applyFont="1" applyFill="1" applyBorder="1" applyAlignment="1">
      <alignment horizontal="center" vertical="center"/>
    </xf>
    <xf numFmtId="0" fontId="63" fillId="3" borderId="46" xfId="0" applyFont="1" applyFill="1" applyBorder="1" applyAlignment="1">
      <alignment horizontal="center" vertical="center"/>
    </xf>
    <xf numFmtId="0" fontId="39" fillId="4" borderId="47" xfId="0" applyFont="1" applyFill="1" applyBorder="1" applyAlignment="1">
      <alignment vertical="center" wrapText="1"/>
    </xf>
    <xf numFmtId="0" fontId="62" fillId="4" borderId="46" xfId="0" applyFont="1" applyFill="1" applyBorder="1" applyAlignment="1">
      <alignment vertical="center" wrapText="1"/>
    </xf>
    <xf numFmtId="0" fontId="39" fillId="4" borderId="48" xfId="0" applyFont="1" applyFill="1" applyBorder="1" applyAlignment="1">
      <alignment horizontal="center" vertical="center"/>
    </xf>
    <xf numFmtId="0" fontId="39" fillId="5" borderId="43" xfId="0" applyFont="1" applyFill="1" applyBorder="1" applyAlignment="1">
      <alignment horizontal="center" vertical="center"/>
    </xf>
    <xf numFmtId="0" fontId="39" fillId="5" borderId="47" xfId="0" applyFont="1" applyFill="1" applyBorder="1" applyAlignment="1">
      <alignment vertical="center" wrapText="1"/>
    </xf>
    <xf numFmtId="0" fontId="62" fillId="5" borderId="48" xfId="0" applyFont="1" applyFill="1" applyBorder="1" applyAlignment="1">
      <alignment vertical="center" wrapText="1"/>
    </xf>
    <xf numFmtId="49" fontId="61" fillId="7" borderId="42" xfId="0" applyNumberFormat="1" applyFont="1" applyFill="1" applyBorder="1" applyAlignment="1">
      <alignment horizontal="center" vertical="center"/>
    </xf>
    <xf numFmtId="0" fontId="43" fillId="7" borderId="0" xfId="0" applyFont="1" applyFill="1" applyAlignment="1" applyProtection="1">
      <alignment horizontal="center" vertical="center"/>
      <protection locked="0"/>
    </xf>
    <xf numFmtId="0" fontId="49" fillId="7" borderId="0" xfId="0" applyFont="1" applyFill="1" applyAlignment="1" applyProtection="1">
      <alignment horizontal="center" vertical="center"/>
      <protection locked="0"/>
    </xf>
    <xf numFmtId="0" fontId="9" fillId="7" borderId="0" xfId="0" applyFont="1" applyFill="1" applyBorder="1" applyAlignment="1" applyProtection="1">
      <alignment horizontal="left" vertical="center"/>
      <protection locked="0"/>
    </xf>
    <xf numFmtId="0" fontId="13" fillId="7" borderId="0" xfId="0" applyFont="1" applyFill="1" applyAlignment="1" applyProtection="1">
      <protection locked="0"/>
    </xf>
    <xf numFmtId="0" fontId="65" fillId="7" borderId="0" xfId="0" applyFont="1" applyFill="1" applyAlignment="1" applyProtection="1">
      <alignment horizontal="center" vertical="center"/>
      <protection locked="0"/>
    </xf>
    <xf numFmtId="0" fontId="21" fillId="6" borderId="0" xfId="0" applyFont="1" applyFill="1" applyBorder="1" applyAlignment="1">
      <alignment horizontal="center"/>
    </xf>
    <xf numFmtId="0" fontId="62" fillId="5" borderId="48" xfId="0" applyFont="1" applyFill="1" applyBorder="1" applyAlignment="1" applyProtection="1">
      <alignment vertical="center" wrapText="1"/>
      <protection locked="0"/>
    </xf>
    <xf numFmtId="0" fontId="21" fillId="6" borderId="0" xfId="0" applyFont="1" applyFill="1" applyBorder="1" applyAlignment="1" applyProtection="1">
      <protection locked="0"/>
    </xf>
    <xf numFmtId="0" fontId="73" fillId="0" borderId="0" xfId="0" applyFont="1" applyAlignment="1"/>
    <xf numFmtId="0" fontId="74" fillId="8" borderId="0" xfId="0" applyFont="1" applyFill="1" applyBorder="1" applyAlignment="1" applyProtection="1">
      <alignment horizontal="center" vertical="center"/>
      <protection locked="0"/>
    </xf>
    <xf numFmtId="0" fontId="63" fillId="3" borderId="2" xfId="0" applyFont="1" applyFill="1" applyBorder="1" applyAlignment="1">
      <alignment horizontal="center" vertical="center" textRotation="90" wrapText="1"/>
    </xf>
    <xf numFmtId="0" fontId="61" fillId="7" borderId="0" xfId="0" applyFont="1" applyFill="1" applyBorder="1" applyAlignment="1">
      <alignment horizontal="left" vertical="center"/>
    </xf>
    <xf numFmtId="0" fontId="21" fillId="6" borderId="0" xfId="0" applyFont="1" applyFill="1" applyBorder="1" applyAlignment="1">
      <alignment horizontal="center"/>
    </xf>
    <xf numFmtId="0" fontId="21" fillId="6" borderId="49" xfId="0" applyFont="1" applyFill="1" applyBorder="1" applyAlignment="1">
      <alignment horizontal="center"/>
    </xf>
    <xf numFmtId="0" fontId="61" fillId="7" borderId="0" xfId="0" applyFont="1" applyFill="1" applyBorder="1" applyAlignment="1">
      <alignment horizontal="center" vertical="center"/>
    </xf>
    <xf numFmtId="0" fontId="61" fillId="7" borderId="39" xfId="0" applyFont="1" applyFill="1" applyBorder="1" applyAlignment="1">
      <alignment horizontal="center" vertical="center" wrapText="1"/>
    </xf>
    <xf numFmtId="0" fontId="61" fillId="7" borderId="0" xfId="0" applyFont="1" applyFill="1" applyBorder="1" applyAlignment="1">
      <alignment horizontal="center" vertical="center" wrapText="1"/>
    </xf>
    <xf numFmtId="0" fontId="68" fillId="6" borderId="0" xfId="0" applyFont="1" applyFill="1" applyBorder="1" applyAlignment="1">
      <alignment horizontal="left" vertical="center" wrapText="1"/>
    </xf>
    <xf numFmtId="0" fontId="0" fillId="0" borderId="0" xfId="0" applyFont="1" applyBorder="1" applyAlignment="1">
      <alignment wrapText="1"/>
    </xf>
    <xf numFmtId="0" fontId="49" fillId="3" borderId="0" xfId="0" applyFont="1" applyFill="1" applyAlignment="1" applyProtection="1">
      <alignment horizontal="center" vertical="center"/>
      <protection locked="0"/>
    </xf>
    <xf numFmtId="0" fontId="72" fillId="0" borderId="0" xfId="0" applyFont="1" applyAlignment="1">
      <alignment horizontal="left" vertical="top" wrapText="1"/>
    </xf>
    <xf numFmtId="0" fontId="72" fillId="0" borderId="0" xfId="0" applyFont="1" applyAlignment="1">
      <alignment vertical="top" wrapText="1"/>
    </xf>
    <xf numFmtId="0" fontId="13" fillId="7" borderId="0" xfId="0" applyFont="1" applyFill="1" applyAlignment="1" applyProtection="1">
      <alignment horizontal="center"/>
      <protection locked="0"/>
    </xf>
    <xf numFmtId="0" fontId="44" fillId="11" borderId="0" xfId="0" applyFont="1" applyFill="1" applyBorder="1" applyAlignment="1" applyProtection="1">
      <alignment horizontal="center" vertical="center" wrapText="1"/>
      <protection locked="0"/>
    </xf>
    <xf numFmtId="0" fontId="5" fillId="24" borderId="0" xfId="0" applyFont="1" applyFill="1" applyBorder="1" applyAlignment="1" applyProtection="1">
      <alignment horizontal="center" vertical="center" wrapText="1"/>
      <protection locked="0"/>
    </xf>
    <xf numFmtId="0" fontId="17" fillId="24" borderId="0" xfId="0" applyFont="1" applyFill="1" applyBorder="1" applyAlignment="1" applyProtection="1">
      <alignment horizontal="center" vertical="center" wrapText="1"/>
      <protection locked="0"/>
    </xf>
    <xf numFmtId="0" fontId="45" fillId="8" borderId="0" xfId="0" applyFont="1" applyFill="1" applyBorder="1" applyAlignment="1" applyProtection="1">
      <alignment horizontal="center" vertical="center"/>
    </xf>
    <xf numFmtId="0" fontId="8" fillId="8" borderId="0" xfId="0" applyFont="1" applyFill="1" applyBorder="1" applyAlignment="1" applyProtection="1">
      <alignment horizontal="left" vertical="center"/>
      <protection locked="0"/>
    </xf>
    <xf numFmtId="0" fontId="72" fillId="8" borderId="0" xfId="0" applyFont="1" applyFill="1" applyAlignment="1">
      <alignment horizontal="left" vertical="top" wrapText="1"/>
    </xf>
    <xf numFmtId="0" fontId="8" fillId="8" borderId="0" xfId="0" applyFont="1" applyFill="1" applyBorder="1" applyAlignment="1" applyProtection="1">
      <alignment horizontal="left" vertical="top"/>
      <protection locked="0"/>
    </xf>
    <xf numFmtId="0" fontId="42" fillId="8" borderId="0" xfId="0" applyFont="1" applyFill="1" applyBorder="1" applyAlignment="1" applyProtection="1">
      <alignment horizontal="left" vertical="center"/>
    </xf>
    <xf numFmtId="0" fontId="15" fillId="0" borderId="0" xfId="0" applyFont="1" applyBorder="1" applyAlignment="1">
      <alignment wrapText="1"/>
    </xf>
    <xf numFmtId="0" fontId="0" fillId="26" borderId="65" xfId="0" applyFont="1" applyFill="1" applyBorder="1" applyAlignment="1">
      <alignment horizontal="left" vertical="top" wrapText="1"/>
    </xf>
    <xf numFmtId="0" fontId="0" fillId="27" borderId="29" xfId="0" applyFont="1" applyFill="1" applyBorder="1" applyAlignment="1">
      <alignment horizontal="left" vertical="top" wrapText="1"/>
    </xf>
    <xf numFmtId="0" fontId="0" fillId="27" borderId="52" xfId="0" applyFont="1" applyFill="1" applyBorder="1" applyAlignment="1">
      <alignment horizontal="left" vertical="top" wrapText="1"/>
    </xf>
    <xf numFmtId="0" fontId="0" fillId="26" borderId="30" xfId="0" applyFont="1" applyFill="1" applyBorder="1" applyAlignment="1">
      <alignment horizontal="left" vertical="top" wrapText="1"/>
    </xf>
    <xf numFmtId="0" fontId="0" fillId="26" borderId="27" xfId="0" applyFont="1" applyFill="1" applyBorder="1" applyAlignment="1">
      <alignment horizontal="left" vertical="top" wrapText="1"/>
    </xf>
    <xf numFmtId="0" fontId="0" fillId="9" borderId="29" xfId="0" applyFont="1" applyFill="1" applyBorder="1" applyAlignment="1">
      <alignment horizontal="left" vertical="top" wrapText="1"/>
    </xf>
    <xf numFmtId="0" fontId="0" fillId="9" borderId="30" xfId="0" applyFont="1" applyFill="1" applyBorder="1" applyAlignment="1">
      <alignment horizontal="left" vertical="top" wrapText="1"/>
    </xf>
    <xf numFmtId="0" fontId="15" fillId="26" borderId="31" xfId="0" applyFont="1" applyFill="1" applyBorder="1" applyAlignment="1">
      <alignment horizontal="left" vertical="top" wrapText="1"/>
    </xf>
    <xf numFmtId="0" fontId="0" fillId="9" borderId="52" xfId="0" applyFont="1" applyFill="1" applyBorder="1" applyAlignment="1">
      <alignment horizontal="left" vertical="top" wrapText="1"/>
    </xf>
    <xf numFmtId="0" fontId="0" fillId="9" borderId="0" xfId="0" applyFont="1" applyFill="1" applyBorder="1" applyAlignment="1">
      <alignment horizontal="left" vertical="top" wrapText="1"/>
    </xf>
    <xf numFmtId="0" fontId="69" fillId="0" borderId="0" xfId="0" applyFont="1" applyAlignment="1">
      <alignment vertical="top" wrapText="1"/>
    </xf>
    <xf numFmtId="0" fontId="49" fillId="28" borderId="0" xfId="0" applyFont="1" applyFill="1" applyAlignment="1">
      <alignment vertical="top" wrapText="1"/>
    </xf>
    <xf numFmtId="0" fontId="0" fillId="31" borderId="30" xfId="0" applyFont="1" applyFill="1" applyBorder="1" applyAlignment="1">
      <alignment horizontal="left" vertical="top" wrapText="1"/>
    </xf>
    <xf numFmtId="0" fontId="0" fillId="26" borderId="63" xfId="0" applyFont="1" applyFill="1" applyBorder="1" applyAlignment="1">
      <alignment horizontal="left" vertical="top" wrapText="1"/>
    </xf>
    <xf numFmtId="0" fontId="0" fillId="26" borderId="31" xfId="0" applyFont="1" applyFill="1" applyBorder="1" applyAlignment="1">
      <alignment horizontal="left" vertical="top" wrapText="1"/>
    </xf>
    <xf numFmtId="0" fontId="52" fillId="26" borderId="27" xfId="0" applyFont="1" applyFill="1" applyBorder="1" applyAlignment="1">
      <alignment horizontal="left" vertical="top" wrapText="1"/>
    </xf>
    <xf numFmtId="0" fontId="52" fillId="26" borderId="64" xfId="0" applyFont="1" applyFill="1" applyBorder="1" applyAlignment="1">
      <alignment horizontal="left" vertical="top" wrapText="1"/>
    </xf>
    <xf numFmtId="0" fontId="52" fillId="26" borderId="28" xfId="0" applyFont="1" applyFill="1" applyBorder="1" applyAlignment="1">
      <alignment horizontal="left" vertical="top" wrapText="1"/>
    </xf>
    <xf numFmtId="0" fontId="15" fillId="26" borderId="63" xfId="0" applyFont="1" applyFill="1" applyBorder="1" applyAlignment="1">
      <alignment horizontal="left" vertical="top" wrapText="1"/>
    </xf>
    <xf numFmtId="0" fontId="15" fillId="26" borderId="27" xfId="0" applyFont="1" applyFill="1" applyBorder="1" applyAlignment="1">
      <alignment horizontal="left" vertical="top" wrapText="1"/>
    </xf>
    <xf numFmtId="0" fontId="61" fillId="18" borderId="53" xfId="0" applyFont="1" applyFill="1" applyBorder="1" applyAlignment="1" applyProtection="1">
      <alignment horizontal="center" vertical="center"/>
    </xf>
    <xf numFmtId="0" fontId="61" fillId="18" borderId="34" xfId="0" applyFont="1" applyFill="1" applyBorder="1" applyAlignment="1" applyProtection="1">
      <alignment horizontal="center" vertical="center"/>
    </xf>
    <xf numFmtId="0" fontId="52" fillId="26" borderId="26" xfId="0" applyFont="1" applyFill="1" applyBorder="1" applyAlignment="1">
      <alignment horizontal="left" vertical="top" wrapText="1"/>
    </xf>
    <xf numFmtId="0" fontId="0" fillId="26" borderId="52" xfId="0" applyFont="1" applyFill="1" applyBorder="1" applyAlignment="1">
      <alignment horizontal="left" vertical="top" wrapText="1"/>
    </xf>
    <xf numFmtId="0" fontId="0" fillId="26" borderId="28" xfId="0" applyFont="1" applyFill="1" applyBorder="1" applyAlignment="1">
      <alignment horizontal="left" vertical="top" wrapText="1"/>
    </xf>
    <xf numFmtId="0" fontId="0" fillId="6" borderId="50" xfId="0" applyFont="1" applyFill="1" applyBorder="1" applyAlignment="1" applyProtection="1">
      <alignment vertical="top" wrapText="1"/>
    </xf>
    <xf numFmtId="0" fontId="0" fillId="6" borderId="51" xfId="0" applyFont="1" applyFill="1" applyBorder="1" applyAlignment="1" applyProtection="1">
      <alignment vertical="top" wrapText="1"/>
    </xf>
    <xf numFmtId="0" fontId="19" fillId="6" borderId="50" xfId="0" applyFont="1" applyFill="1" applyBorder="1" applyAlignment="1" applyProtection="1">
      <alignment vertical="top" wrapText="1"/>
    </xf>
    <xf numFmtId="0" fontId="19" fillId="6" borderId="51" xfId="0" applyFont="1" applyFill="1" applyBorder="1" applyAlignment="1" applyProtection="1">
      <alignment vertical="top" wrapText="1"/>
    </xf>
    <xf numFmtId="0" fontId="43" fillId="32" borderId="57" xfId="0" applyFont="1" applyFill="1" applyBorder="1" applyAlignment="1">
      <alignment horizontal="left" vertical="top" wrapText="1"/>
    </xf>
    <xf numFmtId="0" fontId="43" fillId="32" borderId="59" xfId="0" applyFont="1" applyFill="1" applyBorder="1" applyAlignment="1">
      <alignment horizontal="left" vertical="top" wrapText="1"/>
    </xf>
    <xf numFmtId="0" fontId="43" fillId="29" borderId="60" xfId="0" applyFont="1" applyFill="1" applyBorder="1" applyAlignment="1">
      <alignment horizontal="left" vertical="top" wrapText="1"/>
    </xf>
    <xf numFmtId="0" fontId="43" fillId="29" borderId="57" xfId="0" applyFont="1" applyFill="1" applyBorder="1" applyAlignment="1">
      <alignment horizontal="left" vertical="top" wrapText="1"/>
    </xf>
    <xf numFmtId="1" fontId="17" fillId="11" borderId="61" xfId="0" applyNumberFormat="1" applyFont="1" applyFill="1" applyBorder="1" applyAlignment="1" applyProtection="1">
      <alignment horizontal="center" vertical="center" wrapText="1"/>
    </xf>
    <xf numFmtId="1" fontId="17" fillId="11" borderId="36" xfId="0" applyNumberFormat="1" applyFont="1" applyFill="1" applyBorder="1" applyAlignment="1" applyProtection="1">
      <alignment horizontal="center" vertical="center" wrapText="1"/>
    </xf>
    <xf numFmtId="1" fontId="17" fillId="11" borderId="62" xfId="0" applyNumberFormat="1" applyFont="1" applyFill="1" applyBorder="1" applyAlignment="1" applyProtection="1">
      <alignment horizontal="center" vertical="center" wrapText="1"/>
    </xf>
    <xf numFmtId="0" fontId="0" fillId="5" borderId="30" xfId="0" applyFont="1" applyFill="1" applyBorder="1" applyAlignment="1">
      <alignment horizontal="left" vertical="top" wrapText="1"/>
    </xf>
    <xf numFmtId="0" fontId="0" fillId="27" borderId="30" xfId="0" applyFont="1" applyFill="1" applyBorder="1" applyAlignment="1">
      <alignment horizontal="left" vertical="top" wrapText="1"/>
    </xf>
    <xf numFmtId="0" fontId="0" fillId="27" borderId="0" xfId="0" applyFont="1" applyFill="1" applyBorder="1" applyAlignment="1">
      <alignment horizontal="left" vertical="top" wrapText="1"/>
    </xf>
    <xf numFmtId="0" fontId="0" fillId="22" borderId="52" xfId="0" applyFont="1" applyFill="1" applyBorder="1" applyAlignment="1">
      <alignment horizontal="left" vertical="top" wrapText="1"/>
    </xf>
    <xf numFmtId="0" fontId="0" fillId="22" borderId="29" xfId="0" applyFont="1" applyFill="1" applyBorder="1" applyAlignment="1">
      <alignment horizontal="left" vertical="top" wrapText="1"/>
    </xf>
    <xf numFmtId="0" fontId="27" fillId="18" borderId="53" xfId="0" applyFont="1" applyFill="1" applyBorder="1" applyAlignment="1" applyProtection="1">
      <alignment horizontal="center" vertical="center"/>
    </xf>
    <xf numFmtId="0" fontId="27" fillId="18" borderId="34" xfId="0" applyFont="1" applyFill="1" applyBorder="1" applyAlignment="1" applyProtection="1">
      <alignment horizontal="center" vertical="center"/>
    </xf>
    <xf numFmtId="0" fontId="27" fillId="18" borderId="8" xfId="0" applyFont="1" applyFill="1" applyBorder="1" applyAlignment="1" applyProtection="1">
      <alignment horizontal="center" vertical="center"/>
    </xf>
    <xf numFmtId="0" fontId="61" fillId="18" borderId="54" xfId="0" applyFont="1" applyFill="1" applyBorder="1" applyAlignment="1" applyProtection="1">
      <alignment horizontal="center" vertical="center"/>
    </xf>
    <xf numFmtId="0" fontId="61" fillId="18" borderId="55" xfId="0" applyFont="1" applyFill="1" applyBorder="1" applyAlignment="1" applyProtection="1">
      <alignment horizontal="center" vertical="center"/>
    </xf>
    <xf numFmtId="0" fontId="27" fillId="18" borderId="0" xfId="0" applyFont="1" applyFill="1" applyBorder="1" applyAlignment="1" applyProtection="1">
      <alignment horizontal="center" vertical="center"/>
    </xf>
    <xf numFmtId="0" fontId="43" fillId="30" borderId="56" xfId="0" applyFont="1" applyFill="1" applyBorder="1" applyAlignment="1">
      <alignment horizontal="left" vertical="top" wrapText="1"/>
    </xf>
    <xf numFmtId="0" fontId="43" fillId="30" borderId="57" xfId="0" applyFont="1" applyFill="1" applyBorder="1" applyAlignment="1">
      <alignment horizontal="left" vertical="top" wrapText="1"/>
    </xf>
    <xf numFmtId="0" fontId="43" fillId="30" borderId="58" xfId="0" applyFont="1" applyFill="1" applyBorder="1" applyAlignment="1">
      <alignment horizontal="left" vertical="top" wrapText="1"/>
    </xf>
    <xf numFmtId="0" fontId="43" fillId="22" borderId="57" xfId="0" applyFont="1" applyFill="1" applyBorder="1" applyAlignment="1">
      <alignment horizontal="left" vertical="top" wrapText="1"/>
    </xf>
    <xf numFmtId="0" fontId="43" fillId="22" borderId="58" xfId="0" applyFont="1" applyFill="1" applyBorder="1" applyAlignment="1">
      <alignment horizontal="left" vertical="top" wrapText="1"/>
    </xf>
    <xf numFmtId="0" fontId="61" fillId="18" borderId="53" xfId="0" applyFont="1" applyFill="1" applyBorder="1" applyAlignment="1" applyProtection="1">
      <alignment horizontal="center" vertical="center" wrapText="1"/>
    </xf>
    <xf numFmtId="0" fontId="61" fillId="18" borderId="34" xfId="0" applyFont="1" applyFill="1" applyBorder="1" applyAlignment="1" applyProtection="1">
      <alignment horizontal="center" vertical="center" wrapText="1"/>
    </xf>
    <xf numFmtId="165" fontId="18" fillId="17" borderId="34" xfId="0" applyNumberFormat="1" applyFont="1" applyFill="1" applyBorder="1" applyAlignment="1" applyProtection="1">
      <alignment horizontal="center" vertical="center" wrapText="1"/>
    </xf>
    <xf numFmtId="165" fontId="18" fillId="17" borderId="8" xfId="0" applyNumberFormat="1" applyFont="1" applyFill="1" applyBorder="1" applyAlignment="1" applyProtection="1">
      <alignment horizontal="center" vertical="center" wrapText="1"/>
    </xf>
    <xf numFmtId="0" fontId="27" fillId="19" borderId="0" xfId="0" applyFont="1" applyFill="1" applyBorder="1" applyAlignment="1">
      <alignment horizontal="center"/>
    </xf>
    <xf numFmtId="0" fontId="0" fillId="4" borderId="0" xfId="0" applyFont="1" applyFill="1" applyBorder="1" applyAlignment="1">
      <alignment horizontal="left" vertical="top" wrapText="1"/>
    </xf>
    <xf numFmtId="0" fontId="13" fillId="3" borderId="0" xfId="0" applyFont="1" applyFill="1" applyBorder="1" applyAlignment="1">
      <alignment vertical="center" wrapText="1"/>
    </xf>
    <xf numFmtId="0" fontId="15" fillId="5" borderId="0" xfId="0" applyFont="1" applyFill="1" applyBorder="1" applyAlignment="1">
      <alignment horizontal="left" vertical="top" wrapText="1"/>
    </xf>
    <xf numFmtId="0" fontId="0" fillId="5" borderId="0" xfId="0" applyFont="1" applyFill="1" applyBorder="1" applyAlignment="1">
      <alignment horizontal="left" vertical="top" wrapText="1"/>
    </xf>
    <xf numFmtId="0" fontId="13" fillId="3" borderId="0" xfId="0" applyFont="1" applyFill="1" applyBorder="1" applyAlignment="1">
      <alignment horizontal="left" vertical="top" wrapText="1"/>
    </xf>
    <xf numFmtId="0" fontId="28" fillId="19" borderId="0" xfId="0" applyFont="1" applyFill="1" applyBorder="1" applyAlignment="1">
      <alignment horizontal="left" vertical="center"/>
    </xf>
    <xf numFmtId="0" fontId="0" fillId="33" borderId="0" xfId="0" applyFont="1" applyFill="1" applyBorder="1" applyAlignment="1">
      <alignment horizontal="left" vertical="top" wrapText="1"/>
    </xf>
    <xf numFmtId="0" fontId="0" fillId="33" borderId="33" xfId="0" applyFont="1" applyFill="1" applyBorder="1" applyAlignment="1">
      <alignment horizontal="left" vertical="top" wrapText="1"/>
    </xf>
    <xf numFmtId="0" fontId="0" fillId="33" borderId="32" xfId="0" applyFont="1" applyFill="1" applyBorder="1" applyAlignment="1">
      <alignment horizontal="center" vertical="center"/>
    </xf>
    <xf numFmtId="0" fontId="0" fillId="33" borderId="0" xfId="0" applyFont="1" applyFill="1" applyBorder="1" applyAlignment="1">
      <alignment horizontal="center" vertical="center"/>
    </xf>
    <xf numFmtId="0" fontId="0" fillId="33" borderId="33" xfId="0" applyFont="1" applyFill="1" applyBorder="1" applyAlignment="1">
      <alignment horizontal="center" vertical="center"/>
    </xf>
    <xf numFmtId="0" fontId="0" fillId="33" borderId="0" xfId="0" applyFont="1" applyFill="1" applyBorder="1" applyAlignment="1">
      <alignment vertical="center" wrapText="1"/>
    </xf>
    <xf numFmtId="0" fontId="0" fillId="33" borderId="33" xfId="0" applyFont="1" applyFill="1" applyBorder="1" applyAlignment="1">
      <alignment vertical="center" wrapText="1"/>
    </xf>
    <xf numFmtId="0" fontId="55" fillId="27" borderId="66" xfId="0" applyFont="1" applyFill="1" applyBorder="1" applyAlignment="1">
      <alignment vertical="center" wrapText="1"/>
    </xf>
    <xf numFmtId="0" fontId="0" fillId="27" borderId="66" xfId="0" applyFont="1" applyFill="1" applyBorder="1" applyAlignment="1">
      <alignment horizontal="center"/>
    </xf>
    <xf numFmtId="0" fontId="61" fillId="19" borderId="0" xfId="0" applyFont="1" applyFill="1" applyAlignment="1">
      <alignment horizontal="center" vertical="center" wrapText="1"/>
    </xf>
    <xf numFmtId="0" fontId="13" fillId="34" borderId="32" xfId="0" applyFont="1" applyFill="1" applyBorder="1" applyAlignment="1">
      <alignment horizontal="center" vertical="center" wrapText="1"/>
    </xf>
    <xf numFmtId="0" fontId="61" fillId="19" borderId="0" xfId="0" applyFont="1" applyFill="1" applyAlignment="1">
      <alignment horizontal="center" vertical="top"/>
    </xf>
    <xf numFmtId="0" fontId="70" fillId="19" borderId="0" xfId="0" applyFont="1" applyFill="1" applyAlignment="1">
      <alignment horizontal="center" vertical="top"/>
    </xf>
    <xf numFmtId="0" fontId="4" fillId="19" borderId="0" xfId="0" applyFont="1" applyFill="1" applyAlignment="1">
      <alignment horizontal="center"/>
    </xf>
    <xf numFmtId="0" fontId="70" fillId="19" borderId="0" xfId="0" applyFont="1" applyFill="1" applyAlignment="1">
      <alignment horizontal="center"/>
    </xf>
    <xf numFmtId="0" fontId="55" fillId="27" borderId="33" xfId="0" applyFont="1" applyFill="1" applyBorder="1" applyAlignment="1">
      <alignment vertical="center" wrapText="1"/>
    </xf>
    <xf numFmtId="0" fontId="0" fillId="33" borderId="32" xfId="0" applyFont="1" applyFill="1" applyBorder="1" applyAlignment="1">
      <alignment horizontal="center" vertical="center" wrapText="1"/>
    </xf>
    <xf numFmtId="0" fontId="0" fillId="33" borderId="0" xfId="0" applyFont="1" applyFill="1" applyBorder="1" applyAlignment="1">
      <alignment horizontal="center" vertical="center" wrapText="1"/>
    </xf>
    <xf numFmtId="0" fontId="0" fillId="33" borderId="33" xfId="0" applyFont="1" applyFill="1" applyBorder="1" applyAlignment="1">
      <alignment horizontal="center" vertical="center" wrapText="1"/>
    </xf>
    <xf numFmtId="0" fontId="0" fillId="27" borderId="32" xfId="0" applyFont="1" applyFill="1" applyBorder="1" applyAlignment="1">
      <alignment horizontal="center"/>
    </xf>
    <xf numFmtId="0" fontId="7" fillId="7" borderId="0" xfId="0" applyFont="1" applyFill="1" applyBorder="1" applyAlignment="1">
      <alignment horizontal="left" vertical="center" wrapText="1"/>
    </xf>
    <xf numFmtId="0" fontId="98" fillId="8" borderId="0" xfId="0" applyFont="1" applyFill="1" applyBorder="1" applyAlignment="1" applyProtection="1">
      <alignment horizontal="center" vertical="center"/>
      <protection locked="0"/>
    </xf>
  </cellXfs>
  <cellStyles count="3">
    <cellStyle name="Good" xfId="2" builtinId="26"/>
    <cellStyle name="Normal" xfId="0" builtinId="0"/>
    <cellStyle name="Percent" xfId="1" builtinId="5"/>
  </cellStyles>
  <dxfs count="744">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bgColor rgb="FF99FF33"/>
        </patternFill>
      </fill>
    </dxf>
    <dxf>
      <fill>
        <patternFill>
          <bgColor indexed="51"/>
        </patternFill>
      </fill>
    </dxf>
    <dxf>
      <fill>
        <patternFill>
          <bgColor indexed="53"/>
        </patternFill>
      </fill>
    </dxf>
    <dxf>
      <fill>
        <patternFill>
          <bgColor theme="0" tint="-0.24985503707998902"/>
        </patternFill>
      </fill>
    </dxf>
    <dxf>
      <fill>
        <patternFill>
          <bgColor indexed="11"/>
        </patternFill>
      </fill>
    </dxf>
    <dxf>
      <fill>
        <patternFill>
          <bgColor indexed="13"/>
        </patternFill>
      </fill>
    </dxf>
    <dxf>
      <fill>
        <patternFill>
          <bgColor indexed="10"/>
        </patternFill>
      </fill>
    </dxf>
    <dxf>
      <fill>
        <patternFill>
          <bgColor rgb="FF99FF33"/>
        </patternFill>
      </fill>
    </dxf>
    <dxf>
      <fill>
        <patternFill>
          <bgColor indexed="51"/>
        </patternFill>
      </fill>
    </dxf>
    <dxf>
      <fill>
        <patternFill>
          <bgColor indexed="53"/>
        </patternFill>
      </fill>
    </dxf>
    <dxf>
      <fill>
        <patternFill>
          <bgColor theme="0" tint="-0.24985503707998902"/>
        </patternFill>
      </fill>
    </dxf>
    <dxf>
      <fill>
        <patternFill>
          <bgColor indexed="11"/>
        </patternFill>
      </fill>
    </dxf>
    <dxf>
      <fill>
        <patternFill>
          <bgColor indexed="13"/>
        </patternFill>
      </fill>
    </dxf>
    <dxf>
      <fill>
        <patternFill>
          <bgColor indexed="10"/>
        </patternFill>
      </fill>
    </dxf>
    <dxf>
      <fill>
        <patternFill>
          <bgColor rgb="FF99FF33"/>
        </patternFill>
      </fill>
    </dxf>
    <dxf>
      <fill>
        <patternFill>
          <bgColor indexed="51"/>
        </patternFill>
      </fill>
    </dxf>
    <dxf>
      <fill>
        <patternFill>
          <bgColor indexed="53"/>
        </patternFill>
      </fill>
    </dxf>
    <dxf>
      <fill>
        <patternFill>
          <bgColor theme="0" tint="-0.24985503707998902"/>
        </patternFill>
      </fill>
    </dxf>
    <dxf>
      <fill>
        <patternFill>
          <bgColor indexed="11"/>
        </patternFill>
      </fill>
    </dxf>
    <dxf>
      <fill>
        <patternFill>
          <bgColor indexed="13"/>
        </patternFill>
      </fill>
    </dxf>
    <dxf>
      <fill>
        <patternFill>
          <bgColor indexed="10"/>
        </patternFill>
      </fill>
    </dxf>
    <dxf>
      <fill>
        <patternFill>
          <bgColor rgb="FF99FF33"/>
        </patternFill>
      </fill>
    </dxf>
    <dxf>
      <fill>
        <patternFill>
          <bgColor indexed="51"/>
        </patternFill>
      </fill>
    </dxf>
    <dxf>
      <fill>
        <patternFill>
          <bgColor indexed="53"/>
        </patternFill>
      </fill>
    </dxf>
    <dxf>
      <fill>
        <patternFill>
          <bgColor theme="0" tint="-0.24985503707998902"/>
        </patternFill>
      </fill>
    </dxf>
    <dxf>
      <fill>
        <patternFill>
          <bgColor indexed="11"/>
        </patternFill>
      </fill>
    </dxf>
    <dxf>
      <fill>
        <patternFill>
          <bgColor indexed="13"/>
        </patternFill>
      </fill>
    </dxf>
    <dxf>
      <fill>
        <patternFill>
          <bgColor indexed="10"/>
        </patternFill>
      </fill>
    </dxf>
    <dxf>
      <fill>
        <patternFill>
          <bgColor rgb="FF99FF33"/>
        </patternFill>
      </fill>
    </dxf>
    <dxf>
      <fill>
        <patternFill>
          <bgColor indexed="51"/>
        </patternFill>
      </fill>
    </dxf>
    <dxf>
      <fill>
        <patternFill>
          <bgColor indexed="53"/>
        </patternFill>
      </fill>
    </dxf>
    <dxf>
      <fill>
        <patternFill>
          <bgColor theme="0" tint="-0.24985503707998902"/>
        </patternFill>
      </fill>
    </dxf>
    <dxf>
      <fill>
        <patternFill>
          <bgColor indexed="11"/>
        </patternFill>
      </fill>
    </dxf>
    <dxf>
      <fill>
        <patternFill>
          <bgColor indexed="13"/>
        </patternFill>
      </fill>
    </dxf>
    <dxf>
      <fill>
        <patternFill>
          <bgColor indexed="10"/>
        </patternFill>
      </fill>
    </dxf>
    <dxf>
      <fill>
        <patternFill>
          <bgColor rgb="FF99FF33"/>
        </patternFill>
      </fill>
    </dxf>
    <dxf>
      <fill>
        <patternFill>
          <bgColor indexed="51"/>
        </patternFill>
      </fill>
    </dxf>
    <dxf>
      <fill>
        <patternFill>
          <bgColor indexed="53"/>
        </patternFill>
      </fill>
    </dxf>
    <dxf>
      <fill>
        <patternFill>
          <bgColor theme="0" tint="-0.24985503707998902"/>
        </patternFill>
      </fill>
    </dxf>
    <dxf>
      <fill>
        <patternFill>
          <bgColor indexed="11"/>
        </patternFill>
      </fill>
    </dxf>
    <dxf>
      <fill>
        <patternFill>
          <bgColor indexed="13"/>
        </patternFill>
      </fill>
    </dxf>
    <dxf>
      <fill>
        <patternFill>
          <bgColor indexed="10"/>
        </patternFill>
      </fill>
    </dxf>
    <dxf>
      <fill>
        <patternFill>
          <bgColor rgb="FF99FF33"/>
        </patternFill>
      </fill>
    </dxf>
    <dxf>
      <fill>
        <patternFill>
          <bgColor indexed="51"/>
        </patternFill>
      </fill>
    </dxf>
    <dxf>
      <fill>
        <patternFill>
          <bgColor indexed="53"/>
        </patternFill>
      </fill>
    </dxf>
    <dxf>
      <fill>
        <patternFill>
          <bgColor theme="0" tint="-0.24985503707998902"/>
        </patternFill>
      </fill>
    </dxf>
    <dxf>
      <fill>
        <patternFill>
          <bgColor indexed="11"/>
        </patternFill>
      </fill>
    </dxf>
    <dxf>
      <fill>
        <patternFill>
          <bgColor indexed="13"/>
        </patternFill>
      </fill>
    </dxf>
    <dxf>
      <fill>
        <patternFill>
          <bgColor indexed="10"/>
        </patternFill>
      </fill>
    </dxf>
    <dxf>
      <fill>
        <patternFill>
          <bgColor rgb="FF99FF33"/>
        </patternFill>
      </fill>
    </dxf>
    <dxf>
      <fill>
        <patternFill>
          <bgColor indexed="51"/>
        </patternFill>
      </fill>
    </dxf>
    <dxf>
      <fill>
        <patternFill>
          <bgColor indexed="53"/>
        </patternFill>
      </fill>
    </dxf>
    <dxf>
      <fill>
        <patternFill>
          <bgColor theme="0" tint="-0.24985503707998902"/>
        </patternFill>
      </fill>
    </dxf>
    <dxf>
      <fill>
        <patternFill>
          <bgColor indexed="11"/>
        </patternFill>
      </fill>
    </dxf>
    <dxf>
      <fill>
        <patternFill>
          <bgColor indexed="13"/>
        </patternFill>
      </fill>
    </dxf>
    <dxf>
      <fill>
        <patternFill>
          <bgColor indexed="10"/>
        </patternFill>
      </fill>
    </dxf>
    <dxf>
      <fill>
        <patternFill>
          <bgColor rgb="FF99FF33"/>
        </patternFill>
      </fill>
    </dxf>
    <dxf>
      <fill>
        <patternFill>
          <bgColor indexed="51"/>
        </patternFill>
      </fill>
    </dxf>
    <dxf>
      <fill>
        <patternFill>
          <bgColor indexed="53"/>
        </patternFill>
      </fill>
    </dxf>
    <dxf>
      <fill>
        <patternFill>
          <bgColor theme="0" tint="-0.24985503707998902"/>
        </patternFill>
      </fill>
    </dxf>
    <dxf>
      <fill>
        <patternFill>
          <bgColor indexed="11"/>
        </patternFill>
      </fill>
    </dxf>
    <dxf>
      <fill>
        <patternFill>
          <bgColor indexed="13"/>
        </patternFill>
      </fill>
    </dxf>
    <dxf>
      <fill>
        <patternFill>
          <bgColor indexed="10"/>
        </patternFill>
      </fill>
    </dxf>
    <dxf>
      <fill>
        <patternFill>
          <bgColor rgb="FF99FF33"/>
        </patternFill>
      </fill>
    </dxf>
    <dxf>
      <fill>
        <patternFill>
          <bgColor indexed="51"/>
        </patternFill>
      </fill>
    </dxf>
    <dxf>
      <fill>
        <patternFill>
          <bgColor indexed="53"/>
        </patternFill>
      </fill>
    </dxf>
    <dxf>
      <fill>
        <patternFill>
          <bgColor theme="0" tint="-0.24985503707998902"/>
        </patternFill>
      </fill>
    </dxf>
    <dxf>
      <fill>
        <patternFill>
          <bgColor indexed="11"/>
        </patternFill>
      </fill>
    </dxf>
    <dxf>
      <fill>
        <patternFill>
          <bgColor indexed="13"/>
        </patternFill>
      </fill>
    </dxf>
    <dxf>
      <fill>
        <patternFill>
          <bgColor indexed="10"/>
        </patternFill>
      </fill>
    </dxf>
    <dxf>
      <fill>
        <patternFill>
          <bgColor rgb="FF99FF33"/>
        </patternFill>
      </fill>
    </dxf>
    <dxf>
      <fill>
        <patternFill>
          <bgColor indexed="51"/>
        </patternFill>
      </fill>
    </dxf>
    <dxf>
      <fill>
        <patternFill>
          <bgColor indexed="53"/>
        </patternFill>
      </fill>
    </dxf>
    <dxf>
      <fill>
        <patternFill>
          <bgColor theme="0" tint="-0.24985503707998902"/>
        </patternFill>
      </fill>
    </dxf>
    <dxf>
      <fill>
        <patternFill>
          <bgColor indexed="11"/>
        </patternFill>
      </fill>
    </dxf>
    <dxf>
      <fill>
        <patternFill>
          <bgColor indexed="13"/>
        </patternFill>
      </fill>
    </dxf>
    <dxf>
      <fill>
        <patternFill>
          <bgColor indexed="10"/>
        </patternFill>
      </fill>
    </dxf>
    <dxf>
      <fill>
        <patternFill>
          <bgColor rgb="FF99FF33"/>
        </patternFill>
      </fill>
    </dxf>
    <dxf>
      <fill>
        <patternFill>
          <bgColor indexed="51"/>
        </patternFill>
      </fill>
    </dxf>
    <dxf>
      <fill>
        <patternFill>
          <bgColor indexed="53"/>
        </patternFill>
      </fill>
    </dxf>
    <dxf>
      <fill>
        <patternFill>
          <bgColor theme="0" tint="-0.24985503707998902"/>
        </patternFill>
      </fill>
    </dxf>
    <dxf>
      <fill>
        <patternFill>
          <bgColor indexed="11"/>
        </patternFill>
      </fill>
    </dxf>
    <dxf>
      <fill>
        <patternFill>
          <bgColor indexed="13"/>
        </patternFill>
      </fill>
    </dxf>
    <dxf>
      <fill>
        <patternFill>
          <bgColor indexed="10"/>
        </patternFill>
      </fill>
    </dxf>
    <dxf>
      <fill>
        <patternFill>
          <bgColor rgb="FF99FF33"/>
        </patternFill>
      </fill>
    </dxf>
    <dxf>
      <fill>
        <patternFill>
          <bgColor indexed="51"/>
        </patternFill>
      </fill>
    </dxf>
    <dxf>
      <fill>
        <patternFill>
          <bgColor indexed="53"/>
        </patternFill>
      </fill>
    </dxf>
    <dxf>
      <fill>
        <patternFill>
          <bgColor theme="0" tint="-0.24985503707998902"/>
        </patternFill>
      </fill>
    </dxf>
    <dxf>
      <fill>
        <patternFill>
          <bgColor indexed="11"/>
        </patternFill>
      </fill>
    </dxf>
    <dxf>
      <fill>
        <patternFill>
          <bgColor indexed="13"/>
        </patternFill>
      </fill>
    </dxf>
    <dxf>
      <fill>
        <patternFill>
          <bgColor indexed="10"/>
        </patternFill>
      </fill>
    </dxf>
    <dxf>
      <fill>
        <patternFill>
          <bgColor rgb="FF99FF33"/>
        </patternFill>
      </fill>
    </dxf>
    <dxf>
      <fill>
        <patternFill>
          <bgColor indexed="51"/>
        </patternFill>
      </fill>
    </dxf>
    <dxf>
      <fill>
        <patternFill>
          <bgColor indexed="53"/>
        </patternFill>
      </fill>
    </dxf>
    <dxf>
      <fill>
        <patternFill>
          <bgColor theme="0" tint="-0.24985503707998902"/>
        </patternFill>
      </fill>
    </dxf>
    <dxf>
      <fill>
        <patternFill>
          <bgColor indexed="11"/>
        </patternFill>
      </fill>
    </dxf>
    <dxf>
      <fill>
        <patternFill>
          <bgColor indexed="13"/>
        </patternFill>
      </fill>
    </dxf>
    <dxf>
      <fill>
        <patternFill>
          <bgColor indexed="10"/>
        </patternFill>
      </fill>
    </dxf>
    <dxf>
      <fill>
        <patternFill>
          <bgColor rgb="FF99FF33"/>
        </patternFill>
      </fill>
    </dxf>
    <dxf>
      <fill>
        <patternFill>
          <bgColor indexed="51"/>
        </patternFill>
      </fill>
    </dxf>
    <dxf>
      <fill>
        <patternFill>
          <bgColor indexed="53"/>
        </patternFill>
      </fill>
    </dxf>
    <dxf>
      <fill>
        <patternFill>
          <bgColor theme="0" tint="-0.24985503707998902"/>
        </patternFill>
      </fill>
    </dxf>
    <dxf>
      <fill>
        <patternFill>
          <bgColor indexed="11"/>
        </patternFill>
      </fill>
    </dxf>
    <dxf>
      <fill>
        <patternFill>
          <bgColor indexed="13"/>
        </patternFill>
      </fill>
    </dxf>
    <dxf>
      <fill>
        <patternFill>
          <bgColor indexed="10"/>
        </patternFill>
      </fill>
    </dxf>
    <dxf>
      <fill>
        <patternFill>
          <bgColor rgb="FF99FF33"/>
        </patternFill>
      </fill>
    </dxf>
    <dxf>
      <fill>
        <patternFill>
          <bgColor indexed="51"/>
        </patternFill>
      </fill>
    </dxf>
    <dxf>
      <fill>
        <patternFill>
          <bgColor indexed="53"/>
        </patternFill>
      </fill>
    </dxf>
    <dxf>
      <fill>
        <patternFill>
          <bgColor theme="0" tint="-0.24985503707998902"/>
        </patternFill>
      </fill>
    </dxf>
    <dxf>
      <fill>
        <patternFill>
          <bgColor indexed="11"/>
        </patternFill>
      </fill>
    </dxf>
    <dxf>
      <fill>
        <patternFill>
          <bgColor indexed="13"/>
        </patternFill>
      </fill>
    </dxf>
    <dxf>
      <fill>
        <patternFill>
          <bgColor indexed="10"/>
        </patternFill>
      </fill>
    </dxf>
    <dxf>
      <fill>
        <patternFill>
          <bgColor rgb="FF99FF33"/>
        </patternFill>
      </fill>
    </dxf>
    <dxf>
      <fill>
        <patternFill>
          <bgColor indexed="51"/>
        </patternFill>
      </fill>
    </dxf>
    <dxf>
      <fill>
        <patternFill>
          <bgColor indexed="53"/>
        </patternFill>
      </fill>
    </dxf>
    <dxf>
      <fill>
        <patternFill>
          <bgColor theme="0" tint="-0.24985503707998902"/>
        </patternFill>
      </fill>
    </dxf>
    <dxf>
      <fill>
        <patternFill>
          <bgColor indexed="11"/>
        </patternFill>
      </fill>
    </dxf>
    <dxf>
      <fill>
        <patternFill>
          <bgColor indexed="13"/>
        </patternFill>
      </fill>
    </dxf>
    <dxf>
      <fill>
        <patternFill>
          <bgColor indexed="10"/>
        </patternFill>
      </fill>
    </dxf>
    <dxf>
      <fill>
        <patternFill>
          <bgColor rgb="FF99FF33"/>
        </patternFill>
      </fill>
    </dxf>
    <dxf>
      <fill>
        <patternFill>
          <bgColor indexed="51"/>
        </patternFill>
      </fill>
    </dxf>
    <dxf>
      <fill>
        <patternFill>
          <bgColor indexed="53"/>
        </patternFill>
      </fill>
    </dxf>
    <dxf>
      <fill>
        <patternFill>
          <bgColor theme="0" tint="-0.24985503707998902"/>
        </patternFill>
      </fill>
    </dxf>
    <dxf>
      <fill>
        <patternFill>
          <bgColor indexed="11"/>
        </patternFill>
      </fill>
    </dxf>
    <dxf>
      <fill>
        <patternFill>
          <bgColor indexed="13"/>
        </patternFill>
      </fill>
    </dxf>
    <dxf>
      <fill>
        <patternFill>
          <bgColor indexed="10"/>
        </patternFill>
      </fill>
    </dxf>
    <dxf>
      <fill>
        <patternFill>
          <bgColor rgb="FF99FF33"/>
        </patternFill>
      </fill>
    </dxf>
    <dxf>
      <fill>
        <patternFill>
          <bgColor indexed="51"/>
        </patternFill>
      </fill>
    </dxf>
    <dxf>
      <fill>
        <patternFill>
          <bgColor indexed="53"/>
        </patternFill>
      </fill>
    </dxf>
    <dxf>
      <fill>
        <patternFill>
          <bgColor theme="0" tint="-0.24985503707998902"/>
        </patternFill>
      </fill>
    </dxf>
    <dxf>
      <fill>
        <patternFill>
          <bgColor indexed="11"/>
        </patternFill>
      </fill>
    </dxf>
    <dxf>
      <fill>
        <patternFill>
          <bgColor indexed="13"/>
        </patternFill>
      </fill>
    </dxf>
    <dxf>
      <fill>
        <patternFill>
          <bgColor indexed="10"/>
        </patternFill>
      </fill>
    </dxf>
    <dxf>
      <fill>
        <patternFill>
          <bgColor rgb="FF99FF33"/>
        </patternFill>
      </fill>
    </dxf>
    <dxf>
      <fill>
        <patternFill>
          <bgColor indexed="51"/>
        </patternFill>
      </fill>
    </dxf>
    <dxf>
      <fill>
        <patternFill>
          <bgColor indexed="53"/>
        </patternFill>
      </fill>
    </dxf>
    <dxf>
      <fill>
        <patternFill>
          <bgColor theme="0" tint="-0.24985503707998902"/>
        </patternFill>
      </fill>
    </dxf>
    <dxf>
      <fill>
        <patternFill>
          <bgColor indexed="11"/>
        </patternFill>
      </fill>
    </dxf>
    <dxf>
      <fill>
        <patternFill>
          <bgColor indexed="13"/>
        </patternFill>
      </fill>
    </dxf>
    <dxf>
      <fill>
        <patternFill>
          <bgColor indexed="10"/>
        </patternFill>
      </fill>
    </dxf>
    <dxf>
      <font>
        <color indexed="27"/>
      </font>
    </dxf>
    <dxf>
      <font>
        <color indexed="27"/>
      </font>
    </dxf>
    <dxf>
      <font>
        <color indexed="27"/>
      </font>
    </dxf>
    <dxf>
      <font>
        <color indexed="27"/>
      </font>
    </dxf>
    <dxf>
      <font>
        <color indexed="27"/>
      </font>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rgb="FF66FF33"/>
        </patternFill>
      </fill>
    </dxf>
    <dxf>
      <fill>
        <patternFill>
          <bgColor indexed="10"/>
        </patternFill>
      </fill>
    </dxf>
    <dxf>
      <font>
        <color indexed="27"/>
      </font>
    </dxf>
    <dxf>
      <font>
        <color indexed="27"/>
      </font>
    </dxf>
    <dxf>
      <font>
        <color indexed="27"/>
      </font>
    </dxf>
    <dxf>
      <font>
        <color indexed="27"/>
      </font>
    </dxf>
    <dxf>
      <font>
        <color indexed="27"/>
      </font>
    </dxf>
    <dxf>
      <font>
        <color indexed="27"/>
      </font>
    </dxf>
    <dxf>
      <font>
        <color indexed="27"/>
      </font>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rgb="FF66FF33"/>
        </patternFill>
      </fill>
    </dxf>
    <dxf>
      <fill>
        <patternFill>
          <bgColor indexed="10"/>
        </patternFill>
      </fill>
    </dxf>
    <dxf>
      <font>
        <color indexed="27"/>
      </font>
    </dxf>
    <dxf>
      <font>
        <color indexed="27"/>
      </font>
    </dxf>
    <dxf>
      <font>
        <color indexed="27"/>
      </font>
    </dxf>
    <dxf>
      <font>
        <color indexed="27"/>
      </font>
    </dxf>
    <dxf>
      <font>
        <color indexed="27"/>
      </font>
    </dxf>
    <dxf>
      <font>
        <color indexed="27"/>
      </font>
    </dxf>
    <dxf>
      <font>
        <color indexed="27"/>
      </font>
    </dxf>
    <dxf>
      <font>
        <color indexed="27"/>
      </font>
    </dxf>
    <dxf>
      <font>
        <color indexed="27"/>
      </font>
    </dxf>
    <dxf>
      <font>
        <color indexed="27"/>
      </font>
    </dxf>
    <dxf>
      <font>
        <color indexed="27"/>
      </font>
    </dxf>
    <dxf>
      <font>
        <color indexed="27"/>
      </font>
    </dxf>
    <dxf>
      <font>
        <color indexed="27"/>
      </font>
    </dxf>
    <dxf>
      <font>
        <color indexed="27"/>
      </font>
    </dxf>
    <dxf>
      <font>
        <color indexed="27"/>
      </font>
    </dxf>
    <dxf>
      <font>
        <color indexed="27"/>
      </font>
    </dxf>
    <dxf>
      <font>
        <color indexed="27"/>
      </font>
    </dxf>
    <dxf>
      <font>
        <color indexed="27"/>
      </font>
    </dxf>
    <dxf>
      <font>
        <color indexed="27"/>
      </font>
    </dxf>
    <dxf>
      <font>
        <color indexed="27"/>
      </font>
    </dxf>
    <dxf>
      <font>
        <color indexed="27"/>
      </font>
    </dxf>
    <dxf>
      <font>
        <color indexed="27"/>
      </font>
    </dxf>
    <dxf>
      <font>
        <color indexed="27"/>
      </font>
    </dxf>
    <dxf>
      <font>
        <color indexed="27"/>
      </font>
    </dxf>
    <dxf>
      <font>
        <color indexed="27"/>
      </font>
    </dxf>
    <dxf>
      <font>
        <color indexed="27"/>
      </font>
    </dxf>
    <dxf>
      <font>
        <color indexed="27"/>
      </font>
    </dxf>
    <dxf>
      <font>
        <color indexed="27"/>
      </font>
    </dxf>
    <dxf>
      <font>
        <color indexed="27"/>
      </font>
    </dxf>
    <dxf>
      <font>
        <color indexed="27"/>
      </font>
    </dxf>
    <dxf>
      <font>
        <color indexed="27"/>
      </font>
    </dxf>
    <dxf>
      <font>
        <color indexed="27"/>
      </font>
    </dxf>
    <dxf>
      <font>
        <color indexed="27"/>
      </font>
    </dxf>
    <dxf>
      <font>
        <color indexed="27"/>
      </font>
    </dxf>
    <dxf>
      <font>
        <color indexed="27"/>
      </font>
    </dxf>
    <dxf>
      <font>
        <color indexed="27"/>
      </font>
    </dxf>
    <dxf>
      <font>
        <color indexed="27"/>
      </font>
    </dxf>
    <dxf>
      <font>
        <color indexed="27"/>
      </font>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rgb="FF66FF33"/>
        </patternFill>
      </fill>
    </dxf>
    <dxf>
      <fill>
        <patternFill>
          <bgColor indexed="10"/>
        </patternFill>
      </fill>
    </dxf>
    <dxf>
      <font>
        <color indexed="27"/>
      </font>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rgb="FF66FF33"/>
        </patternFill>
      </fill>
    </dxf>
    <dxf>
      <fill>
        <patternFill>
          <bgColor indexed="10"/>
        </patternFill>
      </fill>
    </dxf>
    <dxf>
      <fill>
        <patternFill>
          <bgColor rgb="FF66FF33"/>
        </patternFill>
      </fill>
    </dxf>
    <dxf>
      <fill>
        <patternFill>
          <bgColor indexed="10"/>
        </patternFill>
      </fill>
    </dxf>
    <dxf>
      <font>
        <color indexed="27"/>
      </font>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indexed="11"/>
        </patternFill>
      </fill>
    </dxf>
    <dxf>
      <fill>
        <patternFill>
          <bgColor rgb="FF99FF33"/>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rgb="FF66FF33"/>
        </patternFill>
      </fill>
    </dxf>
    <dxf>
      <fill>
        <patternFill>
          <bgColor indexed="10"/>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rgb="FF66FF33"/>
        </patternFill>
      </fill>
    </dxf>
    <dxf>
      <fill>
        <patternFill>
          <bgColor indexed="10"/>
        </patternFill>
      </fill>
    </dxf>
    <dxf>
      <fill>
        <patternFill>
          <bgColor rgb="FF66FF33"/>
        </patternFill>
      </fill>
    </dxf>
    <dxf>
      <fill>
        <patternFill>
          <bgColor indexed="10"/>
        </patternFill>
      </fill>
    </dxf>
    <dxf>
      <font>
        <color indexed="27"/>
      </font>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rgb="FF66FF33"/>
        </patternFill>
      </fill>
    </dxf>
    <dxf>
      <fill>
        <patternFill>
          <bgColor indexed="10"/>
        </patternFill>
      </fill>
    </dxf>
    <dxf>
      <font>
        <color indexed="27"/>
      </font>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bgColor rgb="FF66FF33"/>
        </patternFill>
      </fill>
    </dxf>
    <dxf>
      <fill>
        <patternFill>
          <bgColor indexed="10"/>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rgb="FF99FF99"/>
        </patternFill>
      </fill>
    </dxf>
    <dxf>
      <fill>
        <patternFill>
          <bgColor rgb="FF66FF33"/>
        </patternFill>
      </fill>
    </dxf>
    <dxf>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26" Type="http://schemas.openxmlformats.org/officeDocument/2006/relationships/customXml" Target="../customXml/item5.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28" Type="http://schemas.openxmlformats.org/officeDocument/2006/relationships/customXml" Target="../customXml/item7.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 Id="rId27" Type="http://schemas.openxmlformats.org/officeDocument/2006/relationships/customXml" Target="../customXml/item6.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radarChart>
        <c:radarStyle val="marker"/>
        <c:varyColors val="0"/>
        <c:ser>
          <c:idx val="0"/>
          <c:order val="0"/>
          <c:spPr>
            <a:ln w="95250" cmpd="sng"/>
          </c:spPr>
          <c:marker>
            <c:symbol val="none"/>
          </c:marker>
          <c:cat>
            <c:strRef>
              <c:f>Sintesi!$E$34:$E$40</c:f>
              <c:strCache>
                <c:ptCount val="7"/>
                <c:pt idx="0">
                  <c:v>Preparativi e governance pre-evento</c:v>
                </c:pt>
                <c:pt idx="1">
                  <c:v>Risorse: personale addestrato</c:v>
                </c:pt>
                <c:pt idx="2">
                  <c:v>Capacità di supporto: sorveglianza</c:v>
                </c:pt>
                <c:pt idx="3">
                  <c:v>Capacità di supporto: valutazione dei rischi</c:v>
                </c:pt>
                <c:pt idx="4">
                  <c:v>Gestione della risposta agli eventi</c:v>
                </c:pt>
                <c:pt idx="5">
                  <c:v>Revisione post-evento</c:v>
                </c:pt>
                <c:pt idx="6">
                  <c:v>Attuazione degli insegnamenti appresi</c:v>
                </c:pt>
              </c:strCache>
            </c:strRef>
          </c:cat>
          <c:val>
            <c:numRef>
              <c:f>Sintesi!$G$34:$G$40</c:f>
              <c:numCache>
                <c:formatCode>0.0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A1A7-4152-8567-07D60CEEB293}"/>
            </c:ext>
          </c:extLst>
        </c:ser>
        <c:dLbls>
          <c:showLegendKey val="0"/>
          <c:showVal val="0"/>
          <c:showCatName val="0"/>
          <c:showSerName val="0"/>
          <c:showPercent val="0"/>
          <c:showBubbleSize val="0"/>
        </c:dLbls>
        <c:axId val="59610411"/>
        <c:axId val="14528369"/>
      </c:radarChart>
      <c:catAx>
        <c:axId val="59610411"/>
        <c:scaling>
          <c:orientation val="minMax"/>
        </c:scaling>
        <c:delete val="0"/>
        <c:axPos val="b"/>
        <c:majorGridlines/>
        <c:numFmt formatCode="General" sourceLinked="1"/>
        <c:majorTickMark val="out"/>
        <c:minorTickMark val="none"/>
        <c:tickLblPos val="nextTo"/>
        <c:spPr>
          <a:ln w="9525" cap="flat" cmpd="sng"/>
        </c:spPr>
        <c:txPr>
          <a:bodyPr rot="0" vert="horz"/>
          <a:lstStyle/>
          <a:p>
            <a:pPr>
              <a:defRPr lang="en-US" sz="1000" b="0" i="0" u="none" baseline="0">
                <a:solidFill>
                  <a:srgbClr val="000000"/>
                </a:solidFill>
                <a:latin typeface="Calibri"/>
                <a:ea typeface="Calibri"/>
                <a:cs typeface="Calibri"/>
              </a:defRPr>
            </a:pPr>
            <a:endParaRPr lang="en-US"/>
          </a:p>
        </c:txPr>
        <c:crossAx val="14528369"/>
        <c:crosses val="autoZero"/>
        <c:auto val="0"/>
        <c:lblAlgn val="ctr"/>
        <c:lblOffset val="100"/>
        <c:noMultiLvlLbl val="0"/>
      </c:catAx>
      <c:valAx>
        <c:axId val="14528369"/>
        <c:scaling>
          <c:orientation val="minMax"/>
        </c:scaling>
        <c:delete val="0"/>
        <c:axPos val="l"/>
        <c:majorGridlines/>
        <c:numFmt formatCode="0.0" sourceLinked="1"/>
        <c:majorTickMark val="cross"/>
        <c:minorTickMark val="none"/>
        <c:tickLblPos val="nextTo"/>
        <c:spPr>
          <a:ln w="9525" cap="flat" cmpd="sng"/>
        </c:spPr>
        <c:txPr>
          <a:bodyPr rot="0" vert="horz"/>
          <a:lstStyle/>
          <a:p>
            <a:pPr>
              <a:defRPr lang="en-US" sz="1000" b="0" i="0" u="none" baseline="0">
                <a:solidFill>
                  <a:srgbClr val="000000"/>
                </a:solidFill>
                <a:latin typeface="Calibri"/>
                <a:ea typeface="Calibri"/>
                <a:cs typeface="Calibri"/>
              </a:defRPr>
            </a:pPr>
            <a:endParaRPr lang="en-US"/>
          </a:p>
        </c:txPr>
        <c:crossAx val="59610411"/>
        <c:crosses val="autoZero"/>
        <c:crossBetween val="between"/>
      </c:valAx>
    </c:plotArea>
    <c:plotVisOnly val="1"/>
    <c:dispBlanksAs val="gap"/>
    <c:showDLblsOverMax val="0"/>
  </c:chart>
  <c:txPr>
    <a:bodyPr rot="0" vert="horz"/>
    <a:lstStyle/>
    <a:p>
      <a:pPr>
        <a:defRPr lang="en-US" sz="1000" b="0" i="0" u="non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radarChart>
        <c:radarStyle val="marker"/>
        <c:varyColors val="0"/>
        <c:ser>
          <c:idx val="0"/>
          <c:order val="0"/>
          <c:spPr>
            <a:ln w="95250" cmpd="sng"/>
          </c:spPr>
          <c:marker>
            <c:symbol val="none"/>
          </c:marker>
          <c:cat>
            <c:strRef>
              <c:f>Sintesi!$E$46:$E$52</c:f>
              <c:strCache>
                <c:ptCount val="7"/>
                <c:pt idx="0">
                  <c:v>Preparativi e governance pre-evento</c:v>
                </c:pt>
                <c:pt idx="1">
                  <c:v>Risorse: personale addestrato</c:v>
                </c:pt>
                <c:pt idx="2">
                  <c:v>Capacità di supporto: sorveglianza</c:v>
                </c:pt>
                <c:pt idx="3">
                  <c:v>Capacità di supporto: valutazione dei rischi</c:v>
                </c:pt>
                <c:pt idx="4">
                  <c:v>Gestione della risposta agli eventi</c:v>
                </c:pt>
                <c:pt idx="5">
                  <c:v>Revisione post-evento</c:v>
                </c:pt>
                <c:pt idx="6">
                  <c:v>Attuazione degli insegnamenti appresi</c:v>
                </c:pt>
              </c:strCache>
            </c:strRef>
          </c:cat>
          <c:val>
            <c:numRef>
              <c:f>Sintesi!$G$46:$G$52</c:f>
              <c:numCache>
                <c:formatCode>0.0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544A-4CF1-86F2-A2C006B9537A}"/>
            </c:ext>
          </c:extLst>
        </c:ser>
        <c:dLbls>
          <c:showLegendKey val="0"/>
          <c:showVal val="0"/>
          <c:showCatName val="0"/>
          <c:showSerName val="0"/>
          <c:showPercent val="0"/>
          <c:showBubbleSize val="0"/>
        </c:dLbls>
        <c:axId val="1254748"/>
        <c:axId val="55329978"/>
      </c:radarChart>
      <c:catAx>
        <c:axId val="1254748"/>
        <c:scaling>
          <c:orientation val="minMax"/>
        </c:scaling>
        <c:delete val="0"/>
        <c:axPos val="b"/>
        <c:majorGridlines/>
        <c:numFmt formatCode="General" sourceLinked="1"/>
        <c:majorTickMark val="out"/>
        <c:minorTickMark val="none"/>
        <c:tickLblPos val="nextTo"/>
        <c:spPr>
          <a:ln w="9525" cap="flat" cmpd="sng"/>
        </c:spPr>
        <c:txPr>
          <a:bodyPr rot="0" vert="horz"/>
          <a:lstStyle/>
          <a:p>
            <a:pPr>
              <a:defRPr lang="en-US" sz="1000" b="0" i="0" u="none" baseline="0">
                <a:solidFill>
                  <a:srgbClr val="000000"/>
                </a:solidFill>
                <a:latin typeface="Calibri"/>
                <a:ea typeface="Calibri"/>
                <a:cs typeface="Calibri"/>
              </a:defRPr>
            </a:pPr>
            <a:endParaRPr lang="en-US"/>
          </a:p>
        </c:txPr>
        <c:crossAx val="55329978"/>
        <c:crosses val="autoZero"/>
        <c:auto val="0"/>
        <c:lblAlgn val="ctr"/>
        <c:lblOffset val="100"/>
        <c:noMultiLvlLbl val="0"/>
      </c:catAx>
      <c:valAx>
        <c:axId val="55329978"/>
        <c:scaling>
          <c:orientation val="minMax"/>
        </c:scaling>
        <c:delete val="0"/>
        <c:axPos val="l"/>
        <c:majorGridlines/>
        <c:numFmt formatCode="0.0" sourceLinked="1"/>
        <c:majorTickMark val="cross"/>
        <c:minorTickMark val="none"/>
        <c:tickLblPos val="nextTo"/>
        <c:spPr>
          <a:ln w="9525" cap="flat" cmpd="sng"/>
        </c:spPr>
        <c:txPr>
          <a:bodyPr rot="0" vert="horz"/>
          <a:lstStyle/>
          <a:p>
            <a:pPr>
              <a:defRPr lang="en-US" sz="1000" b="0" i="0" u="none" baseline="0">
                <a:solidFill>
                  <a:srgbClr val="000000"/>
                </a:solidFill>
                <a:latin typeface="Calibri"/>
                <a:ea typeface="Calibri"/>
                <a:cs typeface="Calibri"/>
              </a:defRPr>
            </a:pPr>
            <a:endParaRPr lang="en-US"/>
          </a:p>
        </c:txPr>
        <c:crossAx val="1254748"/>
        <c:crosses val="autoZero"/>
        <c:crossBetween val="between"/>
      </c:valAx>
    </c:plotArea>
    <c:plotVisOnly val="1"/>
    <c:dispBlanksAs val="gap"/>
    <c:showDLblsOverMax val="0"/>
  </c:chart>
  <c:txPr>
    <a:bodyPr rot="0" vert="horz"/>
    <a:lstStyle/>
    <a:p>
      <a:pPr>
        <a:defRPr lang="en-US" sz="1000" b="0" i="0" u="non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sz="1600" b="1" u="none"/>
              <a:t>HEPSA STRATEGIC FRAMEWORK: </a:t>
            </a:r>
            <a:endParaRPr lang="en-US"/>
          </a:p>
          <a:p>
            <a:pPr>
              <a:defRPr/>
            </a:pPr>
            <a:r>
              <a:rPr sz="1600" b="1" u="none"/>
              <a:t>each phase has a specific preparedness GOAL</a:t>
            </a:r>
            <a:endParaRPr lang="en-US"/>
          </a:p>
        </c:rich>
      </c:tx>
      <c:layout>
        <c:manualLayout>
          <c:xMode val="edge"/>
          <c:yMode val="edge"/>
          <c:x val="0.32874999999999999"/>
          <c:y val="4.1750000000000002E-2"/>
        </c:manualLayout>
      </c:layout>
      <c:overlay val="0"/>
      <c:spPr>
        <a:solidFill>
          <a:srgbClr val="376092"/>
        </a:solidFill>
        <a:ln w="25400">
          <a:noFill/>
        </a:ln>
      </c:spPr>
    </c:title>
    <c:autoTitleDeleted val="0"/>
    <c:plotArea>
      <c:layout>
        <c:manualLayout>
          <c:layoutTarget val="inner"/>
          <c:xMode val="edge"/>
          <c:yMode val="edge"/>
          <c:x val="0.29225000000000001"/>
          <c:y val="0.18625"/>
          <c:w val="0.41575000000000001"/>
          <c:h val="0.74124999999999996"/>
        </c:manualLayout>
      </c:layout>
      <c:doughnutChart>
        <c:varyColors val="1"/>
        <c:ser>
          <c:idx val="0"/>
          <c:order val="0"/>
          <c:spPr>
            <a:solidFill>
              <a:srgbClr val="4F81BD"/>
            </a:solidFill>
            <a:ln w="25400">
              <a:noFill/>
            </a:ln>
          </c:spPr>
          <c:dPt>
            <c:idx val="0"/>
            <c:bubble3D val="0"/>
            <c:spPr>
              <a:solidFill>
                <a:srgbClr val="0070C0"/>
              </a:solidFill>
              <a:ln w="12700" cap="flat" cmpd="sng">
                <a:solidFill>
                  <a:srgbClr val="FFFFFF"/>
                </a:solidFill>
                <a:prstDash val="solid"/>
              </a:ln>
            </c:spPr>
            <c:extLst>
              <c:ext xmlns:c16="http://schemas.microsoft.com/office/drawing/2014/chart" uri="{C3380CC4-5D6E-409C-BE32-E72D297353CC}">
                <c16:uniqueId val="{00000001-A81D-408E-B86E-36F8915F9762}"/>
              </c:ext>
            </c:extLst>
          </c:dPt>
          <c:dPt>
            <c:idx val="1"/>
            <c:bubble3D val="0"/>
            <c:spPr>
              <a:solidFill>
                <a:srgbClr val="C00000"/>
              </a:solidFill>
              <a:ln w="12700" cap="flat" cmpd="sng">
                <a:solidFill>
                  <a:srgbClr val="FFFFFF"/>
                </a:solidFill>
                <a:prstDash val="solid"/>
              </a:ln>
            </c:spPr>
            <c:extLst>
              <c:ext xmlns:c16="http://schemas.microsoft.com/office/drawing/2014/chart" uri="{C3380CC4-5D6E-409C-BE32-E72D297353CC}">
                <c16:uniqueId val="{00000003-A81D-408E-B86E-36F8915F9762}"/>
              </c:ext>
            </c:extLst>
          </c:dPt>
          <c:dPt>
            <c:idx val="2"/>
            <c:bubble3D val="0"/>
            <c:spPr>
              <a:solidFill>
                <a:srgbClr val="77933C"/>
              </a:solidFill>
              <a:ln w="12700" cap="flat" cmpd="sng">
                <a:solidFill>
                  <a:srgbClr val="FFFFFF"/>
                </a:solidFill>
                <a:prstDash val="solid"/>
              </a:ln>
            </c:spPr>
            <c:extLst>
              <c:ext xmlns:c16="http://schemas.microsoft.com/office/drawing/2014/chart" uri="{C3380CC4-5D6E-409C-BE32-E72D297353CC}">
                <c16:uniqueId val="{00000005-A81D-408E-B86E-36F8915F9762}"/>
              </c:ext>
            </c:extLst>
          </c:dPt>
          <c:dLbls>
            <c:dLbl>
              <c:idx val="1"/>
              <c:layout>
                <c:manualLayout>
                  <c:x val="1.325E-2"/>
                  <c:y val="-1.95E-2"/>
                </c:manualLayout>
              </c:layout>
              <c:spPr>
                <a:noFill/>
                <a:ln w="25400">
                  <a:noFill/>
                </a:ln>
              </c:spPr>
              <c:txPr>
                <a:bodyPr rot="0" vert="horz"/>
                <a:lstStyle/>
                <a:p>
                  <a:pPr algn="ctr">
                    <a:defRPr lang="en-US" sz="1600" b="1" i="0" u="none" baseline="0">
                      <a:solidFill>
                        <a:srgbClr val="003366"/>
                      </a:solidFill>
                      <a:latin typeface="Calibri"/>
                      <a:ea typeface="Calibri"/>
                      <a:cs typeface="Calibri"/>
                    </a:defRPr>
                  </a:pPr>
                  <a:endParaRPr lang="en-US"/>
                </a:p>
              </c:txP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81D-408E-B86E-36F8915F9762}"/>
                </c:ext>
              </c:extLst>
            </c:dLbl>
            <c:spPr>
              <a:noFill/>
              <a:ln w="25400">
                <a:noFill/>
              </a:ln>
            </c:spPr>
            <c:txPr>
              <a:bodyPr rot="0" vert="horz">
                <a:spAutoFit/>
              </a:bodyPr>
              <a:lstStyle/>
              <a:p>
                <a:pPr algn="ctr">
                  <a:defRPr lang="en-US" sz="1600" b="1" i="0" u="none" baseline="0">
                    <a:solidFill>
                      <a:srgbClr val="003366"/>
                    </a:solidFill>
                    <a:latin typeface="Calibri"/>
                    <a:ea typeface="Calibri"/>
                    <a:cs typeface="Calibri"/>
                  </a:defRPr>
                </a:pPr>
                <a:endParaRPr lang="en-US"/>
              </a:p>
            </c:txPr>
            <c:showLegendKey val="0"/>
            <c:showVal val="0"/>
            <c:showCatName val="1"/>
            <c:showSerName val="0"/>
            <c:showPercent val="0"/>
            <c:showBubbleSize val="0"/>
            <c:showLeaderLines val="0"/>
            <c:extLst>
              <c:ext xmlns:c15="http://schemas.microsoft.com/office/drawing/2012/chart" uri="{CE6537A1-D6FC-4f65-9D91-7224C49458BB}"/>
            </c:extLst>
          </c:dLbls>
          <c:cat>
            <c:strRef>
              <c:f>Figures!$J$10:$J$12</c:f>
              <c:strCache>
                <c:ptCount val="3"/>
                <c:pt idx="0">
                  <c:v>Pre-event: RISK MANAGEMENT (GOAL 1)</c:v>
                </c:pt>
                <c:pt idx="1">
                  <c:v>Event: EMERGENCY MANAGEMENT (GOAL 2)</c:v>
                </c:pt>
                <c:pt idx="2">
                  <c:v>Post-event: RECOVERY MANAGEMENT (GOAL 3)</c:v>
                </c:pt>
              </c:strCache>
            </c:strRef>
          </c:cat>
          <c:val>
            <c:numRef>
              <c:f>Figures!$K$10:$K$12</c:f>
              <c:numCache>
                <c:formatCode>General</c:formatCode>
                <c:ptCount val="3"/>
                <c:pt idx="0">
                  <c:v>1</c:v>
                </c:pt>
                <c:pt idx="1">
                  <c:v>1</c:v>
                </c:pt>
                <c:pt idx="2">
                  <c:v>1</c:v>
                </c:pt>
              </c:numCache>
            </c:numRef>
          </c:val>
          <c:extLst>
            <c:ext xmlns:c16="http://schemas.microsoft.com/office/drawing/2014/chart" uri="{C3380CC4-5D6E-409C-BE32-E72D297353CC}">
              <c16:uniqueId val="{00000006-A81D-408E-B86E-36F8915F9762}"/>
            </c:ext>
          </c:extLst>
        </c:ser>
        <c:dLbls>
          <c:showLegendKey val="0"/>
          <c:showVal val="0"/>
          <c:showCatName val="0"/>
          <c:showSerName val="0"/>
          <c:showPercent val="0"/>
          <c:showBubbleSize val="0"/>
          <c:showLeaderLines val="0"/>
        </c:dLbls>
        <c:firstSliceAng val="0"/>
        <c:holeSize val="54"/>
      </c:doughnutChart>
      <c:spPr>
        <a:noFill/>
        <a:ln w="25400">
          <a:noFill/>
        </a:ln>
      </c:spPr>
    </c:plotArea>
    <c:plotVisOnly val="1"/>
    <c:dispBlanksAs val="gap"/>
    <c:showDLblsOverMax val="0"/>
  </c:chart>
  <c:spPr>
    <a:solidFill>
      <a:schemeClr val="bg1"/>
    </a:solidFill>
    <a:ln w="9525" cap="flat" cmpd="sng">
      <a:solidFill>
        <a:schemeClr val="tx1">
          <a:lumMod val="15000"/>
          <a:lumOff val="85000"/>
        </a:schemeClr>
      </a:solidFill>
      <a:round/>
    </a:ln>
  </c:spPr>
  <c:txPr>
    <a:bodyPr rot="0" vert="horz"/>
    <a:lstStyle/>
    <a:p>
      <a:pPr>
        <a:defRPr lang="en-US" sz="1000" b="0" i="0" u="none" baseline="0">
          <a:solidFill>
            <a:srgbClr val="000000"/>
          </a:solidFill>
          <a:latin typeface="Calibri"/>
          <a:ea typeface="Calibri"/>
          <a:cs typeface="Calibri"/>
        </a:defRPr>
      </a:pPr>
      <a:endParaRPr lang="en-US"/>
    </a:p>
  </c:txPr>
  <c:printSettings>
    <c:headerFooter/>
    <c:pageMargins b="0.75" l="0.7" r="0.7" t="0.75" header="0.3" footer="0.3"/>
    <c:pageSetup/>
  </c:printSettings>
  <c:userShapes r:id="rId1"/>
</c:chartSpace>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D1'!A1"/></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D2'!A1"/><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D3'!A1"/><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D4'!A1"/><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D5'!A1"/><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D6'!A1"/><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D7'!A1"/><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Sintesi'!A1"/><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3" Type="http://schemas.openxmlformats.org/officeDocument/2006/relationships/hyperlink" Target="#'Overview%20BSI%20&amp;%20CSI'!A1"/><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3.png"/></Relationships>
</file>

<file path=xl/drawings/_rels/drawing1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oneCellAnchor>
    <xdr:from>
      <xdr:col>1</xdr:col>
      <xdr:colOff>47625</xdr:colOff>
      <xdr:row>0</xdr:row>
      <xdr:rowOff>371475</xdr:rowOff>
    </xdr:from>
    <xdr:ext cx="1095375" cy="1000125"/>
    <xdr:pic>
      <xdr:nvPicPr>
        <xdr:cNvPr id="578248" name="3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23850" y="371475"/>
          <a:ext cx="1095375" cy="1000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twoCellAnchor>
    <xdr:from>
      <xdr:col>6</xdr:col>
      <xdr:colOff>218898</xdr:colOff>
      <xdr:row>20</xdr:row>
      <xdr:rowOff>161888</xdr:rowOff>
    </xdr:from>
    <xdr:to>
      <xdr:col>7</xdr:col>
      <xdr:colOff>19095</xdr:colOff>
      <xdr:row>22</xdr:row>
      <xdr:rowOff>85539</xdr:rowOff>
    </xdr:to>
    <xdr:sp macro="" textlink="" fLocksText="0">
      <xdr:nvSpPr>
        <xdr:cNvPr id="3329" name="Rounded Rectangle 9">
          <a:hlinkClick xmlns:r="http://schemas.openxmlformats.org/officeDocument/2006/relationships" r:id="rId1"/>
        </xdr:cNvPr>
        <xdr:cNvSpPr/>
      </xdr:nvSpPr>
      <xdr:spPr>
        <a:xfrm>
          <a:off x="9763125" y="17649825"/>
          <a:ext cx="971550" cy="285750"/>
        </a:xfrm>
        <a:prstGeom prst="roundRect">
          <a:avLst/>
        </a:prstGeom>
        <a:gradFill rotWithShape="1">
          <a:gsLst>
            <a:gs pos="0">
              <a:schemeClr val="accent1">
                <a:tint val="100000"/>
                <a:shade val="100000"/>
                <a:satMod val="130000"/>
              </a:schemeClr>
            </a:gs>
            <a:gs pos="100000">
              <a:schemeClr val="accent1">
                <a:tint val="50000"/>
                <a:shade val="100000"/>
                <a:satMod val="350000"/>
              </a:schemeClr>
            </a:gs>
          </a:gsLst>
          <a:lin ang="16200000"/>
        </a:gradFill>
        <a:ln>
          <a:noFill/>
        </a:ln>
      </xdr:spPr>
      <xdr:style>
        <a:lnRef idx="0">
          <a:schemeClr val="accent1"/>
        </a:lnRef>
        <a:fillRef idx="3">
          <a:schemeClr val="accent1"/>
        </a:fillRef>
        <a:effectRef idx="3">
          <a:schemeClr val="accent1"/>
        </a:effectRef>
        <a:fontRef idx="minor">
          <a:schemeClr val="bg1"/>
        </a:fontRef>
      </xdr:style>
      <xdr:txBody>
        <a:bodyPr vertOverflow="clip" horzOverflow="clip" anchor="ctr"/>
        <a:lstStyle/>
        <a:p>
          <a:pPr algn="ctr"/>
          <a:r>
            <a:rPr lang="en-US"/>
            <a:t>Avanti</a:t>
          </a:r>
        </a:p>
      </xdr:txBody>
    </xdr:sp>
    <xdr:clientData/>
  </xdr:twoCellAnchor>
  <xdr:twoCellAnchor>
    <xdr:from>
      <xdr:col>3</xdr:col>
      <xdr:colOff>1227608</xdr:colOff>
      <xdr:row>6</xdr:row>
      <xdr:rowOff>687833</xdr:rowOff>
    </xdr:from>
    <xdr:to>
      <xdr:col>4</xdr:col>
      <xdr:colOff>3103270</xdr:colOff>
      <xdr:row>8</xdr:row>
      <xdr:rowOff>482041</xdr:rowOff>
    </xdr:to>
    <xdr:sp macro="" textlink="" fLocksText="0">
      <xdr:nvSpPr>
        <xdr:cNvPr id="3330" name="Ring 4"/>
        <xdr:cNvSpPr/>
      </xdr:nvSpPr>
      <xdr:spPr>
        <a:xfrm rot="9975368">
          <a:off x="2284017" y="3008469"/>
          <a:ext cx="3157208" cy="3188572"/>
        </a:xfrm>
        <a:prstGeom prst="donut">
          <a:avLst>
            <a:gd name="adj" fmla="val 18906"/>
          </a:avLst>
        </a:prstGeom>
        <a:gradFill rotWithShape="1">
          <a:gsLst>
            <a:gs pos="0">
              <a:srgbClr val="FF0000">
                <a:lumMod val="90000"/>
                <a:lumOff val="10000"/>
              </a:srgbClr>
            </a:gs>
            <a:gs pos="35000">
              <a:srgbClr val="39870C">
                <a:lumMod val="40000"/>
                <a:lumOff val="60000"/>
              </a:srgbClr>
            </a:gs>
            <a:gs pos="100000">
              <a:srgbClr val="39870C">
                <a:lumMod val="60000"/>
                <a:lumOff val="40000"/>
              </a:srgbClr>
            </a:gs>
          </a:gsLst>
          <a:lin ang="5400000" scaled="1"/>
          <a:tileRect/>
        </a:gradFill>
        <a:ln w="2540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wrap="square" anchor="ctr"/>
        <a:lstStyle/>
        <a:p>
          <a:endParaRPr lang="en-GB"/>
        </a:p>
      </xdr:txBody>
    </xdr:sp>
    <xdr:clientData/>
  </xdr:twoCellAnchor>
  <xdr:oneCellAnchor>
    <xdr:from>
      <xdr:col>4</xdr:col>
      <xdr:colOff>180109</xdr:colOff>
      <xdr:row>6</xdr:row>
      <xdr:rowOff>1762125</xdr:rowOff>
    </xdr:from>
    <xdr:ext cx="2752725" cy="409575"/>
    <xdr:sp macro="" textlink="">
      <xdr:nvSpPr>
        <xdr:cNvPr id="1852675" name="Tekstvak 19"/>
        <xdr:cNvSpPr txBox="1">
          <a:spLocks noChangeArrowheads="1"/>
        </xdr:cNvSpPr>
      </xdr:nvSpPr>
      <xdr:spPr bwMode="auto">
        <a:xfrm rot="10800000">
          <a:off x="2518064" y="4082761"/>
          <a:ext cx="2752725"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45720" tIns="36576" rIns="45720" bIns="0" anchor="t" upright="1">
          <a:spAutoFit/>
        </a:bodyPr>
        <a:lstStyle/>
        <a:p>
          <a:pPr algn="ctr" rtl="0"/>
          <a:r>
            <a:rPr lang="en-US" sz="2400">
              <a:solidFill>
                <a:srgbClr val="000000"/>
              </a:solidFill>
              <a:latin typeface="Verdana"/>
              <a:ea typeface="Verdana"/>
            </a:rPr>
            <a:t>Post-evento</a:t>
          </a:r>
        </a:p>
      </xdr:txBody>
    </xdr:sp>
    <xdr:clientData/>
  </xdr:oneCellAnchor>
  <xdr:twoCellAnchor>
    <xdr:from>
      <xdr:col>4</xdr:col>
      <xdr:colOff>3382677</xdr:colOff>
      <xdr:row>6</xdr:row>
      <xdr:rowOff>1391803</xdr:rowOff>
    </xdr:from>
    <xdr:to>
      <xdr:col>4</xdr:col>
      <xdr:colOff>4895980</xdr:colOff>
      <xdr:row>6</xdr:row>
      <xdr:rowOff>2119052</xdr:rowOff>
    </xdr:to>
    <xdr:sp macro="" textlink="" fLocksText="0">
      <xdr:nvSpPr>
        <xdr:cNvPr id="3332" name="Rounded Rectangle 61"/>
        <xdr:cNvSpPr/>
      </xdr:nvSpPr>
      <xdr:spPr>
        <a:xfrm>
          <a:off x="5715000" y="3714750"/>
          <a:ext cx="1514475" cy="723900"/>
        </a:xfrm>
        <a:prstGeom prst="roundRect">
          <a:avLst/>
        </a:prstGeom>
        <a:solidFill>
          <a:srgbClr val="39870C">
            <a:lumMod val="40000"/>
            <a:lumOff val="60000"/>
          </a:srgbClr>
        </a:solidFill>
        <a:ln w="2540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wrap="square" anchor="ctr"/>
        <a:lstStyle>
          <a:defPPr>
            <a:defRPr lang="nl-NL"/>
          </a:defPPr>
          <a:lvl1pPr algn="l" rtl="0" fontAlgn="base">
            <a:spcBef>
              <a:spcPct val="0"/>
            </a:spcBef>
            <a:spcAft>
              <a:spcPct val="0"/>
            </a:spcAft>
            <a:defRPr kern="1200">
              <a:solidFill>
                <a:srgbClr val="FFFFFF"/>
              </a:solidFill>
              <a:latin typeface="Verdana"/>
              <a:cs typeface="Arial"/>
            </a:defRPr>
          </a:lvl1pPr>
          <a:lvl2pPr marL="457200" algn="l" rtl="0" fontAlgn="base">
            <a:spcBef>
              <a:spcPct val="0"/>
            </a:spcBef>
            <a:spcAft>
              <a:spcPct val="0"/>
            </a:spcAft>
            <a:defRPr kern="1200">
              <a:solidFill>
                <a:srgbClr val="FFFFFF"/>
              </a:solidFill>
              <a:latin typeface="Verdana"/>
              <a:cs typeface="Arial"/>
            </a:defRPr>
          </a:lvl2pPr>
          <a:lvl3pPr marL="914400" algn="l" rtl="0" fontAlgn="base">
            <a:spcBef>
              <a:spcPct val="0"/>
            </a:spcBef>
            <a:spcAft>
              <a:spcPct val="0"/>
            </a:spcAft>
            <a:defRPr kern="1200">
              <a:solidFill>
                <a:srgbClr val="FFFFFF"/>
              </a:solidFill>
              <a:latin typeface="Verdana"/>
              <a:cs typeface="Arial"/>
            </a:defRPr>
          </a:lvl3pPr>
          <a:lvl4pPr marL="1371600" algn="l" rtl="0" fontAlgn="base">
            <a:spcBef>
              <a:spcPct val="0"/>
            </a:spcBef>
            <a:spcAft>
              <a:spcPct val="0"/>
            </a:spcAft>
            <a:defRPr kern="1200">
              <a:solidFill>
                <a:srgbClr val="FFFFFF"/>
              </a:solidFill>
              <a:latin typeface="Verdana"/>
              <a:cs typeface="Arial"/>
            </a:defRPr>
          </a:lvl4pPr>
          <a:lvl5pPr marL="1828800" algn="l" rtl="0" fontAlgn="base">
            <a:spcBef>
              <a:spcPct val="0"/>
            </a:spcBef>
            <a:spcAft>
              <a:spcPct val="0"/>
            </a:spcAft>
            <a:defRPr kern="1200">
              <a:solidFill>
                <a:srgbClr val="FFFFFF"/>
              </a:solidFill>
              <a:latin typeface="Verdana"/>
              <a:cs typeface="Arial"/>
            </a:defRPr>
          </a:lvl5pPr>
          <a:lvl6pPr marL="2286000" algn="l" defTabSz="914400" rtl="0" eaLnBrk="1" latinLnBrk="0" hangingPunct="1">
            <a:defRPr kern="1200">
              <a:solidFill>
                <a:srgbClr val="FFFFFF"/>
              </a:solidFill>
              <a:latin typeface="Verdana"/>
              <a:cs typeface="Arial"/>
            </a:defRPr>
          </a:lvl6pPr>
          <a:lvl7pPr marL="2743200" algn="l" defTabSz="914400" rtl="0" eaLnBrk="1" latinLnBrk="0" hangingPunct="1">
            <a:defRPr kern="1200">
              <a:solidFill>
                <a:srgbClr val="FFFFFF"/>
              </a:solidFill>
              <a:latin typeface="Verdana"/>
              <a:cs typeface="Arial"/>
            </a:defRPr>
          </a:lvl7pPr>
          <a:lvl8pPr marL="3200400" algn="l" defTabSz="914400" rtl="0" eaLnBrk="1" latinLnBrk="0" hangingPunct="1">
            <a:defRPr kern="1200">
              <a:solidFill>
                <a:srgbClr val="FFFFFF"/>
              </a:solidFill>
              <a:latin typeface="Verdana"/>
              <a:cs typeface="Arial"/>
            </a:defRPr>
          </a:lvl8pPr>
          <a:lvl9pPr marL="3657600" algn="l" defTabSz="914400" rtl="0" eaLnBrk="1" latinLnBrk="0" hangingPunct="1">
            <a:defRPr kern="1200">
              <a:solidFill>
                <a:srgbClr val="FFFFFF"/>
              </a:solidFill>
              <a:latin typeface="Verdana"/>
              <a:cs typeface="Arial"/>
            </a:defRPr>
          </a:lvl9pPr>
        </a:lstStyle>
        <a:p>
          <a:r>
            <a:rPr lang="en-GB" sz="1200">
              <a:solidFill>
                <a:srgbClr val="000000"/>
              </a:solidFill>
              <a:latin typeface="Tahoma" pitchFamily="34"/>
              <a:ea typeface="Tahoma"/>
              <a:cs typeface="Tahoma"/>
            </a:rPr>
            <a:t>3. Sorveglianza</a:t>
          </a:r>
          <a:r>
            <a:rPr lang="en-US" sz="1200"/>
            <a:t>
</a:t>
          </a:r>
        </a:p>
      </xdr:txBody>
    </xdr:sp>
    <xdr:clientData/>
  </xdr:twoCellAnchor>
  <xdr:twoCellAnchor>
    <xdr:from>
      <xdr:col>4</xdr:col>
      <xdr:colOff>1370874</xdr:colOff>
      <xdr:row>8</xdr:row>
      <xdr:rowOff>754559</xdr:rowOff>
    </xdr:from>
    <xdr:to>
      <xdr:col>4</xdr:col>
      <xdr:colOff>2884177</xdr:colOff>
      <xdr:row>8</xdr:row>
      <xdr:rowOff>1468487</xdr:rowOff>
    </xdr:to>
    <xdr:sp macro="" textlink="" fLocksText="0">
      <xdr:nvSpPr>
        <xdr:cNvPr id="3333" name="Rounded Rectangle 62"/>
        <xdr:cNvSpPr/>
      </xdr:nvSpPr>
      <xdr:spPr>
        <a:xfrm>
          <a:off x="3705225" y="6477000"/>
          <a:ext cx="1514475" cy="714375"/>
        </a:xfrm>
        <a:prstGeom prst="roundRect">
          <a:avLst/>
        </a:prstGeom>
        <a:solidFill>
          <a:srgbClr val="FF3300"/>
        </a:solidFill>
        <a:ln w="9525" cap="flat" cmpd="sng" algn="ctr">
          <a:noFill/>
          <a:prstDash val="solid"/>
        </a:ln>
        <a:effectLst/>
      </xdr:spPr>
      <xdr:style>
        <a:lnRef idx="1">
          <a:schemeClr val="tx1"/>
        </a:lnRef>
        <a:fillRef idx="2">
          <a:schemeClr val="tx1"/>
        </a:fillRef>
        <a:effectRef idx="1">
          <a:schemeClr val="tx1"/>
        </a:effectRef>
        <a:fontRef idx="minor">
          <a:schemeClr val="tx1"/>
        </a:fontRef>
      </xdr:style>
      <xdr:txBody>
        <a:bodyPr wrap="square" anchor="t"/>
        <a:lstStyle>
          <a:defPPr>
            <a:defRPr lang="nl-NL"/>
          </a:defPPr>
          <a:lvl1pPr algn="l" rtl="0" fontAlgn="base">
            <a:spcBef>
              <a:spcPct val="0"/>
            </a:spcBef>
            <a:spcAft>
              <a:spcPct val="0"/>
            </a:spcAft>
            <a:defRPr kern="1200">
              <a:solidFill>
                <a:srgbClr val="000000"/>
              </a:solidFill>
              <a:latin typeface="Verdana"/>
              <a:cs typeface="Arial"/>
            </a:defRPr>
          </a:lvl1pPr>
          <a:lvl2pPr marL="457200" algn="l" rtl="0" fontAlgn="base">
            <a:spcBef>
              <a:spcPct val="0"/>
            </a:spcBef>
            <a:spcAft>
              <a:spcPct val="0"/>
            </a:spcAft>
            <a:defRPr kern="1200">
              <a:solidFill>
                <a:srgbClr val="000000"/>
              </a:solidFill>
              <a:latin typeface="Verdana"/>
              <a:cs typeface="Arial"/>
            </a:defRPr>
          </a:lvl2pPr>
          <a:lvl3pPr marL="914400" algn="l" rtl="0" fontAlgn="base">
            <a:spcBef>
              <a:spcPct val="0"/>
            </a:spcBef>
            <a:spcAft>
              <a:spcPct val="0"/>
            </a:spcAft>
            <a:defRPr kern="1200">
              <a:solidFill>
                <a:srgbClr val="000000"/>
              </a:solidFill>
              <a:latin typeface="Verdana"/>
              <a:cs typeface="Arial"/>
            </a:defRPr>
          </a:lvl3pPr>
          <a:lvl4pPr marL="1371600" algn="l" rtl="0" fontAlgn="base">
            <a:spcBef>
              <a:spcPct val="0"/>
            </a:spcBef>
            <a:spcAft>
              <a:spcPct val="0"/>
            </a:spcAft>
            <a:defRPr kern="1200">
              <a:solidFill>
                <a:srgbClr val="000000"/>
              </a:solidFill>
              <a:latin typeface="Verdana"/>
              <a:cs typeface="Arial"/>
            </a:defRPr>
          </a:lvl4pPr>
          <a:lvl5pPr marL="1828800" algn="l" rtl="0" fontAlgn="base">
            <a:spcBef>
              <a:spcPct val="0"/>
            </a:spcBef>
            <a:spcAft>
              <a:spcPct val="0"/>
            </a:spcAft>
            <a:defRPr kern="1200">
              <a:solidFill>
                <a:srgbClr val="000000"/>
              </a:solidFill>
              <a:latin typeface="Verdana"/>
              <a:cs typeface="Arial"/>
            </a:defRPr>
          </a:lvl5pPr>
          <a:lvl6pPr marL="2286000" algn="l" defTabSz="914400" rtl="0" eaLnBrk="1" latinLnBrk="0" hangingPunct="1">
            <a:defRPr kern="1200">
              <a:solidFill>
                <a:srgbClr val="000000"/>
              </a:solidFill>
              <a:latin typeface="Verdana"/>
              <a:cs typeface="Arial"/>
            </a:defRPr>
          </a:lvl6pPr>
          <a:lvl7pPr marL="2743200" algn="l" defTabSz="914400" rtl="0" eaLnBrk="1" latinLnBrk="0" hangingPunct="1">
            <a:defRPr kern="1200">
              <a:solidFill>
                <a:srgbClr val="000000"/>
              </a:solidFill>
              <a:latin typeface="Verdana"/>
              <a:cs typeface="Arial"/>
            </a:defRPr>
          </a:lvl7pPr>
          <a:lvl8pPr marL="3200400" algn="l" defTabSz="914400" rtl="0" eaLnBrk="1" latinLnBrk="0" hangingPunct="1">
            <a:defRPr kern="1200">
              <a:solidFill>
                <a:srgbClr val="000000"/>
              </a:solidFill>
              <a:latin typeface="Verdana"/>
              <a:cs typeface="Arial"/>
            </a:defRPr>
          </a:lvl8pPr>
          <a:lvl9pPr marL="3657600" algn="l" defTabSz="914400" rtl="0" eaLnBrk="1" latinLnBrk="0" hangingPunct="1">
            <a:defRPr kern="1200">
              <a:solidFill>
                <a:srgbClr val="000000"/>
              </a:solidFill>
              <a:latin typeface="Verdana"/>
              <a:cs typeface="Arial"/>
            </a:defRPr>
          </a:lvl9pPr>
        </a:lstStyle>
        <a:p>
          <a:r>
            <a:rPr lang="en-GB" sz="1200" b="1">
              <a:solidFill>
                <a:srgbClr val="FFFFFF"/>
              </a:solidFill>
              <a:latin typeface="Tahoma" pitchFamily="34"/>
              <a:ea typeface="Tahoma"/>
              <a:cs typeface="Tahoma"/>
            </a:rPr>
            <a:t>5. Gestione di rischi e crisi</a:t>
          </a:r>
          <a:r>
            <a:rPr lang="en-US" sz="1200"/>
            <a:t>
</a:t>
          </a:r>
        </a:p>
      </xdr:txBody>
    </xdr:sp>
    <xdr:clientData/>
  </xdr:twoCellAnchor>
  <xdr:twoCellAnchor>
    <xdr:from>
      <xdr:col>4</xdr:col>
      <xdr:colOff>3228380</xdr:colOff>
      <xdr:row>6</xdr:row>
      <xdr:rowOff>3009305</xdr:rowOff>
    </xdr:from>
    <xdr:to>
      <xdr:col>4</xdr:col>
      <xdr:colOff>4735748</xdr:colOff>
      <xdr:row>8</xdr:row>
      <xdr:rowOff>340407</xdr:rowOff>
    </xdr:to>
    <xdr:sp macro="" textlink="" fLocksText="0">
      <xdr:nvSpPr>
        <xdr:cNvPr id="3334" name="Rounded Rectangle 63"/>
        <xdr:cNvSpPr/>
      </xdr:nvSpPr>
      <xdr:spPr>
        <a:xfrm>
          <a:off x="5562600" y="5334000"/>
          <a:ext cx="1504950" cy="733425"/>
        </a:xfrm>
        <a:prstGeom prst="roundRect">
          <a:avLst/>
        </a:prstGeom>
        <a:gradFill rotWithShape="1">
          <a:gsLst>
            <a:gs pos="50000">
              <a:srgbClr val="39870C">
                <a:lumMod val="40000"/>
                <a:lumOff val="60000"/>
              </a:srgbClr>
            </a:gs>
            <a:gs pos="82000">
              <a:srgbClr val="FF3300"/>
            </a:gs>
            <a:gs pos="100000">
              <a:srgbClr val="FF3300"/>
            </a:gs>
          </a:gsLst>
          <a:lin ang="8100000" scaled="1"/>
          <a:tileRect/>
        </a:gradFill>
        <a:ln w="9525" cap="flat" cmpd="sng" algn="ctr">
          <a:noFill/>
          <a:prstDash val="solid"/>
        </a:ln>
        <a:effectLst/>
      </xdr:spPr>
      <xdr:style>
        <a:lnRef idx="1">
          <a:schemeClr val="tx1"/>
        </a:lnRef>
        <a:fillRef idx="2">
          <a:schemeClr val="tx1"/>
        </a:fillRef>
        <a:effectRef idx="1">
          <a:schemeClr val="tx1"/>
        </a:effectRef>
        <a:fontRef idx="minor">
          <a:schemeClr val="tx1"/>
        </a:fontRef>
      </xdr:style>
      <xdr:txBody>
        <a:bodyPr wrap="square" anchor="ctr"/>
        <a:lstStyle>
          <a:defPPr>
            <a:defRPr lang="nl-NL"/>
          </a:defPPr>
          <a:lvl1pPr algn="l" rtl="0" fontAlgn="base">
            <a:spcBef>
              <a:spcPct val="0"/>
            </a:spcBef>
            <a:spcAft>
              <a:spcPct val="0"/>
            </a:spcAft>
            <a:defRPr kern="1200">
              <a:solidFill>
                <a:srgbClr val="000000"/>
              </a:solidFill>
              <a:latin typeface="Verdana"/>
              <a:cs typeface="Arial"/>
            </a:defRPr>
          </a:lvl1pPr>
          <a:lvl2pPr marL="457200" algn="l" rtl="0" fontAlgn="base">
            <a:spcBef>
              <a:spcPct val="0"/>
            </a:spcBef>
            <a:spcAft>
              <a:spcPct val="0"/>
            </a:spcAft>
            <a:defRPr kern="1200">
              <a:solidFill>
                <a:srgbClr val="000000"/>
              </a:solidFill>
              <a:latin typeface="Verdana"/>
              <a:cs typeface="Arial"/>
            </a:defRPr>
          </a:lvl2pPr>
          <a:lvl3pPr marL="914400" algn="l" rtl="0" fontAlgn="base">
            <a:spcBef>
              <a:spcPct val="0"/>
            </a:spcBef>
            <a:spcAft>
              <a:spcPct val="0"/>
            </a:spcAft>
            <a:defRPr kern="1200">
              <a:solidFill>
                <a:srgbClr val="000000"/>
              </a:solidFill>
              <a:latin typeface="Verdana"/>
              <a:cs typeface="Arial"/>
            </a:defRPr>
          </a:lvl3pPr>
          <a:lvl4pPr marL="1371600" algn="l" rtl="0" fontAlgn="base">
            <a:spcBef>
              <a:spcPct val="0"/>
            </a:spcBef>
            <a:spcAft>
              <a:spcPct val="0"/>
            </a:spcAft>
            <a:defRPr kern="1200">
              <a:solidFill>
                <a:srgbClr val="000000"/>
              </a:solidFill>
              <a:latin typeface="Verdana"/>
              <a:cs typeface="Arial"/>
            </a:defRPr>
          </a:lvl4pPr>
          <a:lvl5pPr marL="1828800" algn="l" rtl="0" fontAlgn="base">
            <a:spcBef>
              <a:spcPct val="0"/>
            </a:spcBef>
            <a:spcAft>
              <a:spcPct val="0"/>
            </a:spcAft>
            <a:defRPr kern="1200">
              <a:solidFill>
                <a:srgbClr val="000000"/>
              </a:solidFill>
              <a:latin typeface="Verdana"/>
              <a:cs typeface="Arial"/>
            </a:defRPr>
          </a:lvl5pPr>
          <a:lvl6pPr marL="2286000" algn="l" defTabSz="914400" rtl="0" eaLnBrk="1" latinLnBrk="0" hangingPunct="1">
            <a:defRPr kern="1200">
              <a:solidFill>
                <a:srgbClr val="000000"/>
              </a:solidFill>
              <a:latin typeface="Verdana"/>
              <a:cs typeface="Arial"/>
            </a:defRPr>
          </a:lvl6pPr>
          <a:lvl7pPr marL="2743200" algn="l" defTabSz="914400" rtl="0" eaLnBrk="1" latinLnBrk="0" hangingPunct="1">
            <a:defRPr kern="1200">
              <a:solidFill>
                <a:srgbClr val="000000"/>
              </a:solidFill>
              <a:latin typeface="Verdana"/>
              <a:cs typeface="Arial"/>
            </a:defRPr>
          </a:lvl7pPr>
          <a:lvl8pPr marL="3200400" algn="l" defTabSz="914400" rtl="0" eaLnBrk="1" latinLnBrk="0" hangingPunct="1">
            <a:defRPr kern="1200">
              <a:solidFill>
                <a:srgbClr val="000000"/>
              </a:solidFill>
              <a:latin typeface="Verdana"/>
              <a:cs typeface="Arial"/>
            </a:defRPr>
          </a:lvl8pPr>
          <a:lvl9pPr marL="3657600" algn="l" defTabSz="914400" rtl="0" eaLnBrk="1" latinLnBrk="0" hangingPunct="1">
            <a:defRPr kern="1200">
              <a:solidFill>
                <a:srgbClr val="000000"/>
              </a:solidFill>
              <a:latin typeface="Verdana"/>
              <a:cs typeface="Arial"/>
            </a:defRPr>
          </a:lvl9pPr>
        </a:lstStyle>
        <a:p>
          <a:r>
            <a:rPr lang="en-GB" sz="1200">
              <a:solidFill>
                <a:srgbClr val="000000"/>
              </a:solidFill>
              <a:latin typeface="Tahoma" pitchFamily="34"/>
              <a:ea typeface="Tahoma"/>
              <a:cs typeface="Tahoma"/>
            </a:rPr>
            <a:t>4. Valutazione dei rischi</a:t>
          </a:r>
          <a:r>
            <a:rPr lang="en-US" sz="1200"/>
            <a:t>
</a:t>
          </a:r>
        </a:p>
      </xdr:txBody>
    </xdr:sp>
    <xdr:clientData/>
  </xdr:twoCellAnchor>
  <xdr:twoCellAnchor>
    <xdr:from>
      <xdr:col>2</xdr:col>
      <xdr:colOff>0</xdr:colOff>
      <xdr:row>6</xdr:row>
      <xdr:rowOff>1730350</xdr:rowOff>
    </xdr:from>
    <xdr:to>
      <xdr:col>3</xdr:col>
      <xdr:colOff>980524</xdr:colOff>
      <xdr:row>6</xdr:row>
      <xdr:rowOff>2457599</xdr:rowOff>
    </xdr:to>
    <xdr:sp macro="" textlink="" fLocksText="0">
      <xdr:nvSpPr>
        <xdr:cNvPr id="3335" name="Rounded Rectangle 64"/>
        <xdr:cNvSpPr/>
      </xdr:nvSpPr>
      <xdr:spPr>
        <a:xfrm>
          <a:off x="514350" y="4057650"/>
          <a:ext cx="1524000" cy="723900"/>
        </a:xfrm>
        <a:prstGeom prst="roundRect">
          <a:avLst/>
        </a:prstGeom>
        <a:solidFill>
          <a:srgbClr val="39870C">
            <a:lumMod val="40000"/>
            <a:lumOff val="60000"/>
          </a:srgbClr>
        </a:solidFill>
        <a:ln w="2540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wrap="square" anchor="t"/>
        <a:lstStyle>
          <a:defPPr>
            <a:defRPr lang="nl-NL"/>
          </a:defPPr>
          <a:lvl1pPr algn="l" rtl="0" fontAlgn="base">
            <a:spcBef>
              <a:spcPct val="0"/>
            </a:spcBef>
            <a:spcAft>
              <a:spcPct val="0"/>
            </a:spcAft>
            <a:defRPr kern="1200">
              <a:solidFill>
                <a:srgbClr val="FFFFFF"/>
              </a:solidFill>
              <a:latin typeface="Verdana"/>
              <a:cs typeface="Arial"/>
            </a:defRPr>
          </a:lvl1pPr>
          <a:lvl2pPr marL="457200" algn="l" rtl="0" fontAlgn="base">
            <a:spcBef>
              <a:spcPct val="0"/>
            </a:spcBef>
            <a:spcAft>
              <a:spcPct val="0"/>
            </a:spcAft>
            <a:defRPr kern="1200">
              <a:solidFill>
                <a:srgbClr val="FFFFFF"/>
              </a:solidFill>
              <a:latin typeface="Verdana"/>
              <a:cs typeface="Arial"/>
            </a:defRPr>
          </a:lvl2pPr>
          <a:lvl3pPr marL="914400" algn="l" rtl="0" fontAlgn="base">
            <a:spcBef>
              <a:spcPct val="0"/>
            </a:spcBef>
            <a:spcAft>
              <a:spcPct val="0"/>
            </a:spcAft>
            <a:defRPr kern="1200">
              <a:solidFill>
                <a:srgbClr val="FFFFFF"/>
              </a:solidFill>
              <a:latin typeface="Verdana"/>
              <a:cs typeface="Arial"/>
            </a:defRPr>
          </a:lvl3pPr>
          <a:lvl4pPr marL="1371600" algn="l" rtl="0" fontAlgn="base">
            <a:spcBef>
              <a:spcPct val="0"/>
            </a:spcBef>
            <a:spcAft>
              <a:spcPct val="0"/>
            </a:spcAft>
            <a:defRPr kern="1200">
              <a:solidFill>
                <a:srgbClr val="FFFFFF"/>
              </a:solidFill>
              <a:latin typeface="Verdana"/>
              <a:cs typeface="Arial"/>
            </a:defRPr>
          </a:lvl4pPr>
          <a:lvl5pPr marL="1828800" algn="l" rtl="0" fontAlgn="base">
            <a:spcBef>
              <a:spcPct val="0"/>
            </a:spcBef>
            <a:spcAft>
              <a:spcPct val="0"/>
            </a:spcAft>
            <a:defRPr kern="1200">
              <a:solidFill>
                <a:srgbClr val="FFFFFF"/>
              </a:solidFill>
              <a:latin typeface="Verdana"/>
              <a:cs typeface="Arial"/>
            </a:defRPr>
          </a:lvl5pPr>
          <a:lvl6pPr marL="2286000" algn="l" defTabSz="914400" rtl="0" eaLnBrk="1" latinLnBrk="0" hangingPunct="1">
            <a:defRPr kern="1200">
              <a:solidFill>
                <a:srgbClr val="FFFFFF"/>
              </a:solidFill>
              <a:latin typeface="Verdana"/>
              <a:cs typeface="Arial"/>
            </a:defRPr>
          </a:lvl6pPr>
          <a:lvl7pPr marL="2743200" algn="l" defTabSz="914400" rtl="0" eaLnBrk="1" latinLnBrk="0" hangingPunct="1">
            <a:defRPr kern="1200">
              <a:solidFill>
                <a:srgbClr val="FFFFFF"/>
              </a:solidFill>
              <a:latin typeface="Verdana"/>
              <a:cs typeface="Arial"/>
            </a:defRPr>
          </a:lvl7pPr>
          <a:lvl8pPr marL="3200400" algn="l" defTabSz="914400" rtl="0" eaLnBrk="1" latinLnBrk="0" hangingPunct="1">
            <a:defRPr kern="1200">
              <a:solidFill>
                <a:srgbClr val="FFFFFF"/>
              </a:solidFill>
              <a:latin typeface="Verdana"/>
              <a:cs typeface="Arial"/>
            </a:defRPr>
          </a:lvl8pPr>
          <a:lvl9pPr marL="3657600" algn="l" defTabSz="914400" rtl="0" eaLnBrk="1" latinLnBrk="0" hangingPunct="1">
            <a:defRPr kern="1200">
              <a:solidFill>
                <a:srgbClr val="FFFFFF"/>
              </a:solidFill>
              <a:latin typeface="Verdana"/>
              <a:cs typeface="Arial"/>
            </a:defRPr>
          </a:lvl9pPr>
        </a:lstStyle>
        <a:p>
          <a:r>
            <a:rPr lang="en-GB" sz="1200">
              <a:solidFill>
                <a:srgbClr val="000000"/>
              </a:solidFill>
              <a:latin typeface="Tahoma" pitchFamily="34"/>
              <a:ea typeface="Tahoma"/>
              <a:cs typeface="Tahoma"/>
            </a:rPr>
            <a:t>7. Attuazione degli insegnamenti appresi</a:t>
          </a:r>
          <a:r>
            <a:rPr lang="en-US" sz="1200"/>
            <a:t>
</a:t>
          </a:r>
        </a:p>
      </xdr:txBody>
    </xdr:sp>
    <xdr:clientData/>
  </xdr:twoCellAnchor>
  <xdr:twoCellAnchor>
    <xdr:from>
      <xdr:col>2</xdr:col>
      <xdr:colOff>504751</xdr:colOff>
      <xdr:row>8</xdr:row>
      <xdr:rowOff>220563</xdr:rowOff>
    </xdr:from>
    <xdr:to>
      <xdr:col>4</xdr:col>
      <xdr:colOff>201774</xdr:colOff>
      <xdr:row>8</xdr:row>
      <xdr:rowOff>934492</xdr:rowOff>
    </xdr:to>
    <xdr:sp macro="" textlink="" fLocksText="0">
      <xdr:nvSpPr>
        <xdr:cNvPr id="3336" name="Rounded Rectangle 65"/>
        <xdr:cNvSpPr/>
      </xdr:nvSpPr>
      <xdr:spPr>
        <a:xfrm>
          <a:off x="1019175" y="5943600"/>
          <a:ext cx="1514475" cy="714375"/>
        </a:xfrm>
        <a:prstGeom prst="roundRect">
          <a:avLst/>
        </a:prstGeom>
        <a:solidFill>
          <a:srgbClr val="39870C">
            <a:lumMod val="40000"/>
            <a:lumOff val="60000"/>
          </a:srgbClr>
        </a:solidFill>
        <a:ln w="9525" cap="flat" cmpd="sng" algn="ctr">
          <a:noFill/>
          <a:prstDash val="solid"/>
        </a:ln>
        <a:effectLst/>
      </xdr:spPr>
      <xdr:style>
        <a:lnRef idx="1">
          <a:schemeClr val="tx1"/>
        </a:lnRef>
        <a:fillRef idx="2">
          <a:schemeClr val="tx1"/>
        </a:fillRef>
        <a:effectRef idx="1">
          <a:schemeClr val="tx1"/>
        </a:effectRef>
        <a:fontRef idx="minor">
          <a:schemeClr val="tx1"/>
        </a:fontRef>
      </xdr:style>
      <xdr:txBody>
        <a:bodyPr wrap="square" anchor="t"/>
        <a:lstStyle>
          <a:defPPr>
            <a:defRPr lang="nl-NL"/>
          </a:defPPr>
          <a:lvl1pPr algn="l" rtl="0" fontAlgn="base">
            <a:spcBef>
              <a:spcPct val="0"/>
            </a:spcBef>
            <a:spcAft>
              <a:spcPct val="0"/>
            </a:spcAft>
            <a:defRPr kern="1200">
              <a:solidFill>
                <a:srgbClr val="000000"/>
              </a:solidFill>
              <a:latin typeface="Verdana"/>
              <a:cs typeface="Arial"/>
            </a:defRPr>
          </a:lvl1pPr>
          <a:lvl2pPr marL="457200" algn="l" rtl="0" fontAlgn="base">
            <a:spcBef>
              <a:spcPct val="0"/>
            </a:spcBef>
            <a:spcAft>
              <a:spcPct val="0"/>
            </a:spcAft>
            <a:defRPr kern="1200">
              <a:solidFill>
                <a:srgbClr val="000000"/>
              </a:solidFill>
              <a:latin typeface="Verdana"/>
              <a:cs typeface="Arial"/>
            </a:defRPr>
          </a:lvl2pPr>
          <a:lvl3pPr marL="914400" algn="l" rtl="0" fontAlgn="base">
            <a:spcBef>
              <a:spcPct val="0"/>
            </a:spcBef>
            <a:spcAft>
              <a:spcPct val="0"/>
            </a:spcAft>
            <a:defRPr kern="1200">
              <a:solidFill>
                <a:srgbClr val="000000"/>
              </a:solidFill>
              <a:latin typeface="Verdana"/>
              <a:cs typeface="Arial"/>
            </a:defRPr>
          </a:lvl3pPr>
          <a:lvl4pPr marL="1371600" algn="l" rtl="0" fontAlgn="base">
            <a:spcBef>
              <a:spcPct val="0"/>
            </a:spcBef>
            <a:spcAft>
              <a:spcPct val="0"/>
            </a:spcAft>
            <a:defRPr kern="1200">
              <a:solidFill>
                <a:srgbClr val="000000"/>
              </a:solidFill>
              <a:latin typeface="Verdana"/>
              <a:cs typeface="Arial"/>
            </a:defRPr>
          </a:lvl4pPr>
          <a:lvl5pPr marL="1828800" algn="l" rtl="0" fontAlgn="base">
            <a:spcBef>
              <a:spcPct val="0"/>
            </a:spcBef>
            <a:spcAft>
              <a:spcPct val="0"/>
            </a:spcAft>
            <a:defRPr kern="1200">
              <a:solidFill>
                <a:srgbClr val="000000"/>
              </a:solidFill>
              <a:latin typeface="Verdana"/>
              <a:cs typeface="Arial"/>
            </a:defRPr>
          </a:lvl5pPr>
          <a:lvl6pPr marL="2286000" algn="l" defTabSz="914400" rtl="0" eaLnBrk="1" latinLnBrk="0" hangingPunct="1">
            <a:defRPr kern="1200">
              <a:solidFill>
                <a:srgbClr val="000000"/>
              </a:solidFill>
              <a:latin typeface="Verdana"/>
              <a:cs typeface="Arial"/>
            </a:defRPr>
          </a:lvl6pPr>
          <a:lvl7pPr marL="2743200" algn="l" defTabSz="914400" rtl="0" eaLnBrk="1" latinLnBrk="0" hangingPunct="1">
            <a:defRPr kern="1200">
              <a:solidFill>
                <a:srgbClr val="000000"/>
              </a:solidFill>
              <a:latin typeface="Verdana"/>
              <a:cs typeface="Arial"/>
            </a:defRPr>
          </a:lvl7pPr>
          <a:lvl8pPr marL="3200400" algn="l" defTabSz="914400" rtl="0" eaLnBrk="1" latinLnBrk="0" hangingPunct="1">
            <a:defRPr kern="1200">
              <a:solidFill>
                <a:srgbClr val="000000"/>
              </a:solidFill>
              <a:latin typeface="Verdana"/>
              <a:cs typeface="Arial"/>
            </a:defRPr>
          </a:lvl8pPr>
          <a:lvl9pPr marL="3657600" algn="l" defTabSz="914400" rtl="0" eaLnBrk="1" latinLnBrk="0" hangingPunct="1">
            <a:defRPr kern="1200">
              <a:solidFill>
                <a:srgbClr val="000000"/>
              </a:solidFill>
              <a:latin typeface="Verdana"/>
              <a:cs typeface="Arial"/>
            </a:defRPr>
          </a:lvl9pPr>
        </a:lstStyle>
        <a:p>
          <a:r>
            <a:rPr lang="en-GB" sz="1200">
              <a:solidFill>
                <a:srgbClr val="000000"/>
              </a:solidFill>
              <a:latin typeface="Tahoma" pitchFamily="34"/>
              <a:ea typeface="Tahoma"/>
              <a:cs typeface="Tahoma"/>
            </a:rPr>
            <a:t>6. Valutazione post-evento</a:t>
          </a:r>
          <a:r>
            <a:rPr lang="en-US" sz="1200"/>
            <a:t>
</a:t>
          </a:r>
        </a:p>
      </xdr:txBody>
    </xdr:sp>
    <xdr:clientData/>
  </xdr:twoCellAnchor>
  <xdr:oneCellAnchor>
    <xdr:from>
      <xdr:col>4</xdr:col>
      <xdr:colOff>1117023</xdr:colOff>
      <xdr:row>7</xdr:row>
      <xdr:rowOff>12988</xdr:rowOff>
    </xdr:from>
    <xdr:ext cx="1466850" cy="419100"/>
    <xdr:sp macro="" textlink="">
      <xdr:nvSpPr>
        <xdr:cNvPr id="1852682" name="Tekstvak 19"/>
        <xdr:cNvSpPr txBox="1">
          <a:spLocks noChangeArrowheads="1"/>
        </xdr:cNvSpPr>
      </xdr:nvSpPr>
      <xdr:spPr bwMode="auto">
        <a:xfrm rot="-2179498">
          <a:off x="3454978" y="5537488"/>
          <a:ext cx="146685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36576" rIns="45720" bIns="0" anchor="t" upright="1">
          <a:spAutoFit/>
        </a:bodyPr>
        <a:lstStyle/>
        <a:p>
          <a:pPr algn="r" rtl="0"/>
          <a:r>
            <a:rPr lang="en-US" sz="2400" b="1">
              <a:solidFill>
                <a:srgbClr val="FFFFFF"/>
              </a:solidFill>
              <a:latin typeface="Verdana"/>
              <a:ea typeface="Verdana"/>
            </a:rPr>
            <a:t>Evento	</a:t>
          </a:r>
        </a:p>
      </xdr:txBody>
    </xdr:sp>
    <xdr:clientData/>
  </xdr:oneCellAnchor>
  <xdr:twoCellAnchor>
    <xdr:from>
      <xdr:col>4</xdr:col>
      <xdr:colOff>2160166</xdr:colOff>
      <xdr:row>6</xdr:row>
      <xdr:rowOff>0</xdr:rowOff>
    </xdr:from>
    <xdr:to>
      <xdr:col>4</xdr:col>
      <xdr:colOff>3673469</xdr:colOff>
      <xdr:row>6</xdr:row>
      <xdr:rowOff>727249</xdr:rowOff>
    </xdr:to>
    <xdr:sp macro="" textlink="" fLocksText="0">
      <xdr:nvSpPr>
        <xdr:cNvPr id="3339" name="Rounded Rectangle 68"/>
        <xdr:cNvSpPr/>
      </xdr:nvSpPr>
      <xdr:spPr>
        <a:xfrm>
          <a:off x="4495800" y="2324100"/>
          <a:ext cx="1514475" cy="723900"/>
        </a:xfrm>
        <a:prstGeom prst="roundRect">
          <a:avLst/>
        </a:prstGeom>
        <a:solidFill>
          <a:srgbClr val="39870C">
            <a:lumMod val="40000"/>
            <a:lumOff val="60000"/>
          </a:srgbClr>
        </a:solidFill>
        <a:ln w="2540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wrap="square" anchor="t"/>
        <a:lstStyle>
          <a:defPPr>
            <a:defRPr lang="nl-NL"/>
          </a:defPPr>
          <a:lvl1pPr algn="l" rtl="0" fontAlgn="base">
            <a:spcBef>
              <a:spcPct val="0"/>
            </a:spcBef>
            <a:spcAft>
              <a:spcPct val="0"/>
            </a:spcAft>
            <a:defRPr kern="1200">
              <a:solidFill>
                <a:srgbClr val="FFFFFF"/>
              </a:solidFill>
              <a:latin typeface="Verdana"/>
              <a:cs typeface="Arial"/>
            </a:defRPr>
          </a:lvl1pPr>
          <a:lvl2pPr marL="457200" algn="l" rtl="0" fontAlgn="base">
            <a:spcBef>
              <a:spcPct val="0"/>
            </a:spcBef>
            <a:spcAft>
              <a:spcPct val="0"/>
            </a:spcAft>
            <a:defRPr kern="1200">
              <a:solidFill>
                <a:srgbClr val="FFFFFF"/>
              </a:solidFill>
              <a:latin typeface="Verdana"/>
              <a:cs typeface="Arial"/>
            </a:defRPr>
          </a:lvl2pPr>
          <a:lvl3pPr marL="914400" algn="l" rtl="0" fontAlgn="base">
            <a:spcBef>
              <a:spcPct val="0"/>
            </a:spcBef>
            <a:spcAft>
              <a:spcPct val="0"/>
            </a:spcAft>
            <a:defRPr kern="1200">
              <a:solidFill>
                <a:srgbClr val="FFFFFF"/>
              </a:solidFill>
              <a:latin typeface="Verdana"/>
              <a:cs typeface="Arial"/>
            </a:defRPr>
          </a:lvl3pPr>
          <a:lvl4pPr marL="1371600" algn="l" rtl="0" fontAlgn="base">
            <a:spcBef>
              <a:spcPct val="0"/>
            </a:spcBef>
            <a:spcAft>
              <a:spcPct val="0"/>
            </a:spcAft>
            <a:defRPr kern="1200">
              <a:solidFill>
                <a:srgbClr val="FFFFFF"/>
              </a:solidFill>
              <a:latin typeface="Verdana"/>
              <a:cs typeface="Arial"/>
            </a:defRPr>
          </a:lvl4pPr>
          <a:lvl5pPr marL="1828800" algn="l" rtl="0" fontAlgn="base">
            <a:spcBef>
              <a:spcPct val="0"/>
            </a:spcBef>
            <a:spcAft>
              <a:spcPct val="0"/>
            </a:spcAft>
            <a:defRPr kern="1200">
              <a:solidFill>
                <a:srgbClr val="FFFFFF"/>
              </a:solidFill>
              <a:latin typeface="Verdana"/>
              <a:cs typeface="Arial"/>
            </a:defRPr>
          </a:lvl5pPr>
          <a:lvl6pPr marL="2286000" algn="l" defTabSz="914400" rtl="0" eaLnBrk="1" latinLnBrk="0" hangingPunct="1">
            <a:defRPr kern="1200">
              <a:solidFill>
                <a:srgbClr val="FFFFFF"/>
              </a:solidFill>
              <a:latin typeface="Verdana"/>
              <a:cs typeface="Arial"/>
            </a:defRPr>
          </a:lvl6pPr>
          <a:lvl7pPr marL="2743200" algn="l" defTabSz="914400" rtl="0" eaLnBrk="1" latinLnBrk="0" hangingPunct="1">
            <a:defRPr kern="1200">
              <a:solidFill>
                <a:srgbClr val="FFFFFF"/>
              </a:solidFill>
              <a:latin typeface="Verdana"/>
              <a:cs typeface="Arial"/>
            </a:defRPr>
          </a:lvl7pPr>
          <a:lvl8pPr marL="3200400" algn="l" defTabSz="914400" rtl="0" eaLnBrk="1" latinLnBrk="0" hangingPunct="1">
            <a:defRPr kern="1200">
              <a:solidFill>
                <a:srgbClr val="FFFFFF"/>
              </a:solidFill>
              <a:latin typeface="Verdana"/>
              <a:cs typeface="Arial"/>
            </a:defRPr>
          </a:lvl8pPr>
          <a:lvl9pPr marL="3657600" algn="l" defTabSz="914400" rtl="0" eaLnBrk="1" latinLnBrk="0" hangingPunct="1">
            <a:defRPr kern="1200">
              <a:solidFill>
                <a:srgbClr val="FFFFFF"/>
              </a:solidFill>
              <a:latin typeface="Verdana"/>
              <a:cs typeface="Arial"/>
            </a:defRPr>
          </a:lvl9pPr>
        </a:lstStyle>
        <a:p>
          <a:r>
            <a:rPr lang="en-GB" sz="1200">
              <a:solidFill>
                <a:srgbClr val="000000"/>
              </a:solidFill>
              <a:latin typeface="Tahoma" pitchFamily="34"/>
              <a:ea typeface="Tahoma"/>
              <a:cs typeface="Tahoma"/>
            </a:rPr>
            <a:t>2. Rafforzamento delle capacità e mantenimento </a:t>
          </a:r>
          <a:r>
            <a:rPr lang="en-US" sz="1200"/>
            <a:t>
</a:t>
          </a:r>
        </a:p>
      </xdr:txBody>
    </xdr:sp>
    <xdr:clientData/>
  </xdr:twoCellAnchor>
  <xdr:twoCellAnchor>
    <xdr:from>
      <xdr:col>4</xdr:col>
      <xdr:colOff>818964</xdr:colOff>
      <xdr:row>6</xdr:row>
      <xdr:rowOff>1028179</xdr:rowOff>
    </xdr:from>
    <xdr:to>
      <xdr:col>4</xdr:col>
      <xdr:colOff>1335267</xdr:colOff>
      <xdr:row>6</xdr:row>
      <xdr:rowOff>1304032</xdr:rowOff>
    </xdr:to>
    <xdr:sp macro="" textlink="" fLocksText="0">
      <xdr:nvSpPr>
        <xdr:cNvPr id="3340" name="Right Arrow 69"/>
        <xdr:cNvSpPr/>
      </xdr:nvSpPr>
      <xdr:spPr>
        <a:xfrm rot="-1351082">
          <a:off x="3152775" y="3352800"/>
          <a:ext cx="514350" cy="276225"/>
        </a:xfrm>
        <a:prstGeom prst="rightArrow">
          <a:avLst/>
        </a:prstGeom>
        <a:solidFill>
          <a:srgbClr val="FFFFFF"/>
        </a:solidFill>
        <a:ln w="25400" cap="flat" cmpd="sng" algn="ctr">
          <a:noFill/>
          <a:prstDash val="solid"/>
        </a:ln>
        <a:effectLst/>
      </xdr:spPr>
      <xdr:style>
        <a:lnRef idx="2">
          <a:schemeClr val="tx1">
            <a:shade val="50000"/>
          </a:schemeClr>
        </a:lnRef>
        <a:fillRef idx="1">
          <a:schemeClr val="tx1"/>
        </a:fillRef>
        <a:effectRef idx="0">
          <a:schemeClr val="tx1"/>
        </a:effectRef>
        <a:fontRef idx="minor">
          <a:schemeClr val="bg1"/>
        </a:fontRef>
      </xdr:style>
      <xdr:txBody>
        <a:bodyPr wrap="square" anchor="ctr"/>
        <a:lstStyle>
          <a:defPPr>
            <a:defRPr lang="nl-NL"/>
          </a:defPPr>
          <a:lvl1pPr algn="l" rtl="0" fontAlgn="base">
            <a:spcBef>
              <a:spcPct val="0"/>
            </a:spcBef>
            <a:spcAft>
              <a:spcPct val="0"/>
            </a:spcAft>
            <a:defRPr kern="1200">
              <a:solidFill>
                <a:srgbClr val="FFFFFF"/>
              </a:solidFill>
              <a:latin typeface="Verdana"/>
              <a:cs typeface="Arial"/>
            </a:defRPr>
          </a:lvl1pPr>
          <a:lvl2pPr marL="457200" algn="l" rtl="0" fontAlgn="base">
            <a:spcBef>
              <a:spcPct val="0"/>
            </a:spcBef>
            <a:spcAft>
              <a:spcPct val="0"/>
            </a:spcAft>
            <a:defRPr kern="1200">
              <a:solidFill>
                <a:srgbClr val="FFFFFF"/>
              </a:solidFill>
              <a:latin typeface="Verdana"/>
              <a:cs typeface="Arial"/>
            </a:defRPr>
          </a:lvl2pPr>
          <a:lvl3pPr marL="914400" algn="l" rtl="0" fontAlgn="base">
            <a:spcBef>
              <a:spcPct val="0"/>
            </a:spcBef>
            <a:spcAft>
              <a:spcPct val="0"/>
            </a:spcAft>
            <a:defRPr kern="1200">
              <a:solidFill>
                <a:srgbClr val="FFFFFF"/>
              </a:solidFill>
              <a:latin typeface="Verdana"/>
              <a:cs typeface="Arial"/>
            </a:defRPr>
          </a:lvl3pPr>
          <a:lvl4pPr marL="1371600" algn="l" rtl="0" fontAlgn="base">
            <a:spcBef>
              <a:spcPct val="0"/>
            </a:spcBef>
            <a:spcAft>
              <a:spcPct val="0"/>
            </a:spcAft>
            <a:defRPr kern="1200">
              <a:solidFill>
                <a:srgbClr val="FFFFFF"/>
              </a:solidFill>
              <a:latin typeface="Verdana"/>
              <a:cs typeface="Arial"/>
            </a:defRPr>
          </a:lvl4pPr>
          <a:lvl5pPr marL="1828800" algn="l" rtl="0" fontAlgn="base">
            <a:spcBef>
              <a:spcPct val="0"/>
            </a:spcBef>
            <a:spcAft>
              <a:spcPct val="0"/>
            </a:spcAft>
            <a:defRPr kern="1200">
              <a:solidFill>
                <a:srgbClr val="FFFFFF"/>
              </a:solidFill>
              <a:latin typeface="Verdana"/>
              <a:cs typeface="Arial"/>
            </a:defRPr>
          </a:lvl5pPr>
          <a:lvl6pPr marL="2286000" algn="l" defTabSz="914400" rtl="0" eaLnBrk="1" latinLnBrk="0" hangingPunct="1">
            <a:defRPr kern="1200">
              <a:solidFill>
                <a:srgbClr val="FFFFFF"/>
              </a:solidFill>
              <a:latin typeface="Verdana"/>
              <a:cs typeface="Arial"/>
            </a:defRPr>
          </a:lvl6pPr>
          <a:lvl7pPr marL="2743200" algn="l" defTabSz="914400" rtl="0" eaLnBrk="1" latinLnBrk="0" hangingPunct="1">
            <a:defRPr kern="1200">
              <a:solidFill>
                <a:srgbClr val="FFFFFF"/>
              </a:solidFill>
              <a:latin typeface="Verdana"/>
              <a:cs typeface="Arial"/>
            </a:defRPr>
          </a:lvl7pPr>
          <a:lvl8pPr marL="3200400" algn="l" defTabSz="914400" rtl="0" eaLnBrk="1" latinLnBrk="0" hangingPunct="1">
            <a:defRPr kern="1200">
              <a:solidFill>
                <a:srgbClr val="FFFFFF"/>
              </a:solidFill>
              <a:latin typeface="Verdana"/>
              <a:cs typeface="Arial"/>
            </a:defRPr>
          </a:lvl8pPr>
          <a:lvl9pPr marL="3657600" algn="l" defTabSz="914400" rtl="0" eaLnBrk="1" latinLnBrk="0" hangingPunct="1">
            <a:defRPr kern="1200">
              <a:solidFill>
                <a:srgbClr val="FFFFFF"/>
              </a:solidFill>
              <a:latin typeface="Verdana"/>
              <a:cs typeface="Arial"/>
            </a:defRPr>
          </a:lvl9pPr>
        </a:lstStyle>
        <a:p>
          <a:pPr algn="ctr"/>
          <a:endParaRPr lang="nl-NL"/>
        </a:p>
      </xdr:txBody>
    </xdr:sp>
    <xdr:clientData/>
  </xdr:twoCellAnchor>
  <xdr:twoCellAnchor>
    <xdr:from>
      <xdr:col>4</xdr:col>
      <xdr:colOff>2522172</xdr:colOff>
      <xdr:row>6</xdr:row>
      <xdr:rowOff>2445060</xdr:rowOff>
    </xdr:from>
    <xdr:to>
      <xdr:col>4</xdr:col>
      <xdr:colOff>2824832</xdr:colOff>
      <xdr:row>6</xdr:row>
      <xdr:rowOff>2971688</xdr:rowOff>
    </xdr:to>
    <xdr:sp macro="" textlink="" fLocksText="0">
      <xdr:nvSpPr>
        <xdr:cNvPr id="3341" name="Right Arrow 70"/>
        <xdr:cNvSpPr/>
      </xdr:nvSpPr>
      <xdr:spPr>
        <a:xfrm rot="6456063">
          <a:off x="4857750" y="4772025"/>
          <a:ext cx="304800" cy="523875"/>
        </a:xfrm>
        <a:prstGeom prst="rightArrow">
          <a:avLst>
            <a:gd name="adj1" fmla="val 50000"/>
            <a:gd name="adj2" fmla="val 58259"/>
          </a:avLst>
        </a:prstGeom>
        <a:solidFill>
          <a:srgbClr val="FFFFFF"/>
        </a:solidFill>
        <a:ln w="25400" cap="flat" cmpd="sng" algn="ctr">
          <a:noFill/>
          <a:prstDash val="solid"/>
        </a:ln>
        <a:effectLst/>
      </xdr:spPr>
      <xdr:style>
        <a:lnRef idx="2">
          <a:schemeClr val="tx1">
            <a:shade val="50000"/>
          </a:schemeClr>
        </a:lnRef>
        <a:fillRef idx="1">
          <a:schemeClr val="tx1"/>
        </a:fillRef>
        <a:effectRef idx="0">
          <a:schemeClr val="tx1"/>
        </a:effectRef>
        <a:fontRef idx="minor">
          <a:schemeClr val="bg1"/>
        </a:fontRef>
      </xdr:style>
      <xdr:txBody>
        <a:bodyPr wrap="square" anchor="ctr"/>
        <a:lstStyle>
          <a:defPPr>
            <a:defRPr lang="nl-NL"/>
          </a:defPPr>
          <a:lvl1pPr algn="l" rtl="0" fontAlgn="base">
            <a:spcBef>
              <a:spcPct val="0"/>
            </a:spcBef>
            <a:spcAft>
              <a:spcPct val="0"/>
            </a:spcAft>
            <a:defRPr kern="1200">
              <a:solidFill>
                <a:srgbClr val="FFFFFF"/>
              </a:solidFill>
              <a:latin typeface="Verdana"/>
              <a:cs typeface="Arial"/>
            </a:defRPr>
          </a:lvl1pPr>
          <a:lvl2pPr marL="457200" algn="l" rtl="0" fontAlgn="base">
            <a:spcBef>
              <a:spcPct val="0"/>
            </a:spcBef>
            <a:spcAft>
              <a:spcPct val="0"/>
            </a:spcAft>
            <a:defRPr kern="1200">
              <a:solidFill>
                <a:srgbClr val="FFFFFF"/>
              </a:solidFill>
              <a:latin typeface="Verdana"/>
              <a:cs typeface="Arial"/>
            </a:defRPr>
          </a:lvl2pPr>
          <a:lvl3pPr marL="914400" algn="l" rtl="0" fontAlgn="base">
            <a:spcBef>
              <a:spcPct val="0"/>
            </a:spcBef>
            <a:spcAft>
              <a:spcPct val="0"/>
            </a:spcAft>
            <a:defRPr kern="1200">
              <a:solidFill>
                <a:srgbClr val="FFFFFF"/>
              </a:solidFill>
              <a:latin typeface="Verdana"/>
              <a:cs typeface="Arial"/>
            </a:defRPr>
          </a:lvl3pPr>
          <a:lvl4pPr marL="1371600" algn="l" rtl="0" fontAlgn="base">
            <a:spcBef>
              <a:spcPct val="0"/>
            </a:spcBef>
            <a:spcAft>
              <a:spcPct val="0"/>
            </a:spcAft>
            <a:defRPr kern="1200">
              <a:solidFill>
                <a:srgbClr val="FFFFFF"/>
              </a:solidFill>
              <a:latin typeface="Verdana"/>
              <a:cs typeface="Arial"/>
            </a:defRPr>
          </a:lvl4pPr>
          <a:lvl5pPr marL="1828800" algn="l" rtl="0" fontAlgn="base">
            <a:spcBef>
              <a:spcPct val="0"/>
            </a:spcBef>
            <a:spcAft>
              <a:spcPct val="0"/>
            </a:spcAft>
            <a:defRPr kern="1200">
              <a:solidFill>
                <a:srgbClr val="FFFFFF"/>
              </a:solidFill>
              <a:latin typeface="Verdana"/>
              <a:cs typeface="Arial"/>
            </a:defRPr>
          </a:lvl5pPr>
          <a:lvl6pPr marL="2286000" algn="l" defTabSz="914400" rtl="0" eaLnBrk="1" latinLnBrk="0" hangingPunct="1">
            <a:defRPr kern="1200">
              <a:solidFill>
                <a:srgbClr val="FFFFFF"/>
              </a:solidFill>
              <a:latin typeface="Verdana"/>
              <a:cs typeface="Arial"/>
            </a:defRPr>
          </a:lvl6pPr>
          <a:lvl7pPr marL="2743200" algn="l" defTabSz="914400" rtl="0" eaLnBrk="1" latinLnBrk="0" hangingPunct="1">
            <a:defRPr kern="1200">
              <a:solidFill>
                <a:srgbClr val="FFFFFF"/>
              </a:solidFill>
              <a:latin typeface="Verdana"/>
              <a:cs typeface="Arial"/>
            </a:defRPr>
          </a:lvl7pPr>
          <a:lvl8pPr marL="3200400" algn="l" defTabSz="914400" rtl="0" eaLnBrk="1" latinLnBrk="0" hangingPunct="1">
            <a:defRPr kern="1200">
              <a:solidFill>
                <a:srgbClr val="FFFFFF"/>
              </a:solidFill>
              <a:latin typeface="Verdana"/>
              <a:cs typeface="Arial"/>
            </a:defRPr>
          </a:lvl8pPr>
          <a:lvl9pPr marL="3657600" algn="l" defTabSz="914400" rtl="0" eaLnBrk="1" latinLnBrk="0" hangingPunct="1">
            <a:defRPr kern="1200">
              <a:solidFill>
                <a:srgbClr val="FFFFFF"/>
              </a:solidFill>
              <a:latin typeface="Verdana"/>
              <a:cs typeface="Arial"/>
            </a:defRPr>
          </a:lvl9pPr>
        </a:lstStyle>
        <a:p>
          <a:pPr algn="ctr"/>
          <a:endParaRPr lang="nl-NL"/>
        </a:p>
      </xdr:txBody>
    </xdr:sp>
    <xdr:clientData/>
  </xdr:twoCellAnchor>
  <xdr:twoCellAnchor>
    <xdr:from>
      <xdr:col>4</xdr:col>
      <xdr:colOff>664666</xdr:colOff>
      <xdr:row>7</xdr:row>
      <xdr:rowOff>162223</xdr:rowOff>
    </xdr:from>
    <xdr:to>
      <xdr:col>4</xdr:col>
      <xdr:colOff>1192839</xdr:colOff>
      <xdr:row>8</xdr:row>
      <xdr:rowOff>249585</xdr:rowOff>
    </xdr:to>
    <xdr:sp macro="" textlink="" fLocksText="0">
      <xdr:nvSpPr>
        <xdr:cNvPr id="3342" name="Right Arrow 71"/>
        <xdr:cNvSpPr/>
      </xdr:nvSpPr>
      <xdr:spPr>
        <a:xfrm rot="-9119546">
          <a:off x="3000375" y="5695950"/>
          <a:ext cx="523875" cy="276225"/>
        </a:xfrm>
        <a:prstGeom prst="rightArrow">
          <a:avLst/>
        </a:prstGeom>
        <a:solidFill>
          <a:srgbClr val="FFFFFF"/>
        </a:solidFill>
        <a:ln w="25400" cap="flat" cmpd="sng" algn="ctr">
          <a:noFill/>
          <a:prstDash val="solid"/>
        </a:ln>
        <a:effectLst/>
      </xdr:spPr>
      <xdr:style>
        <a:lnRef idx="2">
          <a:schemeClr val="tx1">
            <a:shade val="50000"/>
          </a:schemeClr>
        </a:lnRef>
        <a:fillRef idx="1">
          <a:schemeClr val="tx1"/>
        </a:fillRef>
        <a:effectRef idx="0">
          <a:schemeClr val="tx1"/>
        </a:effectRef>
        <a:fontRef idx="minor">
          <a:schemeClr val="bg1"/>
        </a:fontRef>
      </xdr:style>
      <xdr:txBody>
        <a:bodyPr wrap="square" anchor="ctr"/>
        <a:lstStyle>
          <a:defPPr>
            <a:defRPr lang="nl-NL"/>
          </a:defPPr>
          <a:lvl1pPr algn="l" rtl="0" fontAlgn="base">
            <a:spcBef>
              <a:spcPct val="0"/>
            </a:spcBef>
            <a:spcAft>
              <a:spcPct val="0"/>
            </a:spcAft>
            <a:defRPr kern="1200">
              <a:solidFill>
                <a:srgbClr val="FFFFFF"/>
              </a:solidFill>
              <a:latin typeface="Verdana"/>
              <a:cs typeface="Arial"/>
            </a:defRPr>
          </a:lvl1pPr>
          <a:lvl2pPr marL="457200" algn="l" rtl="0" fontAlgn="base">
            <a:spcBef>
              <a:spcPct val="0"/>
            </a:spcBef>
            <a:spcAft>
              <a:spcPct val="0"/>
            </a:spcAft>
            <a:defRPr kern="1200">
              <a:solidFill>
                <a:srgbClr val="FFFFFF"/>
              </a:solidFill>
              <a:latin typeface="Verdana"/>
              <a:cs typeface="Arial"/>
            </a:defRPr>
          </a:lvl2pPr>
          <a:lvl3pPr marL="914400" algn="l" rtl="0" fontAlgn="base">
            <a:spcBef>
              <a:spcPct val="0"/>
            </a:spcBef>
            <a:spcAft>
              <a:spcPct val="0"/>
            </a:spcAft>
            <a:defRPr kern="1200">
              <a:solidFill>
                <a:srgbClr val="FFFFFF"/>
              </a:solidFill>
              <a:latin typeface="Verdana"/>
              <a:cs typeface="Arial"/>
            </a:defRPr>
          </a:lvl3pPr>
          <a:lvl4pPr marL="1371600" algn="l" rtl="0" fontAlgn="base">
            <a:spcBef>
              <a:spcPct val="0"/>
            </a:spcBef>
            <a:spcAft>
              <a:spcPct val="0"/>
            </a:spcAft>
            <a:defRPr kern="1200">
              <a:solidFill>
                <a:srgbClr val="FFFFFF"/>
              </a:solidFill>
              <a:latin typeface="Verdana"/>
              <a:cs typeface="Arial"/>
            </a:defRPr>
          </a:lvl4pPr>
          <a:lvl5pPr marL="1828800" algn="l" rtl="0" fontAlgn="base">
            <a:spcBef>
              <a:spcPct val="0"/>
            </a:spcBef>
            <a:spcAft>
              <a:spcPct val="0"/>
            </a:spcAft>
            <a:defRPr kern="1200">
              <a:solidFill>
                <a:srgbClr val="FFFFFF"/>
              </a:solidFill>
              <a:latin typeface="Verdana"/>
              <a:cs typeface="Arial"/>
            </a:defRPr>
          </a:lvl5pPr>
          <a:lvl6pPr marL="2286000" algn="l" defTabSz="914400" rtl="0" eaLnBrk="1" latinLnBrk="0" hangingPunct="1">
            <a:defRPr kern="1200">
              <a:solidFill>
                <a:srgbClr val="FFFFFF"/>
              </a:solidFill>
              <a:latin typeface="Verdana"/>
              <a:cs typeface="Arial"/>
            </a:defRPr>
          </a:lvl6pPr>
          <a:lvl7pPr marL="2743200" algn="l" defTabSz="914400" rtl="0" eaLnBrk="1" latinLnBrk="0" hangingPunct="1">
            <a:defRPr kern="1200">
              <a:solidFill>
                <a:srgbClr val="FFFFFF"/>
              </a:solidFill>
              <a:latin typeface="Verdana"/>
              <a:cs typeface="Arial"/>
            </a:defRPr>
          </a:lvl7pPr>
          <a:lvl8pPr marL="3200400" algn="l" defTabSz="914400" rtl="0" eaLnBrk="1" latinLnBrk="0" hangingPunct="1">
            <a:defRPr kern="1200">
              <a:solidFill>
                <a:srgbClr val="FFFFFF"/>
              </a:solidFill>
              <a:latin typeface="Verdana"/>
              <a:cs typeface="Arial"/>
            </a:defRPr>
          </a:lvl8pPr>
          <a:lvl9pPr marL="3657600" algn="l" defTabSz="914400" rtl="0" eaLnBrk="1" latinLnBrk="0" hangingPunct="1">
            <a:defRPr kern="1200">
              <a:solidFill>
                <a:srgbClr val="FFFFFF"/>
              </a:solidFill>
              <a:latin typeface="Verdana"/>
              <a:cs typeface="Arial"/>
            </a:defRPr>
          </a:lvl9pPr>
        </a:lstStyle>
        <a:p>
          <a:pPr algn="ctr"/>
          <a:endParaRPr lang="nl-NL"/>
        </a:p>
      </xdr:txBody>
    </xdr:sp>
    <xdr:clientData/>
  </xdr:twoCellAnchor>
  <xdr:twoCellAnchor>
    <xdr:from>
      <xdr:col>3</xdr:col>
      <xdr:colOff>619032</xdr:colOff>
      <xdr:row>6</xdr:row>
      <xdr:rowOff>0</xdr:rowOff>
    </xdr:from>
    <xdr:to>
      <xdr:col>4</xdr:col>
      <xdr:colOff>848646</xdr:colOff>
      <xdr:row>6</xdr:row>
      <xdr:rowOff>727249</xdr:rowOff>
    </xdr:to>
    <xdr:sp macro="" textlink="" fLocksText="0">
      <xdr:nvSpPr>
        <xdr:cNvPr id="3343" name="Rounded Rectangle 72"/>
        <xdr:cNvSpPr/>
      </xdr:nvSpPr>
      <xdr:spPr>
        <a:xfrm>
          <a:off x="1676400" y="2324100"/>
          <a:ext cx="1504950" cy="723900"/>
        </a:xfrm>
        <a:prstGeom prst="roundRect">
          <a:avLst/>
        </a:prstGeom>
        <a:solidFill>
          <a:srgbClr val="39870C">
            <a:lumMod val="40000"/>
            <a:lumOff val="60000"/>
          </a:srgbClr>
        </a:solidFill>
        <a:ln w="2540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wrap="square" anchor="ctr"/>
        <a:lstStyle>
          <a:defPPr>
            <a:defRPr lang="nl-NL"/>
          </a:defPPr>
          <a:lvl1pPr algn="l" rtl="0" fontAlgn="base">
            <a:spcBef>
              <a:spcPct val="0"/>
            </a:spcBef>
            <a:spcAft>
              <a:spcPct val="0"/>
            </a:spcAft>
            <a:defRPr kern="1200">
              <a:solidFill>
                <a:srgbClr val="FFFFFF"/>
              </a:solidFill>
              <a:latin typeface="Verdana"/>
              <a:cs typeface="Arial"/>
            </a:defRPr>
          </a:lvl1pPr>
          <a:lvl2pPr marL="457200" algn="l" rtl="0" fontAlgn="base">
            <a:spcBef>
              <a:spcPct val="0"/>
            </a:spcBef>
            <a:spcAft>
              <a:spcPct val="0"/>
            </a:spcAft>
            <a:defRPr kern="1200">
              <a:solidFill>
                <a:srgbClr val="FFFFFF"/>
              </a:solidFill>
              <a:latin typeface="Verdana"/>
              <a:cs typeface="Arial"/>
            </a:defRPr>
          </a:lvl2pPr>
          <a:lvl3pPr marL="914400" algn="l" rtl="0" fontAlgn="base">
            <a:spcBef>
              <a:spcPct val="0"/>
            </a:spcBef>
            <a:spcAft>
              <a:spcPct val="0"/>
            </a:spcAft>
            <a:defRPr kern="1200">
              <a:solidFill>
                <a:srgbClr val="FFFFFF"/>
              </a:solidFill>
              <a:latin typeface="Verdana"/>
              <a:cs typeface="Arial"/>
            </a:defRPr>
          </a:lvl3pPr>
          <a:lvl4pPr marL="1371600" algn="l" rtl="0" fontAlgn="base">
            <a:spcBef>
              <a:spcPct val="0"/>
            </a:spcBef>
            <a:spcAft>
              <a:spcPct val="0"/>
            </a:spcAft>
            <a:defRPr kern="1200">
              <a:solidFill>
                <a:srgbClr val="FFFFFF"/>
              </a:solidFill>
              <a:latin typeface="Verdana"/>
              <a:cs typeface="Arial"/>
            </a:defRPr>
          </a:lvl4pPr>
          <a:lvl5pPr marL="1828800" algn="l" rtl="0" fontAlgn="base">
            <a:spcBef>
              <a:spcPct val="0"/>
            </a:spcBef>
            <a:spcAft>
              <a:spcPct val="0"/>
            </a:spcAft>
            <a:defRPr kern="1200">
              <a:solidFill>
                <a:srgbClr val="FFFFFF"/>
              </a:solidFill>
              <a:latin typeface="Verdana"/>
              <a:cs typeface="Arial"/>
            </a:defRPr>
          </a:lvl5pPr>
          <a:lvl6pPr marL="2286000" algn="l" defTabSz="914400" rtl="0" eaLnBrk="1" latinLnBrk="0" hangingPunct="1">
            <a:defRPr kern="1200">
              <a:solidFill>
                <a:srgbClr val="FFFFFF"/>
              </a:solidFill>
              <a:latin typeface="Verdana"/>
              <a:cs typeface="Arial"/>
            </a:defRPr>
          </a:lvl6pPr>
          <a:lvl7pPr marL="2743200" algn="l" defTabSz="914400" rtl="0" eaLnBrk="1" latinLnBrk="0" hangingPunct="1">
            <a:defRPr kern="1200">
              <a:solidFill>
                <a:srgbClr val="FFFFFF"/>
              </a:solidFill>
              <a:latin typeface="Verdana"/>
              <a:cs typeface="Arial"/>
            </a:defRPr>
          </a:lvl7pPr>
          <a:lvl8pPr marL="3200400" algn="l" defTabSz="914400" rtl="0" eaLnBrk="1" latinLnBrk="0" hangingPunct="1">
            <a:defRPr kern="1200">
              <a:solidFill>
                <a:srgbClr val="FFFFFF"/>
              </a:solidFill>
              <a:latin typeface="Verdana"/>
              <a:cs typeface="Arial"/>
            </a:defRPr>
          </a:lvl8pPr>
          <a:lvl9pPr marL="3657600" algn="l" defTabSz="914400" rtl="0" eaLnBrk="1" latinLnBrk="0" hangingPunct="1">
            <a:defRPr kern="1200">
              <a:solidFill>
                <a:srgbClr val="FFFFFF"/>
              </a:solidFill>
              <a:latin typeface="Verdana"/>
              <a:cs typeface="Arial"/>
            </a:defRPr>
          </a:lvl9pPr>
        </a:lstStyle>
        <a:p>
          <a:r>
            <a:rPr lang="en-GB" sz="1200">
              <a:solidFill>
                <a:srgbClr val="000000"/>
              </a:solidFill>
              <a:latin typeface="Tahoma" pitchFamily="34"/>
              <a:ea typeface="Tahoma"/>
              <a:cs typeface="Tahoma"/>
            </a:rPr>
            <a:t>1. Governance</a:t>
          </a:r>
          <a:r>
            <a:rPr lang="en-US" sz="1200"/>
            <a:t>
</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26</xdr:col>
      <xdr:colOff>361950</xdr:colOff>
      <xdr:row>10</xdr:row>
      <xdr:rowOff>476250</xdr:rowOff>
    </xdr:from>
    <xdr:ext cx="180975" cy="266700"/>
    <xdr:sp macro="" textlink="">
      <xdr:nvSpPr>
        <xdr:cNvPr id="15296" name="TextBox 1"/>
        <xdr:cNvSpPr txBox="1"/>
      </xdr:nvSpPr>
      <xdr:spPr>
        <a:xfrm>
          <a:off x="11201400" y="4438650"/>
          <a:ext cx="180975" cy="2667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en-GB"/>
        </a:p>
      </xdr:txBody>
    </xdr:sp>
    <xdr:clientData/>
  </xdr:oneCellAnchor>
  <xdr:oneCellAnchor>
    <xdr:from>
      <xdr:col>26</xdr:col>
      <xdr:colOff>180975</xdr:colOff>
      <xdr:row>10</xdr:row>
      <xdr:rowOff>361950</xdr:rowOff>
    </xdr:from>
    <xdr:ext cx="180975" cy="266700"/>
    <xdr:sp macro="" textlink="">
      <xdr:nvSpPr>
        <xdr:cNvPr id="15297" name="TextBox 2"/>
        <xdr:cNvSpPr txBox="1"/>
      </xdr:nvSpPr>
      <xdr:spPr>
        <a:xfrm>
          <a:off x="11020425" y="4324350"/>
          <a:ext cx="180975" cy="2667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en-GB"/>
        </a:p>
      </xdr:txBody>
    </xdr:sp>
    <xdr:clientData/>
  </xdr:oneCellAnchor>
  <xdr:oneCellAnchor>
    <xdr:from>
      <xdr:col>26</xdr:col>
      <xdr:colOff>361950</xdr:colOff>
      <xdr:row>15</xdr:row>
      <xdr:rowOff>476250</xdr:rowOff>
    </xdr:from>
    <xdr:ext cx="180975" cy="266700"/>
    <xdr:sp macro="" textlink="">
      <xdr:nvSpPr>
        <xdr:cNvPr id="15298" name="TextBox 4"/>
        <xdr:cNvSpPr txBox="1"/>
      </xdr:nvSpPr>
      <xdr:spPr>
        <a:xfrm>
          <a:off x="11201400" y="7877175"/>
          <a:ext cx="180975" cy="2667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en-GB"/>
        </a:p>
      </xdr:txBody>
    </xdr:sp>
    <xdr:clientData/>
  </xdr:oneCellAnchor>
  <xdr:oneCellAnchor>
    <xdr:from>
      <xdr:col>26</xdr:col>
      <xdr:colOff>180975</xdr:colOff>
      <xdr:row>15</xdr:row>
      <xdr:rowOff>361950</xdr:rowOff>
    </xdr:from>
    <xdr:ext cx="180975" cy="266700"/>
    <xdr:sp macro="" textlink="">
      <xdr:nvSpPr>
        <xdr:cNvPr id="15299" name="TextBox 5"/>
        <xdr:cNvSpPr txBox="1"/>
      </xdr:nvSpPr>
      <xdr:spPr>
        <a:xfrm>
          <a:off x="11020425" y="7762875"/>
          <a:ext cx="180975" cy="2667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en-GB"/>
        </a:p>
      </xdr:txBody>
    </xdr:sp>
    <xdr:clientData/>
  </xdr:oneCellAnchor>
  <xdr:oneCellAnchor>
    <xdr:from>
      <xdr:col>26</xdr:col>
      <xdr:colOff>361950</xdr:colOff>
      <xdr:row>22</xdr:row>
      <xdr:rowOff>476250</xdr:rowOff>
    </xdr:from>
    <xdr:ext cx="180975" cy="266700"/>
    <xdr:sp macro="" textlink="">
      <xdr:nvSpPr>
        <xdr:cNvPr id="15300" name="TextBox 6"/>
        <xdr:cNvSpPr txBox="1"/>
      </xdr:nvSpPr>
      <xdr:spPr>
        <a:xfrm>
          <a:off x="11201400" y="12811125"/>
          <a:ext cx="180975" cy="2667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en-GB"/>
        </a:p>
      </xdr:txBody>
    </xdr:sp>
    <xdr:clientData/>
  </xdr:oneCellAnchor>
  <xdr:oneCellAnchor>
    <xdr:from>
      <xdr:col>26</xdr:col>
      <xdr:colOff>180975</xdr:colOff>
      <xdr:row>22</xdr:row>
      <xdr:rowOff>361950</xdr:rowOff>
    </xdr:from>
    <xdr:ext cx="180975" cy="266700"/>
    <xdr:sp macro="" textlink="">
      <xdr:nvSpPr>
        <xdr:cNvPr id="15301" name="TextBox 7"/>
        <xdr:cNvSpPr txBox="1"/>
      </xdr:nvSpPr>
      <xdr:spPr>
        <a:xfrm>
          <a:off x="11020425" y="12696825"/>
          <a:ext cx="180975" cy="2667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en-GB"/>
        </a:p>
      </xdr:txBody>
    </xdr:sp>
    <xdr:clientData/>
  </xdr:oneCellAnchor>
  <xdr:oneCellAnchor>
    <xdr:from>
      <xdr:col>26</xdr:col>
      <xdr:colOff>361950</xdr:colOff>
      <xdr:row>28</xdr:row>
      <xdr:rowOff>476250</xdr:rowOff>
    </xdr:from>
    <xdr:ext cx="180975" cy="266700"/>
    <xdr:sp macro="" textlink="">
      <xdr:nvSpPr>
        <xdr:cNvPr id="15302" name="TextBox 8"/>
        <xdr:cNvSpPr txBox="1"/>
      </xdr:nvSpPr>
      <xdr:spPr>
        <a:xfrm>
          <a:off x="11201400" y="17116425"/>
          <a:ext cx="180975" cy="2667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en-GB"/>
        </a:p>
      </xdr:txBody>
    </xdr:sp>
    <xdr:clientData/>
  </xdr:oneCellAnchor>
  <xdr:oneCellAnchor>
    <xdr:from>
      <xdr:col>26</xdr:col>
      <xdr:colOff>180975</xdr:colOff>
      <xdr:row>28</xdr:row>
      <xdr:rowOff>361950</xdr:rowOff>
    </xdr:from>
    <xdr:ext cx="180975" cy="266700"/>
    <xdr:sp macro="" textlink="">
      <xdr:nvSpPr>
        <xdr:cNvPr id="15303" name="TextBox 9"/>
        <xdr:cNvSpPr txBox="1"/>
      </xdr:nvSpPr>
      <xdr:spPr>
        <a:xfrm>
          <a:off x="11020425" y="17002125"/>
          <a:ext cx="180975" cy="2667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en-GB"/>
        </a:p>
      </xdr:txBody>
    </xdr:sp>
    <xdr:clientData/>
  </xdr:oneCellAnchor>
  <xdr:oneCellAnchor>
    <xdr:from>
      <xdr:col>26</xdr:col>
      <xdr:colOff>361950</xdr:colOff>
      <xdr:row>36</xdr:row>
      <xdr:rowOff>476250</xdr:rowOff>
    </xdr:from>
    <xdr:ext cx="180975" cy="266700"/>
    <xdr:sp macro="" textlink="">
      <xdr:nvSpPr>
        <xdr:cNvPr id="15304" name="TextBox 12"/>
        <xdr:cNvSpPr txBox="1"/>
      </xdr:nvSpPr>
      <xdr:spPr>
        <a:xfrm>
          <a:off x="11201400" y="22507575"/>
          <a:ext cx="180975" cy="2667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en-GB"/>
        </a:p>
      </xdr:txBody>
    </xdr:sp>
    <xdr:clientData/>
  </xdr:oneCellAnchor>
  <xdr:oneCellAnchor>
    <xdr:from>
      <xdr:col>26</xdr:col>
      <xdr:colOff>180975</xdr:colOff>
      <xdr:row>36</xdr:row>
      <xdr:rowOff>361950</xdr:rowOff>
    </xdr:from>
    <xdr:ext cx="180975" cy="266700"/>
    <xdr:sp macro="" textlink="">
      <xdr:nvSpPr>
        <xdr:cNvPr id="15305" name="TextBox 13"/>
        <xdr:cNvSpPr txBox="1"/>
      </xdr:nvSpPr>
      <xdr:spPr>
        <a:xfrm>
          <a:off x="11020425" y="22393275"/>
          <a:ext cx="180975" cy="2667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en-GB"/>
        </a:p>
      </xdr:txBody>
    </xdr:sp>
    <xdr:clientData/>
  </xdr:oneCellAnchor>
  <xdr:oneCellAnchor>
    <xdr:from>
      <xdr:col>26</xdr:col>
      <xdr:colOff>361950</xdr:colOff>
      <xdr:row>42</xdr:row>
      <xdr:rowOff>476250</xdr:rowOff>
    </xdr:from>
    <xdr:ext cx="180975" cy="266700"/>
    <xdr:sp macro="" textlink="">
      <xdr:nvSpPr>
        <xdr:cNvPr id="15306" name="TextBox 14"/>
        <xdr:cNvSpPr txBox="1"/>
      </xdr:nvSpPr>
      <xdr:spPr>
        <a:xfrm>
          <a:off x="11201400" y="26374725"/>
          <a:ext cx="180975" cy="2667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en-GB"/>
        </a:p>
      </xdr:txBody>
    </xdr:sp>
    <xdr:clientData/>
  </xdr:oneCellAnchor>
  <xdr:oneCellAnchor>
    <xdr:from>
      <xdr:col>26</xdr:col>
      <xdr:colOff>180975</xdr:colOff>
      <xdr:row>42</xdr:row>
      <xdr:rowOff>361950</xdr:rowOff>
    </xdr:from>
    <xdr:ext cx="180975" cy="266700"/>
    <xdr:sp macro="" textlink="">
      <xdr:nvSpPr>
        <xdr:cNvPr id="15307" name="TextBox 15"/>
        <xdr:cNvSpPr txBox="1"/>
      </xdr:nvSpPr>
      <xdr:spPr>
        <a:xfrm>
          <a:off x="11020425" y="26260425"/>
          <a:ext cx="180975" cy="2667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en-GB"/>
        </a:p>
      </xdr:txBody>
    </xdr:sp>
    <xdr:clientData/>
  </xdr:oneCellAnchor>
  <xdr:oneCellAnchor>
    <xdr:from>
      <xdr:col>27</xdr:col>
      <xdr:colOff>600075</xdr:colOff>
      <xdr:row>19</xdr:row>
      <xdr:rowOff>228600</xdr:rowOff>
    </xdr:from>
    <xdr:ext cx="180975" cy="266700"/>
    <xdr:sp macro="" textlink="">
      <xdr:nvSpPr>
        <xdr:cNvPr id="15308" name="TextBox 3"/>
        <xdr:cNvSpPr txBox="1"/>
      </xdr:nvSpPr>
      <xdr:spPr>
        <a:xfrm>
          <a:off x="12725400" y="10639425"/>
          <a:ext cx="180975" cy="2667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en-GB"/>
        </a:p>
      </xdr:txBody>
    </xdr:sp>
    <xdr:clientData/>
  </xdr:oneCellAnchor>
  <xdr:oneCellAnchor>
    <xdr:from>
      <xdr:col>26</xdr:col>
      <xdr:colOff>438150</xdr:colOff>
      <xdr:row>11</xdr:row>
      <xdr:rowOff>38100</xdr:rowOff>
    </xdr:from>
    <xdr:ext cx="180975" cy="266700"/>
    <xdr:sp macro="" textlink="">
      <xdr:nvSpPr>
        <xdr:cNvPr id="15309" name="TextBox 20"/>
        <xdr:cNvSpPr txBox="1"/>
      </xdr:nvSpPr>
      <xdr:spPr>
        <a:xfrm>
          <a:off x="11277600" y="4638675"/>
          <a:ext cx="180975" cy="2667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en-GB"/>
        </a:p>
      </xdr:txBody>
    </xdr:sp>
    <xdr:clientData/>
  </xdr:oneCellAnchor>
  <xdr:twoCellAnchor>
    <xdr:from>
      <xdr:col>24</xdr:col>
      <xdr:colOff>419100</xdr:colOff>
      <xdr:row>9</xdr:row>
      <xdr:rowOff>0</xdr:rowOff>
    </xdr:from>
    <xdr:to>
      <xdr:col>31</xdr:col>
      <xdr:colOff>409175</xdr:colOff>
      <xdr:row>9</xdr:row>
      <xdr:rowOff>505867</xdr:rowOff>
    </xdr:to>
    <xdr:sp macro="" textlink="">
      <xdr:nvSpPr>
        <xdr:cNvPr id="15310" name="TextBox 25"/>
        <xdr:cNvSpPr txBox="1"/>
      </xdr:nvSpPr>
      <xdr:spPr>
        <a:xfrm>
          <a:off x="9925050" y="333375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GB"/>
        </a:p>
      </xdr:txBody>
    </xdr:sp>
    <xdr:clientData/>
  </xdr:twoCellAnchor>
  <xdr:twoCellAnchor>
    <xdr:from>
      <xdr:col>25</xdr:col>
      <xdr:colOff>0</xdr:colOff>
      <xdr:row>13</xdr:row>
      <xdr:rowOff>685800</xdr:rowOff>
    </xdr:from>
    <xdr:to>
      <xdr:col>27</xdr:col>
      <xdr:colOff>9860</xdr:colOff>
      <xdr:row>14</xdr:row>
      <xdr:rowOff>0</xdr:rowOff>
    </xdr:to>
    <xdr:sp macro="" textlink="">
      <xdr:nvSpPr>
        <xdr:cNvPr id="15311" name="TextBox 84"/>
        <xdr:cNvSpPr txBox="1"/>
      </xdr:nvSpPr>
      <xdr:spPr>
        <a:xfrm>
          <a:off x="9925050" y="6610350"/>
          <a:ext cx="2209800" cy="0"/>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10</xdr:row>
      <xdr:rowOff>0</xdr:rowOff>
    </xdr:from>
    <xdr:to>
      <xdr:col>31</xdr:col>
      <xdr:colOff>409175</xdr:colOff>
      <xdr:row>10</xdr:row>
      <xdr:rowOff>506053</xdr:rowOff>
    </xdr:to>
    <xdr:sp macro="" textlink="">
      <xdr:nvSpPr>
        <xdr:cNvPr id="15312" name="TextBox 87"/>
        <xdr:cNvSpPr txBox="1"/>
      </xdr:nvSpPr>
      <xdr:spPr>
        <a:xfrm>
          <a:off x="9925050" y="396240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11</xdr:row>
      <xdr:rowOff>0</xdr:rowOff>
    </xdr:from>
    <xdr:to>
      <xdr:col>31</xdr:col>
      <xdr:colOff>409175</xdr:colOff>
      <xdr:row>11</xdr:row>
      <xdr:rowOff>505755</xdr:rowOff>
    </xdr:to>
    <xdr:sp macro="" textlink="">
      <xdr:nvSpPr>
        <xdr:cNvPr id="15313" name="TextBox 88"/>
        <xdr:cNvSpPr txBox="1"/>
      </xdr:nvSpPr>
      <xdr:spPr>
        <a:xfrm>
          <a:off x="9925050" y="4600575"/>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12</xdr:row>
      <xdr:rowOff>0</xdr:rowOff>
    </xdr:from>
    <xdr:to>
      <xdr:col>31</xdr:col>
      <xdr:colOff>409175</xdr:colOff>
      <xdr:row>12</xdr:row>
      <xdr:rowOff>505271</xdr:rowOff>
    </xdr:to>
    <xdr:sp macro="" textlink="">
      <xdr:nvSpPr>
        <xdr:cNvPr id="15314" name="TextBox 89"/>
        <xdr:cNvSpPr txBox="1"/>
      </xdr:nvSpPr>
      <xdr:spPr>
        <a:xfrm>
          <a:off x="9925050" y="525780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13</xdr:row>
      <xdr:rowOff>0</xdr:rowOff>
    </xdr:from>
    <xdr:to>
      <xdr:col>31</xdr:col>
      <xdr:colOff>409175</xdr:colOff>
      <xdr:row>13</xdr:row>
      <xdr:rowOff>513319</xdr:rowOff>
    </xdr:to>
    <xdr:sp macro="" textlink="">
      <xdr:nvSpPr>
        <xdr:cNvPr id="15315" name="TextBox 90"/>
        <xdr:cNvSpPr txBox="1"/>
      </xdr:nvSpPr>
      <xdr:spPr>
        <a:xfrm>
          <a:off x="9925050" y="5924550"/>
          <a:ext cx="8286750" cy="514350"/>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14</xdr:row>
      <xdr:rowOff>0</xdr:rowOff>
    </xdr:from>
    <xdr:to>
      <xdr:col>31</xdr:col>
      <xdr:colOff>409175</xdr:colOff>
      <xdr:row>14</xdr:row>
      <xdr:rowOff>503374</xdr:rowOff>
    </xdr:to>
    <xdr:sp macro="" textlink="">
      <xdr:nvSpPr>
        <xdr:cNvPr id="15316" name="TextBox 91"/>
        <xdr:cNvSpPr txBox="1"/>
      </xdr:nvSpPr>
      <xdr:spPr>
        <a:xfrm>
          <a:off x="9925050" y="661035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15</xdr:row>
      <xdr:rowOff>0</xdr:rowOff>
    </xdr:from>
    <xdr:to>
      <xdr:col>31</xdr:col>
      <xdr:colOff>409175</xdr:colOff>
      <xdr:row>15</xdr:row>
      <xdr:rowOff>503411</xdr:rowOff>
    </xdr:to>
    <xdr:sp macro="" textlink="">
      <xdr:nvSpPr>
        <xdr:cNvPr id="15317" name="TextBox 92"/>
        <xdr:cNvSpPr txBox="1"/>
      </xdr:nvSpPr>
      <xdr:spPr>
        <a:xfrm>
          <a:off x="9925050" y="7400925"/>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16</xdr:row>
      <xdr:rowOff>0</xdr:rowOff>
    </xdr:from>
    <xdr:to>
      <xdr:col>31</xdr:col>
      <xdr:colOff>409175</xdr:colOff>
      <xdr:row>16</xdr:row>
      <xdr:rowOff>513548</xdr:rowOff>
    </xdr:to>
    <xdr:sp macro="" textlink="">
      <xdr:nvSpPr>
        <xdr:cNvPr id="15318" name="TextBox 93"/>
        <xdr:cNvSpPr txBox="1"/>
      </xdr:nvSpPr>
      <xdr:spPr>
        <a:xfrm>
          <a:off x="9925050" y="8181975"/>
          <a:ext cx="8286750" cy="514350"/>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17</xdr:row>
      <xdr:rowOff>0</xdr:rowOff>
    </xdr:from>
    <xdr:to>
      <xdr:col>31</xdr:col>
      <xdr:colOff>409175</xdr:colOff>
      <xdr:row>17</xdr:row>
      <xdr:rowOff>503411</xdr:rowOff>
    </xdr:to>
    <xdr:sp macro="" textlink="">
      <xdr:nvSpPr>
        <xdr:cNvPr id="15319" name="TextBox 95"/>
        <xdr:cNvSpPr txBox="1"/>
      </xdr:nvSpPr>
      <xdr:spPr>
        <a:xfrm>
          <a:off x="9925050" y="8886825"/>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18</xdr:row>
      <xdr:rowOff>0</xdr:rowOff>
    </xdr:from>
    <xdr:to>
      <xdr:col>31</xdr:col>
      <xdr:colOff>409175</xdr:colOff>
      <xdr:row>18</xdr:row>
      <xdr:rowOff>504974</xdr:rowOff>
    </xdr:to>
    <xdr:sp macro="" textlink="">
      <xdr:nvSpPr>
        <xdr:cNvPr id="15320" name="TextBox 96"/>
        <xdr:cNvSpPr txBox="1"/>
      </xdr:nvSpPr>
      <xdr:spPr>
        <a:xfrm>
          <a:off x="9925050" y="9667875"/>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21</xdr:row>
      <xdr:rowOff>0</xdr:rowOff>
    </xdr:from>
    <xdr:to>
      <xdr:col>31</xdr:col>
      <xdr:colOff>409175</xdr:colOff>
      <xdr:row>21</xdr:row>
      <xdr:rowOff>503969</xdr:rowOff>
    </xdr:to>
    <xdr:sp macro="" textlink="">
      <xdr:nvSpPr>
        <xdr:cNvPr id="15321" name="TextBox 97"/>
        <xdr:cNvSpPr txBox="1"/>
      </xdr:nvSpPr>
      <xdr:spPr>
        <a:xfrm>
          <a:off x="9925050" y="1173480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22</xdr:row>
      <xdr:rowOff>0</xdr:rowOff>
    </xdr:from>
    <xdr:to>
      <xdr:col>31</xdr:col>
      <xdr:colOff>409175</xdr:colOff>
      <xdr:row>22</xdr:row>
      <xdr:rowOff>505197</xdr:rowOff>
    </xdr:to>
    <xdr:sp macro="" textlink="">
      <xdr:nvSpPr>
        <xdr:cNvPr id="15322" name="TextBox 98"/>
        <xdr:cNvSpPr txBox="1"/>
      </xdr:nvSpPr>
      <xdr:spPr>
        <a:xfrm>
          <a:off x="9925050" y="12334875"/>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23</xdr:row>
      <xdr:rowOff>0</xdr:rowOff>
    </xdr:from>
    <xdr:to>
      <xdr:col>31</xdr:col>
      <xdr:colOff>409175</xdr:colOff>
      <xdr:row>23</xdr:row>
      <xdr:rowOff>505569</xdr:rowOff>
    </xdr:to>
    <xdr:sp macro="" textlink="">
      <xdr:nvSpPr>
        <xdr:cNvPr id="15323" name="TextBox 99"/>
        <xdr:cNvSpPr txBox="1"/>
      </xdr:nvSpPr>
      <xdr:spPr>
        <a:xfrm>
          <a:off x="9925050" y="12925425"/>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24</xdr:row>
      <xdr:rowOff>0</xdr:rowOff>
    </xdr:from>
    <xdr:to>
      <xdr:col>31</xdr:col>
      <xdr:colOff>409175</xdr:colOff>
      <xdr:row>24</xdr:row>
      <xdr:rowOff>505569</xdr:rowOff>
    </xdr:to>
    <xdr:sp macro="" textlink="">
      <xdr:nvSpPr>
        <xdr:cNvPr id="15324" name="TextBox 100"/>
        <xdr:cNvSpPr txBox="1"/>
      </xdr:nvSpPr>
      <xdr:spPr>
        <a:xfrm>
          <a:off x="9925050" y="1367790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25</xdr:row>
      <xdr:rowOff>0</xdr:rowOff>
    </xdr:from>
    <xdr:to>
      <xdr:col>31</xdr:col>
      <xdr:colOff>409175</xdr:colOff>
      <xdr:row>25</xdr:row>
      <xdr:rowOff>506053</xdr:rowOff>
    </xdr:to>
    <xdr:sp macro="" textlink="">
      <xdr:nvSpPr>
        <xdr:cNvPr id="15325" name="TextBox 101"/>
        <xdr:cNvSpPr txBox="1"/>
      </xdr:nvSpPr>
      <xdr:spPr>
        <a:xfrm>
          <a:off x="9925050" y="1449705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26</xdr:row>
      <xdr:rowOff>0</xdr:rowOff>
    </xdr:from>
    <xdr:to>
      <xdr:col>31</xdr:col>
      <xdr:colOff>409175</xdr:colOff>
      <xdr:row>26</xdr:row>
      <xdr:rowOff>505569</xdr:rowOff>
    </xdr:to>
    <xdr:sp macro="" textlink="">
      <xdr:nvSpPr>
        <xdr:cNvPr id="15326" name="TextBox 102"/>
        <xdr:cNvSpPr txBox="1"/>
      </xdr:nvSpPr>
      <xdr:spPr>
        <a:xfrm>
          <a:off x="9925050" y="15135225"/>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27</xdr:row>
      <xdr:rowOff>0</xdr:rowOff>
    </xdr:from>
    <xdr:to>
      <xdr:col>31</xdr:col>
      <xdr:colOff>409175</xdr:colOff>
      <xdr:row>27</xdr:row>
      <xdr:rowOff>505569</xdr:rowOff>
    </xdr:to>
    <xdr:sp macro="" textlink="">
      <xdr:nvSpPr>
        <xdr:cNvPr id="15327" name="TextBox 103"/>
        <xdr:cNvSpPr txBox="1"/>
      </xdr:nvSpPr>
      <xdr:spPr>
        <a:xfrm>
          <a:off x="9925050" y="1588770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28</xdr:row>
      <xdr:rowOff>0</xdr:rowOff>
    </xdr:from>
    <xdr:to>
      <xdr:col>31</xdr:col>
      <xdr:colOff>409175</xdr:colOff>
      <xdr:row>28</xdr:row>
      <xdr:rowOff>496499</xdr:rowOff>
    </xdr:to>
    <xdr:sp macro="" textlink="">
      <xdr:nvSpPr>
        <xdr:cNvPr id="15328" name="TextBox 104"/>
        <xdr:cNvSpPr txBox="1"/>
      </xdr:nvSpPr>
      <xdr:spPr>
        <a:xfrm>
          <a:off x="9925050" y="16640175"/>
          <a:ext cx="8286750" cy="495300"/>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29</xdr:row>
      <xdr:rowOff>0</xdr:rowOff>
    </xdr:from>
    <xdr:to>
      <xdr:col>31</xdr:col>
      <xdr:colOff>409175</xdr:colOff>
      <xdr:row>29</xdr:row>
      <xdr:rowOff>505271</xdr:rowOff>
    </xdr:to>
    <xdr:sp macro="" textlink="">
      <xdr:nvSpPr>
        <xdr:cNvPr id="15329" name="TextBox 105"/>
        <xdr:cNvSpPr txBox="1"/>
      </xdr:nvSpPr>
      <xdr:spPr>
        <a:xfrm>
          <a:off x="9925050" y="17268825"/>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30</xdr:row>
      <xdr:rowOff>0</xdr:rowOff>
    </xdr:from>
    <xdr:to>
      <xdr:col>31</xdr:col>
      <xdr:colOff>409175</xdr:colOff>
      <xdr:row>30</xdr:row>
      <xdr:rowOff>505755</xdr:rowOff>
    </xdr:to>
    <xdr:sp macro="" textlink="">
      <xdr:nvSpPr>
        <xdr:cNvPr id="15330" name="TextBox 106"/>
        <xdr:cNvSpPr txBox="1"/>
      </xdr:nvSpPr>
      <xdr:spPr>
        <a:xfrm>
          <a:off x="9925050" y="17935575"/>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31</xdr:row>
      <xdr:rowOff>0</xdr:rowOff>
    </xdr:from>
    <xdr:to>
      <xdr:col>31</xdr:col>
      <xdr:colOff>409175</xdr:colOff>
      <xdr:row>31</xdr:row>
      <xdr:rowOff>505867</xdr:rowOff>
    </xdr:to>
    <xdr:sp macro="" textlink="">
      <xdr:nvSpPr>
        <xdr:cNvPr id="15331" name="TextBox 107"/>
        <xdr:cNvSpPr txBox="1"/>
      </xdr:nvSpPr>
      <xdr:spPr>
        <a:xfrm>
          <a:off x="9925050" y="1859280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32</xdr:row>
      <xdr:rowOff>0</xdr:rowOff>
    </xdr:from>
    <xdr:to>
      <xdr:col>31</xdr:col>
      <xdr:colOff>409175</xdr:colOff>
      <xdr:row>32</xdr:row>
      <xdr:rowOff>503374</xdr:rowOff>
    </xdr:to>
    <xdr:sp macro="" textlink="">
      <xdr:nvSpPr>
        <xdr:cNvPr id="15332" name="TextBox 108"/>
        <xdr:cNvSpPr txBox="1"/>
      </xdr:nvSpPr>
      <xdr:spPr>
        <a:xfrm>
          <a:off x="9925050" y="1922145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33</xdr:row>
      <xdr:rowOff>0</xdr:rowOff>
    </xdr:from>
    <xdr:to>
      <xdr:col>31</xdr:col>
      <xdr:colOff>409175</xdr:colOff>
      <xdr:row>33</xdr:row>
      <xdr:rowOff>506053</xdr:rowOff>
    </xdr:to>
    <xdr:sp macro="" textlink="">
      <xdr:nvSpPr>
        <xdr:cNvPr id="15333" name="TextBox 109"/>
        <xdr:cNvSpPr txBox="1"/>
      </xdr:nvSpPr>
      <xdr:spPr>
        <a:xfrm>
          <a:off x="9925050" y="20012025"/>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34</xdr:row>
      <xdr:rowOff>0</xdr:rowOff>
    </xdr:from>
    <xdr:to>
      <xdr:col>31</xdr:col>
      <xdr:colOff>409175</xdr:colOff>
      <xdr:row>34</xdr:row>
      <xdr:rowOff>506313</xdr:rowOff>
    </xdr:to>
    <xdr:sp macro="" textlink="">
      <xdr:nvSpPr>
        <xdr:cNvPr id="15334" name="TextBox 114"/>
        <xdr:cNvSpPr txBox="1"/>
      </xdr:nvSpPr>
      <xdr:spPr>
        <a:xfrm>
          <a:off x="9925050" y="2065020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35</xdr:row>
      <xdr:rowOff>0</xdr:rowOff>
    </xdr:from>
    <xdr:to>
      <xdr:col>31</xdr:col>
      <xdr:colOff>409175</xdr:colOff>
      <xdr:row>35</xdr:row>
      <xdr:rowOff>504825</xdr:rowOff>
    </xdr:to>
    <xdr:sp macro="" textlink="">
      <xdr:nvSpPr>
        <xdr:cNvPr id="15335" name="TextBox 115"/>
        <xdr:cNvSpPr txBox="1"/>
      </xdr:nvSpPr>
      <xdr:spPr>
        <a:xfrm>
          <a:off x="9925050" y="21421725"/>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36</xdr:row>
      <xdr:rowOff>0</xdr:rowOff>
    </xdr:from>
    <xdr:to>
      <xdr:col>31</xdr:col>
      <xdr:colOff>409175</xdr:colOff>
      <xdr:row>36</xdr:row>
      <xdr:rowOff>506053</xdr:rowOff>
    </xdr:to>
    <xdr:sp macro="" textlink="">
      <xdr:nvSpPr>
        <xdr:cNvPr id="15336" name="TextBox 116"/>
        <xdr:cNvSpPr txBox="1"/>
      </xdr:nvSpPr>
      <xdr:spPr>
        <a:xfrm>
          <a:off x="9925050" y="22031325"/>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37</xdr:row>
      <xdr:rowOff>0</xdr:rowOff>
    </xdr:from>
    <xdr:to>
      <xdr:col>31</xdr:col>
      <xdr:colOff>409175</xdr:colOff>
      <xdr:row>37</xdr:row>
      <xdr:rowOff>506016</xdr:rowOff>
    </xdr:to>
    <xdr:sp macro="" textlink="">
      <xdr:nvSpPr>
        <xdr:cNvPr id="15337" name="TextBox 117"/>
        <xdr:cNvSpPr txBox="1"/>
      </xdr:nvSpPr>
      <xdr:spPr>
        <a:xfrm>
          <a:off x="9925050" y="2266950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38</xdr:row>
      <xdr:rowOff>0</xdr:rowOff>
    </xdr:from>
    <xdr:to>
      <xdr:col>31</xdr:col>
      <xdr:colOff>409175</xdr:colOff>
      <xdr:row>38</xdr:row>
      <xdr:rowOff>504527</xdr:rowOff>
    </xdr:to>
    <xdr:sp macro="" textlink="">
      <xdr:nvSpPr>
        <xdr:cNvPr id="15338" name="TextBox 118"/>
        <xdr:cNvSpPr txBox="1"/>
      </xdr:nvSpPr>
      <xdr:spPr>
        <a:xfrm>
          <a:off x="9925050" y="2343150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39</xdr:row>
      <xdr:rowOff>0</xdr:rowOff>
    </xdr:from>
    <xdr:to>
      <xdr:col>31</xdr:col>
      <xdr:colOff>409175</xdr:colOff>
      <xdr:row>39</xdr:row>
      <xdr:rowOff>505755</xdr:rowOff>
    </xdr:to>
    <xdr:sp macro="" textlink="">
      <xdr:nvSpPr>
        <xdr:cNvPr id="15339" name="TextBox 119"/>
        <xdr:cNvSpPr txBox="1"/>
      </xdr:nvSpPr>
      <xdr:spPr>
        <a:xfrm>
          <a:off x="9925050" y="2400300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40</xdr:row>
      <xdr:rowOff>0</xdr:rowOff>
    </xdr:from>
    <xdr:to>
      <xdr:col>31</xdr:col>
      <xdr:colOff>409175</xdr:colOff>
      <xdr:row>40</xdr:row>
      <xdr:rowOff>506016</xdr:rowOff>
    </xdr:to>
    <xdr:sp macro="" textlink="">
      <xdr:nvSpPr>
        <xdr:cNvPr id="15340" name="TextBox 120"/>
        <xdr:cNvSpPr txBox="1"/>
      </xdr:nvSpPr>
      <xdr:spPr>
        <a:xfrm>
          <a:off x="9925050" y="24660225"/>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41</xdr:row>
      <xdr:rowOff>0</xdr:rowOff>
    </xdr:from>
    <xdr:to>
      <xdr:col>31</xdr:col>
      <xdr:colOff>409175</xdr:colOff>
      <xdr:row>41</xdr:row>
      <xdr:rowOff>505197</xdr:rowOff>
    </xdr:to>
    <xdr:sp macro="" textlink="">
      <xdr:nvSpPr>
        <xdr:cNvPr id="15341" name="TextBox 121"/>
        <xdr:cNvSpPr txBox="1"/>
      </xdr:nvSpPr>
      <xdr:spPr>
        <a:xfrm>
          <a:off x="9925050" y="25307925"/>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42</xdr:row>
      <xdr:rowOff>0</xdr:rowOff>
    </xdr:from>
    <xdr:to>
      <xdr:col>31</xdr:col>
      <xdr:colOff>409175</xdr:colOff>
      <xdr:row>42</xdr:row>
      <xdr:rowOff>506053</xdr:rowOff>
    </xdr:to>
    <xdr:sp macro="" textlink="">
      <xdr:nvSpPr>
        <xdr:cNvPr id="15342" name="TextBox 122"/>
        <xdr:cNvSpPr txBox="1"/>
      </xdr:nvSpPr>
      <xdr:spPr>
        <a:xfrm>
          <a:off x="9925050" y="25898475"/>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43</xdr:row>
      <xdr:rowOff>0</xdr:rowOff>
    </xdr:from>
    <xdr:to>
      <xdr:col>31</xdr:col>
      <xdr:colOff>409175</xdr:colOff>
      <xdr:row>43</xdr:row>
      <xdr:rowOff>506016</xdr:rowOff>
    </xdr:to>
    <xdr:sp macro="" textlink="">
      <xdr:nvSpPr>
        <xdr:cNvPr id="15343" name="TextBox 123"/>
        <xdr:cNvSpPr txBox="1"/>
      </xdr:nvSpPr>
      <xdr:spPr>
        <a:xfrm>
          <a:off x="9925050" y="2653665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44</xdr:row>
      <xdr:rowOff>0</xdr:rowOff>
    </xdr:from>
    <xdr:to>
      <xdr:col>31</xdr:col>
      <xdr:colOff>409175</xdr:colOff>
      <xdr:row>44</xdr:row>
      <xdr:rowOff>505271</xdr:rowOff>
    </xdr:to>
    <xdr:sp macro="" textlink="">
      <xdr:nvSpPr>
        <xdr:cNvPr id="15344" name="TextBox 124"/>
        <xdr:cNvSpPr txBox="1"/>
      </xdr:nvSpPr>
      <xdr:spPr>
        <a:xfrm>
          <a:off x="9925050" y="2718435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45</xdr:row>
      <xdr:rowOff>0</xdr:rowOff>
    </xdr:from>
    <xdr:to>
      <xdr:col>31</xdr:col>
      <xdr:colOff>409175</xdr:colOff>
      <xdr:row>45</xdr:row>
      <xdr:rowOff>496682</xdr:rowOff>
    </xdr:to>
    <xdr:sp macro="" textlink="">
      <xdr:nvSpPr>
        <xdr:cNvPr id="15345" name="TextBox 125"/>
        <xdr:cNvSpPr txBox="1"/>
      </xdr:nvSpPr>
      <xdr:spPr>
        <a:xfrm>
          <a:off x="9925050" y="27851100"/>
          <a:ext cx="8286750" cy="495300"/>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46</xdr:row>
      <xdr:rowOff>0</xdr:rowOff>
    </xdr:from>
    <xdr:to>
      <xdr:col>31</xdr:col>
      <xdr:colOff>409175</xdr:colOff>
      <xdr:row>46</xdr:row>
      <xdr:rowOff>505085</xdr:rowOff>
    </xdr:to>
    <xdr:sp macro="" textlink="">
      <xdr:nvSpPr>
        <xdr:cNvPr id="15346" name="TextBox 126"/>
        <xdr:cNvSpPr txBox="1"/>
      </xdr:nvSpPr>
      <xdr:spPr>
        <a:xfrm>
          <a:off x="9925050" y="28489275"/>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19</xdr:row>
      <xdr:rowOff>0</xdr:rowOff>
    </xdr:from>
    <xdr:to>
      <xdr:col>31</xdr:col>
      <xdr:colOff>409175</xdr:colOff>
      <xdr:row>19</xdr:row>
      <xdr:rowOff>504565</xdr:rowOff>
    </xdr:to>
    <xdr:sp macro="" textlink="">
      <xdr:nvSpPr>
        <xdr:cNvPr id="15347" name="TextBox 138"/>
        <xdr:cNvSpPr txBox="1"/>
      </xdr:nvSpPr>
      <xdr:spPr>
        <a:xfrm>
          <a:off x="9925050" y="10410825"/>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20</xdr:row>
      <xdr:rowOff>0</xdr:rowOff>
    </xdr:from>
    <xdr:to>
      <xdr:col>31</xdr:col>
      <xdr:colOff>409175</xdr:colOff>
      <xdr:row>20</xdr:row>
      <xdr:rowOff>496645</xdr:rowOff>
    </xdr:to>
    <xdr:sp macro="" textlink="">
      <xdr:nvSpPr>
        <xdr:cNvPr id="15348" name="TextBox 139"/>
        <xdr:cNvSpPr txBox="1"/>
      </xdr:nvSpPr>
      <xdr:spPr>
        <a:xfrm>
          <a:off x="9925050" y="11087100"/>
          <a:ext cx="8286750" cy="495300"/>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oneCellAnchor>
    <xdr:from>
      <xdr:col>26</xdr:col>
      <xdr:colOff>381000</xdr:colOff>
      <xdr:row>5</xdr:row>
      <xdr:rowOff>9525</xdr:rowOff>
    </xdr:from>
    <xdr:ext cx="180975" cy="266700"/>
    <xdr:sp macro="" textlink="">
      <xdr:nvSpPr>
        <xdr:cNvPr id="15349" name="TextBox 22"/>
        <xdr:cNvSpPr txBox="1"/>
      </xdr:nvSpPr>
      <xdr:spPr>
        <a:xfrm>
          <a:off x="11220450" y="1123950"/>
          <a:ext cx="180975" cy="2667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en-GB"/>
        </a:p>
      </xdr:txBody>
    </xdr:sp>
    <xdr:clientData/>
  </xdr:oneCellAnchor>
  <xdr:oneCellAnchor>
    <xdr:from>
      <xdr:col>1</xdr:col>
      <xdr:colOff>9525</xdr:colOff>
      <xdr:row>3</xdr:row>
      <xdr:rowOff>123825</xdr:rowOff>
    </xdr:from>
    <xdr:ext cx="1304925" cy="371475"/>
    <xdr:pic>
      <xdr:nvPicPr>
        <xdr:cNvPr id="1857526" name="Picture 8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42875" y="866775"/>
          <a:ext cx="13049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25</xdr:col>
      <xdr:colOff>38398</xdr:colOff>
      <xdr:row>48</xdr:row>
      <xdr:rowOff>9674</xdr:rowOff>
    </xdr:from>
    <xdr:to>
      <xdr:col>26</xdr:col>
      <xdr:colOff>114272</xdr:colOff>
      <xdr:row>49</xdr:row>
      <xdr:rowOff>95250</xdr:rowOff>
    </xdr:to>
    <xdr:sp macro="" textlink="" fLocksText="0">
      <xdr:nvSpPr>
        <xdr:cNvPr id="15351" name="Rounded Rectangle 78">
          <a:hlinkClick xmlns:r="http://schemas.openxmlformats.org/officeDocument/2006/relationships" r:id="rId2"/>
        </xdr:cNvPr>
        <xdr:cNvSpPr/>
      </xdr:nvSpPr>
      <xdr:spPr>
        <a:xfrm>
          <a:off x="9963150" y="29403675"/>
          <a:ext cx="990600" cy="276225"/>
        </a:xfrm>
        <a:prstGeom prst="roundRect">
          <a:avLst/>
        </a:prstGeom>
        <a:gradFill rotWithShape="1">
          <a:gsLst>
            <a:gs pos="0">
              <a:schemeClr val="accent1">
                <a:tint val="100000"/>
                <a:shade val="100000"/>
                <a:satMod val="130000"/>
              </a:schemeClr>
            </a:gs>
            <a:gs pos="100000">
              <a:schemeClr val="accent1">
                <a:tint val="50000"/>
                <a:shade val="100000"/>
                <a:satMod val="350000"/>
              </a:schemeClr>
            </a:gs>
          </a:gsLst>
          <a:lin ang="16200000"/>
        </a:gradFill>
        <a:ln>
          <a:noFill/>
        </a:ln>
      </xdr:spPr>
      <xdr:style>
        <a:lnRef idx="0">
          <a:schemeClr val="accent1"/>
        </a:lnRef>
        <a:fillRef idx="3">
          <a:schemeClr val="accent1"/>
        </a:fillRef>
        <a:effectRef idx="3">
          <a:schemeClr val="accent1"/>
        </a:effectRef>
        <a:fontRef idx="minor">
          <a:schemeClr val="bg1"/>
        </a:fontRef>
      </xdr:style>
      <xdr:txBody>
        <a:bodyPr vertOverflow="clip" horzOverflow="clip" anchor="ctr"/>
        <a:lstStyle/>
        <a:p>
          <a:pPr algn="ctr"/>
          <a:r>
            <a:rPr lang="en-US"/>
            <a:t>Avanti</a:t>
          </a:r>
        </a:p>
      </xdr:txBody>
    </xdr:sp>
    <xdr:clientData/>
  </xdr:twoCellAnchor>
  <mc:AlternateContent xmlns:mc="http://schemas.openxmlformats.org/markup-compatibility/2006">
    <mc:Choice xmlns:a14="http://schemas.microsoft.com/office/drawing/2010/main" Requires="a14">
      <xdr:twoCellAnchor>
        <xdr:from>
          <xdr:col>2</xdr:col>
          <xdr:colOff>2819400</xdr:colOff>
          <xdr:row>3</xdr:row>
          <xdr:rowOff>114300</xdr:rowOff>
        </xdr:from>
        <xdr:to>
          <xdr:col>2</xdr:col>
          <xdr:colOff>3895725</xdr:colOff>
          <xdr:row>5</xdr:row>
          <xdr:rowOff>104775</xdr:rowOff>
        </xdr:to>
        <xdr:sp macro="" textlink="">
          <xdr:nvSpPr>
            <xdr:cNvPr id="1562260" name="Button 9876" hidden="1">
              <a:extLst>
                <a:ext uri="{63B3BB69-23CF-44E3-9099-C40C66FF867C}">
                  <a14:compatExt spid="_x0000_s1562260"/>
                </a:ext>
              </a:extLst>
            </xdr:cNvPr>
            <xdr:cNvSpPr/>
          </xdr:nvSpPr>
          <xdr:spPr bwMode="auto">
            <a:xfrm>
              <a:off x="0" y="0"/>
              <a:ext cx="0" cy="0"/>
            </a:xfrm>
            <a:prstGeom prst="rect">
              <a:avLst/>
            </a:prstGeom>
            <a:noFill/>
            <a:ln w="9525" cmpd="sng">
              <a:prstDash val="solid"/>
              <a:miter lim="800000"/>
              <a:headEnd/>
              <a:tailEnd/>
            </a:ln>
          </xdr:spPr>
          <xdr:txBody>
            <a:bodyPr vertOverflow="clip" wrap="square" lIns="27432" tIns="27432" rIns="27432" bIns="27432" anchor="ctr" upright="1"/>
            <a:lstStyle/>
            <a:p>
              <a:pPr algn="ctr" rtl="0">
                <a:defRPr sz="1000"/>
              </a:pPr>
              <a:r>
                <a:rPr lang="en-GB" sz="1100" b="1" i="0" u="none" strike="noStrike" baseline="0">
                  <a:solidFill>
                    <a:srgbClr val="000000"/>
                  </a:solidFill>
                  <a:latin typeface="Calibri"/>
                  <a:cs typeface="Calibri"/>
                </a:rPr>
                <a:t>Open CSI</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4057650</xdr:colOff>
          <xdr:row>3</xdr:row>
          <xdr:rowOff>104775</xdr:rowOff>
        </xdr:from>
        <xdr:to>
          <xdr:col>5</xdr:col>
          <xdr:colOff>76200</xdr:colOff>
          <xdr:row>5</xdr:row>
          <xdr:rowOff>95250</xdr:rowOff>
        </xdr:to>
        <xdr:sp macro="" textlink="">
          <xdr:nvSpPr>
            <xdr:cNvPr id="1620178" name="Button 10450" hidden="1">
              <a:extLst>
                <a:ext uri="{63B3BB69-23CF-44E3-9099-C40C66FF867C}">
                  <a14:compatExt spid="_x0000_s1620178"/>
                </a:ext>
              </a:extLst>
            </xdr:cNvPr>
            <xdr:cNvSpPr/>
          </xdr:nvSpPr>
          <xdr:spPr bwMode="auto">
            <a:xfrm>
              <a:off x="0" y="0"/>
              <a:ext cx="0" cy="0"/>
            </a:xfrm>
            <a:prstGeom prst="rect">
              <a:avLst/>
            </a:prstGeom>
            <a:noFill/>
            <a:ln w="9525" cmpd="sng">
              <a:prstDash val="solid"/>
              <a:miter lim="800000"/>
              <a:headEnd/>
              <a:tailEnd/>
            </a:ln>
          </xdr:spPr>
          <xdr:txBody>
            <a:bodyPr vertOverflow="clip" wrap="square" lIns="27432" tIns="27432" rIns="27432" bIns="27432" anchor="ctr" upright="1"/>
            <a:lstStyle/>
            <a:p>
              <a:pPr algn="ctr" rtl="0">
                <a:defRPr sz="1000"/>
              </a:pPr>
              <a:r>
                <a:rPr lang="en-GB" sz="1100" b="1" i="0" u="none" strike="noStrike" baseline="0">
                  <a:solidFill>
                    <a:srgbClr val="000000"/>
                  </a:solidFill>
                  <a:latin typeface="Calibri"/>
                  <a:cs typeface="Calibri"/>
                </a:rPr>
                <a:t>Close CSI</a:t>
              </a:r>
            </a:p>
          </xdr:txBody>
        </xdr:sp>
        <xdr:clientData fPrintsWithSheet="0"/>
      </xdr:twoCellAnchor>
    </mc:Choice>
    <mc:Fallback/>
  </mc:AlternateContent>
  <xdr:oneCellAnchor>
    <xdr:from>
      <xdr:col>25</xdr:col>
      <xdr:colOff>0</xdr:colOff>
      <xdr:row>5</xdr:row>
      <xdr:rowOff>190500</xdr:rowOff>
    </xdr:from>
    <xdr:ext cx="8220075" cy="1504950"/>
    <xdr:pic>
      <xdr:nvPicPr>
        <xdr:cNvPr id="1857528" name="Picture 61"/>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bwMode="auto">
        <a:xfrm>
          <a:off x="9925050" y="1304925"/>
          <a:ext cx="8220075" cy="1504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4.xml><?xml version="1.0" encoding="utf-8"?>
<xdr:wsDr xmlns:xdr="http://schemas.openxmlformats.org/drawingml/2006/spreadsheetDrawing" xmlns:a="http://schemas.openxmlformats.org/drawingml/2006/main">
  <xdr:twoCellAnchor>
    <xdr:from>
      <xdr:col>25</xdr:col>
      <xdr:colOff>0</xdr:colOff>
      <xdr:row>12</xdr:row>
      <xdr:rowOff>0</xdr:rowOff>
    </xdr:from>
    <xdr:to>
      <xdr:col>31</xdr:col>
      <xdr:colOff>409575</xdr:colOff>
      <xdr:row>12</xdr:row>
      <xdr:rowOff>506053</xdr:rowOff>
    </xdr:to>
    <xdr:sp macro="" textlink="">
      <xdr:nvSpPr>
        <xdr:cNvPr id="5024" name="TextBox 16"/>
        <xdr:cNvSpPr txBox="1"/>
      </xdr:nvSpPr>
      <xdr:spPr>
        <a:xfrm>
          <a:off x="9639300" y="5000625"/>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13</xdr:row>
      <xdr:rowOff>0</xdr:rowOff>
    </xdr:from>
    <xdr:to>
      <xdr:col>31</xdr:col>
      <xdr:colOff>409575</xdr:colOff>
      <xdr:row>13</xdr:row>
      <xdr:rowOff>505755</xdr:rowOff>
    </xdr:to>
    <xdr:sp macro="" textlink="">
      <xdr:nvSpPr>
        <xdr:cNvPr id="5025" name="TextBox 17"/>
        <xdr:cNvSpPr txBox="1"/>
      </xdr:nvSpPr>
      <xdr:spPr>
        <a:xfrm>
          <a:off x="9639300" y="563880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14</xdr:row>
      <xdr:rowOff>0</xdr:rowOff>
    </xdr:from>
    <xdr:to>
      <xdr:col>31</xdr:col>
      <xdr:colOff>409575</xdr:colOff>
      <xdr:row>14</xdr:row>
      <xdr:rowOff>503969</xdr:rowOff>
    </xdr:to>
    <xdr:sp macro="" textlink="">
      <xdr:nvSpPr>
        <xdr:cNvPr id="5026" name="TextBox 18"/>
        <xdr:cNvSpPr txBox="1"/>
      </xdr:nvSpPr>
      <xdr:spPr>
        <a:xfrm>
          <a:off x="9639300" y="6296025"/>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15</xdr:row>
      <xdr:rowOff>0</xdr:rowOff>
    </xdr:from>
    <xdr:to>
      <xdr:col>31</xdr:col>
      <xdr:colOff>409575</xdr:colOff>
      <xdr:row>15</xdr:row>
      <xdr:rowOff>506016</xdr:rowOff>
    </xdr:to>
    <xdr:sp macro="" textlink="">
      <xdr:nvSpPr>
        <xdr:cNvPr id="5027" name="TextBox 19"/>
        <xdr:cNvSpPr txBox="1"/>
      </xdr:nvSpPr>
      <xdr:spPr>
        <a:xfrm>
          <a:off x="9639300" y="689610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16</xdr:row>
      <xdr:rowOff>0</xdr:rowOff>
    </xdr:from>
    <xdr:to>
      <xdr:col>31</xdr:col>
      <xdr:colOff>409575</xdr:colOff>
      <xdr:row>16</xdr:row>
      <xdr:rowOff>506053</xdr:rowOff>
    </xdr:to>
    <xdr:sp macro="" textlink="">
      <xdr:nvSpPr>
        <xdr:cNvPr id="5028" name="TextBox 20"/>
        <xdr:cNvSpPr txBox="1"/>
      </xdr:nvSpPr>
      <xdr:spPr>
        <a:xfrm>
          <a:off x="9639300" y="754380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17</xdr:row>
      <xdr:rowOff>0</xdr:rowOff>
    </xdr:from>
    <xdr:to>
      <xdr:col>31</xdr:col>
      <xdr:colOff>409575</xdr:colOff>
      <xdr:row>17</xdr:row>
      <xdr:rowOff>503374</xdr:rowOff>
    </xdr:to>
    <xdr:sp macro="" textlink="">
      <xdr:nvSpPr>
        <xdr:cNvPr id="5029" name="TextBox 21"/>
        <xdr:cNvSpPr txBox="1"/>
      </xdr:nvSpPr>
      <xdr:spPr>
        <a:xfrm>
          <a:off x="9639300" y="8181975"/>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18</xdr:row>
      <xdr:rowOff>0</xdr:rowOff>
    </xdr:from>
    <xdr:to>
      <xdr:col>31</xdr:col>
      <xdr:colOff>409575</xdr:colOff>
      <xdr:row>18</xdr:row>
      <xdr:rowOff>503411</xdr:rowOff>
    </xdr:to>
    <xdr:sp macro="" textlink="">
      <xdr:nvSpPr>
        <xdr:cNvPr id="5030" name="TextBox 22"/>
        <xdr:cNvSpPr txBox="1"/>
      </xdr:nvSpPr>
      <xdr:spPr>
        <a:xfrm>
          <a:off x="9639300" y="897255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19</xdr:row>
      <xdr:rowOff>0</xdr:rowOff>
    </xdr:from>
    <xdr:to>
      <xdr:col>31</xdr:col>
      <xdr:colOff>409575</xdr:colOff>
      <xdr:row>19</xdr:row>
      <xdr:rowOff>503858</xdr:rowOff>
    </xdr:to>
    <xdr:sp macro="" textlink="">
      <xdr:nvSpPr>
        <xdr:cNvPr id="5031" name="TextBox 23"/>
        <xdr:cNvSpPr txBox="1"/>
      </xdr:nvSpPr>
      <xdr:spPr>
        <a:xfrm>
          <a:off x="9639300" y="975360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20</xdr:row>
      <xdr:rowOff>0</xdr:rowOff>
    </xdr:from>
    <xdr:to>
      <xdr:col>31</xdr:col>
      <xdr:colOff>409575</xdr:colOff>
      <xdr:row>20</xdr:row>
      <xdr:rowOff>506016</xdr:rowOff>
    </xdr:to>
    <xdr:sp macro="" textlink="">
      <xdr:nvSpPr>
        <xdr:cNvPr id="5032" name="TextBox 24"/>
        <xdr:cNvSpPr txBox="1"/>
      </xdr:nvSpPr>
      <xdr:spPr>
        <a:xfrm>
          <a:off x="9639300" y="1045845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21</xdr:row>
      <xdr:rowOff>0</xdr:rowOff>
    </xdr:from>
    <xdr:to>
      <xdr:col>31</xdr:col>
      <xdr:colOff>409575</xdr:colOff>
      <xdr:row>21</xdr:row>
      <xdr:rowOff>503411</xdr:rowOff>
    </xdr:to>
    <xdr:sp macro="" textlink="">
      <xdr:nvSpPr>
        <xdr:cNvPr id="5033" name="TextBox 25"/>
        <xdr:cNvSpPr txBox="1"/>
      </xdr:nvSpPr>
      <xdr:spPr>
        <a:xfrm>
          <a:off x="9639300" y="1110615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9</xdr:row>
      <xdr:rowOff>0</xdr:rowOff>
    </xdr:from>
    <xdr:to>
      <xdr:col>31</xdr:col>
      <xdr:colOff>409575</xdr:colOff>
      <xdr:row>9</xdr:row>
      <xdr:rowOff>505867</xdr:rowOff>
    </xdr:to>
    <xdr:sp macro="" textlink="">
      <xdr:nvSpPr>
        <xdr:cNvPr id="5034" name="TextBox 27"/>
        <xdr:cNvSpPr txBox="1"/>
      </xdr:nvSpPr>
      <xdr:spPr>
        <a:xfrm>
          <a:off x="9639300" y="314325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oneCellAnchor>
    <xdr:from>
      <xdr:col>1</xdr:col>
      <xdr:colOff>9525</xdr:colOff>
      <xdr:row>3</xdr:row>
      <xdr:rowOff>123825</xdr:rowOff>
    </xdr:from>
    <xdr:ext cx="1343025" cy="381000"/>
    <xdr:pic>
      <xdr:nvPicPr>
        <xdr:cNvPr id="1731499" name="Picture 1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42875" y="847725"/>
          <a:ext cx="134302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25</xdr:col>
      <xdr:colOff>38398</xdr:colOff>
      <xdr:row>22</xdr:row>
      <xdr:rowOff>190351</xdr:rowOff>
    </xdr:from>
    <xdr:to>
      <xdr:col>26</xdr:col>
      <xdr:colOff>95436</xdr:colOff>
      <xdr:row>24</xdr:row>
      <xdr:rowOff>85427</xdr:rowOff>
    </xdr:to>
    <xdr:sp macro="" textlink="" fLocksText="0">
      <xdr:nvSpPr>
        <xdr:cNvPr id="5036" name="Rounded Rectangle 14">
          <a:hlinkClick xmlns:r="http://schemas.openxmlformats.org/officeDocument/2006/relationships" r:id="rId2"/>
        </xdr:cNvPr>
        <xdr:cNvSpPr/>
      </xdr:nvSpPr>
      <xdr:spPr>
        <a:xfrm>
          <a:off x="9677400" y="12077700"/>
          <a:ext cx="971550" cy="276225"/>
        </a:xfrm>
        <a:prstGeom prst="roundRect">
          <a:avLst/>
        </a:prstGeom>
        <a:gradFill rotWithShape="1">
          <a:gsLst>
            <a:gs pos="0">
              <a:schemeClr val="accent1">
                <a:tint val="100000"/>
                <a:shade val="100000"/>
                <a:satMod val="130000"/>
              </a:schemeClr>
            </a:gs>
            <a:gs pos="100000">
              <a:schemeClr val="accent1">
                <a:tint val="50000"/>
                <a:shade val="100000"/>
                <a:satMod val="350000"/>
              </a:schemeClr>
            </a:gs>
          </a:gsLst>
          <a:lin ang="16200000"/>
        </a:gradFill>
        <a:ln>
          <a:noFill/>
        </a:ln>
      </xdr:spPr>
      <xdr:style>
        <a:lnRef idx="0">
          <a:schemeClr val="accent1"/>
        </a:lnRef>
        <a:fillRef idx="3">
          <a:schemeClr val="accent1"/>
        </a:fillRef>
        <a:effectRef idx="3">
          <a:schemeClr val="accent1"/>
        </a:effectRef>
        <a:fontRef idx="minor">
          <a:schemeClr val="bg1"/>
        </a:fontRef>
      </xdr:style>
      <xdr:txBody>
        <a:bodyPr vertOverflow="clip" horzOverflow="clip" anchor="ctr"/>
        <a:lstStyle/>
        <a:p>
          <a:pPr algn="ctr"/>
          <a:r>
            <a:rPr lang="en-US"/>
            <a:t>Avanti</a:t>
          </a:r>
        </a:p>
      </xdr:txBody>
    </xdr:sp>
    <xdr:clientData/>
  </xdr:twoCellAnchor>
  <xdr:twoCellAnchor>
    <xdr:from>
      <xdr:col>25</xdr:col>
      <xdr:colOff>0</xdr:colOff>
      <xdr:row>11</xdr:row>
      <xdr:rowOff>0</xdr:rowOff>
    </xdr:from>
    <xdr:to>
      <xdr:col>31</xdr:col>
      <xdr:colOff>409575</xdr:colOff>
      <xdr:row>11</xdr:row>
      <xdr:rowOff>506016</xdr:rowOff>
    </xdr:to>
    <xdr:sp macro="" textlink="">
      <xdr:nvSpPr>
        <xdr:cNvPr id="5037" name="TextBox 15"/>
        <xdr:cNvSpPr txBox="1"/>
      </xdr:nvSpPr>
      <xdr:spPr>
        <a:xfrm>
          <a:off x="9639300" y="4352925"/>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oneCellAnchor>
    <xdr:from>
      <xdr:col>25</xdr:col>
      <xdr:colOff>657225</xdr:colOff>
      <xdr:row>10</xdr:row>
      <xdr:rowOff>123825</xdr:rowOff>
    </xdr:from>
    <xdr:ext cx="180975" cy="266700"/>
    <xdr:sp macro="" textlink="">
      <xdr:nvSpPr>
        <xdr:cNvPr id="5038" name="TextBox 26"/>
        <xdr:cNvSpPr txBox="1"/>
      </xdr:nvSpPr>
      <xdr:spPr>
        <a:xfrm>
          <a:off x="10296525" y="3895725"/>
          <a:ext cx="180975" cy="2667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en-GB"/>
        </a:p>
      </xdr:txBody>
    </xdr:sp>
    <xdr:clientData/>
  </xdr:oneCellAnchor>
  <xdr:twoCellAnchor>
    <xdr:from>
      <xdr:col>25</xdr:col>
      <xdr:colOff>0</xdr:colOff>
      <xdr:row>10</xdr:row>
      <xdr:rowOff>0</xdr:rowOff>
    </xdr:from>
    <xdr:to>
      <xdr:col>31</xdr:col>
      <xdr:colOff>409575</xdr:colOff>
      <xdr:row>10</xdr:row>
      <xdr:rowOff>503858</xdr:rowOff>
    </xdr:to>
    <xdr:sp macro="" textlink="">
      <xdr:nvSpPr>
        <xdr:cNvPr id="5039" name="TextBox 28"/>
        <xdr:cNvSpPr txBox="1"/>
      </xdr:nvSpPr>
      <xdr:spPr>
        <a:xfrm>
          <a:off x="9639300" y="377190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mc:AlternateContent xmlns:mc="http://schemas.openxmlformats.org/markup-compatibility/2006">
    <mc:Choice xmlns:a14="http://schemas.microsoft.com/office/drawing/2010/main" Requires="a14">
      <xdr:twoCellAnchor>
        <xdr:from>
          <xdr:col>2</xdr:col>
          <xdr:colOff>2857500</xdr:colOff>
          <xdr:row>3</xdr:row>
          <xdr:rowOff>76200</xdr:rowOff>
        </xdr:from>
        <xdr:to>
          <xdr:col>2</xdr:col>
          <xdr:colOff>3933825</xdr:colOff>
          <xdr:row>5</xdr:row>
          <xdr:rowOff>66675</xdr:rowOff>
        </xdr:to>
        <xdr:sp macro="" textlink="">
          <xdr:nvSpPr>
            <xdr:cNvPr id="1533261" name="Button 3405" hidden="1">
              <a:extLst>
                <a:ext uri="{63B3BB69-23CF-44E3-9099-C40C66FF867C}">
                  <a14:compatExt spid="_x0000_s1533261"/>
                </a:ext>
              </a:extLst>
            </xdr:cNvPr>
            <xdr:cNvSpPr/>
          </xdr:nvSpPr>
          <xdr:spPr bwMode="auto">
            <a:xfrm>
              <a:off x="0" y="0"/>
              <a:ext cx="0" cy="0"/>
            </a:xfrm>
            <a:prstGeom prst="rect">
              <a:avLst/>
            </a:prstGeom>
            <a:noFill/>
            <a:ln w="9525" cmpd="sng">
              <a:prstDash val="solid"/>
              <a:miter lim="800000"/>
              <a:headEnd/>
              <a:tailEnd/>
            </a:ln>
          </xdr:spPr>
          <xdr:txBody>
            <a:bodyPr vertOverflow="clip" wrap="square" lIns="27432" tIns="27432" rIns="27432" bIns="27432" anchor="ctr" upright="1"/>
            <a:lstStyle/>
            <a:p>
              <a:pPr algn="ctr" rtl="0">
                <a:defRPr sz="1000"/>
              </a:pPr>
              <a:r>
                <a:rPr lang="en-GB" sz="1100" b="1" i="0" u="none" strike="noStrike" baseline="0">
                  <a:solidFill>
                    <a:srgbClr val="000000"/>
                  </a:solidFill>
                  <a:latin typeface="Calibri"/>
                  <a:cs typeface="Calibri"/>
                </a:rPr>
                <a:t>Open CSI</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4057650</xdr:colOff>
          <xdr:row>3</xdr:row>
          <xdr:rowOff>66675</xdr:rowOff>
        </xdr:from>
        <xdr:to>
          <xdr:col>6</xdr:col>
          <xdr:colOff>57150</xdr:colOff>
          <xdr:row>5</xdr:row>
          <xdr:rowOff>57150</xdr:rowOff>
        </xdr:to>
        <xdr:sp macro="" textlink="">
          <xdr:nvSpPr>
            <xdr:cNvPr id="1533468" name="Button 3612" hidden="1">
              <a:extLst>
                <a:ext uri="{63B3BB69-23CF-44E3-9099-C40C66FF867C}">
                  <a14:compatExt spid="_x0000_s1533468"/>
                </a:ext>
              </a:extLst>
            </xdr:cNvPr>
            <xdr:cNvSpPr/>
          </xdr:nvSpPr>
          <xdr:spPr bwMode="auto">
            <a:xfrm>
              <a:off x="0" y="0"/>
              <a:ext cx="0" cy="0"/>
            </a:xfrm>
            <a:prstGeom prst="rect">
              <a:avLst/>
            </a:prstGeom>
            <a:noFill/>
            <a:ln w="9525" cmpd="sng">
              <a:prstDash val="solid"/>
              <a:miter lim="800000"/>
              <a:headEnd/>
              <a:tailEnd/>
            </a:ln>
          </xdr:spPr>
          <xdr:txBody>
            <a:bodyPr vertOverflow="clip" wrap="square" lIns="27432" tIns="27432" rIns="27432" bIns="27432" anchor="ctr" upright="1"/>
            <a:lstStyle/>
            <a:p>
              <a:pPr algn="ctr" rtl="0">
                <a:defRPr sz="1000"/>
              </a:pPr>
              <a:r>
                <a:rPr lang="en-GB" sz="1100" b="1" i="0" u="none" strike="noStrike" baseline="0">
                  <a:solidFill>
                    <a:srgbClr val="000000"/>
                  </a:solidFill>
                  <a:latin typeface="Calibri"/>
                  <a:cs typeface="Calibri"/>
                </a:rPr>
                <a:t>Close CSI</a:t>
              </a:r>
            </a:p>
          </xdr:txBody>
        </xdr:sp>
        <xdr:clientData fPrintsWithSheet="0"/>
      </xdr:twoCellAnchor>
    </mc:Choice>
    <mc:Fallback/>
  </mc:AlternateContent>
  <xdr:oneCellAnchor>
    <xdr:from>
      <xdr:col>25</xdr:col>
      <xdr:colOff>0</xdr:colOff>
      <xdr:row>6</xdr:row>
      <xdr:rowOff>0</xdr:rowOff>
    </xdr:from>
    <xdr:ext cx="8220075" cy="1409700"/>
    <xdr:pic>
      <xdr:nvPicPr>
        <xdr:cNvPr id="1731504" name="Picture 30"/>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bwMode="auto">
        <a:xfrm>
          <a:off x="9639300" y="1285875"/>
          <a:ext cx="8220075" cy="140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5.xml><?xml version="1.0" encoding="utf-8"?>
<xdr:wsDr xmlns:xdr="http://schemas.openxmlformats.org/drawingml/2006/spreadsheetDrawing" xmlns:a="http://schemas.openxmlformats.org/drawingml/2006/main">
  <xdr:twoCellAnchor>
    <xdr:from>
      <xdr:col>24</xdr:col>
      <xdr:colOff>0</xdr:colOff>
      <xdr:row>9</xdr:row>
      <xdr:rowOff>0</xdr:rowOff>
    </xdr:from>
    <xdr:to>
      <xdr:col>30</xdr:col>
      <xdr:colOff>419100</xdr:colOff>
      <xdr:row>9</xdr:row>
      <xdr:rowOff>505867</xdr:rowOff>
    </xdr:to>
    <xdr:sp macro="" textlink="">
      <xdr:nvSpPr>
        <xdr:cNvPr id="6405" name="TextBox 25"/>
        <xdr:cNvSpPr txBox="1"/>
      </xdr:nvSpPr>
      <xdr:spPr>
        <a:xfrm>
          <a:off x="9677400" y="3467100"/>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24</xdr:col>
      <xdr:colOff>0</xdr:colOff>
      <xdr:row>10</xdr:row>
      <xdr:rowOff>0</xdr:rowOff>
    </xdr:from>
    <xdr:to>
      <xdr:col>30</xdr:col>
      <xdr:colOff>419100</xdr:colOff>
      <xdr:row>10</xdr:row>
      <xdr:rowOff>505197</xdr:rowOff>
    </xdr:to>
    <xdr:sp macro="" textlink="">
      <xdr:nvSpPr>
        <xdr:cNvPr id="6406" name="TextBox 26"/>
        <xdr:cNvSpPr txBox="1"/>
      </xdr:nvSpPr>
      <xdr:spPr>
        <a:xfrm>
          <a:off x="9677400" y="4095750"/>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24</xdr:col>
      <xdr:colOff>0</xdr:colOff>
      <xdr:row>11</xdr:row>
      <xdr:rowOff>0</xdr:rowOff>
    </xdr:from>
    <xdr:to>
      <xdr:col>30</xdr:col>
      <xdr:colOff>419100</xdr:colOff>
      <xdr:row>11</xdr:row>
      <xdr:rowOff>504825</xdr:rowOff>
    </xdr:to>
    <xdr:sp macro="" textlink="">
      <xdr:nvSpPr>
        <xdr:cNvPr id="6407" name="TextBox 27"/>
        <xdr:cNvSpPr txBox="1"/>
      </xdr:nvSpPr>
      <xdr:spPr>
        <a:xfrm>
          <a:off x="9677400" y="4686300"/>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24</xdr:col>
      <xdr:colOff>0</xdr:colOff>
      <xdr:row>12</xdr:row>
      <xdr:rowOff>0</xdr:rowOff>
    </xdr:from>
    <xdr:to>
      <xdr:col>30</xdr:col>
      <xdr:colOff>419100</xdr:colOff>
      <xdr:row>12</xdr:row>
      <xdr:rowOff>505271</xdr:rowOff>
    </xdr:to>
    <xdr:sp macro="" textlink="">
      <xdr:nvSpPr>
        <xdr:cNvPr id="6408" name="TextBox 28"/>
        <xdr:cNvSpPr txBox="1"/>
      </xdr:nvSpPr>
      <xdr:spPr>
        <a:xfrm>
          <a:off x="9677400" y="5295900"/>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24</xdr:col>
      <xdr:colOff>0</xdr:colOff>
      <xdr:row>13</xdr:row>
      <xdr:rowOff>0</xdr:rowOff>
    </xdr:from>
    <xdr:to>
      <xdr:col>30</xdr:col>
      <xdr:colOff>419100</xdr:colOff>
      <xdr:row>13</xdr:row>
      <xdr:rowOff>513548</xdr:rowOff>
    </xdr:to>
    <xdr:sp macro="" textlink="">
      <xdr:nvSpPr>
        <xdr:cNvPr id="6409" name="TextBox 29"/>
        <xdr:cNvSpPr txBox="1"/>
      </xdr:nvSpPr>
      <xdr:spPr>
        <a:xfrm>
          <a:off x="9677400" y="5962650"/>
          <a:ext cx="8296275" cy="514350"/>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24</xdr:col>
      <xdr:colOff>0</xdr:colOff>
      <xdr:row>14</xdr:row>
      <xdr:rowOff>0</xdr:rowOff>
    </xdr:from>
    <xdr:to>
      <xdr:col>30</xdr:col>
      <xdr:colOff>419100</xdr:colOff>
      <xdr:row>14</xdr:row>
      <xdr:rowOff>503969</xdr:rowOff>
    </xdr:to>
    <xdr:sp macro="" textlink="">
      <xdr:nvSpPr>
        <xdr:cNvPr id="6410" name="TextBox 31"/>
        <xdr:cNvSpPr txBox="1"/>
      </xdr:nvSpPr>
      <xdr:spPr>
        <a:xfrm>
          <a:off x="9677400" y="6543675"/>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24</xdr:col>
      <xdr:colOff>0</xdr:colOff>
      <xdr:row>15</xdr:row>
      <xdr:rowOff>0</xdr:rowOff>
    </xdr:from>
    <xdr:to>
      <xdr:col>30</xdr:col>
      <xdr:colOff>419100</xdr:colOff>
      <xdr:row>15</xdr:row>
      <xdr:rowOff>504527</xdr:rowOff>
    </xdr:to>
    <xdr:sp macro="" textlink="">
      <xdr:nvSpPr>
        <xdr:cNvPr id="6411" name="TextBox 32"/>
        <xdr:cNvSpPr txBox="1"/>
      </xdr:nvSpPr>
      <xdr:spPr>
        <a:xfrm>
          <a:off x="9677400" y="7143750"/>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24</xdr:col>
      <xdr:colOff>0</xdr:colOff>
      <xdr:row>16</xdr:row>
      <xdr:rowOff>0</xdr:rowOff>
    </xdr:from>
    <xdr:to>
      <xdr:col>30</xdr:col>
      <xdr:colOff>419100</xdr:colOff>
      <xdr:row>16</xdr:row>
      <xdr:rowOff>503858</xdr:rowOff>
    </xdr:to>
    <xdr:sp macro="" textlink="">
      <xdr:nvSpPr>
        <xdr:cNvPr id="6412" name="TextBox 33"/>
        <xdr:cNvSpPr txBox="1"/>
      </xdr:nvSpPr>
      <xdr:spPr>
        <a:xfrm>
          <a:off x="9677400" y="7715250"/>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24</xdr:col>
      <xdr:colOff>0</xdr:colOff>
      <xdr:row>17</xdr:row>
      <xdr:rowOff>0</xdr:rowOff>
    </xdr:from>
    <xdr:to>
      <xdr:col>30</xdr:col>
      <xdr:colOff>419100</xdr:colOff>
      <xdr:row>17</xdr:row>
      <xdr:rowOff>505867</xdr:rowOff>
    </xdr:to>
    <xdr:sp macro="" textlink="">
      <xdr:nvSpPr>
        <xdr:cNvPr id="6413" name="TextBox 34"/>
        <xdr:cNvSpPr txBox="1"/>
      </xdr:nvSpPr>
      <xdr:spPr>
        <a:xfrm>
          <a:off x="9677400" y="8296275"/>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24</xdr:col>
      <xdr:colOff>0</xdr:colOff>
      <xdr:row>18</xdr:row>
      <xdr:rowOff>0</xdr:rowOff>
    </xdr:from>
    <xdr:to>
      <xdr:col>30</xdr:col>
      <xdr:colOff>419100</xdr:colOff>
      <xdr:row>18</xdr:row>
      <xdr:rowOff>505867</xdr:rowOff>
    </xdr:to>
    <xdr:sp macro="" textlink="">
      <xdr:nvSpPr>
        <xdr:cNvPr id="6414" name="TextBox 35"/>
        <xdr:cNvSpPr txBox="1"/>
      </xdr:nvSpPr>
      <xdr:spPr>
        <a:xfrm>
          <a:off x="9677400" y="8924925"/>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24</xdr:col>
      <xdr:colOff>0</xdr:colOff>
      <xdr:row>19</xdr:row>
      <xdr:rowOff>0</xdr:rowOff>
    </xdr:from>
    <xdr:to>
      <xdr:col>30</xdr:col>
      <xdr:colOff>419100</xdr:colOff>
      <xdr:row>19</xdr:row>
      <xdr:rowOff>506016</xdr:rowOff>
    </xdr:to>
    <xdr:sp macro="" textlink="">
      <xdr:nvSpPr>
        <xdr:cNvPr id="6415" name="TextBox 36"/>
        <xdr:cNvSpPr txBox="1"/>
      </xdr:nvSpPr>
      <xdr:spPr>
        <a:xfrm>
          <a:off x="9677400" y="9553575"/>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24</xdr:col>
      <xdr:colOff>0</xdr:colOff>
      <xdr:row>20</xdr:row>
      <xdr:rowOff>0</xdr:rowOff>
    </xdr:from>
    <xdr:to>
      <xdr:col>30</xdr:col>
      <xdr:colOff>419100</xdr:colOff>
      <xdr:row>20</xdr:row>
      <xdr:rowOff>505271</xdr:rowOff>
    </xdr:to>
    <xdr:sp macro="" textlink="">
      <xdr:nvSpPr>
        <xdr:cNvPr id="6416" name="TextBox 37"/>
        <xdr:cNvSpPr txBox="1"/>
      </xdr:nvSpPr>
      <xdr:spPr>
        <a:xfrm>
          <a:off x="9677400" y="10201275"/>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24</xdr:col>
      <xdr:colOff>0</xdr:colOff>
      <xdr:row>22</xdr:row>
      <xdr:rowOff>0</xdr:rowOff>
    </xdr:from>
    <xdr:to>
      <xdr:col>30</xdr:col>
      <xdr:colOff>419100</xdr:colOff>
      <xdr:row>22</xdr:row>
      <xdr:rowOff>505458</xdr:rowOff>
    </xdr:to>
    <xdr:sp macro="" textlink="">
      <xdr:nvSpPr>
        <xdr:cNvPr id="6417" name="TextBox 38"/>
        <xdr:cNvSpPr txBox="1"/>
      </xdr:nvSpPr>
      <xdr:spPr>
        <a:xfrm>
          <a:off x="9677400" y="11515725"/>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24</xdr:col>
      <xdr:colOff>0</xdr:colOff>
      <xdr:row>23</xdr:row>
      <xdr:rowOff>0</xdr:rowOff>
    </xdr:from>
    <xdr:to>
      <xdr:col>30</xdr:col>
      <xdr:colOff>419100</xdr:colOff>
      <xdr:row>23</xdr:row>
      <xdr:rowOff>506313</xdr:rowOff>
    </xdr:to>
    <xdr:sp macro="" textlink="">
      <xdr:nvSpPr>
        <xdr:cNvPr id="6418" name="TextBox 39"/>
        <xdr:cNvSpPr txBox="1"/>
      </xdr:nvSpPr>
      <xdr:spPr>
        <a:xfrm>
          <a:off x="9677400" y="12134850"/>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24</xdr:col>
      <xdr:colOff>0</xdr:colOff>
      <xdr:row>21</xdr:row>
      <xdr:rowOff>0</xdr:rowOff>
    </xdr:from>
    <xdr:to>
      <xdr:col>30</xdr:col>
      <xdr:colOff>419100</xdr:colOff>
      <xdr:row>21</xdr:row>
      <xdr:rowOff>506016</xdr:rowOff>
    </xdr:to>
    <xdr:sp macro="" textlink="">
      <xdr:nvSpPr>
        <xdr:cNvPr id="6419" name="TextBox 40"/>
        <xdr:cNvSpPr txBox="1"/>
      </xdr:nvSpPr>
      <xdr:spPr>
        <a:xfrm>
          <a:off x="9677400" y="10868025"/>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24</xdr:col>
      <xdr:colOff>0</xdr:colOff>
      <xdr:row>24</xdr:row>
      <xdr:rowOff>0</xdr:rowOff>
    </xdr:from>
    <xdr:to>
      <xdr:col>30</xdr:col>
      <xdr:colOff>419100</xdr:colOff>
      <xdr:row>24</xdr:row>
      <xdr:rowOff>496645</xdr:rowOff>
    </xdr:to>
    <xdr:sp macro="" textlink="">
      <xdr:nvSpPr>
        <xdr:cNvPr id="6420" name="TextBox 41"/>
        <xdr:cNvSpPr txBox="1"/>
      </xdr:nvSpPr>
      <xdr:spPr>
        <a:xfrm>
          <a:off x="9677400" y="12906375"/>
          <a:ext cx="8296275" cy="495300"/>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24</xdr:col>
      <xdr:colOff>0</xdr:colOff>
      <xdr:row>25</xdr:row>
      <xdr:rowOff>0</xdr:rowOff>
    </xdr:from>
    <xdr:to>
      <xdr:col>30</xdr:col>
      <xdr:colOff>419100</xdr:colOff>
      <xdr:row>25</xdr:row>
      <xdr:rowOff>503858</xdr:rowOff>
    </xdr:to>
    <xdr:sp macro="" textlink="">
      <xdr:nvSpPr>
        <xdr:cNvPr id="6421" name="TextBox 42"/>
        <xdr:cNvSpPr txBox="1"/>
      </xdr:nvSpPr>
      <xdr:spPr>
        <a:xfrm>
          <a:off x="9677400" y="13554075"/>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24</xdr:col>
      <xdr:colOff>0</xdr:colOff>
      <xdr:row>26</xdr:row>
      <xdr:rowOff>0</xdr:rowOff>
    </xdr:from>
    <xdr:to>
      <xdr:col>30</xdr:col>
      <xdr:colOff>419100</xdr:colOff>
      <xdr:row>26</xdr:row>
      <xdr:rowOff>503858</xdr:rowOff>
    </xdr:to>
    <xdr:sp macro="" textlink="">
      <xdr:nvSpPr>
        <xdr:cNvPr id="6422" name="TextBox 43"/>
        <xdr:cNvSpPr txBox="1"/>
      </xdr:nvSpPr>
      <xdr:spPr>
        <a:xfrm>
          <a:off x="9677400" y="14135100"/>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24</xdr:col>
      <xdr:colOff>0</xdr:colOff>
      <xdr:row>27</xdr:row>
      <xdr:rowOff>0</xdr:rowOff>
    </xdr:from>
    <xdr:to>
      <xdr:col>30</xdr:col>
      <xdr:colOff>419100</xdr:colOff>
      <xdr:row>27</xdr:row>
      <xdr:rowOff>504974</xdr:rowOff>
    </xdr:to>
    <xdr:sp macro="" textlink="">
      <xdr:nvSpPr>
        <xdr:cNvPr id="6423" name="TextBox 44"/>
        <xdr:cNvSpPr txBox="1"/>
      </xdr:nvSpPr>
      <xdr:spPr>
        <a:xfrm>
          <a:off x="9677400" y="14716125"/>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oneCellAnchor>
    <xdr:from>
      <xdr:col>1</xdr:col>
      <xdr:colOff>47625</xdr:colOff>
      <xdr:row>3</xdr:row>
      <xdr:rowOff>95250</xdr:rowOff>
    </xdr:from>
    <xdr:ext cx="1343025" cy="381000"/>
    <xdr:pic>
      <xdr:nvPicPr>
        <xdr:cNvPr id="1873176" name="Picture 2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971550"/>
          <a:ext cx="134302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24</xdr:col>
      <xdr:colOff>18752</xdr:colOff>
      <xdr:row>28</xdr:row>
      <xdr:rowOff>162223</xdr:rowOff>
    </xdr:from>
    <xdr:to>
      <xdr:col>25</xdr:col>
      <xdr:colOff>85390</xdr:colOff>
      <xdr:row>30</xdr:row>
      <xdr:rowOff>57299</xdr:rowOff>
    </xdr:to>
    <xdr:sp macro="" textlink="" fLocksText="0">
      <xdr:nvSpPr>
        <xdr:cNvPr id="6425" name="Rounded Rectangle 23">
          <a:hlinkClick xmlns:r="http://schemas.openxmlformats.org/officeDocument/2006/relationships" r:id="rId2"/>
        </xdr:cNvPr>
        <xdr:cNvSpPr/>
      </xdr:nvSpPr>
      <xdr:spPr>
        <a:xfrm>
          <a:off x="9696450" y="15430500"/>
          <a:ext cx="981075" cy="276225"/>
        </a:xfrm>
        <a:prstGeom prst="roundRect">
          <a:avLst/>
        </a:prstGeom>
        <a:gradFill rotWithShape="1">
          <a:gsLst>
            <a:gs pos="0">
              <a:schemeClr val="accent1">
                <a:tint val="100000"/>
                <a:shade val="100000"/>
                <a:satMod val="130000"/>
              </a:schemeClr>
            </a:gs>
            <a:gs pos="100000">
              <a:schemeClr val="accent1">
                <a:tint val="50000"/>
                <a:shade val="100000"/>
                <a:satMod val="350000"/>
              </a:schemeClr>
            </a:gs>
          </a:gsLst>
          <a:lin ang="16200000"/>
        </a:gradFill>
        <a:ln>
          <a:noFill/>
        </a:ln>
      </xdr:spPr>
      <xdr:style>
        <a:lnRef idx="0">
          <a:schemeClr val="accent1"/>
        </a:lnRef>
        <a:fillRef idx="3">
          <a:schemeClr val="accent1"/>
        </a:fillRef>
        <a:effectRef idx="3">
          <a:schemeClr val="accent1"/>
        </a:effectRef>
        <a:fontRef idx="minor">
          <a:schemeClr val="bg1"/>
        </a:fontRef>
      </xdr:style>
      <xdr:txBody>
        <a:bodyPr vertOverflow="clip" horzOverflow="clip" anchor="ctr"/>
        <a:lstStyle/>
        <a:p>
          <a:pPr algn="ctr"/>
          <a:r>
            <a:rPr lang="en-US"/>
            <a:t>Avanti</a:t>
          </a:r>
        </a:p>
      </xdr:txBody>
    </xdr:sp>
    <xdr:clientData/>
  </xdr:twoCellAnchor>
  <mc:AlternateContent xmlns:mc="http://schemas.openxmlformats.org/markup-compatibility/2006">
    <mc:Choice xmlns:a14="http://schemas.microsoft.com/office/drawing/2010/main" Requires="a14">
      <xdr:twoCellAnchor>
        <xdr:from>
          <xdr:col>2</xdr:col>
          <xdr:colOff>2876550</xdr:colOff>
          <xdr:row>3</xdr:row>
          <xdr:rowOff>95250</xdr:rowOff>
        </xdr:from>
        <xdr:to>
          <xdr:col>2</xdr:col>
          <xdr:colOff>3952875</xdr:colOff>
          <xdr:row>5</xdr:row>
          <xdr:rowOff>85725</xdr:rowOff>
        </xdr:to>
        <xdr:sp macro="" textlink="">
          <xdr:nvSpPr>
            <xdr:cNvPr id="1569003" name="Button 4331" hidden="1">
              <a:extLst>
                <a:ext uri="{63B3BB69-23CF-44E3-9099-C40C66FF867C}">
                  <a14:compatExt spid="_x0000_s1569003"/>
                </a:ext>
              </a:extLst>
            </xdr:cNvPr>
            <xdr:cNvSpPr/>
          </xdr:nvSpPr>
          <xdr:spPr bwMode="auto">
            <a:xfrm>
              <a:off x="0" y="0"/>
              <a:ext cx="0" cy="0"/>
            </a:xfrm>
            <a:prstGeom prst="rect">
              <a:avLst/>
            </a:prstGeom>
            <a:noFill/>
            <a:ln w="9525" cmpd="sng">
              <a:prstDash val="solid"/>
              <a:miter lim="800000"/>
              <a:headEnd/>
              <a:tailEnd/>
            </a:ln>
          </xdr:spPr>
          <xdr:txBody>
            <a:bodyPr vertOverflow="clip" wrap="square" lIns="27432" tIns="27432" rIns="27432" bIns="27432" anchor="ctr" upright="1"/>
            <a:lstStyle/>
            <a:p>
              <a:pPr algn="ctr" rtl="0">
                <a:defRPr sz="1000"/>
              </a:pPr>
              <a:r>
                <a:rPr lang="en-GB" sz="1100" b="1" i="0" u="none" strike="noStrike" baseline="0">
                  <a:solidFill>
                    <a:srgbClr val="000000"/>
                  </a:solidFill>
                  <a:latin typeface="Calibri"/>
                  <a:cs typeface="Calibri"/>
                </a:rPr>
                <a:t>Open CSI</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4105275</xdr:colOff>
          <xdr:row>3</xdr:row>
          <xdr:rowOff>95250</xdr:rowOff>
        </xdr:from>
        <xdr:to>
          <xdr:col>6</xdr:col>
          <xdr:colOff>209550</xdr:colOff>
          <xdr:row>5</xdr:row>
          <xdr:rowOff>85725</xdr:rowOff>
        </xdr:to>
        <xdr:sp macro="" textlink="">
          <xdr:nvSpPr>
            <xdr:cNvPr id="1569250" name="Button 4578" hidden="1">
              <a:extLst>
                <a:ext uri="{63B3BB69-23CF-44E3-9099-C40C66FF867C}">
                  <a14:compatExt spid="_x0000_s1569250"/>
                </a:ext>
              </a:extLst>
            </xdr:cNvPr>
            <xdr:cNvSpPr/>
          </xdr:nvSpPr>
          <xdr:spPr bwMode="auto">
            <a:xfrm>
              <a:off x="0" y="0"/>
              <a:ext cx="0" cy="0"/>
            </a:xfrm>
            <a:prstGeom prst="rect">
              <a:avLst/>
            </a:prstGeom>
            <a:noFill/>
            <a:ln w="9525" cmpd="sng">
              <a:prstDash val="solid"/>
              <a:miter lim="800000"/>
              <a:headEnd/>
              <a:tailEnd/>
            </a:ln>
          </xdr:spPr>
          <xdr:txBody>
            <a:bodyPr vertOverflow="clip" wrap="square" lIns="27432" tIns="27432" rIns="27432" bIns="27432" anchor="ctr" upright="1"/>
            <a:lstStyle/>
            <a:p>
              <a:pPr algn="ctr" rtl="0">
                <a:defRPr sz="1000"/>
              </a:pPr>
              <a:r>
                <a:rPr lang="en-GB" sz="1100" b="1" i="0" u="none" strike="noStrike" baseline="0">
                  <a:solidFill>
                    <a:srgbClr val="000000"/>
                  </a:solidFill>
                  <a:latin typeface="Calibri"/>
                  <a:cs typeface="Calibri"/>
                </a:rPr>
                <a:t>Close CSI</a:t>
              </a:r>
            </a:p>
          </xdr:txBody>
        </xdr:sp>
        <xdr:clientData fPrintsWithSheet="0"/>
      </xdr:twoCellAnchor>
    </mc:Choice>
    <mc:Fallback/>
  </mc:AlternateContent>
  <xdr:oneCellAnchor>
    <xdr:from>
      <xdr:col>24</xdr:col>
      <xdr:colOff>0</xdr:colOff>
      <xdr:row>5</xdr:row>
      <xdr:rowOff>190500</xdr:rowOff>
    </xdr:from>
    <xdr:ext cx="8220075" cy="1495425"/>
    <xdr:pic>
      <xdr:nvPicPr>
        <xdr:cNvPr id="1873178" name="Picture 30"/>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bwMode="auto">
        <a:xfrm>
          <a:off x="9677400" y="1438275"/>
          <a:ext cx="8220075" cy="149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6.xml><?xml version="1.0" encoding="utf-8"?>
<xdr:wsDr xmlns:xdr="http://schemas.openxmlformats.org/drawingml/2006/spreadsheetDrawing" xmlns:a="http://schemas.openxmlformats.org/drawingml/2006/main">
  <xdr:twoCellAnchor>
    <xdr:from>
      <xdr:col>25</xdr:col>
      <xdr:colOff>0</xdr:colOff>
      <xdr:row>9</xdr:row>
      <xdr:rowOff>0</xdr:rowOff>
    </xdr:from>
    <xdr:to>
      <xdr:col>31</xdr:col>
      <xdr:colOff>409575</xdr:colOff>
      <xdr:row>9</xdr:row>
      <xdr:rowOff>503969</xdr:rowOff>
    </xdr:to>
    <xdr:sp macro="" textlink="">
      <xdr:nvSpPr>
        <xdr:cNvPr id="5828" name="TextBox 19"/>
        <xdr:cNvSpPr txBox="1"/>
      </xdr:nvSpPr>
      <xdr:spPr>
        <a:xfrm>
          <a:off x="9667875" y="3381375"/>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10</xdr:row>
      <xdr:rowOff>0</xdr:rowOff>
    </xdr:from>
    <xdr:to>
      <xdr:col>31</xdr:col>
      <xdr:colOff>409575</xdr:colOff>
      <xdr:row>10</xdr:row>
      <xdr:rowOff>503969</xdr:rowOff>
    </xdr:to>
    <xdr:sp macro="" textlink="">
      <xdr:nvSpPr>
        <xdr:cNvPr id="5829" name="TextBox 20"/>
        <xdr:cNvSpPr txBox="1"/>
      </xdr:nvSpPr>
      <xdr:spPr>
        <a:xfrm>
          <a:off x="9667875" y="398145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11</xdr:row>
      <xdr:rowOff>0</xdr:rowOff>
    </xdr:from>
    <xdr:to>
      <xdr:col>31</xdr:col>
      <xdr:colOff>409575</xdr:colOff>
      <xdr:row>11</xdr:row>
      <xdr:rowOff>506053</xdr:rowOff>
    </xdr:to>
    <xdr:sp macro="" textlink="">
      <xdr:nvSpPr>
        <xdr:cNvPr id="5830" name="TextBox 21"/>
        <xdr:cNvSpPr txBox="1"/>
      </xdr:nvSpPr>
      <xdr:spPr>
        <a:xfrm>
          <a:off x="9667875" y="4581525"/>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12</xdr:row>
      <xdr:rowOff>0</xdr:rowOff>
    </xdr:from>
    <xdr:to>
      <xdr:col>31</xdr:col>
      <xdr:colOff>409575</xdr:colOff>
      <xdr:row>12</xdr:row>
      <xdr:rowOff>506053</xdr:rowOff>
    </xdr:to>
    <xdr:sp macro="" textlink="">
      <xdr:nvSpPr>
        <xdr:cNvPr id="5831" name="TextBox 22"/>
        <xdr:cNvSpPr txBox="1"/>
      </xdr:nvSpPr>
      <xdr:spPr>
        <a:xfrm>
          <a:off x="9667875" y="521970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13</xdr:row>
      <xdr:rowOff>0</xdr:rowOff>
    </xdr:from>
    <xdr:to>
      <xdr:col>31</xdr:col>
      <xdr:colOff>409575</xdr:colOff>
      <xdr:row>13</xdr:row>
      <xdr:rowOff>496682</xdr:rowOff>
    </xdr:to>
    <xdr:sp macro="" textlink="">
      <xdr:nvSpPr>
        <xdr:cNvPr id="5832" name="TextBox 23"/>
        <xdr:cNvSpPr txBox="1"/>
      </xdr:nvSpPr>
      <xdr:spPr>
        <a:xfrm>
          <a:off x="9667875" y="5857875"/>
          <a:ext cx="8286750" cy="495300"/>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14</xdr:row>
      <xdr:rowOff>0</xdr:rowOff>
    </xdr:from>
    <xdr:to>
      <xdr:col>31</xdr:col>
      <xdr:colOff>409575</xdr:colOff>
      <xdr:row>14</xdr:row>
      <xdr:rowOff>504825</xdr:rowOff>
    </xdr:to>
    <xdr:sp macro="" textlink="">
      <xdr:nvSpPr>
        <xdr:cNvPr id="5833" name="TextBox 24"/>
        <xdr:cNvSpPr txBox="1"/>
      </xdr:nvSpPr>
      <xdr:spPr>
        <a:xfrm>
          <a:off x="9667875" y="649605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15</xdr:row>
      <xdr:rowOff>0</xdr:rowOff>
    </xdr:from>
    <xdr:to>
      <xdr:col>31</xdr:col>
      <xdr:colOff>409575</xdr:colOff>
      <xdr:row>15</xdr:row>
      <xdr:rowOff>505867</xdr:rowOff>
    </xdr:to>
    <xdr:sp macro="" textlink="">
      <xdr:nvSpPr>
        <xdr:cNvPr id="5834" name="TextBox 25"/>
        <xdr:cNvSpPr txBox="1"/>
      </xdr:nvSpPr>
      <xdr:spPr>
        <a:xfrm>
          <a:off x="9667875" y="710565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16</xdr:row>
      <xdr:rowOff>0</xdr:rowOff>
    </xdr:from>
    <xdr:to>
      <xdr:col>31</xdr:col>
      <xdr:colOff>409575</xdr:colOff>
      <xdr:row>16</xdr:row>
      <xdr:rowOff>503858</xdr:rowOff>
    </xdr:to>
    <xdr:sp macro="" textlink="">
      <xdr:nvSpPr>
        <xdr:cNvPr id="5835" name="TextBox 26"/>
        <xdr:cNvSpPr txBox="1"/>
      </xdr:nvSpPr>
      <xdr:spPr>
        <a:xfrm>
          <a:off x="9667875" y="773430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17</xdr:row>
      <xdr:rowOff>0</xdr:rowOff>
    </xdr:from>
    <xdr:to>
      <xdr:col>31</xdr:col>
      <xdr:colOff>409575</xdr:colOff>
      <xdr:row>17</xdr:row>
      <xdr:rowOff>505197</xdr:rowOff>
    </xdr:to>
    <xdr:sp macro="" textlink="">
      <xdr:nvSpPr>
        <xdr:cNvPr id="5836" name="TextBox 27"/>
        <xdr:cNvSpPr txBox="1"/>
      </xdr:nvSpPr>
      <xdr:spPr>
        <a:xfrm>
          <a:off x="9667875" y="843915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18</xdr:row>
      <xdr:rowOff>0</xdr:rowOff>
    </xdr:from>
    <xdr:to>
      <xdr:col>31</xdr:col>
      <xdr:colOff>409575</xdr:colOff>
      <xdr:row>18</xdr:row>
      <xdr:rowOff>505867</xdr:rowOff>
    </xdr:to>
    <xdr:sp macro="" textlink="">
      <xdr:nvSpPr>
        <xdr:cNvPr id="5837" name="TextBox 28"/>
        <xdr:cNvSpPr txBox="1"/>
      </xdr:nvSpPr>
      <xdr:spPr>
        <a:xfrm>
          <a:off x="9667875" y="9134475"/>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19</xdr:row>
      <xdr:rowOff>0</xdr:rowOff>
    </xdr:from>
    <xdr:to>
      <xdr:col>31</xdr:col>
      <xdr:colOff>409575</xdr:colOff>
      <xdr:row>19</xdr:row>
      <xdr:rowOff>496682</xdr:rowOff>
    </xdr:to>
    <xdr:sp macro="" textlink="">
      <xdr:nvSpPr>
        <xdr:cNvPr id="5838" name="TextBox 29"/>
        <xdr:cNvSpPr txBox="1"/>
      </xdr:nvSpPr>
      <xdr:spPr>
        <a:xfrm>
          <a:off x="9667875" y="9763125"/>
          <a:ext cx="8286750" cy="495300"/>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20</xdr:row>
      <xdr:rowOff>0</xdr:rowOff>
    </xdr:from>
    <xdr:to>
      <xdr:col>31</xdr:col>
      <xdr:colOff>409575</xdr:colOff>
      <xdr:row>20</xdr:row>
      <xdr:rowOff>506053</xdr:rowOff>
    </xdr:to>
    <xdr:sp macro="" textlink="">
      <xdr:nvSpPr>
        <xdr:cNvPr id="5839" name="TextBox 30"/>
        <xdr:cNvSpPr txBox="1"/>
      </xdr:nvSpPr>
      <xdr:spPr>
        <a:xfrm>
          <a:off x="9667875" y="1040130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21</xdr:row>
      <xdr:rowOff>0</xdr:rowOff>
    </xdr:from>
    <xdr:to>
      <xdr:col>31</xdr:col>
      <xdr:colOff>409575</xdr:colOff>
      <xdr:row>21</xdr:row>
      <xdr:rowOff>503858</xdr:rowOff>
    </xdr:to>
    <xdr:sp macro="" textlink="">
      <xdr:nvSpPr>
        <xdr:cNvPr id="5840" name="TextBox 31"/>
        <xdr:cNvSpPr txBox="1"/>
      </xdr:nvSpPr>
      <xdr:spPr>
        <a:xfrm>
          <a:off x="9667875" y="11039475"/>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22</xdr:row>
      <xdr:rowOff>0</xdr:rowOff>
    </xdr:from>
    <xdr:to>
      <xdr:col>31</xdr:col>
      <xdr:colOff>409575</xdr:colOff>
      <xdr:row>22</xdr:row>
      <xdr:rowOff>505197</xdr:rowOff>
    </xdr:to>
    <xdr:sp macro="" textlink="">
      <xdr:nvSpPr>
        <xdr:cNvPr id="5841" name="TextBox 32"/>
        <xdr:cNvSpPr txBox="1"/>
      </xdr:nvSpPr>
      <xdr:spPr>
        <a:xfrm>
          <a:off x="9667875" y="1162050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23</xdr:row>
      <xdr:rowOff>0</xdr:rowOff>
    </xdr:from>
    <xdr:to>
      <xdr:col>31</xdr:col>
      <xdr:colOff>409575</xdr:colOff>
      <xdr:row>23</xdr:row>
      <xdr:rowOff>503969</xdr:rowOff>
    </xdr:to>
    <xdr:sp macro="" textlink="">
      <xdr:nvSpPr>
        <xdr:cNvPr id="5842" name="TextBox 33"/>
        <xdr:cNvSpPr txBox="1"/>
      </xdr:nvSpPr>
      <xdr:spPr>
        <a:xfrm>
          <a:off x="9667875" y="1221105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24</xdr:row>
      <xdr:rowOff>0</xdr:rowOff>
    </xdr:from>
    <xdr:to>
      <xdr:col>31</xdr:col>
      <xdr:colOff>409575</xdr:colOff>
      <xdr:row>24</xdr:row>
      <xdr:rowOff>496645</xdr:rowOff>
    </xdr:to>
    <xdr:sp macro="" textlink="">
      <xdr:nvSpPr>
        <xdr:cNvPr id="5843" name="TextBox 34"/>
        <xdr:cNvSpPr txBox="1"/>
      </xdr:nvSpPr>
      <xdr:spPr>
        <a:xfrm>
          <a:off x="9667875" y="12811125"/>
          <a:ext cx="8286750" cy="495300"/>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25</xdr:row>
      <xdr:rowOff>0</xdr:rowOff>
    </xdr:from>
    <xdr:to>
      <xdr:col>31</xdr:col>
      <xdr:colOff>409575</xdr:colOff>
      <xdr:row>25</xdr:row>
      <xdr:rowOff>504527</xdr:rowOff>
    </xdr:to>
    <xdr:sp macro="" textlink="">
      <xdr:nvSpPr>
        <xdr:cNvPr id="5844" name="TextBox 35"/>
        <xdr:cNvSpPr txBox="1"/>
      </xdr:nvSpPr>
      <xdr:spPr>
        <a:xfrm>
          <a:off x="9667875" y="13458825"/>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oneCellAnchor>
    <xdr:from>
      <xdr:col>0</xdr:col>
      <xdr:colOff>142875</xdr:colOff>
      <xdr:row>3</xdr:row>
      <xdr:rowOff>133350</xdr:rowOff>
    </xdr:from>
    <xdr:ext cx="1352550" cy="381000"/>
    <xdr:pic>
      <xdr:nvPicPr>
        <xdr:cNvPr id="1793749" name="Picture 3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42875" y="923925"/>
          <a:ext cx="135255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25</xdr:col>
      <xdr:colOff>38398</xdr:colOff>
      <xdr:row>26</xdr:row>
      <xdr:rowOff>162223</xdr:rowOff>
    </xdr:from>
    <xdr:to>
      <xdr:col>26</xdr:col>
      <xdr:colOff>104226</xdr:colOff>
      <xdr:row>28</xdr:row>
      <xdr:rowOff>57299</xdr:rowOff>
    </xdr:to>
    <xdr:sp macro="" textlink="" fLocksText="0">
      <xdr:nvSpPr>
        <xdr:cNvPr id="5846" name="Rounded Rectangle 36">
          <a:hlinkClick xmlns:r="http://schemas.openxmlformats.org/officeDocument/2006/relationships" r:id="rId2"/>
        </xdr:cNvPr>
        <xdr:cNvSpPr/>
      </xdr:nvSpPr>
      <xdr:spPr>
        <a:xfrm>
          <a:off x="9705975" y="14192250"/>
          <a:ext cx="981075" cy="247650"/>
        </a:xfrm>
        <a:prstGeom prst="roundRect">
          <a:avLst/>
        </a:prstGeom>
        <a:gradFill rotWithShape="1">
          <a:gsLst>
            <a:gs pos="0">
              <a:schemeClr val="accent1">
                <a:tint val="100000"/>
                <a:shade val="100000"/>
                <a:satMod val="130000"/>
              </a:schemeClr>
            </a:gs>
            <a:gs pos="100000">
              <a:schemeClr val="accent1">
                <a:tint val="50000"/>
                <a:shade val="100000"/>
                <a:satMod val="350000"/>
              </a:schemeClr>
            </a:gs>
          </a:gsLst>
          <a:lin ang="16200000"/>
        </a:gradFill>
        <a:ln>
          <a:noFill/>
        </a:ln>
      </xdr:spPr>
      <xdr:style>
        <a:lnRef idx="0">
          <a:schemeClr val="accent1"/>
        </a:lnRef>
        <a:fillRef idx="3">
          <a:schemeClr val="accent1"/>
        </a:fillRef>
        <a:effectRef idx="3">
          <a:schemeClr val="accent1"/>
        </a:effectRef>
        <a:fontRef idx="minor">
          <a:schemeClr val="bg1"/>
        </a:fontRef>
      </xdr:style>
      <xdr:txBody>
        <a:bodyPr vertOverflow="clip" horzOverflow="clip" anchor="ctr"/>
        <a:lstStyle/>
        <a:p>
          <a:pPr algn="ctr"/>
          <a:r>
            <a:rPr lang="en-US"/>
            <a:t>Avanti</a:t>
          </a:r>
        </a:p>
      </xdr:txBody>
    </xdr:sp>
    <xdr:clientData/>
  </xdr:twoCellAnchor>
  <mc:AlternateContent xmlns:mc="http://schemas.openxmlformats.org/markup-compatibility/2006">
    <mc:Choice xmlns:a14="http://schemas.microsoft.com/office/drawing/2010/main" Requires="a14">
      <xdr:twoCellAnchor>
        <xdr:from>
          <xdr:col>2</xdr:col>
          <xdr:colOff>2800350</xdr:colOff>
          <xdr:row>3</xdr:row>
          <xdr:rowOff>104775</xdr:rowOff>
        </xdr:from>
        <xdr:to>
          <xdr:col>2</xdr:col>
          <xdr:colOff>3876675</xdr:colOff>
          <xdr:row>5</xdr:row>
          <xdr:rowOff>85725</xdr:rowOff>
        </xdr:to>
        <xdr:sp macro="" textlink="">
          <xdr:nvSpPr>
            <xdr:cNvPr id="1459049" name="Button 3945" hidden="1">
              <a:extLst>
                <a:ext uri="{63B3BB69-23CF-44E3-9099-C40C66FF867C}">
                  <a14:compatExt spid="_x0000_s1459049"/>
                </a:ext>
              </a:extLst>
            </xdr:cNvPr>
            <xdr:cNvSpPr/>
          </xdr:nvSpPr>
          <xdr:spPr bwMode="auto">
            <a:xfrm>
              <a:off x="0" y="0"/>
              <a:ext cx="0" cy="0"/>
            </a:xfrm>
            <a:prstGeom prst="rect">
              <a:avLst/>
            </a:prstGeom>
            <a:noFill/>
            <a:ln w="9525" cmpd="sng">
              <a:prstDash val="solid"/>
              <a:miter lim="800000"/>
              <a:headEnd/>
              <a:tailEnd/>
            </a:ln>
          </xdr:spPr>
          <xdr:txBody>
            <a:bodyPr vertOverflow="clip" wrap="square" lIns="27432" tIns="27432" rIns="27432" bIns="27432" anchor="ctr" upright="1"/>
            <a:lstStyle/>
            <a:p>
              <a:pPr algn="ctr" rtl="0">
                <a:defRPr sz="1000"/>
              </a:pPr>
              <a:r>
                <a:rPr lang="en-GB" sz="1100" b="1" i="0" u="none" strike="noStrike" baseline="0">
                  <a:solidFill>
                    <a:srgbClr val="000000"/>
                  </a:solidFill>
                  <a:latin typeface="Calibri"/>
                  <a:cs typeface="Calibri"/>
                </a:rPr>
                <a:t>Open CSI</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3981450</xdr:colOff>
          <xdr:row>3</xdr:row>
          <xdr:rowOff>85725</xdr:rowOff>
        </xdr:from>
        <xdr:to>
          <xdr:col>5</xdr:col>
          <xdr:colOff>38100</xdr:colOff>
          <xdr:row>5</xdr:row>
          <xdr:rowOff>76200</xdr:rowOff>
        </xdr:to>
        <xdr:sp macro="" textlink="">
          <xdr:nvSpPr>
            <xdr:cNvPr id="1627207" name="Button 4167" hidden="1">
              <a:extLst>
                <a:ext uri="{63B3BB69-23CF-44E3-9099-C40C66FF867C}">
                  <a14:compatExt spid="_x0000_s1627207"/>
                </a:ext>
              </a:extLst>
            </xdr:cNvPr>
            <xdr:cNvSpPr/>
          </xdr:nvSpPr>
          <xdr:spPr bwMode="auto">
            <a:xfrm>
              <a:off x="0" y="0"/>
              <a:ext cx="0" cy="0"/>
            </a:xfrm>
            <a:prstGeom prst="rect">
              <a:avLst/>
            </a:prstGeom>
            <a:noFill/>
            <a:ln w="9525" cmpd="sng">
              <a:prstDash val="solid"/>
              <a:miter lim="800000"/>
              <a:headEnd/>
              <a:tailEnd/>
            </a:ln>
          </xdr:spPr>
          <xdr:txBody>
            <a:bodyPr vertOverflow="clip" wrap="square" lIns="27432" tIns="27432" rIns="27432" bIns="27432" anchor="ctr" upright="1"/>
            <a:lstStyle/>
            <a:p>
              <a:pPr algn="ctr" rtl="0">
                <a:defRPr sz="1000"/>
              </a:pPr>
              <a:r>
                <a:rPr lang="en-GB" sz="1100" b="1" i="0" u="none" strike="noStrike" baseline="0">
                  <a:solidFill>
                    <a:srgbClr val="000000"/>
                  </a:solidFill>
                  <a:latin typeface="Calibri"/>
                  <a:cs typeface="Calibri"/>
                </a:rPr>
                <a:t>Close CSI</a:t>
              </a:r>
            </a:p>
          </xdr:txBody>
        </xdr:sp>
        <xdr:clientData fPrintsWithSheet="0"/>
      </xdr:twoCellAnchor>
    </mc:Choice>
    <mc:Fallback/>
  </mc:AlternateContent>
  <xdr:oneCellAnchor>
    <xdr:from>
      <xdr:col>25</xdr:col>
      <xdr:colOff>0</xdr:colOff>
      <xdr:row>5</xdr:row>
      <xdr:rowOff>190500</xdr:rowOff>
    </xdr:from>
    <xdr:ext cx="8220075" cy="1466850"/>
    <xdr:pic>
      <xdr:nvPicPr>
        <xdr:cNvPr id="1793751" name="Picture 37"/>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bwMode="auto">
        <a:xfrm>
          <a:off x="9667875" y="1352550"/>
          <a:ext cx="8220075" cy="1466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7.xml><?xml version="1.0" encoding="utf-8"?>
<xdr:wsDr xmlns:xdr="http://schemas.openxmlformats.org/drawingml/2006/spreadsheetDrawing" xmlns:a="http://schemas.openxmlformats.org/drawingml/2006/main">
  <xdr:twoCellAnchor>
    <xdr:from>
      <xdr:col>25</xdr:col>
      <xdr:colOff>0</xdr:colOff>
      <xdr:row>9</xdr:row>
      <xdr:rowOff>0</xdr:rowOff>
    </xdr:from>
    <xdr:to>
      <xdr:col>31</xdr:col>
      <xdr:colOff>419100</xdr:colOff>
      <xdr:row>9</xdr:row>
      <xdr:rowOff>505867</xdr:rowOff>
    </xdr:to>
    <xdr:sp macro="" textlink="">
      <xdr:nvSpPr>
        <xdr:cNvPr id="14477" name="TextBox 42"/>
        <xdr:cNvSpPr txBox="1"/>
      </xdr:nvSpPr>
      <xdr:spPr>
        <a:xfrm>
          <a:off x="9791700" y="3352800"/>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16</xdr:row>
      <xdr:rowOff>0</xdr:rowOff>
    </xdr:from>
    <xdr:to>
      <xdr:col>31</xdr:col>
      <xdr:colOff>419100</xdr:colOff>
      <xdr:row>16</xdr:row>
      <xdr:rowOff>503634</xdr:rowOff>
    </xdr:to>
    <xdr:sp macro="" textlink="">
      <xdr:nvSpPr>
        <xdr:cNvPr id="14478" name="TextBox 44"/>
        <xdr:cNvSpPr txBox="1"/>
      </xdr:nvSpPr>
      <xdr:spPr>
        <a:xfrm>
          <a:off x="9791700" y="8020050"/>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24</xdr:row>
      <xdr:rowOff>0</xdr:rowOff>
    </xdr:from>
    <xdr:to>
      <xdr:col>31</xdr:col>
      <xdr:colOff>419100</xdr:colOff>
      <xdr:row>24</xdr:row>
      <xdr:rowOff>503858</xdr:rowOff>
    </xdr:to>
    <xdr:sp macro="" textlink="">
      <xdr:nvSpPr>
        <xdr:cNvPr id="14479" name="TextBox 45"/>
        <xdr:cNvSpPr txBox="1"/>
      </xdr:nvSpPr>
      <xdr:spPr>
        <a:xfrm>
          <a:off x="9791700" y="13954125"/>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17</xdr:row>
      <xdr:rowOff>0</xdr:rowOff>
    </xdr:from>
    <xdr:to>
      <xdr:col>31</xdr:col>
      <xdr:colOff>419100</xdr:colOff>
      <xdr:row>17</xdr:row>
      <xdr:rowOff>505569</xdr:rowOff>
    </xdr:to>
    <xdr:sp macro="" textlink="">
      <xdr:nvSpPr>
        <xdr:cNvPr id="14480" name="TextBox 46"/>
        <xdr:cNvSpPr txBox="1"/>
      </xdr:nvSpPr>
      <xdr:spPr>
        <a:xfrm>
          <a:off x="9791700" y="8705850"/>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18</xdr:row>
      <xdr:rowOff>0</xdr:rowOff>
    </xdr:from>
    <xdr:to>
      <xdr:col>31</xdr:col>
      <xdr:colOff>419100</xdr:colOff>
      <xdr:row>18</xdr:row>
      <xdr:rowOff>503411</xdr:rowOff>
    </xdr:to>
    <xdr:sp macro="" textlink="">
      <xdr:nvSpPr>
        <xdr:cNvPr id="14481" name="TextBox 47"/>
        <xdr:cNvSpPr txBox="1"/>
      </xdr:nvSpPr>
      <xdr:spPr>
        <a:xfrm>
          <a:off x="9791700" y="9458325"/>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19</xdr:row>
      <xdr:rowOff>0</xdr:rowOff>
    </xdr:from>
    <xdr:to>
      <xdr:col>31</xdr:col>
      <xdr:colOff>419100</xdr:colOff>
      <xdr:row>19</xdr:row>
      <xdr:rowOff>503634</xdr:rowOff>
    </xdr:to>
    <xdr:sp macro="" textlink="">
      <xdr:nvSpPr>
        <xdr:cNvPr id="14482" name="TextBox 48"/>
        <xdr:cNvSpPr txBox="1"/>
      </xdr:nvSpPr>
      <xdr:spPr>
        <a:xfrm>
          <a:off x="9791700" y="10239375"/>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20</xdr:row>
      <xdr:rowOff>0</xdr:rowOff>
    </xdr:from>
    <xdr:to>
      <xdr:col>31</xdr:col>
      <xdr:colOff>419100</xdr:colOff>
      <xdr:row>20</xdr:row>
      <xdr:rowOff>513927</xdr:rowOff>
    </xdr:to>
    <xdr:sp macro="" textlink="">
      <xdr:nvSpPr>
        <xdr:cNvPr id="14483" name="TextBox 49"/>
        <xdr:cNvSpPr txBox="1"/>
      </xdr:nvSpPr>
      <xdr:spPr>
        <a:xfrm>
          <a:off x="9791700" y="10925175"/>
          <a:ext cx="8296275" cy="514350"/>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21</xdr:row>
      <xdr:rowOff>0</xdr:rowOff>
    </xdr:from>
    <xdr:to>
      <xdr:col>31</xdr:col>
      <xdr:colOff>419100</xdr:colOff>
      <xdr:row>21</xdr:row>
      <xdr:rowOff>506313</xdr:rowOff>
    </xdr:to>
    <xdr:sp macro="" textlink="">
      <xdr:nvSpPr>
        <xdr:cNvPr id="14484" name="TextBox 50"/>
        <xdr:cNvSpPr txBox="1"/>
      </xdr:nvSpPr>
      <xdr:spPr>
        <a:xfrm>
          <a:off x="9791700" y="11658600"/>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22</xdr:row>
      <xdr:rowOff>0</xdr:rowOff>
    </xdr:from>
    <xdr:to>
      <xdr:col>31</xdr:col>
      <xdr:colOff>419100</xdr:colOff>
      <xdr:row>22</xdr:row>
      <xdr:rowOff>504230</xdr:rowOff>
    </xdr:to>
    <xdr:sp macro="" textlink="">
      <xdr:nvSpPr>
        <xdr:cNvPr id="14485" name="TextBox 51"/>
        <xdr:cNvSpPr txBox="1"/>
      </xdr:nvSpPr>
      <xdr:spPr>
        <a:xfrm>
          <a:off x="9791700" y="12430125"/>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23</xdr:row>
      <xdr:rowOff>0</xdr:rowOff>
    </xdr:from>
    <xdr:to>
      <xdr:col>31</xdr:col>
      <xdr:colOff>419100</xdr:colOff>
      <xdr:row>23</xdr:row>
      <xdr:rowOff>503374</xdr:rowOff>
    </xdr:to>
    <xdr:sp macro="" textlink="">
      <xdr:nvSpPr>
        <xdr:cNvPr id="14486" name="TextBox 52"/>
        <xdr:cNvSpPr txBox="1"/>
      </xdr:nvSpPr>
      <xdr:spPr>
        <a:xfrm>
          <a:off x="9791700" y="13163550"/>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25</xdr:row>
      <xdr:rowOff>0</xdr:rowOff>
    </xdr:from>
    <xdr:to>
      <xdr:col>31</xdr:col>
      <xdr:colOff>419100</xdr:colOff>
      <xdr:row>25</xdr:row>
      <xdr:rowOff>505197</xdr:rowOff>
    </xdr:to>
    <xdr:sp macro="" textlink="">
      <xdr:nvSpPr>
        <xdr:cNvPr id="14487" name="TextBox 53"/>
        <xdr:cNvSpPr txBox="1"/>
      </xdr:nvSpPr>
      <xdr:spPr>
        <a:xfrm>
          <a:off x="9791700" y="14658975"/>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26</xdr:row>
      <xdr:rowOff>0</xdr:rowOff>
    </xdr:from>
    <xdr:to>
      <xdr:col>31</xdr:col>
      <xdr:colOff>419100</xdr:colOff>
      <xdr:row>26</xdr:row>
      <xdr:rowOff>503858</xdr:rowOff>
    </xdr:to>
    <xdr:sp macro="" textlink="">
      <xdr:nvSpPr>
        <xdr:cNvPr id="14488" name="TextBox 54"/>
        <xdr:cNvSpPr txBox="1"/>
      </xdr:nvSpPr>
      <xdr:spPr>
        <a:xfrm>
          <a:off x="9791700" y="15354300"/>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27</xdr:row>
      <xdr:rowOff>0</xdr:rowOff>
    </xdr:from>
    <xdr:to>
      <xdr:col>31</xdr:col>
      <xdr:colOff>419100</xdr:colOff>
      <xdr:row>27</xdr:row>
      <xdr:rowOff>513548</xdr:rowOff>
    </xdr:to>
    <xdr:sp macro="" textlink="">
      <xdr:nvSpPr>
        <xdr:cNvPr id="14489" name="TextBox 55"/>
        <xdr:cNvSpPr txBox="1"/>
      </xdr:nvSpPr>
      <xdr:spPr>
        <a:xfrm>
          <a:off x="9791700" y="16059150"/>
          <a:ext cx="8296275" cy="514350"/>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28</xdr:row>
      <xdr:rowOff>0</xdr:rowOff>
    </xdr:from>
    <xdr:to>
      <xdr:col>31</xdr:col>
      <xdr:colOff>419100</xdr:colOff>
      <xdr:row>28</xdr:row>
      <xdr:rowOff>504565</xdr:rowOff>
    </xdr:to>
    <xdr:sp macro="" textlink="">
      <xdr:nvSpPr>
        <xdr:cNvPr id="14490" name="TextBox 56"/>
        <xdr:cNvSpPr txBox="1"/>
      </xdr:nvSpPr>
      <xdr:spPr>
        <a:xfrm>
          <a:off x="9791700" y="16764000"/>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29</xdr:row>
      <xdr:rowOff>0</xdr:rowOff>
    </xdr:from>
    <xdr:to>
      <xdr:col>31</xdr:col>
      <xdr:colOff>419100</xdr:colOff>
      <xdr:row>29</xdr:row>
      <xdr:rowOff>506164</xdr:rowOff>
    </xdr:to>
    <xdr:sp macro="" textlink="">
      <xdr:nvSpPr>
        <xdr:cNvPr id="14491" name="TextBox 57"/>
        <xdr:cNvSpPr txBox="1"/>
      </xdr:nvSpPr>
      <xdr:spPr>
        <a:xfrm>
          <a:off x="9791700" y="17440275"/>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30</xdr:row>
      <xdr:rowOff>0</xdr:rowOff>
    </xdr:from>
    <xdr:to>
      <xdr:col>31</xdr:col>
      <xdr:colOff>419100</xdr:colOff>
      <xdr:row>30</xdr:row>
      <xdr:rowOff>505569</xdr:rowOff>
    </xdr:to>
    <xdr:sp macro="" textlink="">
      <xdr:nvSpPr>
        <xdr:cNvPr id="14492" name="TextBox 58"/>
        <xdr:cNvSpPr txBox="1"/>
      </xdr:nvSpPr>
      <xdr:spPr>
        <a:xfrm>
          <a:off x="9791700" y="18164175"/>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31</xdr:row>
      <xdr:rowOff>0</xdr:rowOff>
    </xdr:from>
    <xdr:to>
      <xdr:col>31</xdr:col>
      <xdr:colOff>419100</xdr:colOff>
      <xdr:row>31</xdr:row>
      <xdr:rowOff>513319</xdr:rowOff>
    </xdr:to>
    <xdr:sp macro="" textlink="">
      <xdr:nvSpPr>
        <xdr:cNvPr id="14493" name="TextBox 59"/>
        <xdr:cNvSpPr txBox="1"/>
      </xdr:nvSpPr>
      <xdr:spPr>
        <a:xfrm>
          <a:off x="9791700" y="18916650"/>
          <a:ext cx="8296275" cy="514350"/>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32</xdr:row>
      <xdr:rowOff>0</xdr:rowOff>
    </xdr:from>
    <xdr:to>
      <xdr:col>31</xdr:col>
      <xdr:colOff>419100</xdr:colOff>
      <xdr:row>32</xdr:row>
      <xdr:rowOff>505271</xdr:rowOff>
    </xdr:to>
    <xdr:sp macro="" textlink="">
      <xdr:nvSpPr>
        <xdr:cNvPr id="14494" name="TextBox 60"/>
        <xdr:cNvSpPr txBox="1"/>
      </xdr:nvSpPr>
      <xdr:spPr>
        <a:xfrm>
          <a:off x="9791700" y="19602450"/>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33</xdr:row>
      <xdr:rowOff>0</xdr:rowOff>
    </xdr:from>
    <xdr:to>
      <xdr:col>31</xdr:col>
      <xdr:colOff>419100</xdr:colOff>
      <xdr:row>33</xdr:row>
      <xdr:rowOff>505197</xdr:rowOff>
    </xdr:to>
    <xdr:sp macro="" textlink="">
      <xdr:nvSpPr>
        <xdr:cNvPr id="14495" name="TextBox 61"/>
        <xdr:cNvSpPr txBox="1"/>
      </xdr:nvSpPr>
      <xdr:spPr>
        <a:xfrm>
          <a:off x="9791700" y="20269200"/>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34</xdr:row>
      <xdr:rowOff>0</xdr:rowOff>
    </xdr:from>
    <xdr:to>
      <xdr:col>31</xdr:col>
      <xdr:colOff>419100</xdr:colOff>
      <xdr:row>34</xdr:row>
      <xdr:rowOff>506016</xdr:rowOff>
    </xdr:to>
    <xdr:sp macro="" textlink="">
      <xdr:nvSpPr>
        <xdr:cNvPr id="14496" name="TextBox 62"/>
        <xdr:cNvSpPr txBox="1"/>
      </xdr:nvSpPr>
      <xdr:spPr>
        <a:xfrm>
          <a:off x="9791700" y="20964525"/>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35</xdr:row>
      <xdr:rowOff>0</xdr:rowOff>
    </xdr:from>
    <xdr:to>
      <xdr:col>31</xdr:col>
      <xdr:colOff>419100</xdr:colOff>
      <xdr:row>35</xdr:row>
      <xdr:rowOff>505197</xdr:rowOff>
    </xdr:to>
    <xdr:sp macro="" textlink="">
      <xdr:nvSpPr>
        <xdr:cNvPr id="14497" name="TextBox 63"/>
        <xdr:cNvSpPr txBox="1"/>
      </xdr:nvSpPr>
      <xdr:spPr>
        <a:xfrm>
          <a:off x="9791700" y="21612225"/>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36</xdr:row>
      <xdr:rowOff>0</xdr:rowOff>
    </xdr:from>
    <xdr:to>
      <xdr:col>31</xdr:col>
      <xdr:colOff>419100</xdr:colOff>
      <xdr:row>36</xdr:row>
      <xdr:rowOff>505867</xdr:rowOff>
    </xdr:to>
    <xdr:sp macro="" textlink="">
      <xdr:nvSpPr>
        <xdr:cNvPr id="14498" name="TextBox 64"/>
        <xdr:cNvSpPr txBox="1"/>
      </xdr:nvSpPr>
      <xdr:spPr>
        <a:xfrm>
          <a:off x="9791700" y="22307550"/>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37</xdr:row>
      <xdr:rowOff>0</xdr:rowOff>
    </xdr:from>
    <xdr:to>
      <xdr:col>31</xdr:col>
      <xdr:colOff>419100</xdr:colOff>
      <xdr:row>37</xdr:row>
      <xdr:rowOff>505458</xdr:rowOff>
    </xdr:to>
    <xdr:sp macro="" textlink="">
      <xdr:nvSpPr>
        <xdr:cNvPr id="14499" name="TextBox 65"/>
        <xdr:cNvSpPr txBox="1"/>
      </xdr:nvSpPr>
      <xdr:spPr>
        <a:xfrm>
          <a:off x="9791700" y="22936200"/>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38</xdr:row>
      <xdr:rowOff>0</xdr:rowOff>
    </xdr:from>
    <xdr:to>
      <xdr:col>31</xdr:col>
      <xdr:colOff>419100</xdr:colOff>
      <xdr:row>38</xdr:row>
      <xdr:rowOff>505867</xdr:rowOff>
    </xdr:to>
    <xdr:sp macro="" textlink="">
      <xdr:nvSpPr>
        <xdr:cNvPr id="14500" name="TextBox 66"/>
        <xdr:cNvSpPr txBox="1"/>
      </xdr:nvSpPr>
      <xdr:spPr>
        <a:xfrm>
          <a:off x="9791700" y="23555325"/>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39</xdr:row>
      <xdr:rowOff>0</xdr:rowOff>
    </xdr:from>
    <xdr:to>
      <xdr:col>31</xdr:col>
      <xdr:colOff>419100</xdr:colOff>
      <xdr:row>39</xdr:row>
      <xdr:rowOff>506016</xdr:rowOff>
    </xdr:to>
    <xdr:sp macro="" textlink="">
      <xdr:nvSpPr>
        <xdr:cNvPr id="14501" name="TextBox 67"/>
        <xdr:cNvSpPr txBox="1"/>
      </xdr:nvSpPr>
      <xdr:spPr>
        <a:xfrm>
          <a:off x="9791700" y="24183975"/>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40</xdr:row>
      <xdr:rowOff>0</xdr:rowOff>
    </xdr:from>
    <xdr:to>
      <xdr:col>31</xdr:col>
      <xdr:colOff>419100</xdr:colOff>
      <xdr:row>40</xdr:row>
      <xdr:rowOff>504974</xdr:rowOff>
    </xdr:to>
    <xdr:sp macro="" textlink="">
      <xdr:nvSpPr>
        <xdr:cNvPr id="14502" name="TextBox 68"/>
        <xdr:cNvSpPr txBox="1"/>
      </xdr:nvSpPr>
      <xdr:spPr>
        <a:xfrm>
          <a:off x="9791700" y="24831675"/>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41</xdr:row>
      <xdr:rowOff>0</xdr:rowOff>
    </xdr:from>
    <xdr:to>
      <xdr:col>31</xdr:col>
      <xdr:colOff>419100</xdr:colOff>
      <xdr:row>41</xdr:row>
      <xdr:rowOff>496389</xdr:rowOff>
    </xdr:to>
    <xdr:sp macro="" textlink="">
      <xdr:nvSpPr>
        <xdr:cNvPr id="14503" name="TextBox 69"/>
        <xdr:cNvSpPr txBox="1"/>
      </xdr:nvSpPr>
      <xdr:spPr>
        <a:xfrm>
          <a:off x="9791700" y="25574625"/>
          <a:ext cx="8296275" cy="495300"/>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42</xdr:row>
      <xdr:rowOff>0</xdr:rowOff>
    </xdr:from>
    <xdr:to>
      <xdr:col>31</xdr:col>
      <xdr:colOff>419100</xdr:colOff>
      <xdr:row>42</xdr:row>
      <xdr:rowOff>505867</xdr:rowOff>
    </xdr:to>
    <xdr:sp macro="" textlink="">
      <xdr:nvSpPr>
        <xdr:cNvPr id="14504" name="TextBox 70"/>
        <xdr:cNvSpPr txBox="1"/>
      </xdr:nvSpPr>
      <xdr:spPr>
        <a:xfrm>
          <a:off x="9791700" y="26231850"/>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43</xdr:row>
      <xdr:rowOff>0</xdr:rowOff>
    </xdr:from>
    <xdr:to>
      <xdr:col>31</xdr:col>
      <xdr:colOff>419100</xdr:colOff>
      <xdr:row>43</xdr:row>
      <xdr:rowOff>504825</xdr:rowOff>
    </xdr:to>
    <xdr:sp macro="" textlink="">
      <xdr:nvSpPr>
        <xdr:cNvPr id="14505" name="TextBox 71"/>
        <xdr:cNvSpPr txBox="1"/>
      </xdr:nvSpPr>
      <xdr:spPr>
        <a:xfrm>
          <a:off x="9791700" y="26860500"/>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44</xdr:row>
      <xdr:rowOff>0</xdr:rowOff>
    </xdr:from>
    <xdr:to>
      <xdr:col>31</xdr:col>
      <xdr:colOff>419100</xdr:colOff>
      <xdr:row>44</xdr:row>
      <xdr:rowOff>506053</xdr:rowOff>
    </xdr:to>
    <xdr:sp macro="" textlink="">
      <xdr:nvSpPr>
        <xdr:cNvPr id="14506" name="TextBox 72"/>
        <xdr:cNvSpPr txBox="1"/>
      </xdr:nvSpPr>
      <xdr:spPr>
        <a:xfrm>
          <a:off x="9791700" y="27470100"/>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45</xdr:row>
      <xdr:rowOff>0</xdr:rowOff>
    </xdr:from>
    <xdr:to>
      <xdr:col>31</xdr:col>
      <xdr:colOff>419100</xdr:colOff>
      <xdr:row>45</xdr:row>
      <xdr:rowOff>505085</xdr:rowOff>
    </xdr:to>
    <xdr:sp macro="" textlink="">
      <xdr:nvSpPr>
        <xdr:cNvPr id="14507" name="TextBox 73"/>
        <xdr:cNvSpPr txBox="1"/>
      </xdr:nvSpPr>
      <xdr:spPr>
        <a:xfrm>
          <a:off x="9791700" y="28108275"/>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47</xdr:row>
      <xdr:rowOff>0</xdr:rowOff>
    </xdr:from>
    <xdr:to>
      <xdr:col>31</xdr:col>
      <xdr:colOff>419100</xdr:colOff>
      <xdr:row>47</xdr:row>
      <xdr:rowOff>505197</xdr:rowOff>
    </xdr:to>
    <xdr:sp macro="" textlink="">
      <xdr:nvSpPr>
        <xdr:cNvPr id="14508" name="TextBox 74"/>
        <xdr:cNvSpPr txBox="1"/>
      </xdr:nvSpPr>
      <xdr:spPr>
        <a:xfrm>
          <a:off x="9791700" y="29489400"/>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48</xdr:row>
      <xdr:rowOff>0</xdr:rowOff>
    </xdr:from>
    <xdr:to>
      <xdr:col>31</xdr:col>
      <xdr:colOff>419100</xdr:colOff>
      <xdr:row>48</xdr:row>
      <xdr:rowOff>506053</xdr:rowOff>
    </xdr:to>
    <xdr:sp macro="" textlink="">
      <xdr:nvSpPr>
        <xdr:cNvPr id="14509" name="TextBox 75"/>
        <xdr:cNvSpPr txBox="1"/>
      </xdr:nvSpPr>
      <xdr:spPr>
        <a:xfrm>
          <a:off x="9791700" y="30184725"/>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49</xdr:row>
      <xdr:rowOff>0</xdr:rowOff>
    </xdr:from>
    <xdr:to>
      <xdr:col>31</xdr:col>
      <xdr:colOff>419100</xdr:colOff>
      <xdr:row>49</xdr:row>
      <xdr:rowOff>506053</xdr:rowOff>
    </xdr:to>
    <xdr:sp macro="" textlink="">
      <xdr:nvSpPr>
        <xdr:cNvPr id="14510" name="TextBox 76"/>
        <xdr:cNvSpPr txBox="1"/>
      </xdr:nvSpPr>
      <xdr:spPr>
        <a:xfrm>
          <a:off x="9791700" y="30822900"/>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50</xdr:row>
      <xdr:rowOff>0</xdr:rowOff>
    </xdr:from>
    <xdr:to>
      <xdr:col>31</xdr:col>
      <xdr:colOff>419100</xdr:colOff>
      <xdr:row>50</xdr:row>
      <xdr:rowOff>505867</xdr:rowOff>
    </xdr:to>
    <xdr:sp macro="" textlink="">
      <xdr:nvSpPr>
        <xdr:cNvPr id="14511" name="TextBox 77"/>
        <xdr:cNvSpPr txBox="1"/>
      </xdr:nvSpPr>
      <xdr:spPr>
        <a:xfrm>
          <a:off x="9791700" y="31461075"/>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51</xdr:row>
      <xdr:rowOff>0</xdr:rowOff>
    </xdr:from>
    <xdr:to>
      <xdr:col>31</xdr:col>
      <xdr:colOff>419100</xdr:colOff>
      <xdr:row>51</xdr:row>
      <xdr:rowOff>505197</xdr:rowOff>
    </xdr:to>
    <xdr:sp macro="" textlink="">
      <xdr:nvSpPr>
        <xdr:cNvPr id="14512" name="TextBox 78"/>
        <xdr:cNvSpPr txBox="1"/>
      </xdr:nvSpPr>
      <xdr:spPr>
        <a:xfrm>
          <a:off x="9791700" y="32089725"/>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oneCellAnchor>
    <xdr:from>
      <xdr:col>1</xdr:col>
      <xdr:colOff>9525</xdr:colOff>
      <xdr:row>3</xdr:row>
      <xdr:rowOff>133350</xdr:rowOff>
    </xdr:from>
    <xdr:ext cx="1333500" cy="381000"/>
    <xdr:pic>
      <xdr:nvPicPr>
        <xdr:cNvPr id="1901745" name="Picture 4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3825" y="895350"/>
          <a:ext cx="13335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25</xdr:col>
      <xdr:colOff>9823</xdr:colOff>
      <xdr:row>60</xdr:row>
      <xdr:rowOff>190500</xdr:rowOff>
    </xdr:from>
    <xdr:to>
      <xdr:col>26</xdr:col>
      <xdr:colOff>76600</xdr:colOff>
      <xdr:row>62</xdr:row>
      <xdr:rowOff>85576</xdr:rowOff>
    </xdr:to>
    <xdr:sp macro="" textlink="" fLocksText="0">
      <xdr:nvSpPr>
        <xdr:cNvPr id="14514" name="Rounded Rectangle 41">
          <a:hlinkClick xmlns:r="http://schemas.openxmlformats.org/officeDocument/2006/relationships" r:id="rId2"/>
        </xdr:cNvPr>
        <xdr:cNvSpPr/>
      </xdr:nvSpPr>
      <xdr:spPr>
        <a:xfrm>
          <a:off x="9801225" y="38252400"/>
          <a:ext cx="981075" cy="276225"/>
        </a:xfrm>
        <a:prstGeom prst="roundRect">
          <a:avLst/>
        </a:prstGeom>
        <a:gradFill rotWithShape="1">
          <a:gsLst>
            <a:gs pos="0">
              <a:schemeClr val="accent1">
                <a:tint val="100000"/>
                <a:shade val="100000"/>
                <a:satMod val="130000"/>
              </a:schemeClr>
            </a:gs>
            <a:gs pos="100000">
              <a:schemeClr val="accent1">
                <a:tint val="50000"/>
                <a:shade val="100000"/>
                <a:satMod val="350000"/>
              </a:schemeClr>
            </a:gs>
          </a:gsLst>
          <a:lin ang="16200000"/>
        </a:gradFill>
        <a:ln>
          <a:noFill/>
        </a:ln>
      </xdr:spPr>
      <xdr:style>
        <a:lnRef idx="0">
          <a:schemeClr val="accent1"/>
        </a:lnRef>
        <a:fillRef idx="3">
          <a:schemeClr val="accent1"/>
        </a:fillRef>
        <a:effectRef idx="3">
          <a:schemeClr val="accent1"/>
        </a:effectRef>
        <a:fontRef idx="minor">
          <a:schemeClr val="bg1"/>
        </a:fontRef>
      </xdr:style>
      <xdr:txBody>
        <a:bodyPr vertOverflow="clip" horzOverflow="clip" anchor="ctr"/>
        <a:lstStyle/>
        <a:p>
          <a:pPr algn="ctr"/>
          <a:r>
            <a:rPr lang="en-US"/>
            <a:t>Avanti</a:t>
          </a:r>
        </a:p>
      </xdr:txBody>
    </xdr:sp>
    <xdr:clientData/>
  </xdr:twoCellAnchor>
  <xdr:twoCellAnchor>
    <xdr:from>
      <xdr:col>25</xdr:col>
      <xdr:colOff>0</xdr:colOff>
      <xdr:row>10</xdr:row>
      <xdr:rowOff>0</xdr:rowOff>
    </xdr:from>
    <xdr:to>
      <xdr:col>31</xdr:col>
      <xdr:colOff>419100</xdr:colOff>
      <xdr:row>10</xdr:row>
      <xdr:rowOff>506053</xdr:rowOff>
    </xdr:to>
    <xdr:sp macro="" textlink="">
      <xdr:nvSpPr>
        <xdr:cNvPr id="14515" name="TextBox 79"/>
        <xdr:cNvSpPr txBox="1"/>
      </xdr:nvSpPr>
      <xdr:spPr>
        <a:xfrm>
          <a:off x="9791700" y="3981450"/>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15</xdr:row>
      <xdr:rowOff>0</xdr:rowOff>
    </xdr:from>
    <xdr:to>
      <xdr:col>31</xdr:col>
      <xdr:colOff>419100</xdr:colOff>
      <xdr:row>15</xdr:row>
      <xdr:rowOff>506016</xdr:rowOff>
    </xdr:to>
    <xdr:sp macro="" textlink="">
      <xdr:nvSpPr>
        <xdr:cNvPr id="14516" name="TextBox 80"/>
        <xdr:cNvSpPr txBox="1"/>
      </xdr:nvSpPr>
      <xdr:spPr>
        <a:xfrm>
          <a:off x="9791700" y="7258050"/>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oneCellAnchor>
    <xdr:from>
      <xdr:col>26</xdr:col>
      <xdr:colOff>361950</xdr:colOff>
      <xdr:row>11</xdr:row>
      <xdr:rowOff>476250</xdr:rowOff>
    </xdr:from>
    <xdr:ext cx="180975" cy="266700"/>
    <xdr:sp macro="" textlink="">
      <xdr:nvSpPr>
        <xdr:cNvPr id="14517" name="TextBox 43"/>
        <xdr:cNvSpPr txBox="1"/>
      </xdr:nvSpPr>
      <xdr:spPr>
        <a:xfrm>
          <a:off x="11068050" y="5095875"/>
          <a:ext cx="180975" cy="2667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en-GB"/>
        </a:p>
      </xdr:txBody>
    </xdr:sp>
    <xdr:clientData/>
  </xdr:oneCellAnchor>
  <xdr:oneCellAnchor>
    <xdr:from>
      <xdr:col>26</xdr:col>
      <xdr:colOff>180975</xdr:colOff>
      <xdr:row>11</xdr:row>
      <xdr:rowOff>361950</xdr:rowOff>
    </xdr:from>
    <xdr:ext cx="180975" cy="266700"/>
    <xdr:sp macro="" textlink="">
      <xdr:nvSpPr>
        <xdr:cNvPr id="14518" name="TextBox 81"/>
        <xdr:cNvSpPr txBox="1"/>
      </xdr:nvSpPr>
      <xdr:spPr>
        <a:xfrm>
          <a:off x="10887075" y="4981575"/>
          <a:ext cx="180975" cy="2667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en-GB"/>
        </a:p>
      </xdr:txBody>
    </xdr:sp>
    <xdr:clientData/>
  </xdr:oneCellAnchor>
  <xdr:twoCellAnchor>
    <xdr:from>
      <xdr:col>25</xdr:col>
      <xdr:colOff>0</xdr:colOff>
      <xdr:row>11</xdr:row>
      <xdr:rowOff>0</xdr:rowOff>
    </xdr:from>
    <xdr:to>
      <xdr:col>31</xdr:col>
      <xdr:colOff>409575</xdr:colOff>
      <xdr:row>11</xdr:row>
      <xdr:rowOff>505867</xdr:rowOff>
    </xdr:to>
    <xdr:sp macro="" textlink="">
      <xdr:nvSpPr>
        <xdr:cNvPr id="14519" name="TextBox 82"/>
        <xdr:cNvSpPr txBox="1"/>
      </xdr:nvSpPr>
      <xdr:spPr>
        <a:xfrm>
          <a:off x="9791700" y="4619625"/>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12</xdr:row>
      <xdr:rowOff>0</xdr:rowOff>
    </xdr:from>
    <xdr:to>
      <xdr:col>31</xdr:col>
      <xdr:colOff>409575</xdr:colOff>
      <xdr:row>12</xdr:row>
      <xdr:rowOff>506016</xdr:rowOff>
    </xdr:to>
    <xdr:sp macro="" textlink="">
      <xdr:nvSpPr>
        <xdr:cNvPr id="14520" name="TextBox 83"/>
        <xdr:cNvSpPr txBox="1"/>
      </xdr:nvSpPr>
      <xdr:spPr>
        <a:xfrm>
          <a:off x="9791700" y="5248275"/>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13</xdr:row>
      <xdr:rowOff>0</xdr:rowOff>
    </xdr:from>
    <xdr:to>
      <xdr:col>31</xdr:col>
      <xdr:colOff>409575</xdr:colOff>
      <xdr:row>13</xdr:row>
      <xdr:rowOff>503858</xdr:rowOff>
    </xdr:to>
    <xdr:sp macro="" textlink="">
      <xdr:nvSpPr>
        <xdr:cNvPr id="14521" name="TextBox 84"/>
        <xdr:cNvSpPr txBox="1"/>
      </xdr:nvSpPr>
      <xdr:spPr>
        <a:xfrm>
          <a:off x="9791700" y="5895975"/>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14</xdr:row>
      <xdr:rowOff>0</xdr:rowOff>
    </xdr:from>
    <xdr:to>
      <xdr:col>31</xdr:col>
      <xdr:colOff>409575</xdr:colOff>
      <xdr:row>14</xdr:row>
      <xdr:rowOff>505755</xdr:rowOff>
    </xdr:to>
    <xdr:sp macro="" textlink="">
      <xdr:nvSpPr>
        <xdr:cNvPr id="14522" name="TextBox 85"/>
        <xdr:cNvSpPr txBox="1"/>
      </xdr:nvSpPr>
      <xdr:spPr>
        <a:xfrm>
          <a:off x="9791700" y="6600825"/>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46</xdr:row>
      <xdr:rowOff>0</xdr:rowOff>
    </xdr:from>
    <xdr:to>
      <xdr:col>31</xdr:col>
      <xdr:colOff>409575</xdr:colOff>
      <xdr:row>46</xdr:row>
      <xdr:rowOff>505271</xdr:rowOff>
    </xdr:to>
    <xdr:sp macro="" textlink="">
      <xdr:nvSpPr>
        <xdr:cNvPr id="14523" name="TextBox 86"/>
        <xdr:cNvSpPr txBox="1"/>
      </xdr:nvSpPr>
      <xdr:spPr>
        <a:xfrm>
          <a:off x="9791700" y="2882265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oneCellAnchor>
    <xdr:from>
      <xdr:col>26</xdr:col>
      <xdr:colOff>361950</xdr:colOff>
      <xdr:row>53</xdr:row>
      <xdr:rowOff>476250</xdr:rowOff>
    </xdr:from>
    <xdr:ext cx="180975" cy="266700"/>
    <xdr:sp macro="" textlink="">
      <xdr:nvSpPr>
        <xdr:cNvPr id="14524" name="TextBox 87"/>
        <xdr:cNvSpPr txBox="1"/>
      </xdr:nvSpPr>
      <xdr:spPr>
        <a:xfrm>
          <a:off x="11068050" y="33775650"/>
          <a:ext cx="180975" cy="2667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en-GB"/>
        </a:p>
      </xdr:txBody>
    </xdr:sp>
    <xdr:clientData/>
  </xdr:oneCellAnchor>
  <xdr:oneCellAnchor>
    <xdr:from>
      <xdr:col>26</xdr:col>
      <xdr:colOff>180975</xdr:colOff>
      <xdr:row>53</xdr:row>
      <xdr:rowOff>361950</xdr:rowOff>
    </xdr:from>
    <xdr:ext cx="180975" cy="266700"/>
    <xdr:sp macro="" textlink="">
      <xdr:nvSpPr>
        <xdr:cNvPr id="14525" name="TextBox 88"/>
        <xdr:cNvSpPr txBox="1"/>
      </xdr:nvSpPr>
      <xdr:spPr>
        <a:xfrm>
          <a:off x="10887075" y="33661350"/>
          <a:ext cx="180975" cy="2667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en-GB"/>
        </a:p>
      </xdr:txBody>
    </xdr:sp>
    <xdr:clientData/>
  </xdr:oneCellAnchor>
  <xdr:twoCellAnchor>
    <xdr:from>
      <xdr:col>25</xdr:col>
      <xdr:colOff>0</xdr:colOff>
      <xdr:row>53</xdr:row>
      <xdr:rowOff>0</xdr:rowOff>
    </xdr:from>
    <xdr:to>
      <xdr:col>31</xdr:col>
      <xdr:colOff>409575</xdr:colOff>
      <xdr:row>53</xdr:row>
      <xdr:rowOff>513092</xdr:rowOff>
    </xdr:to>
    <xdr:sp macro="" textlink="">
      <xdr:nvSpPr>
        <xdr:cNvPr id="14526" name="TextBox 89"/>
        <xdr:cNvSpPr txBox="1"/>
      </xdr:nvSpPr>
      <xdr:spPr>
        <a:xfrm>
          <a:off x="9791700" y="33299400"/>
          <a:ext cx="8286750" cy="514350"/>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54</xdr:row>
      <xdr:rowOff>0</xdr:rowOff>
    </xdr:from>
    <xdr:to>
      <xdr:col>31</xdr:col>
      <xdr:colOff>409575</xdr:colOff>
      <xdr:row>54</xdr:row>
      <xdr:rowOff>505197</xdr:rowOff>
    </xdr:to>
    <xdr:sp macro="" textlink="">
      <xdr:nvSpPr>
        <xdr:cNvPr id="14527" name="TextBox 90"/>
        <xdr:cNvSpPr txBox="1"/>
      </xdr:nvSpPr>
      <xdr:spPr>
        <a:xfrm>
          <a:off x="9791700" y="3408045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55</xdr:row>
      <xdr:rowOff>0</xdr:rowOff>
    </xdr:from>
    <xdr:to>
      <xdr:col>31</xdr:col>
      <xdr:colOff>409575</xdr:colOff>
      <xdr:row>55</xdr:row>
      <xdr:rowOff>505867</xdr:rowOff>
    </xdr:to>
    <xdr:sp macro="" textlink="">
      <xdr:nvSpPr>
        <xdr:cNvPr id="14528" name="TextBox 91"/>
        <xdr:cNvSpPr txBox="1"/>
      </xdr:nvSpPr>
      <xdr:spPr>
        <a:xfrm>
          <a:off x="9791700" y="3467100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56</xdr:row>
      <xdr:rowOff>0</xdr:rowOff>
    </xdr:from>
    <xdr:to>
      <xdr:col>31</xdr:col>
      <xdr:colOff>409575</xdr:colOff>
      <xdr:row>56</xdr:row>
      <xdr:rowOff>504565</xdr:rowOff>
    </xdr:to>
    <xdr:sp macro="" textlink="">
      <xdr:nvSpPr>
        <xdr:cNvPr id="14529" name="TextBox 92"/>
        <xdr:cNvSpPr txBox="1"/>
      </xdr:nvSpPr>
      <xdr:spPr>
        <a:xfrm>
          <a:off x="9791700" y="3529965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57</xdr:row>
      <xdr:rowOff>0</xdr:rowOff>
    </xdr:from>
    <xdr:to>
      <xdr:col>31</xdr:col>
      <xdr:colOff>409575</xdr:colOff>
      <xdr:row>57</xdr:row>
      <xdr:rowOff>505458</xdr:rowOff>
    </xdr:to>
    <xdr:sp macro="" textlink="">
      <xdr:nvSpPr>
        <xdr:cNvPr id="14530" name="TextBox 93"/>
        <xdr:cNvSpPr txBox="1"/>
      </xdr:nvSpPr>
      <xdr:spPr>
        <a:xfrm>
          <a:off x="9791700" y="35975925"/>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58</xdr:row>
      <xdr:rowOff>0</xdr:rowOff>
    </xdr:from>
    <xdr:to>
      <xdr:col>31</xdr:col>
      <xdr:colOff>409575</xdr:colOff>
      <xdr:row>58</xdr:row>
      <xdr:rowOff>505755</xdr:rowOff>
    </xdr:to>
    <xdr:sp macro="" textlink="">
      <xdr:nvSpPr>
        <xdr:cNvPr id="14531" name="TextBox 94"/>
        <xdr:cNvSpPr txBox="1"/>
      </xdr:nvSpPr>
      <xdr:spPr>
        <a:xfrm>
          <a:off x="9791700" y="3659505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59</xdr:row>
      <xdr:rowOff>0</xdr:rowOff>
    </xdr:from>
    <xdr:to>
      <xdr:col>31</xdr:col>
      <xdr:colOff>409575</xdr:colOff>
      <xdr:row>59</xdr:row>
      <xdr:rowOff>506016</xdr:rowOff>
    </xdr:to>
    <xdr:sp macro="" textlink="">
      <xdr:nvSpPr>
        <xdr:cNvPr id="14532" name="TextBox 95"/>
        <xdr:cNvSpPr txBox="1"/>
      </xdr:nvSpPr>
      <xdr:spPr>
        <a:xfrm>
          <a:off x="9791700" y="37252275"/>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52</xdr:row>
      <xdr:rowOff>0</xdr:rowOff>
    </xdr:from>
    <xdr:to>
      <xdr:col>31</xdr:col>
      <xdr:colOff>409575</xdr:colOff>
      <xdr:row>52</xdr:row>
      <xdr:rowOff>505458</xdr:rowOff>
    </xdr:to>
    <xdr:sp macro="" textlink="">
      <xdr:nvSpPr>
        <xdr:cNvPr id="14533" name="TextBox 97"/>
        <xdr:cNvSpPr txBox="1"/>
      </xdr:nvSpPr>
      <xdr:spPr>
        <a:xfrm>
          <a:off x="9791700" y="32680275"/>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mc:AlternateContent xmlns:mc="http://schemas.openxmlformats.org/markup-compatibility/2006">
    <mc:Choice xmlns:a14="http://schemas.microsoft.com/office/drawing/2010/main" Requires="a14">
      <xdr:twoCellAnchor>
        <xdr:from>
          <xdr:col>2</xdr:col>
          <xdr:colOff>2762250</xdr:colOff>
          <xdr:row>3</xdr:row>
          <xdr:rowOff>114300</xdr:rowOff>
        </xdr:from>
        <xdr:to>
          <xdr:col>2</xdr:col>
          <xdr:colOff>3838575</xdr:colOff>
          <xdr:row>5</xdr:row>
          <xdr:rowOff>104775</xdr:rowOff>
        </xdr:to>
        <xdr:sp macro="" textlink="">
          <xdr:nvSpPr>
            <xdr:cNvPr id="1555262" name="Button 9022" hidden="1">
              <a:extLst>
                <a:ext uri="{63B3BB69-23CF-44E3-9099-C40C66FF867C}">
                  <a14:compatExt spid="_x0000_s1555262"/>
                </a:ext>
              </a:extLst>
            </xdr:cNvPr>
            <xdr:cNvSpPr/>
          </xdr:nvSpPr>
          <xdr:spPr bwMode="auto">
            <a:xfrm>
              <a:off x="0" y="0"/>
              <a:ext cx="0" cy="0"/>
            </a:xfrm>
            <a:prstGeom prst="rect">
              <a:avLst/>
            </a:prstGeom>
            <a:noFill/>
            <a:ln w="9525" cmpd="sng">
              <a:prstDash val="solid"/>
              <a:miter lim="800000"/>
              <a:headEnd/>
              <a:tailEnd/>
            </a:ln>
          </xdr:spPr>
          <xdr:txBody>
            <a:bodyPr vertOverflow="clip" wrap="square" lIns="27432" tIns="27432" rIns="27432" bIns="27432" anchor="ctr" upright="1"/>
            <a:lstStyle/>
            <a:p>
              <a:pPr algn="ctr" rtl="0">
                <a:defRPr sz="1000"/>
              </a:pPr>
              <a:r>
                <a:rPr lang="en-GB" sz="1100" b="1" i="0" u="none" strike="noStrike" baseline="0">
                  <a:solidFill>
                    <a:srgbClr val="000000"/>
                  </a:solidFill>
                  <a:latin typeface="Calibri"/>
                  <a:cs typeface="Calibri"/>
                </a:rPr>
                <a:t>Open CSI</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3933825</xdr:colOff>
          <xdr:row>3</xdr:row>
          <xdr:rowOff>104775</xdr:rowOff>
        </xdr:from>
        <xdr:to>
          <xdr:col>5</xdr:col>
          <xdr:colOff>66675</xdr:colOff>
          <xdr:row>5</xdr:row>
          <xdr:rowOff>95250</xdr:rowOff>
        </xdr:to>
        <xdr:sp macro="" textlink="">
          <xdr:nvSpPr>
            <xdr:cNvPr id="1613246" name="Button 9662" hidden="1">
              <a:extLst>
                <a:ext uri="{63B3BB69-23CF-44E3-9099-C40C66FF867C}">
                  <a14:compatExt spid="_x0000_s1613246"/>
                </a:ext>
              </a:extLst>
            </xdr:cNvPr>
            <xdr:cNvSpPr/>
          </xdr:nvSpPr>
          <xdr:spPr bwMode="auto">
            <a:xfrm>
              <a:off x="0" y="0"/>
              <a:ext cx="0" cy="0"/>
            </a:xfrm>
            <a:prstGeom prst="rect">
              <a:avLst/>
            </a:prstGeom>
            <a:noFill/>
            <a:ln w="9525" cmpd="sng">
              <a:prstDash val="solid"/>
              <a:miter lim="800000"/>
              <a:headEnd/>
              <a:tailEnd/>
            </a:ln>
          </xdr:spPr>
          <xdr:txBody>
            <a:bodyPr vertOverflow="clip" wrap="square" lIns="27432" tIns="27432" rIns="27432" bIns="27432" anchor="ctr" upright="1"/>
            <a:lstStyle/>
            <a:p>
              <a:pPr algn="ctr" rtl="0">
                <a:defRPr sz="1000"/>
              </a:pPr>
              <a:r>
                <a:rPr lang="en-GB" sz="1100" b="1" i="0" u="none" strike="noStrike" baseline="0">
                  <a:solidFill>
                    <a:srgbClr val="000000"/>
                  </a:solidFill>
                  <a:latin typeface="Calibri"/>
                  <a:cs typeface="Calibri"/>
                </a:rPr>
                <a:t>Close CSI</a:t>
              </a:r>
            </a:p>
          </xdr:txBody>
        </xdr:sp>
        <xdr:clientData fPrintsWithSheet="0"/>
      </xdr:twoCellAnchor>
    </mc:Choice>
    <mc:Fallback/>
  </mc:AlternateContent>
  <xdr:oneCellAnchor>
    <xdr:from>
      <xdr:col>25</xdr:col>
      <xdr:colOff>0</xdr:colOff>
      <xdr:row>6</xdr:row>
      <xdr:rowOff>0</xdr:rowOff>
    </xdr:from>
    <xdr:ext cx="8220075" cy="1495425"/>
    <xdr:pic>
      <xdr:nvPicPr>
        <xdr:cNvPr id="1901766" name="Picture 96"/>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bwMode="auto">
        <a:xfrm>
          <a:off x="9791700" y="1323975"/>
          <a:ext cx="8220075" cy="149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8.xml><?xml version="1.0" encoding="utf-8"?>
<xdr:wsDr xmlns:xdr="http://schemas.openxmlformats.org/drawingml/2006/spreadsheetDrawing" xmlns:a="http://schemas.openxmlformats.org/drawingml/2006/main">
  <xdr:twoCellAnchor>
    <xdr:from>
      <xdr:col>24</xdr:col>
      <xdr:colOff>0</xdr:colOff>
      <xdr:row>9</xdr:row>
      <xdr:rowOff>0</xdr:rowOff>
    </xdr:from>
    <xdr:to>
      <xdr:col>30</xdr:col>
      <xdr:colOff>419100</xdr:colOff>
      <xdr:row>9</xdr:row>
      <xdr:rowOff>504825</xdr:rowOff>
    </xdr:to>
    <xdr:sp macro="" textlink="">
      <xdr:nvSpPr>
        <xdr:cNvPr id="3640" name="TextBox 9"/>
        <xdr:cNvSpPr txBox="1"/>
      </xdr:nvSpPr>
      <xdr:spPr>
        <a:xfrm>
          <a:off x="9839325" y="3438525"/>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24</xdr:col>
      <xdr:colOff>0</xdr:colOff>
      <xdr:row>11</xdr:row>
      <xdr:rowOff>0</xdr:rowOff>
    </xdr:from>
    <xdr:to>
      <xdr:col>30</xdr:col>
      <xdr:colOff>419100</xdr:colOff>
      <xdr:row>11</xdr:row>
      <xdr:rowOff>505867</xdr:rowOff>
    </xdr:to>
    <xdr:sp macro="" textlink="">
      <xdr:nvSpPr>
        <xdr:cNvPr id="3641" name="TextBox 10"/>
        <xdr:cNvSpPr txBox="1"/>
      </xdr:nvSpPr>
      <xdr:spPr>
        <a:xfrm>
          <a:off x="9839325" y="4648200"/>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24</xdr:col>
      <xdr:colOff>0</xdr:colOff>
      <xdr:row>12</xdr:row>
      <xdr:rowOff>0</xdr:rowOff>
    </xdr:from>
    <xdr:to>
      <xdr:col>30</xdr:col>
      <xdr:colOff>419100</xdr:colOff>
      <xdr:row>12</xdr:row>
      <xdr:rowOff>504825</xdr:rowOff>
    </xdr:to>
    <xdr:sp macro="" textlink="">
      <xdr:nvSpPr>
        <xdr:cNvPr id="3642" name="TextBox 11"/>
        <xdr:cNvSpPr txBox="1"/>
      </xdr:nvSpPr>
      <xdr:spPr>
        <a:xfrm>
          <a:off x="9839325" y="5276850"/>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24</xdr:col>
      <xdr:colOff>0</xdr:colOff>
      <xdr:row>13</xdr:row>
      <xdr:rowOff>0</xdr:rowOff>
    </xdr:from>
    <xdr:to>
      <xdr:col>30</xdr:col>
      <xdr:colOff>419100</xdr:colOff>
      <xdr:row>13</xdr:row>
      <xdr:rowOff>505867</xdr:rowOff>
    </xdr:to>
    <xdr:sp macro="" textlink="">
      <xdr:nvSpPr>
        <xdr:cNvPr id="3643" name="TextBox 12"/>
        <xdr:cNvSpPr txBox="1"/>
      </xdr:nvSpPr>
      <xdr:spPr>
        <a:xfrm>
          <a:off x="9839325" y="5886450"/>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24</xdr:col>
      <xdr:colOff>0</xdr:colOff>
      <xdr:row>14</xdr:row>
      <xdr:rowOff>0</xdr:rowOff>
    </xdr:from>
    <xdr:to>
      <xdr:col>30</xdr:col>
      <xdr:colOff>419100</xdr:colOff>
      <xdr:row>14</xdr:row>
      <xdr:rowOff>505867</xdr:rowOff>
    </xdr:to>
    <xdr:sp macro="" textlink="">
      <xdr:nvSpPr>
        <xdr:cNvPr id="3644" name="TextBox 13"/>
        <xdr:cNvSpPr txBox="1"/>
      </xdr:nvSpPr>
      <xdr:spPr>
        <a:xfrm>
          <a:off x="9839325" y="6515100"/>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24</xdr:col>
      <xdr:colOff>0</xdr:colOff>
      <xdr:row>15</xdr:row>
      <xdr:rowOff>0</xdr:rowOff>
    </xdr:from>
    <xdr:to>
      <xdr:col>30</xdr:col>
      <xdr:colOff>419100</xdr:colOff>
      <xdr:row>15</xdr:row>
      <xdr:rowOff>505755</xdr:rowOff>
    </xdr:to>
    <xdr:sp macro="" textlink="">
      <xdr:nvSpPr>
        <xdr:cNvPr id="3645" name="TextBox 14"/>
        <xdr:cNvSpPr txBox="1"/>
      </xdr:nvSpPr>
      <xdr:spPr>
        <a:xfrm>
          <a:off x="9839325" y="7143750"/>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24</xdr:col>
      <xdr:colOff>0</xdr:colOff>
      <xdr:row>16</xdr:row>
      <xdr:rowOff>0</xdr:rowOff>
    </xdr:from>
    <xdr:to>
      <xdr:col>30</xdr:col>
      <xdr:colOff>419100</xdr:colOff>
      <xdr:row>16</xdr:row>
      <xdr:rowOff>503858</xdr:rowOff>
    </xdr:to>
    <xdr:sp macro="" textlink="">
      <xdr:nvSpPr>
        <xdr:cNvPr id="3646" name="TextBox 15"/>
        <xdr:cNvSpPr txBox="1"/>
      </xdr:nvSpPr>
      <xdr:spPr>
        <a:xfrm>
          <a:off x="9839325" y="7800975"/>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oneCellAnchor>
    <xdr:from>
      <xdr:col>1</xdr:col>
      <xdr:colOff>9525</xdr:colOff>
      <xdr:row>3</xdr:row>
      <xdr:rowOff>133350</xdr:rowOff>
    </xdr:from>
    <xdr:ext cx="1352550" cy="390525"/>
    <xdr:pic>
      <xdr:nvPicPr>
        <xdr:cNvPr id="1742399" name="Picture 1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3825" y="981075"/>
          <a:ext cx="135255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24</xdr:col>
      <xdr:colOff>38398</xdr:colOff>
      <xdr:row>17</xdr:row>
      <xdr:rowOff>180826</xdr:rowOff>
    </xdr:from>
    <xdr:to>
      <xdr:col>25</xdr:col>
      <xdr:colOff>104226</xdr:colOff>
      <xdr:row>19</xdr:row>
      <xdr:rowOff>75902</xdr:rowOff>
    </xdr:to>
    <xdr:sp macro="" textlink="" fLocksText="0">
      <xdr:nvSpPr>
        <xdr:cNvPr id="3648" name="Rounded Rectangle 16">
          <a:hlinkClick xmlns:r="http://schemas.openxmlformats.org/officeDocument/2006/relationships" r:id="rId2"/>
        </xdr:cNvPr>
        <xdr:cNvSpPr/>
      </xdr:nvSpPr>
      <xdr:spPr>
        <a:xfrm>
          <a:off x="9877425" y="8562975"/>
          <a:ext cx="981075" cy="247650"/>
        </a:xfrm>
        <a:prstGeom prst="roundRect">
          <a:avLst/>
        </a:prstGeom>
        <a:gradFill rotWithShape="1">
          <a:gsLst>
            <a:gs pos="0">
              <a:schemeClr val="accent1">
                <a:tint val="100000"/>
                <a:shade val="100000"/>
                <a:satMod val="130000"/>
              </a:schemeClr>
            </a:gs>
            <a:gs pos="100000">
              <a:schemeClr val="accent1">
                <a:tint val="50000"/>
                <a:shade val="100000"/>
                <a:satMod val="350000"/>
              </a:schemeClr>
            </a:gs>
          </a:gsLst>
          <a:lin ang="16200000"/>
        </a:gradFill>
        <a:ln>
          <a:noFill/>
        </a:ln>
      </xdr:spPr>
      <xdr:style>
        <a:lnRef idx="0">
          <a:schemeClr val="accent1"/>
        </a:lnRef>
        <a:fillRef idx="3">
          <a:schemeClr val="accent1"/>
        </a:fillRef>
        <a:effectRef idx="3">
          <a:schemeClr val="accent1"/>
        </a:effectRef>
        <a:fontRef idx="minor">
          <a:schemeClr val="bg1"/>
        </a:fontRef>
      </xdr:style>
      <xdr:txBody>
        <a:bodyPr vertOverflow="clip" horzOverflow="clip" anchor="ctr"/>
        <a:lstStyle/>
        <a:p>
          <a:pPr algn="ctr"/>
          <a:r>
            <a:rPr lang="en-US"/>
            <a:t>Avanti</a:t>
          </a:r>
        </a:p>
      </xdr:txBody>
    </xdr:sp>
    <xdr:clientData/>
  </xdr:twoCellAnchor>
  <xdr:twoCellAnchor>
    <xdr:from>
      <xdr:col>24</xdr:col>
      <xdr:colOff>0</xdr:colOff>
      <xdr:row>10</xdr:row>
      <xdr:rowOff>0</xdr:rowOff>
    </xdr:from>
    <xdr:to>
      <xdr:col>30</xdr:col>
      <xdr:colOff>409575</xdr:colOff>
      <xdr:row>10</xdr:row>
      <xdr:rowOff>503969</xdr:rowOff>
    </xdr:to>
    <xdr:sp macro="" textlink="">
      <xdr:nvSpPr>
        <xdr:cNvPr id="3649" name="TextBox 17"/>
        <xdr:cNvSpPr txBox="1"/>
      </xdr:nvSpPr>
      <xdr:spPr>
        <a:xfrm>
          <a:off x="9839325" y="4048125"/>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mc:AlternateContent xmlns:mc="http://schemas.openxmlformats.org/markup-compatibility/2006">
    <mc:Choice xmlns:a14="http://schemas.microsoft.com/office/drawing/2010/main" Requires="a14">
      <xdr:twoCellAnchor>
        <xdr:from>
          <xdr:col>2</xdr:col>
          <xdr:colOff>2819400</xdr:colOff>
          <xdr:row>3</xdr:row>
          <xdr:rowOff>95250</xdr:rowOff>
        </xdr:from>
        <xdr:to>
          <xdr:col>2</xdr:col>
          <xdr:colOff>3895725</xdr:colOff>
          <xdr:row>5</xdr:row>
          <xdr:rowOff>85725</xdr:rowOff>
        </xdr:to>
        <xdr:sp macro="" textlink="">
          <xdr:nvSpPr>
            <xdr:cNvPr id="1434154" name="Button 2602" hidden="1">
              <a:extLst>
                <a:ext uri="{63B3BB69-23CF-44E3-9099-C40C66FF867C}">
                  <a14:compatExt spid="_x0000_s1434154"/>
                </a:ext>
              </a:extLst>
            </xdr:cNvPr>
            <xdr:cNvSpPr/>
          </xdr:nvSpPr>
          <xdr:spPr bwMode="auto">
            <a:xfrm>
              <a:off x="0" y="0"/>
              <a:ext cx="0" cy="0"/>
            </a:xfrm>
            <a:prstGeom prst="rect">
              <a:avLst/>
            </a:prstGeom>
            <a:noFill/>
            <a:ln w="9525" cmpd="sng">
              <a:prstDash val="solid"/>
              <a:miter lim="800000"/>
              <a:headEnd/>
              <a:tailEnd/>
            </a:ln>
          </xdr:spPr>
          <xdr:txBody>
            <a:bodyPr vertOverflow="clip" wrap="square" lIns="27432" tIns="27432" rIns="27432" bIns="27432" anchor="ctr" upright="1"/>
            <a:lstStyle/>
            <a:p>
              <a:pPr algn="ctr" rtl="0">
                <a:defRPr sz="1000"/>
              </a:pPr>
              <a:r>
                <a:rPr lang="en-GB" sz="1100" b="1" i="0" u="none" strike="noStrike" baseline="0">
                  <a:solidFill>
                    <a:srgbClr val="000000"/>
                  </a:solidFill>
                  <a:latin typeface="Calibri"/>
                  <a:cs typeface="Calibri"/>
                </a:rPr>
                <a:t>Open CSI</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3981450</xdr:colOff>
          <xdr:row>3</xdr:row>
          <xdr:rowOff>85725</xdr:rowOff>
        </xdr:from>
        <xdr:to>
          <xdr:col>5</xdr:col>
          <xdr:colOff>95250</xdr:colOff>
          <xdr:row>5</xdr:row>
          <xdr:rowOff>76200</xdr:rowOff>
        </xdr:to>
        <xdr:sp macro="" textlink="">
          <xdr:nvSpPr>
            <xdr:cNvPr id="1434278" name="Button 2726" hidden="1">
              <a:extLst>
                <a:ext uri="{63B3BB69-23CF-44E3-9099-C40C66FF867C}">
                  <a14:compatExt spid="_x0000_s1434278"/>
                </a:ext>
              </a:extLst>
            </xdr:cNvPr>
            <xdr:cNvSpPr/>
          </xdr:nvSpPr>
          <xdr:spPr bwMode="auto">
            <a:xfrm>
              <a:off x="0" y="0"/>
              <a:ext cx="0" cy="0"/>
            </a:xfrm>
            <a:prstGeom prst="rect">
              <a:avLst/>
            </a:prstGeom>
            <a:noFill/>
            <a:ln w="9525" cmpd="sng">
              <a:prstDash val="solid"/>
              <a:miter lim="800000"/>
              <a:headEnd/>
              <a:tailEnd/>
            </a:ln>
          </xdr:spPr>
          <xdr:txBody>
            <a:bodyPr vertOverflow="clip" wrap="square" lIns="27432" tIns="27432" rIns="27432" bIns="27432" anchor="ctr" upright="1"/>
            <a:lstStyle/>
            <a:p>
              <a:pPr algn="ctr" rtl="0">
                <a:defRPr sz="1000"/>
              </a:pPr>
              <a:r>
                <a:rPr lang="en-GB" sz="1100" b="1" i="0" u="none" strike="noStrike" baseline="0">
                  <a:solidFill>
                    <a:srgbClr val="000000"/>
                  </a:solidFill>
                  <a:latin typeface="Calibri"/>
                  <a:cs typeface="Calibri"/>
                </a:rPr>
                <a:t>Close CSI</a:t>
              </a:r>
            </a:p>
          </xdr:txBody>
        </xdr:sp>
        <xdr:clientData fPrintsWithSheet="0"/>
      </xdr:twoCellAnchor>
    </mc:Choice>
    <mc:Fallback/>
  </mc:AlternateContent>
  <xdr:oneCellAnchor>
    <xdr:from>
      <xdr:col>24</xdr:col>
      <xdr:colOff>0</xdr:colOff>
      <xdr:row>6</xdr:row>
      <xdr:rowOff>0</xdr:rowOff>
    </xdr:from>
    <xdr:ext cx="8220075" cy="1504950"/>
    <xdr:pic>
      <xdr:nvPicPr>
        <xdr:cNvPr id="1742402" name="Picture 18"/>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bwMode="auto">
        <a:xfrm>
          <a:off x="9839325" y="1409700"/>
          <a:ext cx="8220075" cy="1504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9.xml><?xml version="1.0" encoding="utf-8"?>
<xdr:wsDr xmlns:xdr="http://schemas.openxmlformats.org/drawingml/2006/spreadsheetDrawing" xmlns:a="http://schemas.openxmlformats.org/drawingml/2006/main">
  <xdr:twoCellAnchor>
    <xdr:from>
      <xdr:col>24</xdr:col>
      <xdr:colOff>0</xdr:colOff>
      <xdr:row>9</xdr:row>
      <xdr:rowOff>0</xdr:rowOff>
    </xdr:from>
    <xdr:to>
      <xdr:col>30</xdr:col>
      <xdr:colOff>419100</xdr:colOff>
      <xdr:row>9</xdr:row>
      <xdr:rowOff>505867</xdr:rowOff>
    </xdr:to>
    <xdr:sp macro="" textlink="">
      <xdr:nvSpPr>
        <xdr:cNvPr id="2948" name="TextBox 8"/>
        <xdr:cNvSpPr txBox="1"/>
      </xdr:nvSpPr>
      <xdr:spPr>
        <a:xfrm>
          <a:off x="9915525" y="3352800"/>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24</xdr:col>
      <xdr:colOff>0</xdr:colOff>
      <xdr:row>10</xdr:row>
      <xdr:rowOff>0</xdr:rowOff>
    </xdr:from>
    <xdr:to>
      <xdr:col>30</xdr:col>
      <xdr:colOff>419100</xdr:colOff>
      <xdr:row>10</xdr:row>
      <xdr:rowOff>503969</xdr:rowOff>
    </xdr:to>
    <xdr:sp macro="" textlink="">
      <xdr:nvSpPr>
        <xdr:cNvPr id="2949" name="TextBox 9"/>
        <xdr:cNvSpPr txBox="1"/>
      </xdr:nvSpPr>
      <xdr:spPr>
        <a:xfrm>
          <a:off x="9915525" y="3981450"/>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24</xdr:col>
      <xdr:colOff>0</xdr:colOff>
      <xdr:row>11</xdr:row>
      <xdr:rowOff>0</xdr:rowOff>
    </xdr:from>
    <xdr:to>
      <xdr:col>30</xdr:col>
      <xdr:colOff>419100</xdr:colOff>
      <xdr:row>11</xdr:row>
      <xdr:rowOff>503858</xdr:rowOff>
    </xdr:to>
    <xdr:sp macro="" textlink="">
      <xdr:nvSpPr>
        <xdr:cNvPr id="2950" name="TextBox 10"/>
        <xdr:cNvSpPr txBox="1"/>
      </xdr:nvSpPr>
      <xdr:spPr>
        <a:xfrm>
          <a:off x="9915525" y="4581525"/>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24</xdr:col>
      <xdr:colOff>0</xdr:colOff>
      <xdr:row>12</xdr:row>
      <xdr:rowOff>0</xdr:rowOff>
    </xdr:from>
    <xdr:to>
      <xdr:col>30</xdr:col>
      <xdr:colOff>419100</xdr:colOff>
      <xdr:row>12</xdr:row>
      <xdr:rowOff>506053</xdr:rowOff>
    </xdr:to>
    <xdr:sp macro="" textlink="">
      <xdr:nvSpPr>
        <xdr:cNvPr id="2951" name="TextBox 11"/>
        <xdr:cNvSpPr txBox="1"/>
      </xdr:nvSpPr>
      <xdr:spPr>
        <a:xfrm>
          <a:off x="9915525" y="5162550"/>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24</xdr:col>
      <xdr:colOff>0</xdr:colOff>
      <xdr:row>13</xdr:row>
      <xdr:rowOff>0</xdr:rowOff>
    </xdr:from>
    <xdr:to>
      <xdr:col>30</xdr:col>
      <xdr:colOff>419100</xdr:colOff>
      <xdr:row>13</xdr:row>
      <xdr:rowOff>504899</xdr:rowOff>
    </xdr:to>
    <xdr:sp macro="" textlink="">
      <xdr:nvSpPr>
        <xdr:cNvPr id="2952" name="TextBox 12"/>
        <xdr:cNvSpPr txBox="1"/>
      </xdr:nvSpPr>
      <xdr:spPr>
        <a:xfrm>
          <a:off x="9915525" y="5800725"/>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oneCellAnchor>
    <xdr:from>
      <xdr:col>1</xdr:col>
      <xdr:colOff>0</xdr:colOff>
      <xdr:row>3</xdr:row>
      <xdr:rowOff>133350</xdr:rowOff>
    </xdr:from>
    <xdr:ext cx="1352550" cy="381000"/>
    <xdr:pic>
      <xdr:nvPicPr>
        <xdr:cNvPr id="1542025" name="Picture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33350" y="895350"/>
          <a:ext cx="135255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24</xdr:col>
      <xdr:colOff>9823</xdr:colOff>
      <xdr:row>14</xdr:row>
      <xdr:rowOff>162223</xdr:rowOff>
    </xdr:from>
    <xdr:to>
      <xdr:col>25</xdr:col>
      <xdr:colOff>76600</xdr:colOff>
      <xdr:row>16</xdr:row>
      <xdr:rowOff>57299</xdr:rowOff>
    </xdr:to>
    <xdr:sp macro="" textlink="" fLocksText="0">
      <xdr:nvSpPr>
        <xdr:cNvPr id="2954" name="Rounded Rectangle 13">
          <a:hlinkClick xmlns:r="http://schemas.openxmlformats.org/officeDocument/2006/relationships" r:id="rId2"/>
        </xdr:cNvPr>
        <xdr:cNvSpPr/>
      </xdr:nvSpPr>
      <xdr:spPr>
        <a:xfrm>
          <a:off x="9925050" y="6524625"/>
          <a:ext cx="981075" cy="276225"/>
        </a:xfrm>
        <a:prstGeom prst="roundRect">
          <a:avLst/>
        </a:prstGeom>
        <a:gradFill rotWithShape="1">
          <a:gsLst>
            <a:gs pos="0">
              <a:schemeClr val="accent1">
                <a:tint val="100000"/>
                <a:shade val="100000"/>
                <a:satMod val="130000"/>
              </a:schemeClr>
            </a:gs>
            <a:gs pos="100000">
              <a:schemeClr val="accent1">
                <a:tint val="50000"/>
                <a:shade val="100000"/>
                <a:satMod val="350000"/>
              </a:schemeClr>
            </a:gs>
          </a:gsLst>
          <a:lin ang="16200000"/>
        </a:gradFill>
        <a:ln>
          <a:noFill/>
        </a:ln>
      </xdr:spPr>
      <xdr:style>
        <a:lnRef idx="0">
          <a:schemeClr val="accent1"/>
        </a:lnRef>
        <a:fillRef idx="3">
          <a:schemeClr val="accent1"/>
        </a:fillRef>
        <a:effectRef idx="3">
          <a:schemeClr val="accent1"/>
        </a:effectRef>
        <a:fontRef idx="minor">
          <a:schemeClr val="bg1"/>
        </a:fontRef>
      </xdr:style>
      <xdr:txBody>
        <a:bodyPr vertOverflow="clip" horzOverflow="clip" anchor="ctr"/>
        <a:lstStyle/>
        <a:p>
          <a:pPr algn="ctr"/>
          <a:r>
            <a:rPr lang="en-US"/>
            <a:t>Avanti</a:t>
          </a:r>
        </a:p>
      </xdr:txBody>
    </xdr:sp>
    <xdr:clientData/>
  </xdr:twoCellAnchor>
  <mc:AlternateContent xmlns:mc="http://schemas.openxmlformats.org/markup-compatibility/2006">
    <mc:Choice xmlns:a14="http://schemas.microsoft.com/office/drawing/2010/main" Requires="a14">
      <xdr:twoCellAnchor>
        <xdr:from>
          <xdr:col>2</xdr:col>
          <xdr:colOff>2743200</xdr:colOff>
          <xdr:row>3</xdr:row>
          <xdr:rowOff>114300</xdr:rowOff>
        </xdr:from>
        <xdr:to>
          <xdr:col>2</xdr:col>
          <xdr:colOff>3819525</xdr:colOff>
          <xdr:row>5</xdr:row>
          <xdr:rowOff>104775</xdr:rowOff>
        </xdr:to>
        <xdr:sp macro="" textlink="">
          <xdr:nvSpPr>
            <xdr:cNvPr id="1541265" name="Button 2193" hidden="1">
              <a:extLst>
                <a:ext uri="{63B3BB69-23CF-44E3-9099-C40C66FF867C}">
                  <a14:compatExt spid="_x0000_s1541265"/>
                </a:ext>
              </a:extLst>
            </xdr:cNvPr>
            <xdr:cNvSpPr/>
          </xdr:nvSpPr>
          <xdr:spPr bwMode="auto">
            <a:xfrm>
              <a:off x="0" y="0"/>
              <a:ext cx="0" cy="0"/>
            </a:xfrm>
            <a:prstGeom prst="rect">
              <a:avLst/>
            </a:prstGeom>
            <a:noFill/>
            <a:ln w="9525" cmpd="sng">
              <a:prstDash val="solid"/>
              <a:miter lim="800000"/>
              <a:headEnd/>
              <a:tailEnd/>
            </a:ln>
          </xdr:spPr>
          <xdr:txBody>
            <a:bodyPr vertOverflow="clip" wrap="square" lIns="27432" tIns="27432" rIns="27432" bIns="27432" anchor="ctr" upright="1"/>
            <a:lstStyle/>
            <a:p>
              <a:pPr algn="ctr" rtl="0">
                <a:defRPr sz="1000"/>
              </a:pPr>
              <a:r>
                <a:rPr lang="en-GB" sz="1100" b="1" i="0" u="none" strike="noStrike" baseline="0">
                  <a:solidFill>
                    <a:srgbClr val="000000"/>
                  </a:solidFill>
                  <a:latin typeface="Calibri"/>
                  <a:cs typeface="Calibri"/>
                </a:rPr>
                <a:t>Open CSI</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3914775</xdr:colOff>
          <xdr:row>3</xdr:row>
          <xdr:rowOff>104775</xdr:rowOff>
        </xdr:from>
        <xdr:to>
          <xdr:col>5</xdr:col>
          <xdr:colOff>85725</xdr:colOff>
          <xdr:row>5</xdr:row>
          <xdr:rowOff>95250</xdr:rowOff>
        </xdr:to>
        <xdr:sp macro="" textlink="">
          <xdr:nvSpPr>
            <xdr:cNvPr id="1541355" name="Button 2283" hidden="1">
              <a:extLst>
                <a:ext uri="{63B3BB69-23CF-44E3-9099-C40C66FF867C}">
                  <a14:compatExt spid="_x0000_s1541355"/>
                </a:ext>
              </a:extLst>
            </xdr:cNvPr>
            <xdr:cNvSpPr/>
          </xdr:nvSpPr>
          <xdr:spPr bwMode="auto">
            <a:xfrm>
              <a:off x="0" y="0"/>
              <a:ext cx="0" cy="0"/>
            </a:xfrm>
            <a:prstGeom prst="rect">
              <a:avLst/>
            </a:prstGeom>
            <a:noFill/>
            <a:ln w="9525" cmpd="sng">
              <a:prstDash val="solid"/>
              <a:miter lim="800000"/>
              <a:headEnd/>
              <a:tailEnd/>
            </a:ln>
          </xdr:spPr>
          <xdr:txBody>
            <a:bodyPr vertOverflow="clip" wrap="square" lIns="27432" tIns="27432" rIns="27432" bIns="27432" anchor="ctr" upright="1"/>
            <a:lstStyle/>
            <a:p>
              <a:pPr algn="ctr" rtl="0">
                <a:defRPr sz="1000"/>
              </a:pPr>
              <a:r>
                <a:rPr lang="en-GB" sz="1100" b="1" i="0" u="none" strike="noStrike" baseline="0">
                  <a:solidFill>
                    <a:srgbClr val="000000"/>
                  </a:solidFill>
                  <a:latin typeface="Calibri"/>
                  <a:cs typeface="Calibri"/>
                </a:rPr>
                <a:t>Close CSI</a:t>
              </a:r>
            </a:p>
          </xdr:txBody>
        </xdr:sp>
        <xdr:clientData fPrintsWithSheet="0"/>
      </xdr:twoCellAnchor>
    </mc:Choice>
    <mc:Fallback/>
  </mc:AlternateContent>
  <xdr:oneCellAnchor>
    <xdr:from>
      <xdr:col>24</xdr:col>
      <xdr:colOff>0</xdr:colOff>
      <xdr:row>5</xdr:row>
      <xdr:rowOff>190500</xdr:rowOff>
    </xdr:from>
    <xdr:ext cx="8229600" cy="1495425"/>
    <xdr:pic>
      <xdr:nvPicPr>
        <xdr:cNvPr id="1542027" name="Picture 14"/>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bwMode="auto">
        <a:xfrm>
          <a:off x="9915525" y="1323975"/>
          <a:ext cx="8229600" cy="149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10.xml><?xml version="1.0" encoding="utf-8"?>
<xdr:wsDr xmlns:xdr="http://schemas.openxmlformats.org/drawingml/2006/spreadsheetDrawing" xmlns:a="http://schemas.openxmlformats.org/drawingml/2006/main">
  <xdr:twoCellAnchor>
    <xdr:from>
      <xdr:col>1</xdr:col>
      <xdr:colOff>1193800</xdr:colOff>
      <xdr:row>32</xdr:row>
      <xdr:rowOff>180975</xdr:rowOff>
    </xdr:from>
    <xdr:to>
      <xdr:col>2</xdr:col>
      <xdr:colOff>4213225</xdr:colOff>
      <xdr:row>41</xdr:row>
      <xdr:rowOff>342900</xdr:rowOff>
    </xdr:to>
    <xdr:graphicFrame macro="">
      <xdr:nvGraphicFramePr>
        <xdr:cNvPr id="1422930"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1104900</xdr:colOff>
      <xdr:row>45</xdr:row>
      <xdr:rowOff>85725</xdr:rowOff>
    </xdr:from>
    <xdr:to>
      <xdr:col>2</xdr:col>
      <xdr:colOff>4143375</xdr:colOff>
      <xdr:row>57</xdr:row>
      <xdr:rowOff>38100</xdr:rowOff>
    </xdr:to>
    <xdr:graphicFrame macro="">
      <xdr:nvGraphicFramePr>
        <xdr:cNvPr id="1422931"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676424</xdr:colOff>
      <xdr:row>54</xdr:row>
      <xdr:rowOff>75902</xdr:rowOff>
    </xdr:from>
    <xdr:to>
      <xdr:col>8</xdr:col>
      <xdr:colOff>686098</xdr:colOff>
      <xdr:row>56</xdr:row>
      <xdr:rowOff>37951</xdr:rowOff>
    </xdr:to>
    <xdr:sp macro="" textlink="" fLocksText="0">
      <xdr:nvSpPr>
        <xdr:cNvPr id="1620" name="Rounded Rectangle 5">
          <a:hlinkClick xmlns:r="http://schemas.openxmlformats.org/officeDocument/2006/relationships" r:id="rId3"/>
        </xdr:cNvPr>
        <xdr:cNvSpPr/>
      </xdr:nvSpPr>
      <xdr:spPr>
        <a:xfrm>
          <a:off x="11525250" y="15706725"/>
          <a:ext cx="971550" cy="285750"/>
        </a:xfrm>
        <a:prstGeom prst="roundRect">
          <a:avLst/>
        </a:prstGeom>
        <a:gradFill rotWithShape="1">
          <a:gsLst>
            <a:gs pos="0">
              <a:schemeClr val="accent1">
                <a:tint val="100000"/>
                <a:shade val="100000"/>
                <a:satMod val="130000"/>
              </a:schemeClr>
            </a:gs>
            <a:gs pos="100000">
              <a:schemeClr val="accent1">
                <a:tint val="50000"/>
                <a:shade val="100000"/>
                <a:satMod val="350000"/>
              </a:schemeClr>
            </a:gs>
          </a:gsLst>
          <a:lin ang="16200000"/>
        </a:gradFill>
        <a:ln>
          <a:noFill/>
        </a:ln>
      </xdr:spPr>
      <xdr:style>
        <a:lnRef idx="0">
          <a:schemeClr val="accent1"/>
        </a:lnRef>
        <a:fillRef idx="3">
          <a:schemeClr val="accent1"/>
        </a:fillRef>
        <a:effectRef idx="3">
          <a:schemeClr val="accent1"/>
        </a:effectRef>
        <a:fontRef idx="minor">
          <a:schemeClr val="bg1"/>
        </a:fontRef>
      </xdr:style>
      <xdr:txBody>
        <a:bodyPr vertOverflow="clip" horzOverflow="clip" anchor="ctr"/>
        <a:lstStyle/>
        <a:p>
          <a:pPr algn="ctr"/>
          <a:r>
            <a:rPr lang="en-US"/>
            <a:t>Avanti</a:t>
          </a:r>
        </a:p>
      </xdr:txBody>
    </xdr:sp>
    <xdr:clientData/>
  </xdr:twoCellAnchor>
  <xdr:oneCellAnchor>
    <xdr:from>
      <xdr:col>1</xdr:col>
      <xdr:colOff>0</xdr:colOff>
      <xdr:row>63</xdr:row>
      <xdr:rowOff>0</xdr:rowOff>
    </xdr:from>
    <xdr:ext cx="8220075" cy="1495425"/>
    <xdr:pic>
      <xdr:nvPicPr>
        <xdr:cNvPr id="1422933" name="Picture 6"/>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bwMode="auto">
        <a:xfrm>
          <a:off x="323850" y="17516475"/>
          <a:ext cx="8220075" cy="149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11.xml><?xml version="1.0" encoding="utf-8"?>
<xdr:wsDr xmlns:xdr="http://schemas.openxmlformats.org/drawingml/2006/spreadsheetDrawing" xmlns:a="http://schemas.openxmlformats.org/drawingml/2006/main">
  <xdr:twoCellAnchor>
    <xdr:from>
      <xdr:col>22</xdr:col>
      <xdr:colOff>66768</xdr:colOff>
      <xdr:row>2</xdr:row>
      <xdr:rowOff>28910</xdr:rowOff>
    </xdr:from>
    <xdr:to>
      <xdr:col>22</xdr:col>
      <xdr:colOff>276365</xdr:colOff>
      <xdr:row>2</xdr:row>
      <xdr:rowOff>171896</xdr:rowOff>
    </xdr:to>
    <xdr:sp macro="" textlink="" fLocksText="0">
      <xdr:nvSpPr>
        <xdr:cNvPr id="2224" name="Left Brace 1"/>
        <xdr:cNvSpPr/>
      </xdr:nvSpPr>
      <xdr:spPr>
        <a:xfrm>
          <a:off x="22183725" y="409575"/>
          <a:ext cx="209550" cy="142875"/>
        </a:xfrm>
        <a:prstGeom prst="leftBrace">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anchor="t"/>
        <a:lstStyle/>
        <a:p>
          <a:endParaRPr lang="en-GB"/>
        </a:p>
      </xdr:txBody>
    </xdr:sp>
    <xdr:clientData/>
  </xdr:twoCellAnchor>
  <xdr:twoCellAnchor>
    <xdr:from>
      <xdr:col>24</xdr:col>
      <xdr:colOff>38063</xdr:colOff>
      <xdr:row>2</xdr:row>
      <xdr:rowOff>47662</xdr:rowOff>
    </xdr:from>
    <xdr:to>
      <xdr:col>24</xdr:col>
      <xdr:colOff>247697</xdr:colOff>
      <xdr:row>2</xdr:row>
      <xdr:rowOff>190649</xdr:rowOff>
    </xdr:to>
    <xdr:sp macro="" textlink="" fLocksText="0">
      <xdr:nvSpPr>
        <xdr:cNvPr id="2225" name="Left Brace 2"/>
        <xdr:cNvSpPr/>
      </xdr:nvSpPr>
      <xdr:spPr>
        <a:xfrm>
          <a:off x="23260050" y="428625"/>
          <a:ext cx="209550" cy="142875"/>
        </a:xfrm>
        <a:prstGeom prst="leftBrace">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anchor="t"/>
        <a:lstStyle/>
        <a:p>
          <a:endParaRPr lang="en-GB"/>
        </a:p>
      </xdr:txBody>
    </xdr:sp>
    <xdr:clientData/>
  </xdr:twoCellAnchor>
  <xdr:twoCellAnchor>
    <xdr:from>
      <xdr:col>26</xdr:col>
      <xdr:colOff>38063</xdr:colOff>
      <xdr:row>2</xdr:row>
      <xdr:rowOff>47662</xdr:rowOff>
    </xdr:from>
    <xdr:to>
      <xdr:col>26</xdr:col>
      <xdr:colOff>247697</xdr:colOff>
      <xdr:row>2</xdr:row>
      <xdr:rowOff>190649</xdr:rowOff>
    </xdr:to>
    <xdr:sp macro="" textlink="" fLocksText="0">
      <xdr:nvSpPr>
        <xdr:cNvPr id="2226" name="Left Brace 3"/>
        <xdr:cNvSpPr/>
      </xdr:nvSpPr>
      <xdr:spPr>
        <a:xfrm>
          <a:off x="24384000" y="428625"/>
          <a:ext cx="209550" cy="142875"/>
        </a:xfrm>
        <a:prstGeom prst="leftBrace">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anchor="t"/>
        <a:lstStyle/>
        <a:p>
          <a:endParaRPr lang="en-GB"/>
        </a:p>
      </xdr:txBody>
    </xdr:sp>
    <xdr:clientData/>
  </xdr:twoCellAnchor>
  <xdr:twoCellAnchor>
    <xdr:from>
      <xdr:col>1</xdr:col>
      <xdr:colOff>0</xdr:colOff>
      <xdr:row>8</xdr:row>
      <xdr:rowOff>0</xdr:rowOff>
    </xdr:from>
    <xdr:to>
      <xdr:col>8</xdr:col>
      <xdr:colOff>142875</xdr:colOff>
      <xdr:row>43</xdr:row>
      <xdr:rowOff>95250</xdr:rowOff>
    </xdr:to>
    <xdr:graphicFrame macro="">
      <xdr:nvGraphicFramePr>
        <xdr:cNvPr id="1797299" name="Chart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0</xdr:colOff>
      <xdr:row>44</xdr:row>
      <xdr:rowOff>0</xdr:rowOff>
    </xdr:from>
    <xdr:ext cx="5257800" cy="1476375"/>
    <xdr:pic>
      <xdr:nvPicPr>
        <xdr:cNvPr id="1797300" name="Picture 8"/>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bwMode="auto">
        <a:xfrm>
          <a:off x="352425" y="8391525"/>
          <a:ext cx="5257800" cy="1476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12.xml><?xml version="1.0" encoding="utf-8"?>
<c:userShapes xmlns:c="http://schemas.openxmlformats.org/drawingml/2006/chart">
  <cdr:relSizeAnchor xmlns:cdr="http://schemas.openxmlformats.org/drawingml/2006/chartDrawing">
    <cdr:from>
      <cdr:x>0.24825</cdr:x>
      <cdr:y>0.146</cdr:y>
    </cdr:from>
    <cdr:to>
      <cdr:x>0.74975</cdr:x>
      <cdr:y>0.93975</cdr:y>
    </cdr:to>
    <cdr:sp macro="" textlink="" fLocksText="0">
      <cdr:nvSpPr>
        <cdr:cNvPr id="3" name="Rectangle 2"/>
        <cdr:cNvSpPr/>
      </cdr:nvSpPr>
      <cdr:spPr>
        <a:xfrm xmlns:a="http://schemas.openxmlformats.org/drawingml/2006/main">
          <a:off x="2809875" y="981075"/>
          <a:ext cx="5695950" cy="5372100"/>
        </a:xfrm>
        <a:prstGeom xmlns:a="http://schemas.openxmlformats.org/drawingml/2006/main" prst="rect">
          <a:avLst/>
        </a:prstGeom>
        <a:noFill xmlns:a="http://schemas.openxmlformats.org/drawingml/2006/main"/>
        <a:ln xmlns:a="http://schemas.openxmlformats.org/drawingml/2006/main">
          <a:solidFill>
            <a:srgbClr val="0070C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bg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0.7515</cdr:x>
      <cdr:y>0.5445</cdr:y>
    </cdr:from>
    <cdr:to>
      <cdr:x>0.79075</cdr:x>
      <cdr:y>0.57525</cdr:y>
    </cdr:to>
    <cdr:sp macro="" textlink="" fLocksText="0">
      <cdr:nvSpPr>
        <cdr:cNvPr id="5" name="Right Arrow 4"/>
        <cdr:cNvSpPr/>
      </cdr:nvSpPr>
      <cdr:spPr>
        <a:xfrm xmlns:a="http://schemas.openxmlformats.org/drawingml/2006/main">
          <a:off x="8524875" y="3676650"/>
          <a:ext cx="447675" cy="209550"/>
        </a:xfrm>
        <a:prstGeom xmlns:a="http://schemas.openxmlformats.org/drawingml/2006/main" prst="rightArrow">
          <a:avLst/>
        </a:prstGeom>
        <a:solidFill xmlns:a="http://schemas.openxmlformats.org/drawingml/2006/main">
          <a:srgbClr val="0070C0"/>
        </a:solidFill>
        <a:ln xmlns:a="http://schemas.openxmlformats.org/drawingml/2006/main">
          <a:solidFill>
            <a:srgbClr val="0070C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bg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0.7955</cdr:x>
      <cdr:y>0.53575</cdr:y>
    </cdr:from>
    <cdr:to>
      <cdr:x>0.96125</cdr:x>
      <cdr:y>0.86625</cdr:y>
    </cdr:to>
    <cdr:sp macro="" textlink="">
      <cdr:nvSpPr>
        <cdr:cNvPr id="6" name="TextBox 5"/>
        <cdr:cNvSpPr txBox="1"/>
      </cdr:nvSpPr>
      <cdr:spPr>
        <a:xfrm xmlns:a="http://schemas.openxmlformats.org/drawingml/2006/main">
          <a:off x="9029700" y="3619500"/>
          <a:ext cx="1885950" cy="2238375"/>
        </a:xfrm>
        <a:prstGeom xmlns:a="http://schemas.openxmlformats.org/drawingml/2006/main" prst="rect">
          <a:avLst/>
        </a:prstGeom>
      </cdr:spPr>
      <cdr:txBody>
        <a:bodyPr xmlns:a="http://schemas.openxmlformats.org/drawingml/2006/main" vertOverflow="clip" wrap="none"/>
        <a:lstStyle xmlns:a="http://schemas.openxmlformats.org/drawingml/2006/main"/>
        <a:p xmlns:a="http://schemas.openxmlformats.org/drawingml/2006/main">
          <a:endParaRPr lang="en-US"/>
        </a:p>
      </cdr:txBody>
    </cdr:sp>
  </cdr:relSizeAnchor>
  <cdr:relSizeAnchor xmlns:cdr="http://schemas.openxmlformats.org/drawingml/2006/chartDrawing">
    <cdr:from>
      <cdr:x>0.4975</cdr:x>
      <cdr:y>0.17525</cdr:y>
    </cdr:from>
    <cdr:to>
      <cdr:x>0.52775</cdr:x>
      <cdr:y>0.4</cdr:y>
    </cdr:to>
    <cdr:sp macro="" textlink="">
      <cdr:nvSpPr>
        <cdr:cNvPr id="1913860" name="Down Arrow 20"/>
        <cdr:cNvSpPr>
          <a:spLocks xmlns:a="http://schemas.openxmlformats.org/drawingml/2006/main" noChangeArrowheads="1"/>
        </cdr:cNvSpPr>
      </cdr:nvSpPr>
      <cdr:spPr bwMode="auto">
        <a:xfrm xmlns:a="http://schemas.openxmlformats.org/drawingml/2006/main" rot="5400000" flipV="1">
          <a:off x="5648325" y="1181100"/>
          <a:ext cx="342900" cy="1524000"/>
        </a:xfrm>
        <a:prstGeom xmlns:a="http://schemas.openxmlformats.org/drawingml/2006/main" prst="downArrow">
          <a:avLst>
            <a:gd name="adj1" fmla="val 60833"/>
            <a:gd name="adj2" fmla="val 100000"/>
          </a:avLst>
        </a:prstGeom>
        <a:solidFill xmlns:a="http://schemas.openxmlformats.org/drawingml/2006/main">
          <a:srgbClr val="77933C"/>
        </a:solidFill>
        <a:ln xmlns:a="http://schemas.openxmlformats.org/drawingml/2006/main" w="25400" algn="ctr">
          <a:solidFill>
            <a:srgbClr val="77933C"/>
          </a:solidFill>
          <a:miter lim="800000"/>
        </a:ln>
      </cdr:spPr>
    </cdr:sp>
  </cdr:relSizeAnchor>
  <cdr:relSizeAnchor xmlns:cdr="http://schemas.openxmlformats.org/drawingml/2006/chartDrawing">
    <cdr:from>
      <cdr:x>0.29275</cdr:x>
      <cdr:y>0.6535</cdr:y>
    </cdr:from>
    <cdr:to>
      <cdr:x>0.42525</cdr:x>
      <cdr:y>0.7045</cdr:y>
    </cdr:to>
    <cdr:sp macro="" textlink="" fLocksText="0">
      <cdr:nvSpPr>
        <cdr:cNvPr id="22" name="Down Arrow 21"/>
        <cdr:cNvSpPr/>
      </cdr:nvSpPr>
      <cdr:spPr>
        <a:xfrm xmlns:a="http://schemas.openxmlformats.org/drawingml/2006/main" rot="19910260" flipV="1">
          <a:off x="3314700" y="4410075"/>
          <a:ext cx="1504950" cy="342900"/>
        </a:xfrm>
        <a:prstGeom xmlns:a="http://schemas.openxmlformats.org/drawingml/2006/main" prst="downArrow">
          <a:avLst>
            <a:gd name="adj1" fmla="val 60836"/>
            <a:gd name="adj2" fmla="val 100000"/>
          </a:avLst>
        </a:prstGeom>
        <a:solidFill xmlns:a="http://schemas.openxmlformats.org/drawingml/2006/main">
          <a:srgbClr val="C00000"/>
        </a:solidFill>
        <a:ln xmlns:a="http://schemas.openxmlformats.org/drawingml/2006/main">
          <a:solidFill>
            <a:srgbClr val="C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bg1"/>
        </a:fontRef>
      </cdr:style>
      <cdr:txBody>
        <a:bodyPr xmlns:a="http://schemas.openxmlformats.org/drawingml/2006/main"/>
        <a:lstStyle xmlns:a="http://schemas.openxmlformats.org/drawingml/2006/main"/>
        <a:p xmlns:a="http://schemas.openxmlformats.org/drawingml/2006/main">
          <a:endParaRPr lang="en-US"/>
        </a:p>
      </cdr:txBody>
    </cdr:sp>
  </cdr:relSizeAnchor>
  <cdr:relSizeAnchor xmlns:cdr="http://schemas.openxmlformats.org/drawingml/2006/chartDrawing">
    <cdr:from>
      <cdr:x>0.564</cdr:x>
      <cdr:y>0.6695</cdr:y>
    </cdr:from>
    <cdr:to>
      <cdr:x>0.6965</cdr:x>
      <cdr:y>0.7205</cdr:y>
    </cdr:to>
    <cdr:sp macro="" textlink="" fLocksText="0">
      <cdr:nvSpPr>
        <cdr:cNvPr id="23" name="Down Arrow 22"/>
        <cdr:cNvSpPr/>
      </cdr:nvSpPr>
      <cdr:spPr>
        <a:xfrm xmlns:a="http://schemas.openxmlformats.org/drawingml/2006/main" rot="12948504" flipV="1">
          <a:off x="6400800" y="4524375"/>
          <a:ext cx="1504950" cy="342900"/>
        </a:xfrm>
        <a:prstGeom xmlns:a="http://schemas.openxmlformats.org/drawingml/2006/main" prst="downArrow">
          <a:avLst>
            <a:gd name="adj1" fmla="val 60836"/>
            <a:gd name="adj2" fmla="val 100000"/>
          </a:avLst>
        </a:prstGeom>
        <a:solidFill xmlns:a="http://schemas.openxmlformats.org/drawingml/2006/main">
          <a:srgbClr val="0070C0"/>
        </a:solidFill>
        <a:ln xmlns:a="http://schemas.openxmlformats.org/drawingml/2006/main">
          <a:solidFill>
            <a:srgbClr val="0070C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bg1"/>
        </a:fontRef>
      </cdr:style>
      <cdr:txBody>
        <a:bodyPr xmlns:a="http://schemas.openxmlformats.org/drawingml/2006/main"/>
        <a:lstStyle xmlns:a="http://schemas.openxmlformats.org/drawingml/2006/main"/>
        <a:p xmlns:a="http://schemas.openxmlformats.org/drawingml/2006/main">
          <a:endParaRPr lang="en-US"/>
        </a:p>
      </cdr:txBody>
    </cdr:sp>
  </cdr:relSizeAnchor>
  <cdr:relSizeAnchor xmlns:cdr="http://schemas.openxmlformats.org/drawingml/2006/chartDrawing">
    <cdr:from>
      <cdr:x>0.811</cdr:x>
      <cdr:y>0.53075</cdr:y>
    </cdr:from>
    <cdr:to>
      <cdr:x>0.904</cdr:x>
      <cdr:y>0.581</cdr:y>
    </cdr:to>
    <cdr:sp macro="" textlink="">
      <cdr:nvSpPr>
        <cdr:cNvPr id="24" name="TextBox 8"/>
        <cdr:cNvSpPr txBox="1"/>
      </cdr:nvSpPr>
      <cdr:spPr>
        <a:xfrm xmlns:a="http://schemas.openxmlformats.org/drawingml/2006/main">
          <a:off x="9201150" y="3581400"/>
          <a:ext cx="1057275" cy="342900"/>
        </a:xfrm>
        <a:prstGeom xmlns:a="http://schemas.openxmlformats.org/drawingml/2006/main" prst="rect">
          <a:avLst/>
        </a:prstGeom>
        <a:noFill xmlns:a="http://schemas.openxmlformats.org/drawingml/2006/mai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tx1"/>
        </a:fontRef>
      </cdr:style>
      <cdr:txBody>
        <a:bodyPr xmlns:a="http://schemas.openxmlformats.org/drawingml/2006/main" wrap="none"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US" sz="1600" b="1"/>
            <a:t>ENABLERS</a:t>
          </a: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7.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8.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9.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10.bin"/><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11.bin"/><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8.xml"/><Relationship Id="rId1" Type="http://schemas.openxmlformats.org/officeDocument/2006/relationships/printerSettings" Target="../printerSettings/printerSettings12.bin"/><Relationship Id="rId5" Type="http://schemas.openxmlformats.org/officeDocument/2006/relationships/ctrlProp" Target="../ctrlProps/ctrlProp12.xml"/><Relationship Id="rId4" Type="http://schemas.openxmlformats.org/officeDocument/2006/relationships/ctrlProp" Target="../ctrlProps/ctrlProp11.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9.xml"/><Relationship Id="rId1" Type="http://schemas.openxmlformats.org/officeDocument/2006/relationships/printerSettings" Target="../printerSettings/printerSettings13.bin"/><Relationship Id="rId5" Type="http://schemas.openxmlformats.org/officeDocument/2006/relationships/ctrlProp" Target="../ctrlProps/ctrlProp14.xml"/><Relationship Id="rId4" Type="http://schemas.openxmlformats.org/officeDocument/2006/relationships/ctrlProp" Target="../ctrlProps/ctrlProp13.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L41"/>
  <sheetViews>
    <sheetView zoomScale="115" zoomScaleNormal="115" workbookViewId="0">
      <selection activeCell="D37" sqref="A37:IV37"/>
    </sheetView>
  </sheetViews>
  <sheetFormatPr defaultColWidth="11.42578125" defaultRowHeight="11.25" customHeight="1" x14ac:dyDescent="0.25"/>
  <cols>
    <col min="1" max="1" width="4.140625" style="17" customWidth="1"/>
    <col min="2" max="2" width="46.5703125" style="17" customWidth="1"/>
    <col min="3" max="3" width="6.140625" style="17" customWidth="1"/>
    <col min="4" max="4" width="56.7109375" style="17" customWidth="1"/>
    <col min="5" max="5" width="5.7109375" style="17" customWidth="1"/>
    <col min="6" max="6" width="94.7109375" style="17" customWidth="1"/>
    <col min="7" max="7" width="4.5703125" style="17" customWidth="1"/>
    <col min="8" max="8" width="18.28515625" style="17" customWidth="1"/>
    <col min="9" max="16384" width="11.42578125" style="17"/>
  </cols>
  <sheetData>
    <row r="1" spans="1:12" ht="11.25" customHeight="1" x14ac:dyDescent="0.25">
      <c r="B1" s="16" t="s">
        <v>1072</v>
      </c>
      <c r="C1" s="14"/>
      <c r="D1" s="16" t="s">
        <v>1073</v>
      </c>
      <c r="E1" s="16" t="s">
        <v>1074</v>
      </c>
      <c r="G1" s="122" t="s">
        <v>1075</v>
      </c>
      <c r="H1" s="18"/>
      <c r="I1" s="18"/>
      <c r="J1" s="18"/>
      <c r="K1" s="18"/>
      <c r="L1" s="39"/>
    </row>
    <row r="2" spans="1:12" ht="11.25" customHeight="1" x14ac:dyDescent="0.25">
      <c r="A2" s="14" t="s">
        <v>1076</v>
      </c>
      <c r="B2" s="14" t="s">
        <v>1077</v>
      </c>
      <c r="C2" s="15" t="s">
        <v>1078</v>
      </c>
      <c r="D2" s="15" t="s">
        <v>1079</v>
      </c>
      <c r="E2" s="14" t="s">
        <v>1080</v>
      </c>
      <c r="F2" s="14" t="s">
        <v>1081</v>
      </c>
      <c r="G2" s="123">
        <v>1</v>
      </c>
      <c r="L2" s="41"/>
    </row>
    <row r="3" spans="1:12" ht="11.25" customHeight="1" x14ac:dyDescent="0.25">
      <c r="A3" s="14"/>
      <c r="B3" s="14"/>
      <c r="C3" s="15"/>
      <c r="D3" s="15"/>
      <c r="E3" s="14" t="s">
        <v>1082</v>
      </c>
      <c r="F3" s="14" t="s">
        <v>1083</v>
      </c>
      <c r="G3" s="123">
        <v>1</v>
      </c>
      <c r="L3" s="41"/>
    </row>
    <row r="4" spans="1:12" ht="11.25" customHeight="1" x14ac:dyDescent="0.25">
      <c r="A4" s="14"/>
      <c r="B4" s="14"/>
      <c r="C4" s="14"/>
      <c r="D4" s="14"/>
      <c r="E4" s="14" t="s">
        <v>1084</v>
      </c>
      <c r="F4" s="14" t="s">
        <v>1085</v>
      </c>
      <c r="G4" s="123">
        <v>1</v>
      </c>
      <c r="L4" s="41"/>
    </row>
    <row r="5" spans="1:12" ht="11.25" customHeight="1" x14ac:dyDescent="0.25">
      <c r="A5" s="14"/>
      <c r="B5" s="14"/>
      <c r="C5" s="14"/>
      <c r="D5" s="14"/>
      <c r="E5" s="14" t="s">
        <v>1086</v>
      </c>
      <c r="F5" s="15" t="s">
        <v>1087</v>
      </c>
      <c r="G5" s="123">
        <v>1</v>
      </c>
    </row>
    <row r="6" spans="1:12" ht="11.25" customHeight="1" x14ac:dyDescent="0.25">
      <c r="C6" s="14"/>
      <c r="D6" s="14"/>
      <c r="G6" s="123"/>
    </row>
    <row r="7" spans="1:12" ht="11.25" customHeight="1" x14ac:dyDescent="0.25">
      <c r="A7" s="15" t="s">
        <v>1088</v>
      </c>
      <c r="B7" s="15" t="s">
        <v>1089</v>
      </c>
      <c r="C7" s="15" t="s">
        <v>1090</v>
      </c>
      <c r="D7" s="112" t="s">
        <v>1091</v>
      </c>
      <c r="E7" s="14" t="s">
        <v>1092</v>
      </c>
      <c r="F7" s="14" t="s">
        <v>1093</v>
      </c>
      <c r="G7" s="123">
        <v>1</v>
      </c>
    </row>
    <row r="8" spans="1:12" ht="11.25" customHeight="1" x14ac:dyDescent="0.25">
      <c r="B8" s="16"/>
      <c r="C8" s="31"/>
      <c r="D8" s="29"/>
      <c r="E8" s="14" t="s">
        <v>1094</v>
      </c>
      <c r="F8" s="14" t="s">
        <v>1095</v>
      </c>
      <c r="G8" s="123">
        <v>1</v>
      </c>
    </row>
    <row r="9" spans="1:12" ht="11.25" customHeight="1" x14ac:dyDescent="0.25">
      <c r="B9" s="16"/>
      <c r="C9" s="31"/>
      <c r="D9" s="29"/>
      <c r="E9" s="14" t="s">
        <v>1096</v>
      </c>
      <c r="F9" s="14" t="s">
        <v>1097</v>
      </c>
      <c r="G9" s="123">
        <v>1</v>
      </c>
    </row>
    <row r="10" spans="1:12" ht="11.25" customHeight="1" x14ac:dyDescent="0.25">
      <c r="B10" s="16"/>
      <c r="C10" s="31"/>
      <c r="D10" s="29"/>
      <c r="E10" s="14" t="s">
        <v>1098</v>
      </c>
      <c r="F10" s="14" t="s">
        <v>1099</v>
      </c>
      <c r="G10" s="123">
        <v>1</v>
      </c>
    </row>
    <row r="11" spans="1:12" ht="11.25" customHeight="1" x14ac:dyDescent="0.25">
      <c r="B11" s="16"/>
      <c r="C11" s="31"/>
      <c r="D11" s="15"/>
      <c r="E11" s="14"/>
      <c r="F11" s="14"/>
      <c r="G11" s="123"/>
    </row>
    <row r="12" spans="1:12" ht="11.25" customHeight="1" x14ac:dyDescent="0.25">
      <c r="B12" s="16"/>
      <c r="C12" s="15" t="s">
        <v>1100</v>
      </c>
      <c r="D12" s="15" t="s">
        <v>1101</v>
      </c>
      <c r="E12" s="15" t="s">
        <v>1102</v>
      </c>
      <c r="F12" s="14" t="s">
        <v>1103</v>
      </c>
      <c r="G12" s="123">
        <v>1</v>
      </c>
    </row>
    <row r="13" spans="1:12" ht="11.25" customHeight="1" x14ac:dyDescent="0.25">
      <c r="B13" s="16"/>
      <c r="E13" s="15" t="s">
        <v>1104</v>
      </c>
      <c r="F13" s="14" t="s">
        <v>1105</v>
      </c>
      <c r="G13" s="123">
        <v>1</v>
      </c>
      <c r="H13" s="14"/>
    </row>
    <row r="14" spans="1:12" ht="11.25" customHeight="1" x14ac:dyDescent="0.25">
      <c r="B14" s="16"/>
      <c r="E14" s="14"/>
      <c r="F14" s="14"/>
      <c r="G14" s="123"/>
    </row>
    <row r="15" spans="1:12" ht="11.25" customHeight="1" x14ac:dyDescent="0.25">
      <c r="A15" s="14" t="s">
        <v>1106</v>
      </c>
      <c r="B15" s="14" t="s">
        <v>1107</v>
      </c>
      <c r="C15" s="14" t="s">
        <v>1108</v>
      </c>
      <c r="D15" s="14" t="s">
        <v>1109</v>
      </c>
      <c r="E15" s="15" t="s">
        <v>1110</v>
      </c>
      <c r="F15" s="15" t="s">
        <v>1111</v>
      </c>
      <c r="G15" s="123">
        <v>1</v>
      </c>
    </row>
    <row r="16" spans="1:12" ht="11.25" customHeight="1" x14ac:dyDescent="0.25">
      <c r="B16" s="16"/>
      <c r="E16" s="15" t="s">
        <v>1112</v>
      </c>
      <c r="F16" s="14" t="s">
        <v>1113</v>
      </c>
      <c r="G16" s="123">
        <v>1</v>
      </c>
    </row>
    <row r="17" spans="1:7" ht="11.25" customHeight="1" x14ac:dyDescent="0.25">
      <c r="B17" s="16"/>
      <c r="E17" s="15" t="s">
        <v>1114</v>
      </c>
      <c r="F17" s="14" t="s">
        <v>1115</v>
      </c>
      <c r="G17" s="123">
        <v>1</v>
      </c>
    </row>
    <row r="18" spans="1:7" s="31" customFormat="1" ht="11.25" customHeight="1" x14ac:dyDescent="0.25">
      <c r="B18" s="29"/>
      <c r="C18" s="17"/>
      <c r="D18" s="14"/>
      <c r="E18" s="15" t="s">
        <v>1116</v>
      </c>
      <c r="F18" s="14" t="s">
        <v>1117</v>
      </c>
      <c r="G18" s="123">
        <v>1</v>
      </c>
    </row>
    <row r="19" spans="1:7" s="31" customFormat="1" ht="11.25" customHeight="1" x14ac:dyDescent="0.25">
      <c r="B19" s="29"/>
      <c r="C19" s="17"/>
      <c r="D19" s="14"/>
      <c r="G19" s="123"/>
    </row>
    <row r="20" spans="1:7" s="31" customFormat="1" ht="11.25" customHeight="1" x14ac:dyDescent="0.25">
      <c r="B20" s="29"/>
      <c r="C20" s="14" t="s">
        <v>1118</v>
      </c>
      <c r="D20" s="14" t="s">
        <v>1119</v>
      </c>
      <c r="E20" s="15" t="s">
        <v>1120</v>
      </c>
      <c r="F20" s="14" t="s">
        <v>1121</v>
      </c>
      <c r="G20" s="123">
        <v>1</v>
      </c>
    </row>
    <row r="21" spans="1:7" s="31" customFormat="1" ht="11.25" customHeight="1" x14ac:dyDescent="0.25">
      <c r="B21" s="29"/>
      <c r="C21" s="14"/>
      <c r="D21" s="14"/>
      <c r="E21" s="15" t="s">
        <v>1122</v>
      </c>
      <c r="F21" s="14" t="s">
        <v>1123</v>
      </c>
      <c r="G21" s="123">
        <v>1</v>
      </c>
    </row>
    <row r="22" spans="1:7" s="31" customFormat="1" ht="11.25" customHeight="1" x14ac:dyDescent="0.25">
      <c r="B22" s="29"/>
      <c r="D22" s="14"/>
      <c r="E22" s="15" t="s">
        <v>1124</v>
      </c>
      <c r="F22" s="14" t="s">
        <v>1125</v>
      </c>
      <c r="G22" s="123">
        <v>1</v>
      </c>
    </row>
    <row r="23" spans="1:7" s="31" customFormat="1" ht="11.25" customHeight="1" x14ac:dyDescent="0.25">
      <c r="B23" s="29"/>
      <c r="D23" s="14"/>
      <c r="E23" s="15" t="s">
        <v>1126</v>
      </c>
      <c r="F23" s="14" t="s">
        <v>1127</v>
      </c>
      <c r="G23" s="123">
        <v>1</v>
      </c>
    </row>
    <row r="24" spans="1:7" s="31" customFormat="1" ht="11.25" customHeight="1" x14ac:dyDescent="0.25">
      <c r="B24" s="29"/>
      <c r="D24" s="14"/>
      <c r="G24" s="123"/>
    </row>
    <row r="25" spans="1:7" ht="11.25" customHeight="1" x14ac:dyDescent="0.25">
      <c r="A25" s="14" t="s">
        <v>1128</v>
      </c>
      <c r="B25" s="14" t="s">
        <v>1129</v>
      </c>
      <c r="C25" s="14" t="s">
        <v>1130</v>
      </c>
      <c r="D25" s="14" t="s">
        <v>1131</v>
      </c>
      <c r="E25" s="14" t="s">
        <v>1132</v>
      </c>
      <c r="F25" s="14" t="s">
        <v>1133</v>
      </c>
      <c r="G25" s="123">
        <v>1</v>
      </c>
    </row>
    <row r="26" spans="1:7" ht="11.25" customHeight="1" x14ac:dyDescent="0.25">
      <c r="C26" s="14"/>
      <c r="E26" s="14" t="s">
        <v>1134</v>
      </c>
      <c r="F26" s="14" t="s">
        <v>1135</v>
      </c>
      <c r="G26" s="123">
        <v>1</v>
      </c>
    </row>
    <row r="27" spans="1:7" ht="11.25" customHeight="1" x14ac:dyDescent="0.25">
      <c r="C27" s="14"/>
      <c r="E27" s="14" t="s">
        <v>1136</v>
      </c>
      <c r="F27" s="14" t="s">
        <v>1137</v>
      </c>
      <c r="G27" s="123">
        <v>1</v>
      </c>
    </row>
    <row r="28" spans="1:7" ht="11.25" customHeight="1" x14ac:dyDescent="0.25">
      <c r="C28" s="14"/>
      <c r="E28" s="14" t="s">
        <v>1138</v>
      </c>
      <c r="F28" s="14" t="s">
        <v>1139</v>
      </c>
      <c r="G28" s="123">
        <v>1</v>
      </c>
    </row>
    <row r="29" spans="1:7" ht="11.25" customHeight="1" x14ac:dyDescent="0.25">
      <c r="C29" s="14"/>
      <c r="E29" s="14"/>
      <c r="G29" s="123"/>
    </row>
    <row r="30" spans="1:7" ht="11.25" customHeight="1" x14ac:dyDescent="0.25">
      <c r="A30" s="14" t="s">
        <v>1140</v>
      </c>
      <c r="B30" s="15" t="s">
        <v>1141</v>
      </c>
      <c r="C30" s="15" t="s">
        <v>1142</v>
      </c>
      <c r="D30" s="15" t="s">
        <v>1143</v>
      </c>
      <c r="E30" s="15" t="s">
        <v>1144</v>
      </c>
      <c r="F30" s="24" t="s">
        <v>1145</v>
      </c>
      <c r="G30" s="123">
        <v>1</v>
      </c>
    </row>
    <row r="31" spans="1:7" ht="11.25" customHeight="1" x14ac:dyDescent="0.25">
      <c r="C31" s="14"/>
      <c r="D31" s="15"/>
      <c r="E31" s="15" t="s">
        <v>1146</v>
      </c>
      <c r="F31" s="33" t="s">
        <v>1147</v>
      </c>
      <c r="G31" s="123">
        <v>1</v>
      </c>
    </row>
    <row r="32" spans="1:7" ht="11.25" customHeight="1" x14ac:dyDescent="0.25">
      <c r="C32" s="14"/>
      <c r="D32" s="14"/>
      <c r="E32" s="15" t="s">
        <v>1148</v>
      </c>
      <c r="F32" s="24" t="s">
        <v>1149</v>
      </c>
      <c r="G32" s="123">
        <v>1</v>
      </c>
    </row>
    <row r="33" spans="3:7" ht="11.25" customHeight="1" x14ac:dyDescent="0.25">
      <c r="C33" s="14"/>
      <c r="D33" s="14"/>
      <c r="E33" s="15" t="s">
        <v>1150</v>
      </c>
      <c r="F33" s="15" t="s">
        <v>1151</v>
      </c>
      <c r="G33" s="123">
        <v>1</v>
      </c>
    </row>
    <row r="34" spans="3:7" ht="11.25" customHeight="1" x14ac:dyDescent="0.25">
      <c r="C34" s="14"/>
      <c r="D34" s="14"/>
      <c r="E34" s="15" t="s">
        <v>1152</v>
      </c>
      <c r="F34" s="24" t="s">
        <v>1153</v>
      </c>
      <c r="G34" s="123">
        <v>1</v>
      </c>
    </row>
    <row r="35" spans="3:7" ht="11.25" customHeight="1" x14ac:dyDescent="0.25">
      <c r="E35" s="15" t="s">
        <v>1154</v>
      </c>
      <c r="F35" s="33" t="s">
        <v>1155</v>
      </c>
      <c r="G35" s="123">
        <v>1</v>
      </c>
    </row>
    <row r="36" spans="3:7" ht="11.25" customHeight="1" x14ac:dyDescent="0.25">
      <c r="C36" s="14"/>
      <c r="D36" s="14"/>
      <c r="E36" s="15" t="s">
        <v>1156</v>
      </c>
      <c r="F36" s="33" t="s">
        <v>1157</v>
      </c>
      <c r="G36" s="123">
        <v>1</v>
      </c>
    </row>
    <row r="37" spans="3:7" ht="11.25" customHeight="1" x14ac:dyDescent="0.25">
      <c r="C37" s="14"/>
      <c r="D37" s="14"/>
      <c r="E37" s="15" t="s">
        <v>1158</v>
      </c>
      <c r="F37" s="33" t="s">
        <v>1159</v>
      </c>
      <c r="G37" s="123">
        <v>1</v>
      </c>
    </row>
    <row r="38" spans="3:7" ht="11.25" customHeight="1" x14ac:dyDescent="0.25">
      <c r="C38" s="14"/>
      <c r="D38" s="14"/>
      <c r="E38" s="15" t="s">
        <v>1160</v>
      </c>
      <c r="F38" s="33" t="s">
        <v>1161</v>
      </c>
      <c r="G38" s="123">
        <v>1</v>
      </c>
    </row>
    <row r="39" spans="3:7" ht="11.25" customHeight="1" x14ac:dyDescent="0.25">
      <c r="C39" s="14"/>
      <c r="D39" s="14"/>
      <c r="E39" s="15" t="s">
        <v>1162</v>
      </c>
      <c r="F39" s="24" t="s">
        <v>1163</v>
      </c>
      <c r="G39" s="123">
        <v>1</v>
      </c>
    </row>
    <row r="40" spans="3:7" ht="11.25" customHeight="1" x14ac:dyDescent="0.25">
      <c r="C40" s="14"/>
      <c r="D40" s="14"/>
    </row>
    <row r="41" spans="3:7" ht="11.25" customHeight="1" x14ac:dyDescent="0.25">
      <c r="C41" s="14"/>
      <c r="D41" s="14"/>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L141"/>
  <sheetViews>
    <sheetView zoomScale="115" zoomScaleNormal="115" workbookViewId="0">
      <selection activeCell="F3" sqref="F3"/>
    </sheetView>
  </sheetViews>
  <sheetFormatPr defaultColWidth="11.42578125" defaultRowHeight="15" x14ac:dyDescent="0.25"/>
  <cols>
    <col min="1" max="1" width="5" style="25" customWidth="1"/>
    <col min="2" max="2" width="45.7109375" style="25" customWidth="1"/>
    <col min="3" max="3" width="6" style="25" customWidth="1"/>
    <col min="4" max="4" width="62.28515625" style="25" customWidth="1"/>
    <col min="5" max="5" width="7.28515625" style="21" customWidth="1"/>
    <col min="6" max="6" width="111.42578125" style="21" customWidth="1"/>
    <col min="7" max="7" width="5.28515625" style="25" customWidth="1"/>
    <col min="8" max="16384" width="11.42578125" style="25"/>
  </cols>
  <sheetData>
    <row r="1" spans="1:12" ht="11.25" customHeight="1" x14ac:dyDescent="0.25">
      <c r="B1" s="26" t="s">
        <v>1164</v>
      </c>
      <c r="C1" s="21"/>
      <c r="D1" s="26" t="s">
        <v>1165</v>
      </c>
      <c r="F1" s="26" t="s">
        <v>1166</v>
      </c>
      <c r="G1" s="122" t="s">
        <v>1167</v>
      </c>
      <c r="H1" s="39"/>
      <c r="I1" s="39"/>
      <c r="J1" s="39"/>
      <c r="K1" s="39"/>
      <c r="L1" s="39"/>
    </row>
    <row r="2" spans="1:12" ht="11.25" customHeight="1" x14ac:dyDescent="0.25">
      <c r="A2" s="21" t="s">
        <v>1168</v>
      </c>
      <c r="B2" s="21" t="s">
        <v>1169</v>
      </c>
      <c r="C2" s="21" t="s">
        <v>1170</v>
      </c>
      <c r="D2" s="21" t="s">
        <v>1171</v>
      </c>
      <c r="E2" s="21" t="s">
        <v>1172</v>
      </c>
      <c r="F2" s="21" t="s">
        <v>1173</v>
      </c>
      <c r="G2" s="123">
        <v>1</v>
      </c>
    </row>
    <row r="3" spans="1:12" ht="11.25" customHeight="1" x14ac:dyDescent="0.25">
      <c r="A3" s="21"/>
      <c r="B3" s="21"/>
      <c r="C3" s="21"/>
      <c r="D3" s="21"/>
      <c r="E3" s="21" t="s">
        <v>1174</v>
      </c>
      <c r="F3" s="21" t="s">
        <v>1175</v>
      </c>
      <c r="G3" s="123">
        <v>1</v>
      </c>
    </row>
    <row r="4" spans="1:12" ht="11.25" customHeight="1" x14ac:dyDescent="0.25">
      <c r="A4" s="21"/>
      <c r="B4" s="21"/>
      <c r="D4" s="27"/>
      <c r="E4" s="21" t="s">
        <v>1176</v>
      </c>
      <c r="F4" s="21" t="s">
        <v>1177</v>
      </c>
      <c r="G4" s="123">
        <v>1</v>
      </c>
    </row>
    <row r="5" spans="1:12" ht="11.25" customHeight="1" x14ac:dyDescent="0.25">
      <c r="A5" s="21"/>
      <c r="B5" s="21"/>
      <c r="D5" s="27"/>
      <c r="E5" s="21" t="s">
        <v>1178</v>
      </c>
      <c r="F5" s="21" t="s">
        <v>1179</v>
      </c>
      <c r="G5" s="123">
        <v>1</v>
      </c>
    </row>
    <row r="6" spans="1:12" ht="11.25" customHeight="1" x14ac:dyDescent="0.25">
      <c r="A6" s="21"/>
      <c r="B6" s="21"/>
      <c r="D6" s="27"/>
      <c r="E6" s="21" t="s">
        <v>1180</v>
      </c>
      <c r="F6" s="22" t="s">
        <v>1181</v>
      </c>
      <c r="G6" s="123">
        <v>1</v>
      </c>
    </row>
    <row r="7" spans="1:12" ht="11.25" customHeight="1" x14ac:dyDescent="0.25">
      <c r="A7" s="21"/>
      <c r="B7" s="21"/>
      <c r="D7" s="27"/>
      <c r="E7" s="21" t="s">
        <v>1182</v>
      </c>
      <c r="F7" s="21" t="s">
        <v>1183</v>
      </c>
      <c r="G7" s="123">
        <v>1</v>
      </c>
    </row>
    <row r="8" spans="1:12" ht="11.25" customHeight="1" x14ac:dyDescent="0.25">
      <c r="A8" s="21"/>
      <c r="B8" s="21"/>
      <c r="G8" s="123"/>
    </row>
    <row r="9" spans="1:12" ht="11.25" customHeight="1" x14ac:dyDescent="0.25">
      <c r="A9" s="21"/>
      <c r="B9" s="21"/>
      <c r="C9" s="21" t="s">
        <v>1184</v>
      </c>
      <c r="D9" s="21" t="s">
        <v>1185</v>
      </c>
      <c r="E9" s="21" t="s">
        <v>1186</v>
      </c>
      <c r="F9" s="22" t="s">
        <v>1187</v>
      </c>
      <c r="G9" s="123">
        <v>1</v>
      </c>
    </row>
    <row r="10" spans="1:12" ht="11.25" customHeight="1" x14ac:dyDescent="0.25">
      <c r="A10" s="21"/>
      <c r="B10" s="21"/>
      <c r="C10" s="21"/>
      <c r="E10" s="21" t="s">
        <v>1188</v>
      </c>
      <c r="F10" s="22" t="s">
        <v>1189</v>
      </c>
      <c r="G10" s="123">
        <v>1</v>
      </c>
    </row>
    <row r="11" spans="1:12" ht="11.25" customHeight="1" x14ac:dyDescent="0.25">
      <c r="A11" s="21"/>
      <c r="B11" s="21"/>
      <c r="C11" s="21"/>
      <c r="D11" s="21"/>
      <c r="E11" s="21" t="s">
        <v>1190</v>
      </c>
      <c r="F11" s="113" t="s">
        <v>1191</v>
      </c>
      <c r="G11" s="123">
        <v>1</v>
      </c>
    </row>
    <row r="12" spans="1:12" ht="11.25" customHeight="1" x14ac:dyDescent="0.25">
      <c r="A12" s="21"/>
      <c r="B12" s="21"/>
      <c r="C12" s="21"/>
      <c r="D12" s="21"/>
      <c r="E12" s="21" t="s">
        <v>1192</v>
      </c>
      <c r="F12" s="21" t="s">
        <v>1193</v>
      </c>
      <c r="G12" s="123">
        <v>1</v>
      </c>
    </row>
    <row r="13" spans="1:12" ht="11.25" customHeight="1" x14ac:dyDescent="0.25">
      <c r="A13" s="21"/>
      <c r="B13" s="21"/>
      <c r="C13" s="21"/>
      <c r="D13" s="21"/>
      <c r="E13" s="21" t="s">
        <v>1194</v>
      </c>
      <c r="F13" s="21" t="s">
        <v>1195</v>
      </c>
      <c r="G13" s="123">
        <v>1</v>
      </c>
    </row>
    <row r="14" spans="1:12" ht="11.25" customHeight="1" x14ac:dyDescent="0.25">
      <c r="A14" s="21"/>
      <c r="B14" s="21"/>
      <c r="C14" s="21"/>
      <c r="D14" s="21"/>
      <c r="E14" s="21" t="s">
        <v>1196</v>
      </c>
      <c r="F14" s="22" t="s">
        <v>1197</v>
      </c>
      <c r="G14" s="123">
        <v>1</v>
      </c>
    </row>
    <row r="15" spans="1:12" ht="11.25" customHeight="1" x14ac:dyDescent="0.25">
      <c r="A15" s="21"/>
      <c r="B15" s="21"/>
      <c r="C15" s="21"/>
      <c r="D15" s="21"/>
      <c r="E15" s="21" t="s">
        <v>1198</v>
      </c>
      <c r="F15" s="114" t="s">
        <v>1199</v>
      </c>
      <c r="G15" s="123">
        <v>1</v>
      </c>
    </row>
    <row r="16" spans="1:12" ht="11.25" customHeight="1" x14ac:dyDescent="0.25">
      <c r="A16" s="21"/>
      <c r="B16" s="21"/>
      <c r="C16" s="21"/>
      <c r="D16" s="21"/>
      <c r="E16" s="21" t="s">
        <v>1200</v>
      </c>
      <c r="F16" s="22" t="s">
        <v>1201</v>
      </c>
      <c r="G16" s="123">
        <v>1</v>
      </c>
    </row>
    <row r="17" spans="1:7" ht="11.25" customHeight="1" x14ac:dyDescent="0.25">
      <c r="A17" s="23"/>
      <c r="B17" s="27"/>
      <c r="C17" s="21"/>
      <c r="D17" s="27"/>
      <c r="E17" s="21" t="s">
        <v>1202</v>
      </c>
      <c r="F17" s="22" t="s">
        <v>1203</v>
      </c>
      <c r="G17" s="123">
        <v>1</v>
      </c>
    </row>
    <row r="18" spans="1:7" ht="11.25" customHeight="1" x14ac:dyDescent="0.25">
      <c r="A18" s="23"/>
      <c r="B18" s="27"/>
      <c r="C18" s="27"/>
      <c r="E18" s="21" t="s">
        <v>1204</v>
      </c>
      <c r="F18" s="22" t="s">
        <v>1205</v>
      </c>
      <c r="G18" s="123">
        <v>1</v>
      </c>
    </row>
    <row r="19" spans="1:7" ht="11.25" customHeight="1" x14ac:dyDescent="0.25">
      <c r="A19" s="23"/>
      <c r="B19" s="27"/>
      <c r="C19" s="27"/>
      <c r="D19" s="27"/>
      <c r="E19" s="27"/>
      <c r="F19" s="27"/>
      <c r="G19" s="123"/>
    </row>
    <row r="20" spans="1:7" ht="11.25" customHeight="1" x14ac:dyDescent="0.25">
      <c r="A20" s="21"/>
      <c r="C20" s="21" t="s">
        <v>1206</v>
      </c>
      <c r="D20" s="21" t="s">
        <v>1207</v>
      </c>
      <c r="E20" s="21" t="s">
        <v>1208</v>
      </c>
      <c r="F20" s="21" t="s">
        <v>1209</v>
      </c>
      <c r="G20" s="123">
        <v>1</v>
      </c>
    </row>
    <row r="21" spans="1:7" ht="11.25" customHeight="1" x14ac:dyDescent="0.25">
      <c r="A21" s="21"/>
      <c r="C21" s="21"/>
      <c r="D21" s="21"/>
      <c r="E21" s="21" t="s">
        <v>1210</v>
      </c>
      <c r="F21" s="21" t="s">
        <v>1211</v>
      </c>
      <c r="G21" s="123">
        <v>1</v>
      </c>
    </row>
    <row r="22" spans="1:7" ht="11.25" customHeight="1" x14ac:dyDescent="0.25">
      <c r="A22" s="21"/>
      <c r="C22" s="27"/>
      <c r="E22" s="21" t="s">
        <v>1212</v>
      </c>
      <c r="F22" s="22" t="s">
        <v>1213</v>
      </c>
      <c r="G22" s="123">
        <v>1</v>
      </c>
    </row>
    <row r="23" spans="1:7" ht="11.25" customHeight="1" x14ac:dyDescent="0.25">
      <c r="A23" s="21"/>
      <c r="C23" s="27"/>
      <c r="E23" s="21" t="s">
        <v>1214</v>
      </c>
      <c r="F23" s="27" t="s">
        <v>1215</v>
      </c>
      <c r="G23" s="123">
        <v>1</v>
      </c>
    </row>
    <row r="24" spans="1:7" ht="11.25" customHeight="1" x14ac:dyDescent="0.25">
      <c r="A24" s="21"/>
      <c r="C24" s="21"/>
      <c r="D24" s="21"/>
      <c r="E24" s="21" t="s">
        <v>1216</v>
      </c>
      <c r="F24" s="22" t="s">
        <v>1217</v>
      </c>
      <c r="G24" s="123">
        <v>1</v>
      </c>
    </row>
    <row r="25" spans="1:7" ht="11.25" customHeight="1" x14ac:dyDescent="0.25">
      <c r="A25" s="21"/>
      <c r="C25" s="21"/>
      <c r="D25" s="21"/>
      <c r="E25" s="21" t="s">
        <v>1218</v>
      </c>
      <c r="F25" s="27" t="s">
        <v>1219</v>
      </c>
      <c r="G25" s="123">
        <v>1</v>
      </c>
    </row>
    <row r="26" spans="1:7" ht="11.25" customHeight="1" x14ac:dyDescent="0.25">
      <c r="A26" s="21"/>
      <c r="C26" s="21"/>
      <c r="D26" s="21"/>
      <c r="E26" s="27"/>
      <c r="F26" s="25"/>
      <c r="G26" s="123"/>
    </row>
    <row r="27" spans="1:7" ht="11.25" customHeight="1" x14ac:dyDescent="0.25">
      <c r="A27" s="21" t="s">
        <v>1220</v>
      </c>
      <c r="B27" s="21" t="s">
        <v>1221</v>
      </c>
      <c r="C27" s="21" t="s">
        <v>1222</v>
      </c>
      <c r="D27" s="21" t="s">
        <v>1223</v>
      </c>
      <c r="E27" s="21" t="s">
        <v>1224</v>
      </c>
      <c r="F27" s="21" t="s">
        <v>1225</v>
      </c>
      <c r="G27" s="123">
        <v>1</v>
      </c>
    </row>
    <row r="28" spans="1:7" ht="11.25" customHeight="1" x14ac:dyDescent="0.25">
      <c r="A28" s="21"/>
      <c r="B28" s="21"/>
      <c r="C28" s="21"/>
      <c r="D28" s="21"/>
      <c r="E28" s="21" t="s">
        <v>1226</v>
      </c>
      <c r="F28" s="22" t="s">
        <v>1227</v>
      </c>
      <c r="G28" s="123">
        <v>1</v>
      </c>
    </row>
    <row r="29" spans="1:7" ht="11.25" customHeight="1" x14ac:dyDescent="0.25">
      <c r="A29" s="21"/>
      <c r="B29" s="21"/>
      <c r="C29" s="21"/>
      <c r="D29" s="21"/>
      <c r="E29" s="21" t="s">
        <v>1228</v>
      </c>
      <c r="F29" s="22" t="s">
        <v>1229</v>
      </c>
      <c r="G29" s="123">
        <v>1</v>
      </c>
    </row>
    <row r="30" spans="1:7" ht="11.25" customHeight="1" x14ac:dyDescent="0.25">
      <c r="A30" s="21"/>
      <c r="C30" s="21"/>
      <c r="D30" s="21"/>
      <c r="E30" s="21" t="s">
        <v>1230</v>
      </c>
      <c r="F30" s="22" t="s">
        <v>1231</v>
      </c>
      <c r="G30" s="123">
        <v>1</v>
      </c>
    </row>
    <row r="31" spans="1:7" ht="11.25" customHeight="1" x14ac:dyDescent="0.25">
      <c r="A31" s="21"/>
      <c r="C31" s="21"/>
      <c r="D31" s="21"/>
      <c r="E31" s="21" t="s">
        <v>1232</v>
      </c>
      <c r="F31" s="21" t="s">
        <v>1233</v>
      </c>
      <c r="G31" s="123">
        <v>1</v>
      </c>
    </row>
    <row r="32" spans="1:7" ht="11.25" customHeight="1" x14ac:dyDescent="0.25">
      <c r="A32" s="21"/>
      <c r="C32" s="21"/>
      <c r="D32" s="21"/>
      <c r="E32" s="21" t="s">
        <v>1234</v>
      </c>
      <c r="F32" s="21" t="s">
        <v>1235</v>
      </c>
      <c r="G32" s="123">
        <v>1</v>
      </c>
    </row>
    <row r="33" spans="1:7" ht="11.25" customHeight="1" x14ac:dyDescent="0.25">
      <c r="A33" s="21"/>
      <c r="B33" s="21"/>
      <c r="E33" s="21" t="s">
        <v>1236</v>
      </c>
      <c r="F33" s="22" t="s">
        <v>1237</v>
      </c>
      <c r="G33" s="123">
        <v>1</v>
      </c>
    </row>
    <row r="34" spans="1:7" ht="11.25" customHeight="1" x14ac:dyDescent="0.25">
      <c r="A34" s="21"/>
      <c r="B34" s="21"/>
      <c r="E34" s="21" t="s">
        <v>1238</v>
      </c>
      <c r="F34" s="22" t="s">
        <v>1239</v>
      </c>
      <c r="G34" s="123">
        <v>1</v>
      </c>
    </row>
    <row r="35" spans="1:7" ht="11.25" customHeight="1" x14ac:dyDescent="0.25">
      <c r="A35" s="21"/>
      <c r="B35" s="21"/>
      <c r="C35" s="21"/>
      <c r="G35" s="123"/>
    </row>
    <row r="36" spans="1:7" ht="11.25" customHeight="1" x14ac:dyDescent="0.25">
      <c r="A36" s="21"/>
      <c r="B36" s="21"/>
      <c r="C36" s="21" t="s">
        <v>1240</v>
      </c>
      <c r="D36" s="21" t="s">
        <v>1241</v>
      </c>
      <c r="E36" s="21" t="s">
        <v>1242</v>
      </c>
      <c r="F36" s="21" t="s">
        <v>1243</v>
      </c>
      <c r="G36" s="123">
        <v>1</v>
      </c>
    </row>
    <row r="37" spans="1:7" ht="11.25" customHeight="1" x14ac:dyDescent="0.25">
      <c r="A37" s="21"/>
      <c r="B37" s="21"/>
      <c r="C37" s="21"/>
      <c r="D37" s="21"/>
      <c r="E37" s="21" t="s">
        <v>1244</v>
      </c>
      <c r="F37" s="27" t="s">
        <v>1245</v>
      </c>
      <c r="G37" s="123">
        <v>1</v>
      </c>
    </row>
    <row r="38" spans="1:7" ht="11.25" customHeight="1" x14ac:dyDescent="0.25">
      <c r="A38" s="21"/>
      <c r="B38" s="21"/>
      <c r="D38" s="19"/>
      <c r="E38" s="21" t="s">
        <v>1246</v>
      </c>
      <c r="F38" s="21" t="s">
        <v>1247</v>
      </c>
      <c r="G38" s="123">
        <v>1</v>
      </c>
    </row>
    <row r="39" spans="1:7" ht="11.25" customHeight="1" x14ac:dyDescent="0.25">
      <c r="A39" s="21"/>
      <c r="B39" s="21"/>
      <c r="D39" s="19"/>
      <c r="E39" s="21" t="s">
        <v>1248</v>
      </c>
      <c r="F39" s="21" t="s">
        <v>1249</v>
      </c>
      <c r="G39" s="123">
        <v>1</v>
      </c>
    </row>
    <row r="40" spans="1:7" ht="11.25" customHeight="1" x14ac:dyDescent="0.25">
      <c r="A40" s="21"/>
      <c r="B40" s="21"/>
      <c r="D40" s="19"/>
      <c r="G40" s="123"/>
    </row>
    <row r="41" spans="1:7" ht="11.25" customHeight="1" x14ac:dyDescent="0.25">
      <c r="A41" s="21" t="s">
        <v>1250</v>
      </c>
      <c r="B41" s="21" t="s">
        <v>1251</v>
      </c>
      <c r="C41" s="21" t="s">
        <v>1252</v>
      </c>
      <c r="D41" s="21" t="s">
        <v>1253</v>
      </c>
      <c r="E41" s="21" t="s">
        <v>1254</v>
      </c>
      <c r="F41" s="21" t="s">
        <v>1255</v>
      </c>
      <c r="G41" s="123">
        <v>1</v>
      </c>
    </row>
    <row r="42" spans="1:7" ht="11.25" customHeight="1" x14ac:dyDescent="0.25">
      <c r="A42" s="21"/>
      <c r="B42" s="21"/>
      <c r="E42" s="21" t="s">
        <v>1256</v>
      </c>
      <c r="F42" s="21" t="s">
        <v>1257</v>
      </c>
      <c r="G42" s="123">
        <v>1</v>
      </c>
    </row>
    <row r="43" spans="1:7" ht="11.25" customHeight="1" x14ac:dyDescent="0.25">
      <c r="G43" s="123"/>
    </row>
    <row r="44" spans="1:7" ht="11.25" customHeight="1" x14ac:dyDescent="0.25">
      <c r="C44" s="21" t="s">
        <v>1258</v>
      </c>
      <c r="D44" s="21" t="s">
        <v>1259</v>
      </c>
      <c r="E44" s="21" t="s">
        <v>1260</v>
      </c>
      <c r="F44" s="19" t="s">
        <v>1261</v>
      </c>
      <c r="G44" s="123">
        <v>1</v>
      </c>
    </row>
    <row r="45" spans="1:7" ht="11.25" customHeight="1" x14ac:dyDescent="0.25">
      <c r="E45" s="21" t="s">
        <v>1262</v>
      </c>
      <c r="F45" s="21" t="s">
        <v>1263</v>
      </c>
      <c r="G45" s="123">
        <v>1</v>
      </c>
    </row>
    <row r="46" spans="1:7" ht="11.25" customHeight="1" x14ac:dyDescent="0.25">
      <c r="G46" s="123"/>
    </row>
    <row r="47" spans="1:7" ht="11.25" customHeight="1" x14ac:dyDescent="0.25">
      <c r="A47" s="21"/>
      <c r="C47" s="21" t="s">
        <v>1264</v>
      </c>
      <c r="D47" s="22" t="s">
        <v>1265</v>
      </c>
      <c r="E47" s="27" t="s">
        <v>1266</v>
      </c>
      <c r="F47" s="22" t="s">
        <v>1267</v>
      </c>
      <c r="G47" s="123">
        <v>1</v>
      </c>
    </row>
    <row r="48" spans="1:7" ht="11.25" customHeight="1" x14ac:dyDescent="0.25">
      <c r="D48" s="27"/>
      <c r="E48" s="27" t="s">
        <v>1268</v>
      </c>
      <c r="F48" s="22" t="s">
        <v>1269</v>
      </c>
      <c r="G48" s="123">
        <v>1</v>
      </c>
    </row>
    <row r="49" spans="3:7" ht="11.25" customHeight="1" x14ac:dyDescent="0.25">
      <c r="D49" s="27"/>
      <c r="E49" s="27" t="s">
        <v>1270</v>
      </c>
      <c r="F49" s="22" t="s">
        <v>1271</v>
      </c>
      <c r="G49" s="123">
        <v>1</v>
      </c>
    </row>
    <row r="50" spans="3:7" ht="11.25" customHeight="1" x14ac:dyDescent="0.25">
      <c r="D50" s="27"/>
      <c r="E50" s="27" t="s">
        <v>1272</v>
      </c>
      <c r="F50" s="22" t="s">
        <v>1273</v>
      </c>
      <c r="G50" s="123">
        <v>1</v>
      </c>
    </row>
    <row r="51" spans="3:7" ht="11.25" customHeight="1" x14ac:dyDescent="0.25">
      <c r="C51" s="27"/>
      <c r="D51" s="27"/>
      <c r="E51" s="27" t="s">
        <v>1274</v>
      </c>
      <c r="F51" s="22" t="s">
        <v>1275</v>
      </c>
      <c r="G51" s="123">
        <v>1</v>
      </c>
    </row>
    <row r="52" spans="3:7" ht="11.25" customHeight="1" x14ac:dyDescent="0.25">
      <c r="C52" s="27"/>
      <c r="D52" s="27"/>
      <c r="E52" s="27" t="s">
        <v>1276</v>
      </c>
      <c r="F52" s="22" t="s">
        <v>1277</v>
      </c>
      <c r="G52" s="123">
        <v>1</v>
      </c>
    </row>
    <row r="53" spans="3:7" ht="11.25" customHeight="1" x14ac:dyDescent="0.25">
      <c r="C53" s="27"/>
      <c r="D53" s="27"/>
      <c r="E53" s="27" t="s">
        <v>1278</v>
      </c>
      <c r="F53" s="22" t="s">
        <v>1279</v>
      </c>
      <c r="G53" s="123">
        <v>1</v>
      </c>
    </row>
    <row r="54" spans="3:7" ht="11.25" customHeight="1" x14ac:dyDescent="0.25">
      <c r="C54" s="27"/>
      <c r="D54" s="27"/>
      <c r="E54" s="27" t="s">
        <v>1280</v>
      </c>
      <c r="F54" s="22" t="s">
        <v>1281</v>
      </c>
      <c r="G54" s="123">
        <v>1</v>
      </c>
    </row>
    <row r="55" spans="3:7" ht="11.25" customHeight="1" x14ac:dyDescent="0.25">
      <c r="C55" s="27"/>
      <c r="D55" s="27"/>
      <c r="E55" s="27" t="s">
        <v>1282</v>
      </c>
      <c r="F55" s="22" t="s">
        <v>1283</v>
      </c>
      <c r="G55" s="123">
        <v>1</v>
      </c>
    </row>
    <row r="56" spans="3:7" ht="11.25" customHeight="1" x14ac:dyDescent="0.25">
      <c r="C56" s="27"/>
      <c r="D56" s="27"/>
      <c r="E56" s="27" t="s">
        <v>1284</v>
      </c>
      <c r="F56" s="22" t="s">
        <v>1285</v>
      </c>
      <c r="G56" s="123">
        <v>1</v>
      </c>
    </row>
    <row r="57" spans="3:7" ht="11.25" customHeight="1" x14ac:dyDescent="0.25">
      <c r="C57" s="27"/>
      <c r="E57" s="25"/>
      <c r="F57" s="25"/>
    </row>
    <row r="58" spans="3:7" ht="11.25" customHeight="1" x14ac:dyDescent="0.25">
      <c r="C58" s="27"/>
      <c r="E58" s="25"/>
      <c r="F58" s="25"/>
    </row>
    <row r="59" spans="3:7" ht="11.25" customHeight="1" x14ac:dyDescent="0.25">
      <c r="C59" s="27"/>
      <c r="E59" s="25"/>
      <c r="F59" s="25"/>
    </row>
    <row r="60" spans="3:7" ht="11.25" customHeight="1" x14ac:dyDescent="0.25">
      <c r="C60" s="27"/>
      <c r="E60" s="25"/>
      <c r="F60" s="25"/>
    </row>
    <row r="61" spans="3:7" ht="11.25" customHeight="1" x14ac:dyDescent="0.25"/>
    <row r="62" spans="3:7" ht="11.25" customHeight="1" x14ac:dyDescent="0.25"/>
    <row r="63" spans="3:7" ht="11.25" customHeight="1" x14ac:dyDescent="0.25"/>
    <row r="64" spans="3:7" ht="11.25" customHeight="1" x14ac:dyDescent="0.25"/>
    <row r="65" spans="5:6" ht="11.25" customHeight="1" x14ac:dyDescent="0.25"/>
    <row r="66" spans="5:6" ht="11.25" customHeight="1" x14ac:dyDescent="0.25"/>
    <row r="67" spans="5:6" ht="11.25" customHeight="1" x14ac:dyDescent="0.25"/>
    <row r="68" spans="5:6" ht="11.25" customHeight="1" x14ac:dyDescent="0.25"/>
    <row r="69" spans="5:6" ht="11.25" customHeight="1" x14ac:dyDescent="0.25"/>
    <row r="70" spans="5:6" ht="11.25" customHeight="1" x14ac:dyDescent="0.25"/>
    <row r="71" spans="5:6" ht="11.25" customHeight="1" x14ac:dyDescent="0.25"/>
    <row r="72" spans="5:6" ht="11.25" customHeight="1" x14ac:dyDescent="0.25">
      <c r="E72" s="25"/>
      <c r="F72" s="25"/>
    </row>
    <row r="73" spans="5:6" ht="11.25" customHeight="1" x14ac:dyDescent="0.25">
      <c r="E73" s="25"/>
      <c r="F73" s="25"/>
    </row>
    <row r="74" spans="5:6" ht="11.25" customHeight="1" x14ac:dyDescent="0.25">
      <c r="E74" s="25"/>
      <c r="F74" s="25"/>
    </row>
    <row r="75" spans="5:6" ht="11.25" customHeight="1" x14ac:dyDescent="0.25">
      <c r="E75" s="25"/>
      <c r="F75" s="25"/>
    </row>
    <row r="76" spans="5:6" ht="11.25" customHeight="1" x14ac:dyDescent="0.25">
      <c r="E76" s="25"/>
      <c r="F76" s="25"/>
    </row>
    <row r="77" spans="5:6" ht="11.25" customHeight="1" x14ac:dyDescent="0.25">
      <c r="E77" s="25"/>
      <c r="F77" s="25"/>
    </row>
    <row r="78" spans="5:6" ht="11.25" customHeight="1" x14ac:dyDescent="0.25">
      <c r="E78" s="25"/>
      <c r="F78" s="25"/>
    </row>
    <row r="79" spans="5:6" ht="11.25" customHeight="1" x14ac:dyDescent="0.25">
      <c r="E79" s="25"/>
      <c r="F79" s="25"/>
    </row>
    <row r="80" spans="5:6" ht="11.25" customHeight="1" x14ac:dyDescent="0.25">
      <c r="E80" s="25"/>
      <c r="F80" s="25"/>
    </row>
    <row r="81" spans="5:6" ht="11.25" customHeight="1" x14ac:dyDescent="0.25">
      <c r="E81" s="25"/>
      <c r="F81" s="25"/>
    </row>
    <row r="82" spans="5:6" ht="11.25" customHeight="1" x14ac:dyDescent="0.25">
      <c r="E82" s="25"/>
      <c r="F82" s="25"/>
    </row>
    <row r="83" spans="5:6" ht="11.25" customHeight="1" x14ac:dyDescent="0.25">
      <c r="E83" s="25"/>
      <c r="F83" s="25"/>
    </row>
    <row r="84" spans="5:6" ht="11.25" customHeight="1" x14ac:dyDescent="0.25">
      <c r="E84" s="25"/>
      <c r="F84" s="25"/>
    </row>
    <row r="85" spans="5:6" ht="11.25" customHeight="1" x14ac:dyDescent="0.25">
      <c r="E85" s="25"/>
      <c r="F85" s="25"/>
    </row>
    <row r="86" spans="5:6" ht="11.25" customHeight="1" x14ac:dyDescent="0.25">
      <c r="E86" s="25"/>
      <c r="F86" s="25"/>
    </row>
    <row r="87" spans="5:6" ht="11.25" customHeight="1" x14ac:dyDescent="0.25">
      <c r="E87" s="25"/>
      <c r="F87" s="25"/>
    </row>
    <row r="88" spans="5:6" ht="11.25" customHeight="1" x14ac:dyDescent="0.25">
      <c r="E88" s="25"/>
      <c r="F88" s="25"/>
    </row>
    <row r="89" spans="5:6" ht="11.25" customHeight="1" x14ac:dyDescent="0.25">
      <c r="E89" s="25"/>
      <c r="F89" s="25"/>
    </row>
    <row r="90" spans="5:6" ht="11.25" customHeight="1" x14ac:dyDescent="0.25">
      <c r="E90" s="25"/>
      <c r="F90" s="25"/>
    </row>
    <row r="91" spans="5:6" ht="11.25" customHeight="1" x14ac:dyDescent="0.25">
      <c r="E91" s="25"/>
      <c r="F91" s="25"/>
    </row>
    <row r="92" spans="5:6" ht="11.25" customHeight="1" x14ac:dyDescent="0.25">
      <c r="E92" s="25"/>
      <c r="F92" s="25"/>
    </row>
    <row r="93" spans="5:6" ht="11.25" customHeight="1" x14ac:dyDescent="0.25">
      <c r="E93" s="25"/>
      <c r="F93" s="25"/>
    </row>
    <row r="94" spans="5:6" ht="11.25" customHeight="1" x14ac:dyDescent="0.25">
      <c r="E94" s="25"/>
      <c r="F94" s="25"/>
    </row>
    <row r="95" spans="5:6" ht="11.25" customHeight="1" x14ac:dyDescent="0.25">
      <c r="E95" s="25"/>
      <c r="F95" s="25"/>
    </row>
    <row r="96" spans="5:6" ht="11.25" customHeight="1" x14ac:dyDescent="0.25">
      <c r="E96" s="25"/>
      <c r="F96" s="25"/>
    </row>
    <row r="97" spans="5:6" ht="11.25" customHeight="1" x14ac:dyDescent="0.25">
      <c r="E97" s="25"/>
      <c r="F97" s="25"/>
    </row>
    <row r="98" spans="5:6" ht="11.25" customHeight="1" x14ac:dyDescent="0.25">
      <c r="E98" s="25"/>
      <c r="F98" s="25"/>
    </row>
    <row r="99" spans="5:6" ht="11.25" customHeight="1" x14ac:dyDescent="0.25">
      <c r="E99" s="25"/>
      <c r="F99" s="25"/>
    </row>
    <row r="100" spans="5:6" ht="11.25" customHeight="1" x14ac:dyDescent="0.25">
      <c r="E100" s="25"/>
      <c r="F100" s="25"/>
    </row>
    <row r="101" spans="5:6" ht="12" customHeight="1" x14ac:dyDescent="0.25">
      <c r="E101" s="25"/>
      <c r="F101" s="25"/>
    </row>
    <row r="102" spans="5:6" ht="12" customHeight="1" x14ac:dyDescent="0.25">
      <c r="E102" s="25"/>
      <c r="F102" s="25"/>
    </row>
    <row r="103" spans="5:6" ht="12" customHeight="1" x14ac:dyDescent="0.25">
      <c r="E103" s="25"/>
      <c r="F103" s="25"/>
    </row>
    <row r="104" spans="5:6" ht="12" customHeight="1" x14ac:dyDescent="0.25">
      <c r="E104" s="25"/>
      <c r="F104" s="25"/>
    </row>
    <row r="105" spans="5:6" ht="12" customHeight="1" x14ac:dyDescent="0.25">
      <c r="E105" s="25"/>
      <c r="F105" s="25"/>
    </row>
    <row r="106" spans="5:6" ht="12" customHeight="1" x14ac:dyDescent="0.25">
      <c r="E106" s="25"/>
      <c r="F106" s="25"/>
    </row>
    <row r="107" spans="5:6" ht="12" customHeight="1" x14ac:dyDescent="0.25">
      <c r="E107" s="25"/>
      <c r="F107" s="25"/>
    </row>
    <row r="108" spans="5:6" ht="12" customHeight="1" x14ac:dyDescent="0.25">
      <c r="E108" s="25"/>
      <c r="F108" s="25"/>
    </row>
    <row r="109" spans="5:6" ht="12" customHeight="1" x14ac:dyDescent="0.25">
      <c r="E109" s="25"/>
      <c r="F109" s="25"/>
    </row>
    <row r="110" spans="5:6" ht="12" customHeight="1" x14ac:dyDescent="0.25">
      <c r="E110" s="25"/>
      <c r="F110" s="25"/>
    </row>
    <row r="111" spans="5:6" ht="12" customHeight="1" x14ac:dyDescent="0.25">
      <c r="E111" s="25"/>
      <c r="F111" s="25"/>
    </row>
    <row r="112" spans="5:6" ht="12" customHeight="1" x14ac:dyDescent="0.25">
      <c r="E112" s="25"/>
      <c r="F112" s="25"/>
    </row>
    <row r="113" spans="5:6" ht="12" customHeight="1" x14ac:dyDescent="0.25">
      <c r="E113" s="25"/>
      <c r="F113" s="25"/>
    </row>
    <row r="114" spans="5:6" ht="12" customHeight="1" x14ac:dyDescent="0.25">
      <c r="E114" s="25"/>
      <c r="F114" s="25"/>
    </row>
    <row r="115" spans="5:6" ht="12" customHeight="1" x14ac:dyDescent="0.25">
      <c r="E115" s="25"/>
      <c r="F115" s="25"/>
    </row>
    <row r="116" spans="5:6" ht="12" customHeight="1" x14ac:dyDescent="0.25">
      <c r="E116" s="25"/>
      <c r="F116" s="25"/>
    </row>
    <row r="117" spans="5:6" ht="12" customHeight="1" x14ac:dyDescent="0.25">
      <c r="E117" s="25"/>
      <c r="F117" s="25"/>
    </row>
    <row r="118" spans="5:6" ht="12" customHeight="1" x14ac:dyDescent="0.25">
      <c r="E118" s="25"/>
      <c r="F118" s="25"/>
    </row>
    <row r="119" spans="5:6" ht="12" customHeight="1" x14ac:dyDescent="0.25">
      <c r="E119" s="25"/>
      <c r="F119" s="25"/>
    </row>
    <row r="120" spans="5:6" ht="12" customHeight="1" x14ac:dyDescent="0.25">
      <c r="E120" s="25"/>
      <c r="F120" s="25"/>
    </row>
    <row r="121" spans="5:6" ht="12" customHeight="1" x14ac:dyDescent="0.25">
      <c r="E121" s="25"/>
      <c r="F121" s="25"/>
    </row>
    <row r="122" spans="5:6" ht="12" customHeight="1" x14ac:dyDescent="0.25">
      <c r="E122" s="25"/>
      <c r="F122" s="25"/>
    </row>
    <row r="123" spans="5:6" ht="12" customHeight="1" x14ac:dyDescent="0.25">
      <c r="E123" s="25"/>
      <c r="F123" s="25"/>
    </row>
    <row r="124" spans="5:6" ht="12" customHeight="1" x14ac:dyDescent="0.25">
      <c r="E124" s="25"/>
      <c r="F124" s="25"/>
    </row>
    <row r="125" spans="5:6" ht="12" customHeight="1" x14ac:dyDescent="0.25">
      <c r="E125" s="25"/>
      <c r="F125" s="25"/>
    </row>
    <row r="126" spans="5:6" ht="12" customHeight="1" x14ac:dyDescent="0.25">
      <c r="E126" s="25"/>
      <c r="F126" s="25"/>
    </row>
    <row r="127" spans="5:6" ht="12" customHeight="1" x14ac:dyDescent="0.25">
      <c r="E127" s="25"/>
      <c r="F127" s="25"/>
    </row>
    <row r="128" spans="5:6" ht="12" customHeight="1" x14ac:dyDescent="0.25">
      <c r="E128" s="25"/>
      <c r="F128" s="25"/>
    </row>
    <row r="129" spans="5:6" ht="12" customHeight="1" x14ac:dyDescent="0.25">
      <c r="E129" s="25"/>
      <c r="F129" s="25"/>
    </row>
    <row r="130" spans="5:6" ht="12" customHeight="1" x14ac:dyDescent="0.25">
      <c r="E130" s="25"/>
      <c r="F130" s="25"/>
    </row>
    <row r="131" spans="5:6" ht="12" customHeight="1" x14ac:dyDescent="0.25">
      <c r="E131" s="25"/>
      <c r="F131" s="25"/>
    </row>
    <row r="132" spans="5:6" ht="12" customHeight="1" x14ac:dyDescent="0.25">
      <c r="E132" s="25"/>
      <c r="F132" s="25"/>
    </row>
    <row r="133" spans="5:6" ht="12" customHeight="1" x14ac:dyDescent="0.25">
      <c r="E133" s="25"/>
      <c r="F133" s="25"/>
    </row>
    <row r="134" spans="5:6" ht="12" customHeight="1" x14ac:dyDescent="0.25">
      <c r="E134" s="25"/>
      <c r="F134" s="25"/>
    </row>
    <row r="135" spans="5:6" ht="12" customHeight="1" x14ac:dyDescent="0.25">
      <c r="E135" s="25"/>
      <c r="F135" s="25"/>
    </row>
    <row r="136" spans="5:6" ht="12" customHeight="1" x14ac:dyDescent="0.25">
      <c r="E136" s="25"/>
      <c r="F136" s="25"/>
    </row>
    <row r="137" spans="5:6" ht="12" customHeight="1" x14ac:dyDescent="0.25">
      <c r="E137" s="25"/>
      <c r="F137" s="25"/>
    </row>
    <row r="138" spans="5:6" ht="12" customHeight="1" x14ac:dyDescent="0.25">
      <c r="E138" s="25"/>
      <c r="F138" s="25"/>
    </row>
    <row r="139" spans="5:6" ht="12" customHeight="1" x14ac:dyDescent="0.25">
      <c r="E139" s="25"/>
      <c r="F139" s="25"/>
    </row>
    <row r="140" spans="5:6" ht="12" customHeight="1" x14ac:dyDescent="0.25">
      <c r="E140" s="25"/>
      <c r="F140" s="25"/>
    </row>
    <row r="141" spans="5:6" ht="12" customHeight="1" x14ac:dyDescent="0.25">
      <c r="E141" s="25"/>
      <c r="F141" s="25"/>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O83"/>
  <sheetViews>
    <sheetView zoomScale="115" zoomScaleNormal="115" workbookViewId="0">
      <pane xSplit="31485" topLeftCell="J1"/>
      <selection activeCell="D14" sqref="D14"/>
      <selection pane="topRight" activeCell="J33" sqref="J33"/>
    </sheetView>
  </sheetViews>
  <sheetFormatPr defaultColWidth="11.42578125" defaultRowHeight="12.75" x14ac:dyDescent="0.25"/>
  <cols>
    <col min="1" max="1" width="4.5703125" style="14" customWidth="1"/>
    <col min="2" max="2" width="32.7109375" style="14" customWidth="1"/>
    <col min="3" max="3" width="6.85546875" style="14" customWidth="1"/>
    <col min="4" max="4" width="56.140625" style="14" customWidth="1"/>
    <col min="5" max="5" width="6.28515625" style="14" customWidth="1"/>
    <col min="6" max="6" width="109" style="14" customWidth="1"/>
    <col min="7" max="7" width="5" style="14" customWidth="1"/>
    <col min="8" max="8" width="19" style="14" customWidth="1"/>
    <col min="9" max="16384" width="11.42578125" style="14"/>
  </cols>
  <sheetData>
    <row r="1" spans="1:15" ht="12" customHeight="1" x14ac:dyDescent="0.25">
      <c r="B1" s="16" t="s">
        <v>1286</v>
      </c>
      <c r="D1" s="16" t="s">
        <v>1287</v>
      </c>
      <c r="F1" s="16" t="s">
        <v>1288</v>
      </c>
      <c r="G1" s="122" t="s">
        <v>1289</v>
      </c>
      <c r="H1" s="39"/>
      <c r="I1" s="39"/>
      <c r="J1" s="39"/>
      <c r="K1" s="39"/>
      <c r="L1" s="39"/>
      <c r="M1" s="40"/>
      <c r="N1" s="40"/>
      <c r="O1" s="40"/>
    </row>
    <row r="2" spans="1:15" ht="11.25" customHeight="1" x14ac:dyDescent="0.25">
      <c r="A2" s="14" t="s">
        <v>1290</v>
      </c>
      <c r="B2" s="14" t="s">
        <v>1291</v>
      </c>
      <c r="C2" s="14" t="s">
        <v>1292</v>
      </c>
      <c r="D2" s="14" t="s">
        <v>1293</v>
      </c>
      <c r="E2" s="14" t="s">
        <v>1294</v>
      </c>
      <c r="F2" s="28" t="s">
        <v>1295</v>
      </c>
      <c r="G2" s="123">
        <v>1</v>
      </c>
    </row>
    <row r="3" spans="1:15" ht="11.25" customHeight="1" x14ac:dyDescent="0.25">
      <c r="E3" s="14" t="s">
        <v>1296</v>
      </c>
      <c r="F3" s="14" t="s">
        <v>1297</v>
      </c>
      <c r="G3" s="123">
        <v>1</v>
      </c>
    </row>
    <row r="4" spans="1:15" ht="11.25" customHeight="1" x14ac:dyDescent="0.25">
      <c r="E4" s="14" t="s">
        <v>1298</v>
      </c>
      <c r="F4" s="115" t="s">
        <v>1299</v>
      </c>
      <c r="G4" s="123">
        <v>1</v>
      </c>
    </row>
    <row r="5" spans="1:15" ht="11.25" customHeight="1" x14ac:dyDescent="0.25">
      <c r="E5" s="14" t="s">
        <v>1300</v>
      </c>
      <c r="F5" s="20" t="s">
        <v>1301</v>
      </c>
      <c r="G5" s="123">
        <v>1</v>
      </c>
    </row>
    <row r="6" spans="1:15" ht="11.25" customHeight="1" x14ac:dyDescent="0.25">
      <c r="B6" s="15"/>
      <c r="C6" s="15"/>
      <c r="D6" s="15"/>
      <c r="E6" s="15"/>
      <c r="F6" s="15"/>
      <c r="G6" s="123"/>
    </row>
    <row r="7" spans="1:15" ht="11.25" customHeight="1" x14ac:dyDescent="0.25">
      <c r="C7" s="14" t="s">
        <v>1302</v>
      </c>
      <c r="D7" s="30" t="s">
        <v>1303</v>
      </c>
      <c r="E7" s="15" t="s">
        <v>1304</v>
      </c>
      <c r="F7" s="15" t="s">
        <v>1305</v>
      </c>
      <c r="G7" s="123">
        <v>1</v>
      </c>
    </row>
    <row r="8" spans="1:15" ht="11.25" customHeight="1" x14ac:dyDescent="0.25">
      <c r="D8" s="15"/>
      <c r="E8" s="15" t="s">
        <v>1306</v>
      </c>
      <c r="F8" s="15" t="s">
        <v>1307</v>
      </c>
      <c r="G8" s="123">
        <v>1</v>
      </c>
    </row>
    <row r="9" spans="1:15" ht="11.25" customHeight="1" x14ac:dyDescent="0.25">
      <c r="D9" s="15"/>
      <c r="E9" s="15" t="s">
        <v>1308</v>
      </c>
      <c r="F9" s="15" t="s">
        <v>1309</v>
      </c>
      <c r="G9" s="123">
        <v>1</v>
      </c>
    </row>
    <row r="10" spans="1:15" ht="11.25" customHeight="1" x14ac:dyDescent="0.25">
      <c r="D10" s="15"/>
      <c r="E10" s="15" t="s">
        <v>1310</v>
      </c>
      <c r="F10" s="15" t="s">
        <v>1311</v>
      </c>
      <c r="G10" s="123">
        <v>1</v>
      </c>
    </row>
    <row r="11" spans="1:15" ht="11.25" customHeight="1" x14ac:dyDescent="0.25">
      <c r="G11" s="123"/>
    </row>
    <row r="12" spans="1:15" ht="11.25" customHeight="1" x14ac:dyDescent="0.25">
      <c r="A12" s="14" t="s">
        <v>1312</v>
      </c>
      <c r="B12" s="15" t="s">
        <v>1313</v>
      </c>
      <c r="C12" s="15" t="s">
        <v>1314</v>
      </c>
      <c r="D12" s="14" t="s">
        <v>1315</v>
      </c>
      <c r="E12" s="14" t="s">
        <v>1316</v>
      </c>
      <c r="F12" s="14" t="s">
        <v>1317</v>
      </c>
      <c r="G12" s="123">
        <v>1</v>
      </c>
    </row>
    <row r="13" spans="1:15" ht="11.25" customHeight="1" x14ac:dyDescent="0.25">
      <c r="B13" s="15"/>
      <c r="E13" s="14" t="s">
        <v>1318</v>
      </c>
      <c r="F13" s="14" t="s">
        <v>1319</v>
      </c>
      <c r="G13" s="123">
        <v>1</v>
      </c>
    </row>
    <row r="14" spans="1:15" ht="11.25" customHeight="1" x14ac:dyDescent="0.25">
      <c r="E14" s="14" t="s">
        <v>1320</v>
      </c>
      <c r="F14" s="15" t="s">
        <v>1321</v>
      </c>
      <c r="G14" s="123">
        <v>1</v>
      </c>
    </row>
    <row r="15" spans="1:15" ht="11.25" customHeight="1" x14ac:dyDescent="0.25">
      <c r="E15" s="14" t="s">
        <v>1322</v>
      </c>
      <c r="F15" s="15" t="s">
        <v>1323</v>
      </c>
      <c r="G15" s="123">
        <v>1</v>
      </c>
    </row>
    <row r="16" spans="1:15" ht="11.25" customHeight="1" x14ac:dyDescent="0.25">
      <c r="D16" s="15"/>
      <c r="E16" s="14" t="s">
        <v>1324</v>
      </c>
      <c r="F16" s="15" t="s">
        <v>1325</v>
      </c>
      <c r="G16" s="123">
        <v>1</v>
      </c>
    </row>
    <row r="17" spans="1:7" ht="11.25" customHeight="1" x14ac:dyDescent="0.25">
      <c r="D17" s="15"/>
      <c r="E17" s="14" t="s">
        <v>1326</v>
      </c>
      <c r="F17" s="15" t="s">
        <v>1327</v>
      </c>
      <c r="G17" s="123">
        <v>1</v>
      </c>
    </row>
    <row r="18" spans="1:7" ht="11.25" customHeight="1" x14ac:dyDescent="0.25">
      <c r="E18" s="14" t="s">
        <v>1328</v>
      </c>
      <c r="F18" s="20" t="s">
        <v>1329</v>
      </c>
      <c r="G18" s="123">
        <v>1</v>
      </c>
    </row>
    <row r="19" spans="1:7" ht="11.25" customHeight="1" x14ac:dyDescent="0.25">
      <c r="E19" s="14" t="s">
        <v>1330</v>
      </c>
      <c r="F19" s="20" t="s">
        <v>1331</v>
      </c>
      <c r="G19" s="123">
        <v>1</v>
      </c>
    </row>
    <row r="20" spans="1:7" ht="11.25" customHeight="1" x14ac:dyDescent="0.25">
      <c r="G20" s="123"/>
    </row>
    <row r="21" spans="1:7" ht="11.25" customHeight="1" x14ac:dyDescent="0.25">
      <c r="A21" s="14" t="s">
        <v>1332</v>
      </c>
      <c r="B21" s="14" t="s">
        <v>1333</v>
      </c>
      <c r="C21" s="14" t="s">
        <v>1334</v>
      </c>
      <c r="D21" s="14" t="s">
        <v>1335</v>
      </c>
      <c r="E21" s="15" t="s">
        <v>1336</v>
      </c>
      <c r="F21" s="14" t="s">
        <v>1337</v>
      </c>
      <c r="G21" s="123">
        <v>1</v>
      </c>
    </row>
    <row r="22" spans="1:7" ht="11.25" customHeight="1" x14ac:dyDescent="0.25">
      <c r="D22" s="28"/>
      <c r="E22" s="15" t="s">
        <v>1338</v>
      </c>
      <c r="F22" s="20" t="s">
        <v>1339</v>
      </c>
      <c r="G22" s="123">
        <v>1</v>
      </c>
    </row>
    <row r="23" spans="1:7" ht="11.25" customHeight="1" x14ac:dyDescent="0.25">
      <c r="C23" s="15"/>
      <c r="D23" s="15"/>
      <c r="E23" s="15" t="s">
        <v>1340</v>
      </c>
      <c r="F23" s="15" t="s">
        <v>1341</v>
      </c>
      <c r="G23" s="123">
        <v>1</v>
      </c>
    </row>
    <row r="24" spans="1:7" ht="11.25" customHeight="1" x14ac:dyDescent="0.25">
      <c r="B24" s="16"/>
      <c r="C24" s="15"/>
      <c r="D24" s="15"/>
      <c r="E24" s="15"/>
      <c r="F24" s="15"/>
      <c r="G24" s="123"/>
    </row>
    <row r="25" spans="1:7" ht="11.25" customHeight="1" x14ac:dyDescent="0.25">
      <c r="A25" s="14" t="s">
        <v>1342</v>
      </c>
      <c r="B25" s="15" t="s">
        <v>1343</v>
      </c>
      <c r="C25" s="14" t="s">
        <v>1344</v>
      </c>
      <c r="D25" s="14" t="s">
        <v>1345</v>
      </c>
      <c r="E25" s="14" t="s">
        <v>1346</v>
      </c>
      <c r="F25" s="14" t="s">
        <v>1347</v>
      </c>
      <c r="G25" s="123">
        <v>1</v>
      </c>
    </row>
    <row r="26" spans="1:7" ht="11.25" customHeight="1" x14ac:dyDescent="0.25">
      <c r="D26" s="28"/>
      <c r="E26" s="14" t="s">
        <v>1348</v>
      </c>
      <c r="F26" s="14" t="s">
        <v>1349</v>
      </c>
      <c r="G26" s="123">
        <v>1</v>
      </c>
    </row>
    <row r="27" spans="1:7" ht="11.25" customHeight="1" x14ac:dyDescent="0.25">
      <c r="E27" s="14" t="s">
        <v>1350</v>
      </c>
      <c r="F27" s="15" t="s">
        <v>1351</v>
      </c>
      <c r="G27" s="123">
        <v>1</v>
      </c>
    </row>
    <row r="28" spans="1:7" ht="11.25" customHeight="1" x14ac:dyDescent="0.25">
      <c r="E28" s="14" t="s">
        <v>1352</v>
      </c>
      <c r="F28" s="14" t="s">
        <v>1353</v>
      </c>
      <c r="G28" s="123">
        <v>1</v>
      </c>
    </row>
    <row r="29" spans="1:7" ht="11.25" customHeight="1" x14ac:dyDescent="0.25">
      <c r="G29" s="123"/>
    </row>
    <row r="30" spans="1:7" ht="11.25" customHeight="1" x14ac:dyDescent="0.25">
      <c r="C30" s="14" t="s">
        <v>1354</v>
      </c>
      <c r="D30" s="14" t="s">
        <v>1355</v>
      </c>
      <c r="E30" s="14" t="s">
        <v>1356</v>
      </c>
      <c r="F30" s="14" t="s">
        <v>1357</v>
      </c>
      <c r="G30" s="123">
        <v>1</v>
      </c>
    </row>
    <row r="31" spans="1:7" ht="11.25" customHeight="1" x14ac:dyDescent="0.25">
      <c r="E31" s="14" t="s">
        <v>1358</v>
      </c>
      <c r="F31" s="14" t="s">
        <v>1359</v>
      </c>
      <c r="G31" s="123">
        <v>1</v>
      </c>
    </row>
    <row r="32" spans="1:7" ht="11.25" customHeight="1" x14ac:dyDescent="0.25">
      <c r="E32" s="14" t="s">
        <v>1360</v>
      </c>
      <c r="F32" s="14" t="s">
        <v>1361</v>
      </c>
      <c r="G32" s="123">
        <v>1</v>
      </c>
    </row>
    <row r="33" spans="1:7" ht="11.25" customHeight="1" x14ac:dyDescent="0.25">
      <c r="G33" s="123"/>
    </row>
    <row r="34" spans="1:7" ht="11.25" customHeight="1" x14ac:dyDescent="0.25">
      <c r="A34" s="14" t="s">
        <v>1362</v>
      </c>
      <c r="B34" s="15" t="s">
        <v>1363</v>
      </c>
      <c r="C34" s="14" t="s">
        <v>1364</v>
      </c>
      <c r="D34" s="14" t="s">
        <v>1365</v>
      </c>
      <c r="E34" s="15" t="s">
        <v>1366</v>
      </c>
      <c r="F34" s="20" t="s">
        <v>1367</v>
      </c>
      <c r="G34" s="123">
        <v>1</v>
      </c>
    </row>
    <row r="35" spans="1:7" ht="11.25" customHeight="1" x14ac:dyDescent="0.25">
      <c r="B35" s="15"/>
      <c r="E35" s="15" t="s">
        <v>1368</v>
      </c>
      <c r="F35" s="20" t="s">
        <v>1369</v>
      </c>
      <c r="G35" s="123">
        <v>1</v>
      </c>
    </row>
    <row r="36" spans="1:7" ht="11.25" customHeight="1" x14ac:dyDescent="0.25">
      <c r="B36" s="15"/>
      <c r="E36" s="15" t="s">
        <v>1370</v>
      </c>
      <c r="F36" s="28" t="s">
        <v>1371</v>
      </c>
      <c r="G36" s="123">
        <v>1</v>
      </c>
    </row>
    <row r="37" spans="1:7" ht="11.25" customHeight="1" x14ac:dyDescent="0.25">
      <c r="B37" s="15"/>
      <c r="E37" s="15" t="s">
        <v>1372</v>
      </c>
      <c r="F37" s="20" t="s">
        <v>1373</v>
      </c>
      <c r="G37" s="123">
        <v>1</v>
      </c>
    </row>
    <row r="38" spans="1:7" ht="11.25" customHeight="1" x14ac:dyDescent="0.25">
      <c r="B38" s="15"/>
      <c r="E38" s="15"/>
      <c r="F38" s="15"/>
      <c r="G38" s="123"/>
    </row>
    <row r="39" spans="1:7" ht="11.25" customHeight="1" x14ac:dyDescent="0.25">
      <c r="B39" s="15"/>
      <c r="C39" s="14" t="s">
        <v>1374</v>
      </c>
      <c r="D39" s="15" t="s">
        <v>1375</v>
      </c>
      <c r="E39" s="15" t="s">
        <v>1376</v>
      </c>
      <c r="F39" s="15" t="s">
        <v>1377</v>
      </c>
      <c r="G39" s="123">
        <v>1</v>
      </c>
    </row>
    <row r="40" spans="1:7" ht="11.25" customHeight="1" x14ac:dyDescent="0.25">
      <c r="D40" s="15"/>
      <c r="E40" s="15" t="s">
        <v>1378</v>
      </c>
      <c r="F40" s="30" t="s">
        <v>1379</v>
      </c>
      <c r="G40" s="123">
        <v>1</v>
      </c>
    </row>
    <row r="41" spans="1:7" ht="11.25" customHeight="1" x14ac:dyDescent="0.25">
      <c r="E41" s="15" t="s">
        <v>1380</v>
      </c>
      <c r="F41" s="30" t="s">
        <v>1381</v>
      </c>
      <c r="G41" s="123">
        <v>1</v>
      </c>
    </row>
    <row r="42" spans="1:7" ht="11.25" customHeight="1" x14ac:dyDescent="0.25">
      <c r="D42" s="15"/>
      <c r="E42" s="15" t="s">
        <v>1382</v>
      </c>
      <c r="F42" s="30" t="s">
        <v>1383</v>
      </c>
      <c r="G42" s="123">
        <v>1</v>
      </c>
    </row>
    <row r="43" spans="1:7" ht="11.25" customHeight="1" x14ac:dyDescent="0.25">
      <c r="E43" s="15"/>
      <c r="F43" s="30"/>
      <c r="G43" s="123"/>
    </row>
    <row r="44" spans="1:7" ht="11.25" customHeight="1" x14ac:dyDescent="0.25">
      <c r="C44" s="14" t="s">
        <v>1384</v>
      </c>
      <c r="D44" s="14" t="s">
        <v>1385</v>
      </c>
      <c r="E44" s="15" t="s">
        <v>1386</v>
      </c>
      <c r="F44" s="28" t="s">
        <v>1387</v>
      </c>
      <c r="G44" s="123">
        <v>1</v>
      </c>
    </row>
    <row r="45" spans="1:7" ht="11.25" customHeight="1" x14ac:dyDescent="0.25">
      <c r="B45" s="16"/>
      <c r="E45" s="15" t="s">
        <v>1388</v>
      </c>
      <c r="F45" s="30" t="s">
        <v>1389</v>
      </c>
      <c r="G45" s="123">
        <v>1</v>
      </c>
    </row>
    <row r="46" spans="1:7" ht="11.25" customHeight="1" x14ac:dyDescent="0.25">
      <c r="B46" s="16"/>
      <c r="E46" s="15" t="s">
        <v>1390</v>
      </c>
      <c r="F46" s="30" t="s">
        <v>1391</v>
      </c>
      <c r="G46" s="123">
        <v>1</v>
      </c>
    </row>
    <row r="47" spans="1:7" ht="10.5" customHeight="1" x14ac:dyDescent="0.25">
      <c r="B47" s="16"/>
      <c r="E47" s="15" t="s">
        <v>1392</v>
      </c>
      <c r="F47" s="30" t="s">
        <v>1393</v>
      </c>
      <c r="G47" s="123">
        <v>1</v>
      </c>
    </row>
    <row r="48" spans="1:7" ht="11.25" customHeight="1" x14ac:dyDescent="0.25">
      <c r="B48" s="16"/>
      <c r="E48" s="15"/>
      <c r="F48" s="28"/>
      <c r="G48" s="123"/>
    </row>
    <row r="49" spans="1:7" ht="11.25" customHeight="1" x14ac:dyDescent="0.25">
      <c r="C49" s="14" t="s">
        <v>1394</v>
      </c>
      <c r="D49" s="14" t="s">
        <v>1395</v>
      </c>
      <c r="E49" s="14" t="s">
        <v>1396</v>
      </c>
      <c r="F49" s="28" t="s">
        <v>1397</v>
      </c>
      <c r="G49" s="123">
        <v>1</v>
      </c>
    </row>
    <row r="50" spans="1:7" ht="11.25" customHeight="1" x14ac:dyDescent="0.25">
      <c r="E50" s="14" t="s">
        <v>1398</v>
      </c>
      <c r="F50" s="28" t="s">
        <v>1399</v>
      </c>
      <c r="G50" s="123">
        <v>1</v>
      </c>
    </row>
    <row r="51" spans="1:7" ht="11.25" customHeight="1" x14ac:dyDescent="0.25">
      <c r="E51" s="14" t="s">
        <v>1400</v>
      </c>
      <c r="F51" s="30" t="s">
        <v>1401</v>
      </c>
      <c r="G51" s="123">
        <v>1</v>
      </c>
    </row>
    <row r="52" spans="1:7" ht="11.25" customHeight="1" x14ac:dyDescent="0.25">
      <c r="F52" s="28"/>
      <c r="G52" s="123"/>
    </row>
    <row r="53" spans="1:7" ht="11.25" customHeight="1" x14ac:dyDescent="0.25">
      <c r="C53" s="15" t="s">
        <v>1402</v>
      </c>
      <c r="D53" s="20" t="s">
        <v>1403</v>
      </c>
      <c r="E53" s="15" t="s">
        <v>1404</v>
      </c>
      <c r="F53" s="28" t="s">
        <v>1405</v>
      </c>
      <c r="G53" s="123">
        <v>1</v>
      </c>
    </row>
    <row r="54" spans="1:7" ht="11.25" customHeight="1" x14ac:dyDescent="0.25">
      <c r="E54" s="15" t="s">
        <v>1406</v>
      </c>
      <c r="F54" s="28" t="s">
        <v>1407</v>
      </c>
      <c r="G54" s="123">
        <v>1</v>
      </c>
    </row>
    <row r="55" spans="1:7" ht="11.25" customHeight="1" x14ac:dyDescent="0.25">
      <c r="E55" s="15" t="s">
        <v>1408</v>
      </c>
      <c r="F55" s="20" t="s">
        <v>1409</v>
      </c>
      <c r="G55" s="123">
        <v>1</v>
      </c>
    </row>
    <row r="56" spans="1:7" ht="11.25" customHeight="1" x14ac:dyDescent="0.25">
      <c r="E56" s="15"/>
      <c r="F56" s="28"/>
      <c r="G56" s="123"/>
    </row>
    <row r="57" spans="1:7" ht="11.25" customHeight="1" x14ac:dyDescent="0.25">
      <c r="C57" s="14" t="s">
        <v>1410</v>
      </c>
      <c r="D57" s="14" t="s">
        <v>1411</v>
      </c>
      <c r="E57" s="15" t="s">
        <v>1412</v>
      </c>
      <c r="F57" s="30" t="s">
        <v>1413</v>
      </c>
      <c r="G57" s="123">
        <v>1</v>
      </c>
    </row>
    <row r="58" spans="1:7" ht="11.25" customHeight="1" x14ac:dyDescent="0.25">
      <c r="E58" s="15" t="s">
        <v>1414</v>
      </c>
      <c r="F58" s="30" t="s">
        <v>1415</v>
      </c>
      <c r="G58" s="123">
        <v>1</v>
      </c>
    </row>
    <row r="59" spans="1:7" ht="11.25" customHeight="1" x14ac:dyDescent="0.25">
      <c r="D59" s="15"/>
      <c r="E59" s="15" t="s">
        <v>1416</v>
      </c>
      <c r="F59" s="28" t="s">
        <v>1417</v>
      </c>
      <c r="G59" s="123">
        <v>1</v>
      </c>
    </row>
    <row r="60" spans="1:7" ht="11.25" customHeight="1" x14ac:dyDescent="0.25">
      <c r="D60" s="15"/>
      <c r="E60" s="15" t="s">
        <v>1418</v>
      </c>
      <c r="F60" s="30" t="s">
        <v>1419</v>
      </c>
      <c r="G60" s="123">
        <v>1</v>
      </c>
    </row>
    <row r="61" spans="1:7" ht="11.25" customHeight="1" x14ac:dyDescent="0.25">
      <c r="G61" s="123"/>
    </row>
    <row r="62" spans="1:7" ht="11.25" customHeight="1" x14ac:dyDescent="0.25">
      <c r="A62" s="14" t="s">
        <v>1420</v>
      </c>
      <c r="B62" s="14" t="s">
        <v>1421</v>
      </c>
      <c r="C62" s="15" t="s">
        <v>1422</v>
      </c>
      <c r="D62" s="20" t="s">
        <v>1423</v>
      </c>
      <c r="E62" s="15" t="s">
        <v>1424</v>
      </c>
      <c r="F62" s="20" t="s">
        <v>1425</v>
      </c>
      <c r="G62" s="123">
        <v>1</v>
      </c>
    </row>
    <row r="63" spans="1:7" ht="11.25" customHeight="1" x14ac:dyDescent="0.25">
      <c r="E63" s="15" t="s">
        <v>1426</v>
      </c>
      <c r="F63" s="30" t="s">
        <v>1427</v>
      </c>
      <c r="G63" s="123">
        <v>1</v>
      </c>
    </row>
    <row r="64" spans="1:7" ht="11.25" customHeight="1" x14ac:dyDescent="0.25">
      <c r="F64" s="28"/>
      <c r="G64" s="123"/>
    </row>
    <row r="65" spans="2:7" ht="11.25" customHeight="1" x14ac:dyDescent="0.25">
      <c r="C65" s="14" t="s">
        <v>1428</v>
      </c>
      <c r="D65" s="14" t="s">
        <v>1429</v>
      </c>
      <c r="E65" s="14" t="s">
        <v>1430</v>
      </c>
      <c r="F65" s="28" t="s">
        <v>1431</v>
      </c>
      <c r="G65" s="123">
        <v>1</v>
      </c>
    </row>
    <row r="66" spans="2:7" ht="11.25" customHeight="1" x14ac:dyDescent="0.25">
      <c r="E66" s="14" t="s">
        <v>1432</v>
      </c>
      <c r="F66" s="28" t="s">
        <v>1433</v>
      </c>
      <c r="G66" s="123">
        <v>1</v>
      </c>
    </row>
    <row r="67" spans="2:7" ht="11.25" customHeight="1" x14ac:dyDescent="0.25">
      <c r="E67" s="14" t="s">
        <v>1434</v>
      </c>
      <c r="F67" s="28" t="s">
        <v>1435</v>
      </c>
      <c r="G67" s="123">
        <v>1</v>
      </c>
    </row>
    <row r="68" spans="2:7" ht="11.25" customHeight="1" x14ac:dyDescent="0.25">
      <c r="E68" s="14" t="s">
        <v>1436</v>
      </c>
      <c r="F68" s="28" t="s">
        <v>1437</v>
      </c>
      <c r="G68" s="123">
        <v>1</v>
      </c>
    </row>
    <row r="69" spans="2:7" ht="11.25" customHeight="1" x14ac:dyDescent="0.25">
      <c r="F69" s="28"/>
      <c r="G69" s="123"/>
    </row>
    <row r="70" spans="2:7" ht="11.25" customHeight="1" x14ac:dyDescent="0.25">
      <c r="C70" s="14" t="s">
        <v>1438</v>
      </c>
      <c r="D70" s="14" t="s">
        <v>1439</v>
      </c>
      <c r="E70" s="15" t="s">
        <v>1440</v>
      </c>
      <c r="F70" s="20" t="s">
        <v>1441</v>
      </c>
      <c r="G70" s="123">
        <v>1</v>
      </c>
    </row>
    <row r="71" spans="2:7" ht="11.25" customHeight="1" x14ac:dyDescent="0.25">
      <c r="E71" s="15" t="s">
        <v>1442</v>
      </c>
      <c r="F71" s="20" t="s">
        <v>1443</v>
      </c>
      <c r="G71" s="123">
        <v>1</v>
      </c>
    </row>
    <row r="72" spans="2:7" ht="11.25" customHeight="1" x14ac:dyDescent="0.25">
      <c r="E72" s="15" t="s">
        <v>1444</v>
      </c>
      <c r="F72" s="20" t="s">
        <v>1445</v>
      </c>
      <c r="G72" s="123">
        <v>1</v>
      </c>
    </row>
    <row r="73" spans="2:7" ht="11.25" customHeight="1" x14ac:dyDescent="0.25">
      <c r="E73" s="15" t="s">
        <v>1446</v>
      </c>
      <c r="F73" s="20" t="s">
        <v>1447</v>
      </c>
      <c r="G73" s="123">
        <v>1</v>
      </c>
    </row>
    <row r="74" spans="2:7" ht="11.25" customHeight="1" x14ac:dyDescent="0.25">
      <c r="E74" s="15" t="s">
        <v>1448</v>
      </c>
      <c r="F74" s="20" t="s">
        <v>1449</v>
      </c>
      <c r="G74" s="123">
        <v>1</v>
      </c>
    </row>
    <row r="75" spans="2:7" ht="11.25" customHeight="1" x14ac:dyDescent="0.25">
      <c r="B75" s="15"/>
      <c r="C75" s="15"/>
      <c r="D75" s="15"/>
      <c r="E75" s="15" t="s">
        <v>1450</v>
      </c>
      <c r="F75" s="20" t="s">
        <v>1451</v>
      </c>
      <c r="G75" s="123">
        <v>1</v>
      </c>
    </row>
    <row r="76" spans="2:7" ht="11.25" customHeight="1" x14ac:dyDescent="0.25">
      <c r="C76" s="15"/>
      <c r="F76" s="28"/>
      <c r="G76" s="123"/>
    </row>
    <row r="77" spans="2:7" ht="11.25" customHeight="1" x14ac:dyDescent="0.25">
      <c r="C77" s="14" t="s">
        <v>1452</v>
      </c>
      <c r="D77" s="14" t="s">
        <v>1453</v>
      </c>
      <c r="E77" s="14" t="s">
        <v>1454</v>
      </c>
      <c r="F77" s="14" t="s">
        <v>1455</v>
      </c>
      <c r="G77" s="123">
        <v>1</v>
      </c>
    </row>
    <row r="78" spans="2:7" ht="11.25" customHeight="1" x14ac:dyDescent="0.25">
      <c r="E78" s="14" t="s">
        <v>1456</v>
      </c>
      <c r="F78" s="14" t="s">
        <v>1457</v>
      </c>
      <c r="G78" s="123">
        <v>1</v>
      </c>
    </row>
    <row r="79" spans="2:7" ht="11.25" customHeight="1" x14ac:dyDescent="0.25">
      <c r="F79" s="28"/>
    </row>
    <row r="80" spans="2:7" ht="11.25" customHeight="1" x14ac:dyDescent="0.25">
      <c r="D80" s="28"/>
    </row>
    <row r="81" ht="11.25" customHeight="1" x14ac:dyDescent="0.25"/>
    <row r="82" ht="11.25" customHeight="1" x14ac:dyDescent="0.25"/>
    <row r="83" ht="11.25" customHeight="1" x14ac:dyDescent="0.25"/>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M64"/>
  <sheetViews>
    <sheetView workbookViewId="0">
      <selection activeCell="D22" sqref="D22"/>
    </sheetView>
  </sheetViews>
  <sheetFormatPr defaultColWidth="11.42578125" defaultRowHeight="15" x14ac:dyDescent="0.25"/>
  <cols>
    <col min="1" max="1" width="4.85546875" style="17" customWidth="1"/>
    <col min="2" max="2" width="40" style="17" customWidth="1"/>
    <col min="3" max="3" width="5.5703125" style="17" customWidth="1"/>
    <col min="4" max="4" width="43.5703125" style="17" customWidth="1"/>
    <col min="5" max="5" width="4.7109375" style="14" customWidth="1"/>
    <col min="6" max="6" width="114.7109375" style="14" customWidth="1"/>
    <col min="7" max="7" width="3.85546875" style="14" customWidth="1"/>
    <col min="8" max="8" width="18.7109375" style="14" customWidth="1"/>
    <col min="9" max="16384" width="11.42578125" style="17"/>
  </cols>
  <sheetData>
    <row r="1" spans="1:13" ht="12" customHeight="1" x14ac:dyDescent="0.25">
      <c r="B1" s="16" t="s">
        <v>1458</v>
      </c>
      <c r="D1" s="16" t="s">
        <v>1459</v>
      </c>
      <c r="E1" s="16" t="s">
        <v>1460</v>
      </c>
      <c r="G1" s="122" t="s">
        <v>1461</v>
      </c>
      <c r="H1" s="39"/>
      <c r="I1" s="39"/>
      <c r="J1" s="39"/>
      <c r="K1" s="39"/>
      <c r="L1" s="39"/>
      <c r="M1" s="41"/>
    </row>
    <row r="2" spans="1:13" ht="12.75" customHeight="1" x14ac:dyDescent="0.25">
      <c r="A2" s="14" t="s">
        <v>1462</v>
      </c>
      <c r="B2" s="14" t="s">
        <v>1463</v>
      </c>
      <c r="C2" s="15" t="s">
        <v>1464</v>
      </c>
      <c r="D2" s="14" t="s">
        <v>1465</v>
      </c>
      <c r="E2" s="14" t="s">
        <v>1466</v>
      </c>
      <c r="F2" s="14" t="s">
        <v>1467</v>
      </c>
      <c r="G2" s="123">
        <v>1</v>
      </c>
    </row>
    <row r="3" spans="1:13" ht="12.75" customHeight="1" x14ac:dyDescent="0.25">
      <c r="D3" s="121"/>
      <c r="E3" s="14" t="s">
        <v>1468</v>
      </c>
      <c r="F3" s="14" t="s">
        <v>1469</v>
      </c>
      <c r="G3" s="123">
        <v>1</v>
      </c>
    </row>
    <row r="4" spans="1:13" ht="12.75" customHeight="1" x14ac:dyDescent="0.25">
      <c r="B4" s="14"/>
      <c r="D4" s="121"/>
      <c r="E4" s="14" t="s">
        <v>1470</v>
      </c>
      <c r="F4" s="14" t="s">
        <v>1471</v>
      </c>
      <c r="G4" s="123">
        <v>1</v>
      </c>
    </row>
    <row r="5" spans="1:13" ht="12.75" customHeight="1" x14ac:dyDescent="0.25">
      <c r="B5" s="14"/>
      <c r="G5" s="123"/>
    </row>
    <row r="6" spans="1:13" ht="12.75" customHeight="1" x14ac:dyDescent="0.25">
      <c r="B6" s="14"/>
      <c r="C6" s="14" t="s">
        <v>1472</v>
      </c>
      <c r="D6" s="14" t="s">
        <v>1473</v>
      </c>
      <c r="E6" s="14" t="s">
        <v>1474</v>
      </c>
      <c r="F6" s="14" t="s">
        <v>1475</v>
      </c>
      <c r="G6" s="123">
        <v>1</v>
      </c>
    </row>
    <row r="7" spans="1:13" ht="12.75" customHeight="1" x14ac:dyDescent="0.25">
      <c r="B7" s="14"/>
      <c r="D7" s="121"/>
      <c r="E7" s="14" t="s">
        <v>1476</v>
      </c>
      <c r="F7" s="14" t="s">
        <v>1477</v>
      </c>
      <c r="G7" s="123">
        <v>1</v>
      </c>
    </row>
    <row r="8" spans="1:13" ht="12.75" customHeight="1" x14ac:dyDescent="0.25">
      <c r="E8" s="14" t="s">
        <v>1478</v>
      </c>
      <c r="F8" s="14" t="s">
        <v>1479</v>
      </c>
      <c r="G8" s="123">
        <v>1</v>
      </c>
    </row>
    <row r="9" spans="1:13" ht="12.75" customHeight="1" x14ac:dyDescent="0.25">
      <c r="A9" s="14"/>
      <c r="D9" s="14"/>
      <c r="E9" s="14" t="s">
        <v>1480</v>
      </c>
      <c r="F9" s="14" t="s">
        <v>1481</v>
      </c>
      <c r="G9" s="123">
        <v>1</v>
      </c>
    </row>
    <row r="10" spans="1:13" ht="12.75" customHeight="1" x14ac:dyDescent="0.25">
      <c r="D10" s="14"/>
      <c r="G10" s="123"/>
    </row>
    <row r="11" spans="1:13" ht="12.75" customHeight="1" x14ac:dyDescent="0.25">
      <c r="C11" s="14" t="s">
        <v>1482</v>
      </c>
      <c r="D11" s="14" t="s">
        <v>1483</v>
      </c>
      <c r="E11" s="14" t="s">
        <v>1484</v>
      </c>
      <c r="F11" s="14" t="s">
        <v>1485</v>
      </c>
      <c r="G11" s="123">
        <v>1</v>
      </c>
    </row>
    <row r="12" spans="1:13" ht="12.75" customHeight="1" x14ac:dyDescent="0.25">
      <c r="E12" s="14" t="s">
        <v>1486</v>
      </c>
      <c r="F12" s="14" t="s">
        <v>1487</v>
      </c>
      <c r="G12" s="123">
        <v>1</v>
      </c>
    </row>
    <row r="13" spans="1:13" ht="12.75" customHeight="1" x14ac:dyDescent="0.25">
      <c r="C13" s="14"/>
      <c r="D13" s="14"/>
      <c r="E13" s="17"/>
      <c r="F13" s="17"/>
      <c r="G13" s="123"/>
    </row>
    <row r="14" spans="1:13" ht="12.75" customHeight="1" x14ac:dyDescent="0.25">
      <c r="A14" s="14" t="s">
        <v>1488</v>
      </c>
      <c r="B14" s="14" t="s">
        <v>1489</v>
      </c>
      <c r="C14" s="14" t="s">
        <v>1490</v>
      </c>
      <c r="D14" s="14" t="s">
        <v>1491</v>
      </c>
      <c r="E14" s="14" t="s">
        <v>1492</v>
      </c>
      <c r="F14" s="14" t="s">
        <v>1493</v>
      </c>
      <c r="G14" s="123">
        <v>1</v>
      </c>
    </row>
    <row r="15" spans="1:13" ht="12.75" customHeight="1" x14ac:dyDescent="0.25">
      <c r="A15" s="14"/>
      <c r="B15" s="14"/>
      <c r="C15" s="14"/>
      <c r="D15" s="14"/>
      <c r="E15" s="14" t="s">
        <v>1494</v>
      </c>
      <c r="F15" s="14" t="s">
        <v>1495</v>
      </c>
      <c r="G15" s="123">
        <v>1</v>
      </c>
    </row>
    <row r="16" spans="1:13" ht="12.75" customHeight="1" x14ac:dyDescent="0.25">
      <c r="A16" s="14"/>
      <c r="B16" s="14"/>
      <c r="C16" s="14"/>
      <c r="D16" s="14"/>
      <c r="E16" s="14" t="s">
        <v>1496</v>
      </c>
      <c r="F16" s="14" t="s">
        <v>1497</v>
      </c>
      <c r="G16" s="123">
        <v>1</v>
      </c>
    </row>
    <row r="17" spans="1:7" ht="12.75" customHeight="1" x14ac:dyDescent="0.25">
      <c r="A17" s="14"/>
      <c r="B17" s="14"/>
      <c r="C17" s="14"/>
      <c r="D17" s="14"/>
      <c r="E17" s="14" t="s">
        <v>1498</v>
      </c>
      <c r="F17" s="14" t="s">
        <v>1499</v>
      </c>
      <c r="G17" s="123">
        <v>1</v>
      </c>
    </row>
    <row r="20" spans="1:7" x14ac:dyDescent="0.25">
      <c r="C20" s="14"/>
      <c r="D20" s="14"/>
    </row>
    <row r="27" spans="1:7" x14ac:dyDescent="0.25">
      <c r="C27" s="14"/>
      <c r="D27" s="14"/>
    </row>
    <row r="35" spans="3:4" x14ac:dyDescent="0.25">
      <c r="C35" s="14"/>
      <c r="D35" s="14"/>
    </row>
    <row r="48" spans="3:4" x14ac:dyDescent="0.25">
      <c r="D48" s="14"/>
    </row>
    <row r="58" spans="4:4" x14ac:dyDescent="0.25">
      <c r="D58" s="14"/>
    </row>
    <row r="64" spans="4:4" x14ac:dyDescent="0.25">
      <c r="D64" s="14"/>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theme="3" tint="-0.24988555558946501"/>
  </sheetPr>
  <dimension ref="B1:E18"/>
  <sheetViews>
    <sheetView showGridLines="0" showRowColHeaders="0" tabSelected="1" zoomScale="70" zoomScaleNormal="70" workbookViewId="0">
      <selection activeCell="A9" sqref="A9:XFD9"/>
    </sheetView>
  </sheetViews>
  <sheetFormatPr defaultColWidth="11.42578125" defaultRowHeight="15" x14ac:dyDescent="0.25"/>
  <cols>
    <col min="1" max="1" width="4.140625" style="35" customWidth="1"/>
    <col min="2" max="2" width="11.42578125" style="35" customWidth="1"/>
    <col min="3" max="3" width="116.28515625" style="35" customWidth="1"/>
    <col min="4" max="16384" width="11.42578125" style="35"/>
  </cols>
  <sheetData>
    <row r="1" spans="2:5" ht="119.25" customHeight="1" x14ac:dyDescent="0.25">
      <c r="B1" s="9"/>
      <c r="C1" s="9"/>
    </row>
    <row r="2" spans="2:5" ht="58.5" customHeight="1" x14ac:dyDescent="0.25">
      <c r="B2" s="452" t="s">
        <v>0</v>
      </c>
      <c r="C2" s="452"/>
      <c r="D2" s="10"/>
      <c r="E2" s="10"/>
    </row>
    <row r="3" spans="2:5" ht="22.5" customHeight="1" x14ac:dyDescent="0.25">
      <c r="B3" s="8"/>
      <c r="C3" s="8"/>
    </row>
    <row r="4" spans="2:5" ht="15.75" customHeight="1" x14ac:dyDescent="0.25">
      <c r="B4" s="7" t="s">
        <v>1</v>
      </c>
      <c r="C4" s="7"/>
    </row>
    <row r="5" spans="2:5" ht="92.25" customHeight="1" x14ac:dyDescent="0.25">
      <c r="B5" s="11" t="s">
        <v>2</v>
      </c>
      <c r="C5" s="11"/>
      <c r="D5" s="36"/>
    </row>
    <row r="6" spans="2:5" ht="62.25" customHeight="1" x14ac:dyDescent="0.25">
      <c r="B6" s="11" t="s">
        <v>3</v>
      </c>
      <c r="C6" s="11"/>
      <c r="D6" s="36"/>
    </row>
    <row r="7" spans="2:5" ht="58.5" customHeight="1" x14ac:dyDescent="0.25">
      <c r="B7" s="11" t="s">
        <v>4</v>
      </c>
      <c r="C7" s="11"/>
      <c r="D7" s="36"/>
    </row>
    <row r="8" spans="2:5" ht="25.5" customHeight="1" x14ac:dyDescent="0.25">
      <c r="B8" s="7" t="s">
        <v>5</v>
      </c>
      <c r="C8" s="7"/>
    </row>
    <row r="9" spans="2:5" ht="64.5" customHeight="1" x14ac:dyDescent="0.25">
      <c r="B9" s="6" t="s">
        <v>6</v>
      </c>
      <c r="C9" s="6"/>
    </row>
    <row r="10" spans="2:5" ht="13.5" customHeight="1" x14ac:dyDescent="0.25">
      <c r="B10" s="5"/>
      <c r="C10" s="5"/>
    </row>
    <row r="11" spans="2:5" ht="20.25" customHeight="1" x14ac:dyDescent="0.25">
      <c r="B11" s="6" t="s">
        <v>7</v>
      </c>
      <c r="C11" s="6"/>
    </row>
    <row r="12" spans="2:5" ht="15.75" customHeight="1" x14ac:dyDescent="0.25"/>
    <row r="13" spans="2:5" s="42" customFormat="1" ht="22.5" customHeight="1" x14ac:dyDescent="0.25">
      <c r="B13" s="12" t="s">
        <v>8</v>
      </c>
      <c r="C13" s="11"/>
    </row>
    <row r="14" spans="2:5" s="42" customFormat="1" ht="12" customHeight="1" x14ac:dyDescent="0.25">
      <c r="B14" s="13"/>
      <c r="C14" s="13"/>
    </row>
    <row r="15" spans="2:5" ht="12.75" customHeight="1" x14ac:dyDescent="0.25">
      <c r="B15" s="13"/>
      <c r="C15" s="13"/>
    </row>
    <row r="16" spans="2:5" ht="12.75" customHeight="1" x14ac:dyDescent="0.25">
      <c r="B16" s="13"/>
      <c r="C16" s="13"/>
    </row>
    <row r="17" spans="2:3" ht="12.75" customHeight="1" x14ac:dyDescent="0.25">
      <c r="B17" s="13"/>
      <c r="C17" s="13"/>
    </row>
    <row r="18" spans="2:3" ht="12.75" customHeight="1" x14ac:dyDescent="0.25">
      <c r="B18" s="13"/>
      <c r="C18" s="13"/>
    </row>
  </sheetData>
  <sheetProtection formatCells="0" formatColumns="0" formatRows="0" insertColumns="0" insertRows="0" insertHyperlinks="0" deleteColumns="0" deleteRows="0" sort="0" autoFilter="0" pivotTables="0"/>
  <mergeCells count="18">
    <mergeCell ref="D2:E2"/>
    <mergeCell ref="B17:C17"/>
    <mergeCell ref="B1:C1"/>
    <mergeCell ref="B2:C2"/>
    <mergeCell ref="B3:C3"/>
    <mergeCell ref="B4:C4"/>
    <mergeCell ref="B5:C5"/>
    <mergeCell ref="B11:C11"/>
    <mergeCell ref="B6:C6"/>
    <mergeCell ref="B7:C7"/>
    <mergeCell ref="B8:C8"/>
    <mergeCell ref="B9:C9"/>
    <mergeCell ref="B10:C10"/>
    <mergeCell ref="B18:C18"/>
    <mergeCell ref="B13:C13"/>
    <mergeCell ref="B14:C14"/>
    <mergeCell ref="B15:C15"/>
    <mergeCell ref="B16:C16"/>
  </mergeCells>
  <pageMargins left="0.7" right="0.7" top="0.75" bottom="0.75" header="0.3" footer="0.3"/>
  <pageSetup paperSize="9" scale="61"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theme="3" tint="-0.24988555558946501"/>
  </sheetPr>
  <dimension ref="A3:Z64"/>
  <sheetViews>
    <sheetView showGridLines="0" showRowColHeaders="0" topLeftCell="A16" zoomScale="55" zoomScaleNormal="55" zoomScaleSheetLayoutView="90" workbookViewId="0">
      <selection activeCell="K13" sqref="K13"/>
    </sheetView>
  </sheetViews>
  <sheetFormatPr defaultColWidth="11.42578125" defaultRowHeight="12.75" x14ac:dyDescent="0.2"/>
  <cols>
    <col min="1" max="2" width="3.85546875" style="34" customWidth="1"/>
    <col min="3" max="3" width="8.140625" style="34" customWidth="1"/>
    <col min="4" max="4" width="19.140625" style="38" customWidth="1"/>
    <col min="5" max="5" width="91.140625" style="34" customWidth="1"/>
    <col min="6" max="6" width="17" style="34" customWidth="1"/>
    <col min="7" max="7" width="17.5703125" style="34" customWidth="1"/>
    <col min="8" max="9" width="18.28515625" style="34" customWidth="1"/>
    <col min="10" max="10" width="3.42578125" style="34" customWidth="1"/>
    <col min="11" max="16384" width="11.42578125" style="34"/>
  </cols>
  <sheetData>
    <row r="3" spans="1:26" ht="22.5" customHeight="1" x14ac:dyDescent="0.2">
      <c r="C3" s="348" t="s">
        <v>9</v>
      </c>
      <c r="D3" s="348"/>
      <c r="E3" s="348"/>
      <c r="F3" s="348"/>
      <c r="G3" s="348"/>
      <c r="H3" s="178"/>
      <c r="I3" s="178"/>
    </row>
    <row r="4" spans="1:26" ht="59.25" customHeight="1" x14ac:dyDescent="0.2">
      <c r="C4" s="6" t="s">
        <v>10</v>
      </c>
      <c r="D4" s="6"/>
      <c r="E4" s="6"/>
      <c r="F4" s="6"/>
      <c r="G4" s="6"/>
      <c r="H4" s="36"/>
      <c r="I4" s="36"/>
    </row>
    <row r="5" spans="1:26" ht="55.5" customHeight="1" x14ac:dyDescent="0.2">
      <c r="C5" s="6" t="s">
        <v>11</v>
      </c>
      <c r="D5" s="6"/>
      <c r="E5" s="6"/>
      <c r="F5" s="6"/>
      <c r="G5" s="6"/>
      <c r="H5" s="36"/>
      <c r="I5" s="36"/>
    </row>
    <row r="6" spans="1:26" ht="20.25" customHeight="1" x14ac:dyDescent="0.2">
      <c r="C6" s="354"/>
      <c r="D6" s="5"/>
      <c r="E6" s="5"/>
      <c r="F6" s="198"/>
      <c r="G6" s="198"/>
      <c r="H6" s="36"/>
      <c r="I6" s="36"/>
    </row>
    <row r="7" spans="1:26" ht="252.75" customHeight="1" x14ac:dyDescent="0.2">
      <c r="C7" s="349"/>
      <c r="D7" s="349"/>
      <c r="E7" s="349"/>
      <c r="F7" s="349"/>
      <c r="G7" s="179"/>
    </row>
    <row r="8" spans="1:26" ht="15" customHeight="1" x14ac:dyDescent="0.2">
      <c r="C8" s="349"/>
      <c r="D8" s="349"/>
      <c r="E8" s="349"/>
      <c r="F8" s="349"/>
      <c r="G8" s="179"/>
    </row>
    <row r="9" spans="1:26" ht="117" customHeight="1" x14ac:dyDescent="0.2">
      <c r="C9" s="350"/>
      <c r="D9" s="350"/>
      <c r="E9" s="350"/>
      <c r="F9" s="350"/>
      <c r="G9" s="179"/>
    </row>
    <row r="10" spans="1:26" ht="9.9499999999999993" customHeight="1" x14ac:dyDescent="0.2">
      <c r="A10" s="344"/>
      <c r="C10" s="342"/>
      <c r="D10" s="342"/>
      <c r="E10" s="342"/>
      <c r="F10" s="342"/>
      <c r="G10" s="179"/>
    </row>
    <row r="11" spans="1:26" s="32" customFormat="1" ht="41.25" customHeight="1" x14ac:dyDescent="0.25">
      <c r="C11" s="351" t="s">
        <v>12</v>
      </c>
      <c r="D11" s="351"/>
      <c r="E11" s="336" t="s">
        <v>13</v>
      </c>
      <c r="F11" s="352" t="s">
        <v>14</v>
      </c>
      <c r="G11" s="353"/>
    </row>
    <row r="12" spans="1:26" s="32" customFormat="1" ht="126" customHeight="1" x14ac:dyDescent="0.25">
      <c r="C12" s="4" t="s">
        <v>15</v>
      </c>
      <c r="D12" s="318" t="s">
        <v>16</v>
      </c>
      <c r="E12" s="317" t="s">
        <v>17</v>
      </c>
      <c r="F12" s="327">
        <v>13</v>
      </c>
      <c r="G12" s="323">
        <v>38</v>
      </c>
    </row>
    <row r="13" spans="1:26" s="32" customFormat="1" ht="146.25" customHeight="1" x14ac:dyDescent="0.25">
      <c r="C13" s="4"/>
      <c r="D13" s="312" t="s">
        <v>18</v>
      </c>
      <c r="E13" s="335" t="s">
        <v>19</v>
      </c>
      <c r="F13" s="325">
        <v>8</v>
      </c>
      <c r="G13" s="324">
        <v>13</v>
      </c>
    </row>
    <row r="14" spans="1:26" s="32" customFormat="1" ht="147.75" customHeight="1" x14ac:dyDescent="0.25">
      <c r="C14" s="4"/>
      <c r="D14" s="334" t="s">
        <v>20</v>
      </c>
      <c r="E14" s="343" t="s">
        <v>21</v>
      </c>
      <c r="F14" s="326">
        <v>6</v>
      </c>
      <c r="G14" s="333">
        <v>19</v>
      </c>
      <c r="I14" s="37"/>
      <c r="J14" s="37"/>
      <c r="K14" s="37"/>
      <c r="L14" s="37"/>
      <c r="M14" s="37"/>
      <c r="N14" s="37"/>
      <c r="O14" s="37"/>
      <c r="P14" s="37"/>
      <c r="Q14" s="37"/>
      <c r="R14" s="37"/>
      <c r="S14" s="37"/>
      <c r="T14" s="37"/>
      <c r="U14" s="37"/>
      <c r="V14" s="37"/>
      <c r="W14" s="37"/>
      <c r="X14" s="37"/>
      <c r="Y14" s="37"/>
      <c r="Z14" s="37"/>
    </row>
    <row r="15" spans="1:26" s="32" customFormat="1" ht="116.25" customHeight="1" x14ac:dyDescent="0.25">
      <c r="C15" s="3" t="s">
        <v>22</v>
      </c>
      <c r="D15" s="330" t="s">
        <v>23</v>
      </c>
      <c r="E15" s="331" t="s">
        <v>24</v>
      </c>
      <c r="F15" s="332">
        <v>3</v>
      </c>
      <c r="G15" s="328">
        <v>17</v>
      </c>
      <c r="I15" s="37"/>
      <c r="J15" s="37"/>
      <c r="K15" s="37"/>
      <c r="L15" s="37"/>
      <c r="M15" s="37"/>
      <c r="N15" s="37"/>
      <c r="O15" s="37"/>
      <c r="P15" s="37"/>
      <c r="Q15" s="37"/>
      <c r="R15" s="37"/>
      <c r="S15" s="37"/>
      <c r="T15" s="37"/>
      <c r="U15" s="37"/>
      <c r="V15" s="37"/>
      <c r="W15" s="37"/>
      <c r="X15" s="37"/>
      <c r="Y15" s="37"/>
      <c r="Z15" s="37"/>
    </row>
    <row r="16" spans="1:26" s="32" customFormat="1" ht="233.25" customHeight="1" x14ac:dyDescent="0.25">
      <c r="C16" s="2"/>
      <c r="D16" s="313" t="s">
        <v>25</v>
      </c>
      <c r="E16" s="314" t="s">
        <v>26</v>
      </c>
      <c r="F16" s="332">
        <v>12</v>
      </c>
      <c r="G16" s="328">
        <v>51</v>
      </c>
      <c r="I16" s="37"/>
      <c r="J16" s="37"/>
      <c r="K16" s="37"/>
      <c r="L16" s="37"/>
      <c r="M16" s="37"/>
      <c r="N16" s="37"/>
      <c r="O16" s="37"/>
      <c r="P16" s="37"/>
      <c r="Q16" s="37"/>
      <c r="R16" s="37"/>
      <c r="S16" s="37"/>
      <c r="T16" s="37"/>
      <c r="U16" s="37"/>
      <c r="V16" s="37"/>
      <c r="W16" s="37"/>
      <c r="X16" s="37"/>
      <c r="Y16" s="37"/>
      <c r="Z16" s="37"/>
    </row>
    <row r="17" spans="3:26" s="32" customFormat="1" ht="68.25" customHeight="1" x14ac:dyDescent="0.25">
      <c r="C17" s="1" t="s">
        <v>27</v>
      </c>
      <c r="D17" s="320" t="s">
        <v>28</v>
      </c>
      <c r="E17" s="319" t="s">
        <v>29</v>
      </c>
      <c r="F17" s="329">
        <v>3</v>
      </c>
      <c r="G17" s="321">
        <v>8</v>
      </c>
      <c r="I17" s="37"/>
      <c r="J17" s="37"/>
      <c r="K17" s="37"/>
      <c r="L17" s="37"/>
      <c r="M17" s="37"/>
      <c r="N17" s="37"/>
      <c r="O17" s="37"/>
      <c r="P17" s="37"/>
      <c r="Q17" s="37"/>
      <c r="R17" s="37"/>
      <c r="S17" s="37"/>
      <c r="T17" s="37"/>
      <c r="U17" s="37"/>
      <c r="V17" s="37"/>
      <c r="W17" s="37"/>
      <c r="X17" s="37"/>
      <c r="Y17" s="37"/>
      <c r="Z17" s="37"/>
    </row>
    <row r="18" spans="3:26" s="32" customFormat="1" ht="76.5" customHeight="1" x14ac:dyDescent="0.25">
      <c r="C18" s="347"/>
      <c r="D18" s="320" t="s">
        <v>30</v>
      </c>
      <c r="E18" s="319" t="s">
        <v>31</v>
      </c>
      <c r="F18" s="315">
        <v>3</v>
      </c>
      <c r="G18" s="321">
        <v>5</v>
      </c>
    </row>
    <row r="19" spans="3:26" s="32" customFormat="1" ht="54.75" customHeight="1" x14ac:dyDescent="0.25">
      <c r="C19" s="124"/>
      <c r="D19" s="125"/>
      <c r="E19" s="126"/>
      <c r="F19" s="316">
        <f>SUM(F12:F18)</f>
        <v>48</v>
      </c>
      <c r="G19" s="322">
        <f>SUM(G12:G18)</f>
        <v>151</v>
      </c>
    </row>
    <row r="20" spans="3:26" ht="14.25" customHeight="1" x14ac:dyDescent="0.2">
      <c r="C20" s="127"/>
      <c r="D20" s="127"/>
    </row>
    <row r="21" spans="3:26" ht="14.25" customHeight="1" x14ac:dyDescent="0.2">
      <c r="C21" s="177"/>
      <c r="D21" s="177"/>
      <c r="E21" s="177"/>
      <c r="F21" s="177"/>
      <c r="G21" s="177"/>
    </row>
    <row r="22" spans="3:26" ht="14.25" customHeight="1" x14ac:dyDescent="0.2">
      <c r="H22" s="177"/>
      <c r="I22" s="177"/>
    </row>
    <row r="23" spans="3:26" ht="14.25" customHeight="1" x14ac:dyDescent="0.2"/>
    <row r="24" spans="3:26" ht="14.25" customHeight="1" x14ac:dyDescent="0.2"/>
    <row r="38" spans="4:4" x14ac:dyDescent="0.2">
      <c r="D38" s="34"/>
    </row>
    <row r="39" spans="4:4" x14ac:dyDescent="0.2">
      <c r="D39" s="34"/>
    </row>
    <row r="40" spans="4:4" x14ac:dyDescent="0.2">
      <c r="D40" s="34"/>
    </row>
    <row r="41" spans="4:4" x14ac:dyDescent="0.2">
      <c r="D41" s="34"/>
    </row>
    <row r="42" spans="4:4" x14ac:dyDescent="0.2">
      <c r="D42" s="34"/>
    </row>
    <row r="43" spans="4:4" x14ac:dyDescent="0.2">
      <c r="D43" s="34"/>
    </row>
    <row r="44" spans="4:4" x14ac:dyDescent="0.2">
      <c r="D44" s="34"/>
    </row>
    <row r="45" spans="4:4" x14ac:dyDescent="0.2">
      <c r="D45" s="34"/>
    </row>
    <row r="46" spans="4:4" x14ac:dyDescent="0.2">
      <c r="D46" s="34"/>
    </row>
    <row r="47" spans="4:4" x14ac:dyDescent="0.2">
      <c r="D47" s="34"/>
    </row>
    <row r="48" spans="4:4" x14ac:dyDescent="0.2">
      <c r="D48" s="34"/>
    </row>
    <row r="49" spans="4:4" x14ac:dyDescent="0.2">
      <c r="D49" s="34"/>
    </row>
    <row r="50" spans="4:4" x14ac:dyDescent="0.2">
      <c r="D50" s="34"/>
    </row>
    <row r="51" spans="4:4" x14ac:dyDescent="0.2">
      <c r="D51" s="34"/>
    </row>
    <row r="52" spans="4:4" x14ac:dyDescent="0.2">
      <c r="D52" s="34"/>
    </row>
    <row r="53" spans="4:4" x14ac:dyDescent="0.2">
      <c r="D53" s="34"/>
    </row>
    <row r="54" spans="4:4" x14ac:dyDescent="0.2">
      <c r="D54" s="34"/>
    </row>
    <row r="55" spans="4:4" x14ac:dyDescent="0.2">
      <c r="D55" s="34"/>
    </row>
    <row r="56" spans="4:4" x14ac:dyDescent="0.2">
      <c r="D56" s="34"/>
    </row>
    <row r="57" spans="4:4" x14ac:dyDescent="0.2">
      <c r="D57" s="34"/>
    </row>
    <row r="58" spans="4:4" x14ac:dyDescent="0.2">
      <c r="D58" s="34"/>
    </row>
    <row r="59" spans="4:4" x14ac:dyDescent="0.2">
      <c r="D59" s="34"/>
    </row>
    <row r="60" spans="4:4" x14ac:dyDescent="0.2">
      <c r="D60" s="34"/>
    </row>
    <row r="61" spans="4:4" x14ac:dyDescent="0.2">
      <c r="D61" s="34"/>
    </row>
    <row r="62" spans="4:4" x14ac:dyDescent="0.2">
      <c r="D62" s="34"/>
    </row>
    <row r="63" spans="4:4" x14ac:dyDescent="0.2">
      <c r="D63" s="34"/>
    </row>
    <row r="64" spans="4:4" x14ac:dyDescent="0.2">
      <c r="D64" s="34"/>
    </row>
  </sheetData>
  <sheetProtection formatCells="0" formatColumns="0" formatRows="0" insertColumns="0" insertRows="0" insertHyperlinks="0" deleteColumns="0" deleteRows="0" sort="0" autoFilter="0" pivotTables="0"/>
  <mergeCells count="10">
    <mergeCell ref="C12:C14"/>
    <mergeCell ref="C15:C16"/>
    <mergeCell ref="C17:C18"/>
    <mergeCell ref="C3:G3"/>
    <mergeCell ref="C4:G4"/>
    <mergeCell ref="C5:G5"/>
    <mergeCell ref="C7:F9"/>
    <mergeCell ref="C11:D11"/>
    <mergeCell ref="F11:G11"/>
    <mergeCell ref="C6:E6"/>
  </mergeCells>
  <pageMargins left="0.7" right="0.7" top="0.75" bottom="0.75" header="0.3" footer="0.3"/>
  <pageSetup paperSize="9" scale="48" orientation="portrait" horizontalDpi="300" verticalDpi="300" r:id="rId1"/>
  <colBreaks count="1" manualBreakCount="1">
    <brk id="8" max="1048575" man="1"/>
  </colBreaks>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5" tint="-0.24988555558946501"/>
  </sheetPr>
  <dimension ref="B1:AO63"/>
  <sheetViews>
    <sheetView showGridLines="0" showRowColHeaders="0" zoomScale="80" zoomScaleNormal="80" zoomScaleSheetLayoutView="90" workbookViewId="0">
      <pane ySplit="8" topLeftCell="A9" activePane="bottomLeft" state="frozen"/>
      <selection pane="bottomLeft" activeCell="C6" sqref="C6:S6"/>
    </sheetView>
  </sheetViews>
  <sheetFormatPr defaultRowHeight="15" outlineLevelCol="1" x14ac:dyDescent="0.25"/>
  <cols>
    <col min="1" max="1" width="2" style="163" customWidth="1"/>
    <col min="2" max="2" width="6.7109375" style="163" customWidth="1"/>
    <col min="3" max="3" width="65.85546875" style="163" customWidth="1"/>
    <col min="4" max="4" width="2.85546875" style="139" customWidth="1" outlineLevel="1"/>
    <col min="5" max="5" width="7.28515625" style="163" customWidth="1" outlineLevel="1"/>
    <col min="6" max="6" width="3.140625" style="163" customWidth="1" outlineLevel="1" collapsed="1"/>
    <col min="7" max="7" width="5.7109375" style="163" customWidth="1" outlineLevel="1"/>
    <col min="8" max="8" width="2.5703125" style="163" customWidth="1"/>
    <col min="9" max="11" width="4.42578125" style="163" hidden="1" customWidth="1"/>
    <col min="12" max="13" width="4" style="163" customWidth="1"/>
    <col min="14" max="14" width="3.28515625" style="163" customWidth="1"/>
    <col min="15" max="15" width="4.42578125" style="163" customWidth="1"/>
    <col min="16" max="16" width="4.140625" style="163" customWidth="1"/>
    <col min="17" max="17" width="3.42578125" style="163" customWidth="1"/>
    <col min="18" max="18" width="3.7109375" style="163" customWidth="1"/>
    <col min="19" max="19" width="6.140625" style="163" customWidth="1"/>
    <col min="20" max="20" width="13.28515625" style="163" customWidth="1"/>
    <col min="21" max="21" width="8.28515625" style="163" hidden="1" customWidth="1"/>
    <col min="22" max="22" width="9.140625" style="163" hidden="1" customWidth="1"/>
    <col min="23" max="23" width="10.42578125" style="163" hidden="1" customWidth="1"/>
    <col min="24" max="24" width="9.5703125" style="163" hidden="1" customWidth="1"/>
    <col min="25" max="25" width="6.28515625" style="163" customWidth="1"/>
    <col min="26" max="26" width="13.7109375" style="163" customWidth="1"/>
    <col min="27" max="27" width="19.28515625" style="163" customWidth="1"/>
    <col min="28" max="28" width="15.140625" style="163" customWidth="1"/>
    <col min="29" max="29" width="9.140625" style="163"/>
    <col min="30" max="30" width="51.7109375" style="163" customWidth="1"/>
    <col min="31" max="31" width="9.140625" style="163"/>
    <col min="32" max="32" width="13.28515625" style="163" customWidth="1"/>
    <col min="33" max="16384" width="9.140625" style="163"/>
  </cols>
  <sheetData>
    <row r="1" spans="2:39" ht="28.5" customHeight="1" x14ac:dyDescent="0.25">
      <c r="B1" s="363" t="s">
        <v>32</v>
      </c>
      <c r="C1" s="363"/>
      <c r="D1" s="363"/>
      <c r="E1" s="363"/>
      <c r="F1" s="363"/>
      <c r="G1" s="363"/>
      <c r="H1" s="363"/>
      <c r="I1" s="363"/>
      <c r="J1" s="363"/>
      <c r="K1" s="363"/>
      <c r="L1" s="363"/>
      <c r="M1" s="363"/>
      <c r="N1" s="363"/>
      <c r="O1" s="363"/>
      <c r="P1" s="363"/>
      <c r="Q1" s="363"/>
      <c r="R1" s="363"/>
      <c r="S1" s="363"/>
      <c r="T1" s="363"/>
      <c r="U1" s="363"/>
      <c r="V1" s="363"/>
      <c r="W1" s="363"/>
      <c r="X1" s="363"/>
      <c r="Y1" s="363"/>
      <c r="Z1" s="363"/>
      <c r="AA1" s="363"/>
    </row>
    <row r="2" spans="2:39" x14ac:dyDescent="0.25">
      <c r="B2" s="186"/>
      <c r="C2" s="186" t="s">
        <v>1547</v>
      </c>
      <c r="D2" s="186"/>
      <c r="E2" s="186"/>
      <c r="F2" s="186"/>
      <c r="G2" s="186"/>
      <c r="H2" s="186"/>
      <c r="I2" s="186"/>
      <c r="J2" s="186"/>
      <c r="K2" s="186"/>
      <c r="L2" s="186"/>
      <c r="M2" s="186"/>
      <c r="N2" s="186"/>
      <c r="O2" s="186"/>
      <c r="P2" s="186"/>
      <c r="Q2" s="186"/>
      <c r="R2" s="186"/>
      <c r="S2" s="186"/>
      <c r="T2" s="186"/>
      <c r="U2" s="186"/>
      <c r="V2" s="186"/>
      <c r="W2" s="186"/>
      <c r="X2" s="186"/>
      <c r="Y2" s="186"/>
    </row>
    <row r="3" spans="2:39" x14ac:dyDescent="0.25">
      <c r="B3" s="186"/>
      <c r="C3" s="186" t="s">
        <v>1548</v>
      </c>
      <c r="D3" s="186"/>
      <c r="E3" s="186"/>
      <c r="F3" s="186"/>
      <c r="G3" s="186"/>
      <c r="H3" s="186"/>
      <c r="I3" s="186"/>
      <c r="J3" s="186"/>
      <c r="K3" s="186"/>
      <c r="L3" s="186"/>
      <c r="M3" s="186"/>
      <c r="N3" s="186"/>
      <c r="O3" s="186"/>
      <c r="P3" s="186"/>
      <c r="Q3" s="186"/>
      <c r="R3" s="186"/>
      <c r="S3" s="186"/>
      <c r="T3"/>
      <c r="U3"/>
      <c r="V3"/>
      <c r="W3"/>
      <c r="X3"/>
      <c r="Y3"/>
    </row>
    <row r="4" spans="2:39" x14ac:dyDescent="0.25">
      <c r="B4" s="161"/>
      <c r="C4" s="162"/>
      <c r="D4" s="162"/>
      <c r="E4" s="162"/>
      <c r="F4" s="162"/>
      <c r="G4" s="162"/>
      <c r="H4" s="162"/>
      <c r="I4" s="162"/>
      <c r="J4" s="162"/>
      <c r="K4" s="162"/>
      <c r="L4" s="162"/>
      <c r="M4" s="162"/>
      <c r="N4" s="162"/>
      <c r="O4" s="162"/>
      <c r="P4" s="162"/>
      <c r="Q4" s="162"/>
      <c r="R4" s="162"/>
      <c r="S4" s="162"/>
      <c r="T4"/>
      <c r="U4"/>
      <c r="V4"/>
      <c r="W4"/>
      <c r="X4"/>
      <c r="Y4"/>
    </row>
    <row r="5" spans="2:39" s="166" customFormat="1" ht="14.25" customHeight="1" x14ac:dyDescent="0.25">
      <c r="B5" s="187"/>
      <c r="C5" s="346"/>
      <c r="D5" s="187"/>
      <c r="E5" s="187"/>
      <c r="F5" s="187"/>
      <c r="G5" s="187"/>
      <c r="H5" s="187"/>
      <c r="I5" s="187"/>
      <c r="J5" s="187"/>
      <c r="K5" s="187"/>
      <c r="L5" s="364"/>
      <c r="M5" s="364"/>
      <c r="N5" s="364"/>
      <c r="O5" s="364"/>
      <c r="P5" s="364"/>
      <c r="Q5" s="364"/>
      <c r="R5" s="364"/>
      <c r="S5" s="364"/>
      <c r="T5" s="364"/>
      <c r="U5" s="364"/>
      <c r="V5" s="364"/>
      <c r="W5" s="364"/>
      <c r="X5" s="364"/>
      <c r="Y5" s="364"/>
      <c r="Z5" s="364"/>
      <c r="AA5" s="364"/>
      <c r="AB5" s="364"/>
      <c r="AC5" s="364"/>
      <c r="AD5" s="364"/>
    </row>
    <row r="6" spans="2:39" s="166" customFormat="1" x14ac:dyDescent="0.25">
      <c r="B6" s="167"/>
      <c r="C6" s="453"/>
      <c r="D6" s="453"/>
      <c r="E6" s="453"/>
      <c r="F6" s="453"/>
      <c r="G6" s="453"/>
      <c r="H6" s="453"/>
      <c r="I6" s="453"/>
      <c r="J6" s="453"/>
      <c r="K6" s="453"/>
      <c r="L6" s="453"/>
      <c r="M6" s="453"/>
      <c r="N6" s="453"/>
      <c r="O6" s="453"/>
      <c r="P6" s="453"/>
      <c r="Q6" s="453"/>
      <c r="R6" s="453"/>
      <c r="S6" s="453"/>
      <c r="T6" s="167"/>
      <c r="U6" s="167"/>
      <c r="V6" s="167"/>
      <c r="W6" s="167"/>
      <c r="X6" s="167"/>
      <c r="Y6" s="167"/>
    </row>
    <row r="7" spans="2:39" s="166" customFormat="1" ht="37.5" customHeight="1" x14ac:dyDescent="0.25">
      <c r="B7" s="181"/>
      <c r="C7" s="356" t="s">
        <v>33</v>
      </c>
      <c r="D7" s="337"/>
      <c r="E7" s="359" t="s">
        <v>34</v>
      </c>
      <c r="F7" s="339"/>
      <c r="G7" s="359" t="s">
        <v>35</v>
      </c>
      <c r="I7" s="169"/>
      <c r="J7" s="361" t="s">
        <v>1694</v>
      </c>
      <c r="K7" s="362"/>
      <c r="L7" s="362"/>
      <c r="M7" s="362"/>
      <c r="N7" s="362"/>
      <c r="O7" s="362"/>
      <c r="P7" s="362"/>
      <c r="Q7" s="362"/>
      <c r="R7" s="362"/>
      <c r="S7" s="169"/>
      <c r="T7" s="360" t="s">
        <v>36</v>
      </c>
      <c r="U7" s="360"/>
      <c r="V7" s="360"/>
      <c r="W7" s="170"/>
      <c r="X7" s="170"/>
      <c r="Y7" s="170"/>
      <c r="Z7" s="170"/>
      <c r="AG7" s="356" t="s">
        <v>37</v>
      </c>
      <c r="AH7" s="356"/>
      <c r="AI7" s="356"/>
      <c r="AJ7" s="356"/>
      <c r="AK7" s="356"/>
      <c r="AL7" s="356"/>
      <c r="AM7" s="356"/>
    </row>
    <row r="8" spans="2:39" s="166" customFormat="1" ht="80.25" customHeight="1" x14ac:dyDescent="0.25">
      <c r="B8" s="181"/>
      <c r="C8" s="356"/>
      <c r="D8" s="337"/>
      <c r="E8" s="359"/>
      <c r="F8" s="340"/>
      <c r="G8" s="359"/>
      <c r="J8" s="172" t="s">
        <v>150</v>
      </c>
      <c r="K8" s="172" t="s">
        <v>151</v>
      </c>
      <c r="L8" s="192">
        <v>0</v>
      </c>
      <c r="M8" s="192">
        <v>0.2</v>
      </c>
      <c r="N8" s="192">
        <v>0.4</v>
      </c>
      <c r="O8" s="192">
        <v>0.6</v>
      </c>
      <c r="P8" s="192">
        <v>0.8</v>
      </c>
      <c r="Q8" s="192">
        <v>1</v>
      </c>
      <c r="R8" s="193" t="s">
        <v>38</v>
      </c>
      <c r="T8" s="174"/>
      <c r="U8" s="174" t="s">
        <v>152</v>
      </c>
      <c r="V8" s="173" t="s">
        <v>153</v>
      </c>
      <c r="W8" s="171"/>
      <c r="Y8" s="171"/>
      <c r="AG8" s="356"/>
      <c r="AH8" s="356"/>
      <c r="AI8" s="356"/>
      <c r="AJ8" s="356"/>
      <c r="AK8" s="356"/>
      <c r="AL8" s="356"/>
      <c r="AM8" s="356"/>
    </row>
    <row r="9" spans="2:39" ht="42" customHeight="1" x14ac:dyDescent="0.25">
      <c r="H9" s="139"/>
      <c r="K9" s="45"/>
      <c r="L9" s="45"/>
      <c r="M9" s="45"/>
      <c r="N9" s="45"/>
      <c r="O9" s="45"/>
      <c r="P9" s="46"/>
      <c r="Q9" s="129"/>
      <c r="R9" s="130"/>
      <c r="T9" s="47"/>
      <c r="U9" s="47"/>
      <c r="V9" s="46"/>
      <c r="W9" s="163" t="s">
        <v>154</v>
      </c>
      <c r="X9" s="163" t="s">
        <v>155</v>
      </c>
      <c r="Z9" s="131" t="s">
        <v>39</v>
      </c>
    </row>
    <row r="10" spans="2:39" ht="49.5" customHeight="1" x14ac:dyDescent="0.25">
      <c r="B10" s="301">
        <v>1</v>
      </c>
      <c r="C10" s="153" t="s">
        <v>40</v>
      </c>
      <c r="D10" s="188"/>
      <c r="E10" s="277" t="s">
        <v>41</v>
      </c>
      <c r="F10" s="281"/>
      <c r="G10" s="281"/>
      <c r="H10" s="139"/>
      <c r="I10" s="165">
        <f>SUM(K10:K47)</f>
        <v>0</v>
      </c>
      <c r="J10" s="137">
        <f>SUM(L10:Q10)</f>
        <v>0</v>
      </c>
      <c r="K10" s="137">
        <f t="shared" ref="K10" si="0">SUM(L10:Q10)</f>
        <v>0</v>
      </c>
      <c r="L10" s="135"/>
      <c r="M10" s="135"/>
      <c r="N10" s="135"/>
      <c r="O10" s="135"/>
      <c r="P10" s="136"/>
      <c r="Q10" s="197"/>
      <c r="R10" s="136"/>
      <c r="T10" s="138" t="str">
        <f t="shared" ref="T10" si="1">IF(SUM(L10:Q10)=1,((L10*0)+(M10*20)+(N10*40)+(O10*60)+(P10*80)+(Q10*100)),"")</f>
        <v/>
      </c>
      <c r="U10" s="160" t="e">
        <f>1/$J$48</f>
        <v>#DIV/0!</v>
      </c>
      <c r="V10" s="140" t="e">
        <f t="shared" ref="V10" si="2">1/$K$48</f>
        <v>#DIV/0!</v>
      </c>
      <c r="W10" s="152" t="e">
        <f>IF(R10=1,0,T10*U10)</f>
        <v>#VALUE!</v>
      </c>
      <c r="X10" s="48" t="e">
        <f t="shared" ref="X10" si="3">IF(R10=1,0,T10*V10)</f>
        <v>#VALUE!</v>
      </c>
      <c r="Z10" s="355"/>
      <c r="AA10" s="355"/>
    </row>
    <row r="11" spans="2:39" ht="50.25" customHeight="1" x14ac:dyDescent="0.25">
      <c r="B11" s="301">
        <v>2</v>
      </c>
      <c r="C11" s="153" t="s">
        <v>42</v>
      </c>
      <c r="D11" s="188"/>
      <c r="E11" s="277" t="s">
        <v>43</v>
      </c>
      <c r="F11" s="281"/>
      <c r="G11" s="281"/>
      <c r="H11" s="139"/>
      <c r="I11" s="165"/>
      <c r="J11" s="137">
        <f>SUM(L11:Q11)</f>
        <v>0</v>
      </c>
      <c r="K11" s="137">
        <f t="shared" ref="K11" si="4">SUM(L11:Q11)</f>
        <v>0</v>
      </c>
      <c r="L11" s="135"/>
      <c r="M11" s="135"/>
      <c r="N11" s="135"/>
      <c r="O11" s="135"/>
      <c r="P11" s="136"/>
      <c r="Q11" s="135"/>
      <c r="R11" s="136"/>
      <c r="T11" s="138" t="str">
        <f t="shared" ref="T11" si="5">IF(SUM(L11:Q11)=1,((L11*0)+(M11*20)+(N11*40)+(O11*60)+(P11*80)+(Q11*100)),"")</f>
        <v/>
      </c>
      <c r="U11" s="160" t="e">
        <f>1/$J$48</f>
        <v>#DIV/0!</v>
      </c>
      <c r="V11" s="140" t="e">
        <f t="shared" ref="V11" si="6">1/$K$48</f>
        <v>#DIV/0!</v>
      </c>
      <c r="W11" s="152" t="e">
        <f>IF(R11=1,0,T11*U11)</f>
        <v>#VALUE!</v>
      </c>
      <c r="X11" s="48" t="e">
        <f t="shared" ref="X11" si="7">IF(R11=1,0,T11*V11)</f>
        <v>#VALUE!</v>
      </c>
      <c r="Z11" s="355"/>
      <c r="AA11" s="355"/>
    </row>
    <row r="12" spans="2:39" ht="51.75" customHeight="1" x14ac:dyDescent="0.25">
      <c r="B12" s="301">
        <v>3</v>
      </c>
      <c r="C12" s="153" t="s">
        <v>44</v>
      </c>
      <c r="D12" s="188"/>
      <c r="E12" s="277" t="s">
        <v>45</v>
      </c>
      <c r="F12" s="281"/>
      <c r="G12" s="278" t="s">
        <v>46</v>
      </c>
      <c r="H12" s="132"/>
      <c r="I12" s="165"/>
      <c r="J12" s="137">
        <f>SUM(L12:Q12)</f>
        <v>0</v>
      </c>
      <c r="K12" s="137">
        <f t="shared" ref="K12:K47" si="8">SUM(L12:Q12)</f>
        <v>0</v>
      </c>
      <c r="L12" s="135"/>
      <c r="M12" s="135"/>
      <c r="N12" s="135"/>
      <c r="O12" s="135"/>
      <c r="P12" s="136"/>
      <c r="Q12" s="135"/>
      <c r="R12" s="136"/>
      <c r="T12" s="138" t="str">
        <f t="shared" ref="T12:T47" si="9">IF(SUM(L12:Q12)=1,((L12*0)+(M12*20)+(N12*40)+(O12*60)+(P12*80)+(Q12*100)),"")</f>
        <v/>
      </c>
      <c r="U12" s="160" t="e">
        <f>1/$J$48</f>
        <v>#DIV/0!</v>
      </c>
      <c r="V12" s="140" t="e">
        <f t="shared" ref="V12:V47" si="10">1/$K$48</f>
        <v>#DIV/0!</v>
      </c>
      <c r="W12" s="152" t="e">
        <f>IF(R12=1,0,T12*U12)</f>
        <v>#VALUE!</v>
      </c>
      <c r="X12" s="48" t="e">
        <f t="shared" ref="X12:X47" si="11">IF(R12=1,0,T12*V12)</f>
        <v>#VALUE!</v>
      </c>
      <c r="Z12" s="355"/>
      <c r="AA12" s="355"/>
      <c r="AG12" s="357" t="s">
        <v>1549</v>
      </c>
      <c r="AH12" s="357"/>
      <c r="AI12" s="357"/>
      <c r="AJ12" s="357"/>
      <c r="AK12" s="357"/>
      <c r="AL12" s="357"/>
    </row>
    <row r="13" spans="2:39" ht="52.5" customHeight="1" x14ac:dyDescent="0.25">
      <c r="B13" s="301" t="s">
        <v>47</v>
      </c>
      <c r="C13" s="155" t="s">
        <v>48</v>
      </c>
      <c r="D13" s="189"/>
      <c r="E13" s="277" t="s">
        <v>49</v>
      </c>
      <c r="F13" s="279"/>
      <c r="G13" s="278" t="s">
        <v>50</v>
      </c>
      <c r="H13" s="139"/>
      <c r="I13" s="165"/>
      <c r="J13" s="165"/>
      <c r="K13" s="137">
        <f t="shared" si="8"/>
        <v>0</v>
      </c>
      <c r="L13" s="135"/>
      <c r="M13" s="135"/>
      <c r="N13" s="135"/>
      <c r="O13" s="135"/>
      <c r="P13" s="136"/>
      <c r="Q13" s="135"/>
      <c r="R13" s="136"/>
      <c r="T13" s="138" t="str">
        <f t="shared" si="9"/>
        <v/>
      </c>
      <c r="U13" s="160"/>
      <c r="V13" s="140" t="e">
        <f t="shared" si="10"/>
        <v>#DIV/0!</v>
      </c>
      <c r="W13" s="152"/>
      <c r="X13" s="48" t="e">
        <f t="shared" si="11"/>
        <v>#VALUE!</v>
      </c>
      <c r="Z13" s="355"/>
      <c r="AA13" s="355"/>
    </row>
    <row r="14" spans="2:39" ht="54" customHeight="1" x14ac:dyDescent="0.25">
      <c r="B14" s="301" t="s">
        <v>51</v>
      </c>
      <c r="C14" s="156" t="s">
        <v>52</v>
      </c>
      <c r="D14" s="189"/>
      <c r="E14" s="277" t="s">
        <v>53</v>
      </c>
      <c r="F14" s="279"/>
      <c r="G14" s="278"/>
      <c r="H14" s="128"/>
      <c r="I14" s="165"/>
      <c r="J14" s="165"/>
      <c r="K14" s="137">
        <f t="shared" si="8"/>
        <v>0</v>
      </c>
      <c r="L14" s="135"/>
      <c r="M14" s="135"/>
      <c r="N14" s="135"/>
      <c r="O14" s="135"/>
      <c r="P14" s="136"/>
      <c r="Q14" s="135"/>
      <c r="R14" s="136"/>
      <c r="T14" s="138" t="str">
        <f t="shared" si="9"/>
        <v/>
      </c>
      <c r="U14" s="160"/>
      <c r="V14" s="140" t="e">
        <f t="shared" si="10"/>
        <v>#DIV/0!</v>
      </c>
      <c r="W14" s="152"/>
      <c r="X14" s="48" t="e">
        <f t="shared" si="11"/>
        <v>#VALUE!</v>
      </c>
      <c r="Z14" s="355"/>
      <c r="AA14" s="355"/>
      <c r="AG14" s="357" t="s">
        <v>1550</v>
      </c>
      <c r="AH14" s="357"/>
      <c r="AI14" s="357"/>
      <c r="AJ14" s="357"/>
      <c r="AK14" s="357"/>
      <c r="AL14" s="357"/>
    </row>
    <row r="15" spans="2:39" ht="62.25" customHeight="1" x14ac:dyDescent="0.25">
      <c r="B15" s="301" t="s">
        <v>54</v>
      </c>
      <c r="C15" s="157" t="s">
        <v>55</v>
      </c>
      <c r="D15" s="189"/>
      <c r="E15" s="277" t="s">
        <v>56</v>
      </c>
      <c r="F15" s="279"/>
      <c r="G15" s="279"/>
      <c r="H15" s="128"/>
      <c r="I15" s="165"/>
      <c r="J15" s="165"/>
      <c r="K15" s="137">
        <f t="shared" si="8"/>
        <v>0</v>
      </c>
      <c r="L15" s="135"/>
      <c r="M15" s="135"/>
      <c r="N15" s="135"/>
      <c r="O15" s="135"/>
      <c r="P15" s="136"/>
      <c r="Q15" s="135"/>
      <c r="R15" s="136"/>
      <c r="T15" s="138" t="str">
        <f t="shared" si="9"/>
        <v/>
      </c>
      <c r="U15" s="160"/>
      <c r="V15" s="140" t="e">
        <f t="shared" si="10"/>
        <v>#DIV/0!</v>
      </c>
      <c r="W15" s="152"/>
      <c r="X15" s="48" t="e">
        <f t="shared" si="11"/>
        <v>#VALUE!</v>
      </c>
      <c r="Z15" s="355"/>
      <c r="AA15" s="355"/>
      <c r="AG15" s="358" t="s">
        <v>1551</v>
      </c>
      <c r="AH15" s="358"/>
      <c r="AI15" s="358"/>
      <c r="AJ15" s="358"/>
      <c r="AK15" s="358"/>
      <c r="AL15" s="358"/>
      <c r="AM15" s="358"/>
    </row>
    <row r="16" spans="2:39" ht="61.5" customHeight="1" x14ac:dyDescent="0.25">
      <c r="B16" s="301">
        <v>4</v>
      </c>
      <c r="C16" s="154" t="s">
        <v>57</v>
      </c>
      <c r="D16" s="189"/>
      <c r="E16" s="277" t="s">
        <v>58</v>
      </c>
      <c r="F16" s="279"/>
      <c r="G16" s="279"/>
      <c r="H16" s="128"/>
      <c r="I16" s="165"/>
      <c r="J16" s="137">
        <f>SUM(L16:Q16)</f>
        <v>0</v>
      </c>
      <c r="K16" s="137">
        <f t="shared" si="8"/>
        <v>0</v>
      </c>
      <c r="L16" s="135"/>
      <c r="M16" s="135"/>
      <c r="N16" s="135"/>
      <c r="O16" s="135"/>
      <c r="P16" s="136"/>
      <c r="Q16" s="135"/>
      <c r="R16" s="136"/>
      <c r="T16" s="138" t="str">
        <f t="shared" si="9"/>
        <v/>
      </c>
      <c r="U16" s="160" t="e">
        <f>1/$J$48</f>
        <v>#DIV/0!</v>
      </c>
      <c r="V16" s="140" t="e">
        <f t="shared" si="10"/>
        <v>#DIV/0!</v>
      </c>
      <c r="W16" s="152" t="e">
        <f>IF(R16=1,0,T16*U16)</f>
        <v>#VALUE!</v>
      </c>
      <c r="X16" s="48" t="e">
        <f t="shared" si="11"/>
        <v>#VALUE!</v>
      </c>
      <c r="Z16" s="355"/>
      <c r="AA16" s="355"/>
      <c r="AG16" s="345"/>
      <c r="AH16" s="345"/>
      <c r="AI16" s="345"/>
      <c r="AJ16" s="345"/>
      <c r="AK16" s="345"/>
      <c r="AL16" s="345"/>
      <c r="AM16" s="345"/>
    </row>
    <row r="17" spans="2:39" ht="55.5" customHeight="1" x14ac:dyDescent="0.25">
      <c r="B17" s="301" t="s">
        <v>59</v>
      </c>
      <c r="C17" s="158" t="s">
        <v>60</v>
      </c>
      <c r="D17" s="189"/>
      <c r="E17" s="277" t="s">
        <v>61</v>
      </c>
      <c r="F17" s="279"/>
      <c r="G17" s="279"/>
      <c r="H17" s="128"/>
      <c r="I17" s="165"/>
      <c r="J17" s="165"/>
      <c r="K17" s="137">
        <f t="shared" si="8"/>
        <v>0</v>
      </c>
      <c r="L17" s="135"/>
      <c r="M17" s="135"/>
      <c r="N17" s="135"/>
      <c r="O17" s="135"/>
      <c r="P17" s="136"/>
      <c r="Q17" s="135"/>
      <c r="R17" s="136"/>
      <c r="T17" s="138" t="str">
        <f t="shared" si="9"/>
        <v/>
      </c>
      <c r="U17" s="160"/>
      <c r="V17" s="140" t="e">
        <f t="shared" si="10"/>
        <v>#DIV/0!</v>
      </c>
      <c r="W17" s="152"/>
      <c r="X17" s="48" t="e">
        <f t="shared" si="11"/>
        <v>#VALUE!</v>
      </c>
      <c r="Z17" s="355"/>
      <c r="AA17" s="355"/>
      <c r="AG17" s="345"/>
      <c r="AH17" s="345"/>
      <c r="AI17" s="345"/>
      <c r="AJ17" s="345"/>
      <c r="AK17" s="345"/>
      <c r="AL17" s="345"/>
      <c r="AM17" s="345"/>
    </row>
    <row r="18" spans="2:39" ht="61.5" customHeight="1" x14ac:dyDescent="0.25">
      <c r="B18" s="301">
        <v>5</v>
      </c>
      <c r="C18" s="153" t="s">
        <v>62</v>
      </c>
      <c r="D18" s="188"/>
      <c r="E18" s="277" t="s">
        <v>63</v>
      </c>
      <c r="F18" s="281"/>
      <c r="G18" s="281"/>
      <c r="H18" s="139"/>
      <c r="I18" s="165"/>
      <c r="J18" s="137">
        <f>SUM(L18:Q18)</f>
        <v>0</v>
      </c>
      <c r="K18" s="137">
        <f t="shared" si="8"/>
        <v>0</v>
      </c>
      <c r="L18" s="135"/>
      <c r="M18" s="135"/>
      <c r="N18" s="135"/>
      <c r="O18" s="135"/>
      <c r="P18" s="136"/>
      <c r="Q18" s="135"/>
      <c r="R18" s="136"/>
      <c r="T18" s="138" t="str">
        <f t="shared" si="9"/>
        <v/>
      </c>
      <c r="U18" s="160" t="e">
        <f>1/$J$48</f>
        <v>#DIV/0!</v>
      </c>
      <c r="V18" s="140" t="e">
        <f t="shared" si="10"/>
        <v>#DIV/0!</v>
      </c>
      <c r="W18" s="152" t="e">
        <f>IF(R18=1,0,T18*U18)</f>
        <v>#VALUE!</v>
      </c>
      <c r="X18" s="48" t="e">
        <f t="shared" si="11"/>
        <v>#VALUE!</v>
      </c>
      <c r="Z18" s="355"/>
      <c r="AA18" s="355"/>
      <c r="AG18" s="357" t="s">
        <v>1552</v>
      </c>
      <c r="AH18" s="357"/>
      <c r="AI18" s="357"/>
      <c r="AJ18" s="357"/>
      <c r="AK18" s="357"/>
      <c r="AL18" s="357"/>
      <c r="AM18" s="357"/>
    </row>
    <row r="19" spans="2:39" ht="58.5" customHeight="1" x14ac:dyDescent="0.25">
      <c r="B19" s="301" t="s">
        <v>64</v>
      </c>
      <c r="C19" s="300" t="s">
        <v>65</v>
      </c>
      <c r="D19" s="189"/>
      <c r="E19" s="277" t="s">
        <v>66</v>
      </c>
      <c r="F19" s="279"/>
      <c r="G19" s="279"/>
      <c r="H19" s="139"/>
      <c r="I19" s="165"/>
      <c r="J19" s="165"/>
      <c r="K19" s="137">
        <f t="shared" si="8"/>
        <v>0</v>
      </c>
      <c r="L19" s="135"/>
      <c r="M19" s="135"/>
      <c r="N19" s="135"/>
      <c r="O19" s="135"/>
      <c r="P19" s="136"/>
      <c r="Q19" s="135"/>
      <c r="R19" s="136"/>
      <c r="T19" s="138" t="str">
        <f t="shared" si="9"/>
        <v/>
      </c>
      <c r="U19" s="160"/>
      <c r="V19" s="140" t="e">
        <f t="shared" si="10"/>
        <v>#DIV/0!</v>
      </c>
      <c r="W19" s="152"/>
      <c r="X19" s="48" t="e">
        <f t="shared" si="11"/>
        <v>#VALUE!</v>
      </c>
      <c r="Z19" s="355"/>
      <c r="AA19" s="355"/>
      <c r="AG19" s="357" t="s">
        <v>1553</v>
      </c>
      <c r="AH19" s="357"/>
      <c r="AI19" s="357"/>
      <c r="AJ19" s="357"/>
      <c r="AK19" s="357"/>
      <c r="AL19" s="357"/>
      <c r="AM19" s="357"/>
    </row>
    <row r="20" spans="2:39" ht="53.25" customHeight="1" x14ac:dyDescent="0.25">
      <c r="B20" s="301" t="s">
        <v>67</v>
      </c>
      <c r="C20" s="156" t="s">
        <v>68</v>
      </c>
      <c r="D20" s="189"/>
      <c r="E20" s="279" t="s">
        <v>69</v>
      </c>
      <c r="F20" s="279"/>
      <c r="G20" s="279"/>
      <c r="I20" s="165"/>
      <c r="J20" s="165"/>
      <c r="K20" s="137">
        <f t="shared" si="8"/>
        <v>0</v>
      </c>
      <c r="L20" s="135"/>
      <c r="M20" s="135"/>
      <c r="N20" s="135"/>
      <c r="O20" s="135"/>
      <c r="P20" s="136"/>
      <c r="Q20" s="135"/>
      <c r="R20" s="136"/>
      <c r="T20" s="138" t="str">
        <f t="shared" si="9"/>
        <v/>
      </c>
      <c r="U20" s="160"/>
      <c r="V20" s="140" t="e">
        <f t="shared" si="10"/>
        <v>#DIV/0!</v>
      </c>
      <c r="W20" s="152"/>
      <c r="X20" s="48" t="e">
        <f t="shared" si="11"/>
        <v>#VALUE!</v>
      </c>
      <c r="Z20" s="355"/>
      <c r="AA20" s="355"/>
      <c r="AG20" s="357" t="s">
        <v>1554</v>
      </c>
      <c r="AH20" s="357"/>
      <c r="AI20" s="357"/>
      <c r="AJ20" s="357"/>
      <c r="AK20" s="357"/>
      <c r="AL20" s="357"/>
      <c r="AM20" s="357"/>
    </row>
    <row r="21" spans="2:39" ht="51" customHeight="1" x14ac:dyDescent="0.25">
      <c r="B21" s="301" t="s">
        <v>70</v>
      </c>
      <c r="C21" s="157" t="s">
        <v>71</v>
      </c>
      <c r="D21" s="189"/>
      <c r="E21" s="279" t="s">
        <v>72</v>
      </c>
      <c r="F21" s="279"/>
      <c r="G21" s="279"/>
      <c r="I21" s="165"/>
      <c r="J21" s="165"/>
      <c r="K21" s="137">
        <f t="shared" si="8"/>
        <v>0</v>
      </c>
      <c r="L21" s="135"/>
      <c r="M21" s="135"/>
      <c r="N21" s="135"/>
      <c r="O21" s="135"/>
      <c r="P21" s="136"/>
      <c r="Q21" s="135"/>
      <c r="R21" s="136"/>
      <c r="T21" s="138" t="str">
        <f t="shared" si="9"/>
        <v/>
      </c>
      <c r="U21" s="160"/>
      <c r="V21" s="140" t="e">
        <f t="shared" si="10"/>
        <v>#DIV/0!</v>
      </c>
      <c r="W21" s="152"/>
      <c r="X21" s="48" t="e">
        <f t="shared" si="11"/>
        <v>#VALUE!</v>
      </c>
      <c r="Z21" s="355"/>
      <c r="AA21" s="355"/>
      <c r="AG21" s="357" t="s">
        <v>1555</v>
      </c>
      <c r="AH21" s="357"/>
      <c r="AI21" s="357"/>
      <c r="AJ21" s="357"/>
      <c r="AK21" s="357"/>
      <c r="AL21" s="357"/>
      <c r="AM21" s="357"/>
    </row>
    <row r="22" spans="2:39" ht="47.25" customHeight="1" x14ac:dyDescent="0.25">
      <c r="B22" s="301">
        <v>6</v>
      </c>
      <c r="C22" s="154" t="s">
        <v>73</v>
      </c>
      <c r="D22" s="189"/>
      <c r="E22" s="277" t="s">
        <v>74</v>
      </c>
      <c r="F22" s="279"/>
      <c r="G22" s="279"/>
      <c r="H22" s="128"/>
      <c r="I22" s="165"/>
      <c r="J22" s="137">
        <f>SUM(L22:Q22)</f>
        <v>0</v>
      </c>
      <c r="K22" s="137">
        <f t="shared" si="8"/>
        <v>0</v>
      </c>
      <c r="L22" s="135"/>
      <c r="M22" s="135"/>
      <c r="N22" s="135"/>
      <c r="O22" s="135"/>
      <c r="P22" s="136"/>
      <c r="Q22" s="135"/>
      <c r="R22" s="136"/>
      <c r="T22" s="138" t="str">
        <f t="shared" si="9"/>
        <v/>
      </c>
      <c r="U22" s="160" t="e">
        <f>1/$J$48</f>
        <v>#DIV/0!</v>
      </c>
      <c r="V22" s="140" t="e">
        <f t="shared" si="10"/>
        <v>#DIV/0!</v>
      </c>
      <c r="W22" s="152" t="e">
        <f>IF(R22=1,0,T22*U22)</f>
        <v>#VALUE!</v>
      </c>
      <c r="X22" s="48" t="e">
        <f t="shared" si="11"/>
        <v>#VALUE!</v>
      </c>
      <c r="Z22" s="355"/>
      <c r="AA22" s="355"/>
      <c r="AG22" s="345"/>
      <c r="AH22" s="345"/>
      <c r="AI22" s="345"/>
      <c r="AJ22" s="345"/>
      <c r="AK22" s="345"/>
      <c r="AL22" s="345"/>
      <c r="AM22" s="345"/>
    </row>
    <row r="23" spans="2:39" ht="46.5" customHeight="1" x14ac:dyDescent="0.25">
      <c r="B23" s="301" t="s">
        <v>75</v>
      </c>
      <c r="C23" s="158" t="s">
        <v>76</v>
      </c>
      <c r="D23" s="189"/>
      <c r="E23" s="277" t="s">
        <v>77</v>
      </c>
      <c r="F23" s="279"/>
      <c r="G23" s="279"/>
      <c r="H23" s="132"/>
      <c r="I23" s="165"/>
      <c r="J23" s="165"/>
      <c r="K23" s="137">
        <f t="shared" si="8"/>
        <v>0</v>
      </c>
      <c r="L23" s="135"/>
      <c r="M23" s="135"/>
      <c r="N23" s="135"/>
      <c r="O23" s="135"/>
      <c r="P23" s="136"/>
      <c r="Q23" s="135"/>
      <c r="R23" s="136"/>
      <c r="T23" s="138" t="str">
        <f t="shared" si="9"/>
        <v/>
      </c>
      <c r="U23" s="160"/>
      <c r="V23" s="140" t="e">
        <f t="shared" si="10"/>
        <v>#DIV/0!</v>
      </c>
      <c r="W23" s="152"/>
      <c r="X23" s="48" t="e">
        <f t="shared" si="11"/>
        <v>#VALUE!</v>
      </c>
      <c r="Z23" s="355"/>
      <c r="AA23" s="355"/>
      <c r="AG23" s="357" t="s">
        <v>1556</v>
      </c>
      <c r="AH23" s="357"/>
      <c r="AI23" s="357"/>
      <c r="AJ23" s="357"/>
      <c r="AK23" s="357"/>
      <c r="AL23" s="357"/>
      <c r="AM23" s="357"/>
    </row>
    <row r="24" spans="2:39" ht="59.25" customHeight="1" x14ac:dyDescent="0.25">
      <c r="B24" s="301">
        <v>7</v>
      </c>
      <c r="C24" s="154" t="s">
        <v>78</v>
      </c>
      <c r="D24" s="189"/>
      <c r="E24" s="279" t="s">
        <v>79</v>
      </c>
      <c r="F24" s="279"/>
      <c r="G24" s="278" t="s">
        <v>80</v>
      </c>
      <c r="H24" s="128"/>
      <c r="I24" s="165"/>
      <c r="J24" s="137">
        <f>SUM(L24:Q24)</f>
        <v>0</v>
      </c>
      <c r="K24" s="137">
        <f t="shared" si="8"/>
        <v>0</v>
      </c>
      <c r="L24" s="135"/>
      <c r="M24" s="135"/>
      <c r="N24" s="135"/>
      <c r="O24" s="135"/>
      <c r="P24" s="136"/>
      <c r="Q24" s="135"/>
      <c r="R24" s="136"/>
      <c r="T24" s="138" t="str">
        <f t="shared" si="9"/>
        <v/>
      </c>
      <c r="U24" s="160" t="e">
        <f>1/$J$48</f>
        <v>#DIV/0!</v>
      </c>
      <c r="V24" s="140" t="e">
        <f t="shared" si="10"/>
        <v>#DIV/0!</v>
      </c>
      <c r="W24" s="199" t="e">
        <f>IF(R24=1,0,T24*U24)</f>
        <v>#VALUE!</v>
      </c>
      <c r="X24" s="48" t="e">
        <f t="shared" si="11"/>
        <v>#VALUE!</v>
      </c>
      <c r="Z24" s="355"/>
      <c r="AA24" s="355"/>
      <c r="AG24" s="357" t="s">
        <v>1557</v>
      </c>
      <c r="AH24" s="357"/>
      <c r="AI24" s="357"/>
      <c r="AJ24" s="357"/>
      <c r="AK24" s="357"/>
      <c r="AL24" s="357"/>
      <c r="AM24" s="357"/>
    </row>
    <row r="25" spans="2:39" ht="64.5" customHeight="1" x14ac:dyDescent="0.25">
      <c r="B25" s="301" t="s">
        <v>81</v>
      </c>
      <c r="C25" s="155" t="s">
        <v>82</v>
      </c>
      <c r="D25" s="189"/>
      <c r="E25" s="279" t="s">
        <v>83</v>
      </c>
      <c r="F25" s="279"/>
      <c r="G25" s="278" t="s">
        <v>84</v>
      </c>
      <c r="H25" s="128"/>
      <c r="I25" s="165"/>
      <c r="J25" s="165"/>
      <c r="K25" s="137">
        <f t="shared" si="8"/>
        <v>0</v>
      </c>
      <c r="L25" s="135"/>
      <c r="M25" s="135"/>
      <c r="N25" s="135"/>
      <c r="O25" s="135"/>
      <c r="P25" s="136"/>
      <c r="Q25" s="135"/>
      <c r="R25" s="136"/>
      <c r="T25" s="138" t="str">
        <f t="shared" si="9"/>
        <v/>
      </c>
      <c r="U25" s="160"/>
      <c r="V25" s="140" t="e">
        <f t="shared" si="10"/>
        <v>#DIV/0!</v>
      </c>
      <c r="W25" s="152"/>
      <c r="X25" s="48" t="e">
        <f t="shared" si="11"/>
        <v>#VALUE!</v>
      </c>
      <c r="Z25" s="355"/>
      <c r="AA25" s="355"/>
      <c r="AG25" s="357" t="s">
        <v>1558</v>
      </c>
      <c r="AH25" s="357"/>
      <c r="AI25" s="357"/>
      <c r="AJ25" s="357"/>
      <c r="AK25" s="357"/>
      <c r="AL25" s="357"/>
      <c r="AM25" s="357"/>
    </row>
    <row r="26" spans="2:39" ht="50.25" customHeight="1" x14ac:dyDescent="0.25">
      <c r="B26" s="301" t="s">
        <v>85</v>
      </c>
      <c r="C26" s="156" t="s">
        <v>86</v>
      </c>
      <c r="D26" s="189"/>
      <c r="E26" s="279" t="s">
        <v>87</v>
      </c>
      <c r="F26" s="279"/>
      <c r="G26" s="279"/>
      <c r="H26" s="128"/>
      <c r="I26" s="165"/>
      <c r="J26" s="165"/>
      <c r="K26" s="137">
        <f t="shared" si="8"/>
        <v>0</v>
      </c>
      <c r="L26" s="135"/>
      <c r="M26" s="135"/>
      <c r="N26" s="135"/>
      <c r="O26" s="135"/>
      <c r="P26" s="136"/>
      <c r="Q26" s="135"/>
      <c r="R26" s="136"/>
      <c r="T26" s="138" t="str">
        <f t="shared" si="9"/>
        <v/>
      </c>
      <c r="U26" s="160"/>
      <c r="V26" s="140" t="e">
        <f t="shared" si="10"/>
        <v>#DIV/0!</v>
      </c>
      <c r="W26" s="152"/>
      <c r="X26" s="48" t="e">
        <f t="shared" si="11"/>
        <v>#VALUE!</v>
      </c>
      <c r="Z26" s="355"/>
      <c r="AA26" s="355"/>
      <c r="AG26" s="357" t="s">
        <v>1559</v>
      </c>
      <c r="AH26" s="357"/>
      <c r="AI26" s="357"/>
      <c r="AJ26" s="357"/>
      <c r="AK26" s="357"/>
      <c r="AL26" s="357"/>
      <c r="AM26" s="357"/>
    </row>
    <row r="27" spans="2:39" ht="59.25" customHeight="1" x14ac:dyDescent="0.25">
      <c r="B27" s="301" t="s">
        <v>88</v>
      </c>
      <c r="C27" s="156" t="s">
        <v>89</v>
      </c>
      <c r="D27" s="189"/>
      <c r="E27" s="279" t="s">
        <v>90</v>
      </c>
      <c r="F27" s="279"/>
      <c r="G27" s="279"/>
      <c r="H27" s="128"/>
      <c r="I27" s="165"/>
      <c r="J27" s="165"/>
      <c r="K27" s="137">
        <f t="shared" si="8"/>
        <v>0</v>
      </c>
      <c r="L27" s="135"/>
      <c r="M27" s="135"/>
      <c r="N27" s="135"/>
      <c r="O27" s="135"/>
      <c r="P27" s="136"/>
      <c r="Q27" s="135"/>
      <c r="R27" s="136"/>
      <c r="T27" s="138" t="str">
        <f t="shared" si="9"/>
        <v/>
      </c>
      <c r="U27" s="160"/>
      <c r="V27" s="140" t="e">
        <f t="shared" si="10"/>
        <v>#DIV/0!</v>
      </c>
      <c r="W27" s="152"/>
      <c r="X27" s="48" t="e">
        <f t="shared" si="11"/>
        <v>#VALUE!</v>
      </c>
      <c r="Z27" s="355"/>
      <c r="AA27" s="355"/>
      <c r="AG27" s="357" t="s">
        <v>1560</v>
      </c>
      <c r="AH27" s="357"/>
      <c r="AI27" s="357"/>
      <c r="AJ27" s="357"/>
      <c r="AK27" s="357"/>
      <c r="AL27" s="357"/>
      <c r="AM27" s="357"/>
    </row>
    <row r="28" spans="2:39" ht="59.25" customHeight="1" x14ac:dyDescent="0.25">
      <c r="B28" s="301" t="s">
        <v>91</v>
      </c>
      <c r="C28" s="157" t="s">
        <v>92</v>
      </c>
      <c r="D28" s="189"/>
      <c r="E28" s="279" t="s">
        <v>93</v>
      </c>
      <c r="F28" s="279"/>
      <c r="G28" s="279"/>
      <c r="H28" s="128"/>
      <c r="I28" s="165"/>
      <c r="J28" s="165"/>
      <c r="K28" s="137">
        <f t="shared" si="8"/>
        <v>0</v>
      </c>
      <c r="L28" s="135"/>
      <c r="M28" s="135"/>
      <c r="N28" s="135"/>
      <c r="O28" s="135"/>
      <c r="P28" s="136"/>
      <c r="Q28" s="135"/>
      <c r="R28" s="136"/>
      <c r="T28" s="138" t="str">
        <f t="shared" si="9"/>
        <v/>
      </c>
      <c r="U28" s="160"/>
      <c r="V28" s="140" t="e">
        <f t="shared" si="10"/>
        <v>#DIV/0!</v>
      </c>
      <c r="W28" s="152"/>
      <c r="X28" s="48" t="e">
        <f t="shared" si="11"/>
        <v>#VALUE!</v>
      </c>
      <c r="Z28" s="355"/>
      <c r="AA28" s="355"/>
      <c r="AG28" s="358" t="s">
        <v>1561</v>
      </c>
      <c r="AH28" s="358"/>
      <c r="AI28" s="358"/>
      <c r="AJ28" s="358"/>
      <c r="AK28" s="358"/>
      <c r="AL28" s="358"/>
      <c r="AM28" s="358"/>
    </row>
    <row r="29" spans="2:39" ht="49.5" customHeight="1" x14ac:dyDescent="0.25">
      <c r="B29" s="301">
        <v>8</v>
      </c>
      <c r="C29" s="154" t="s">
        <v>94</v>
      </c>
      <c r="D29" s="189"/>
      <c r="E29" s="279" t="s">
        <v>95</v>
      </c>
      <c r="F29" s="279"/>
      <c r="G29" s="278" t="s">
        <v>96</v>
      </c>
      <c r="H29" s="128"/>
      <c r="I29" s="165"/>
      <c r="J29" s="137">
        <f>SUM(L29:Q29)</f>
        <v>0</v>
      </c>
      <c r="K29" s="137">
        <f t="shared" si="8"/>
        <v>0</v>
      </c>
      <c r="L29" s="135"/>
      <c r="M29" s="135"/>
      <c r="N29" s="135"/>
      <c r="O29" s="135"/>
      <c r="P29" s="136"/>
      <c r="Q29" s="135"/>
      <c r="R29" s="136"/>
      <c r="T29" s="138" t="str">
        <f t="shared" si="9"/>
        <v/>
      </c>
      <c r="U29" s="160" t="e">
        <f>1/$J$48</f>
        <v>#DIV/0!</v>
      </c>
      <c r="V29" s="140" t="e">
        <f t="shared" si="10"/>
        <v>#DIV/0!</v>
      </c>
      <c r="W29" s="199" t="e">
        <f>IF(R29=1,0,T29*U29)</f>
        <v>#VALUE!</v>
      </c>
      <c r="X29" s="48" t="e">
        <f t="shared" si="11"/>
        <v>#VALUE!</v>
      </c>
      <c r="Z29" s="355"/>
      <c r="AA29" s="355"/>
      <c r="AG29" s="357" t="s">
        <v>1562</v>
      </c>
      <c r="AH29" s="357"/>
      <c r="AI29" s="357"/>
      <c r="AJ29" s="357"/>
      <c r="AK29" s="357"/>
      <c r="AL29" s="357"/>
      <c r="AM29" s="357"/>
    </row>
    <row r="30" spans="2:39" ht="52.5" customHeight="1" x14ac:dyDescent="0.25">
      <c r="B30" s="301" t="s">
        <v>97</v>
      </c>
      <c r="C30" s="155" t="s">
        <v>98</v>
      </c>
      <c r="D30" s="189"/>
      <c r="E30" s="277" t="s">
        <v>99</v>
      </c>
      <c r="F30" s="279"/>
      <c r="G30" s="278" t="s">
        <v>100</v>
      </c>
      <c r="H30" s="128"/>
      <c r="I30" s="165"/>
      <c r="J30" s="165"/>
      <c r="K30" s="137">
        <f t="shared" si="8"/>
        <v>0</v>
      </c>
      <c r="L30" s="135"/>
      <c r="M30" s="135"/>
      <c r="N30" s="135"/>
      <c r="O30" s="135"/>
      <c r="P30" s="136"/>
      <c r="Q30" s="135"/>
      <c r="R30" s="136"/>
      <c r="T30" s="138" t="str">
        <f t="shared" si="9"/>
        <v/>
      </c>
      <c r="U30" s="160"/>
      <c r="V30" s="140" t="e">
        <f t="shared" si="10"/>
        <v>#DIV/0!</v>
      </c>
      <c r="W30" s="152"/>
      <c r="X30" s="48" t="e">
        <f t="shared" si="11"/>
        <v>#VALUE!</v>
      </c>
      <c r="Z30" s="355"/>
      <c r="AA30" s="355"/>
      <c r="AG30" s="357" t="s">
        <v>1563</v>
      </c>
      <c r="AH30" s="357"/>
      <c r="AI30" s="357"/>
      <c r="AJ30" s="357"/>
      <c r="AK30" s="357"/>
      <c r="AL30" s="357"/>
      <c r="AM30" s="357"/>
    </row>
    <row r="31" spans="2:39" ht="51.75" customHeight="1" x14ac:dyDescent="0.25">
      <c r="B31" s="301" t="s">
        <v>101</v>
      </c>
      <c r="C31" s="157" t="s">
        <v>102</v>
      </c>
      <c r="D31" s="189"/>
      <c r="E31" s="279" t="s">
        <v>103</v>
      </c>
      <c r="F31" s="279"/>
      <c r="G31" s="279"/>
      <c r="H31" s="128"/>
      <c r="I31" s="165"/>
      <c r="J31" s="165"/>
      <c r="K31" s="137">
        <f t="shared" si="8"/>
        <v>0</v>
      </c>
      <c r="L31" s="135"/>
      <c r="M31" s="135"/>
      <c r="N31" s="135"/>
      <c r="O31" s="135"/>
      <c r="P31" s="136"/>
      <c r="Q31" s="135"/>
      <c r="R31" s="136"/>
      <c r="T31" s="138" t="str">
        <f t="shared" si="9"/>
        <v/>
      </c>
      <c r="U31" s="160"/>
      <c r="V31" s="140" t="e">
        <f t="shared" si="10"/>
        <v>#DIV/0!</v>
      </c>
      <c r="W31" s="152"/>
      <c r="X31" s="48" t="e">
        <f t="shared" si="11"/>
        <v>#VALUE!</v>
      </c>
      <c r="Z31" s="355"/>
      <c r="AA31" s="355"/>
      <c r="AG31" s="357" t="s">
        <v>1564</v>
      </c>
      <c r="AH31" s="357"/>
      <c r="AI31" s="357"/>
      <c r="AJ31" s="357"/>
      <c r="AK31" s="357"/>
      <c r="AL31" s="357"/>
      <c r="AM31" s="357"/>
    </row>
    <row r="32" spans="2:39" ht="49.5" customHeight="1" x14ac:dyDescent="0.25">
      <c r="B32" s="301">
        <v>9</v>
      </c>
      <c r="C32" s="154" t="s">
        <v>104</v>
      </c>
      <c r="D32" s="189"/>
      <c r="E32" s="279" t="s">
        <v>105</v>
      </c>
      <c r="F32" s="279"/>
      <c r="G32" s="279"/>
      <c r="H32" s="133"/>
      <c r="I32" s="165"/>
      <c r="J32" s="137">
        <f>SUM(L32:Q32)</f>
        <v>0</v>
      </c>
      <c r="K32" s="137">
        <f t="shared" si="8"/>
        <v>0</v>
      </c>
      <c r="L32" s="135"/>
      <c r="M32" s="135"/>
      <c r="N32" s="135"/>
      <c r="O32" s="135"/>
      <c r="P32" s="136"/>
      <c r="Q32" s="135"/>
      <c r="R32" s="136"/>
      <c r="T32" s="138" t="str">
        <f t="shared" si="9"/>
        <v/>
      </c>
      <c r="U32" s="160" t="e">
        <f>1/$J$48</f>
        <v>#DIV/0!</v>
      </c>
      <c r="V32" s="140" t="e">
        <f t="shared" si="10"/>
        <v>#DIV/0!</v>
      </c>
      <c r="W32" s="199" t="e">
        <f>IF(R32=1,0,T32*U32)</f>
        <v>#VALUE!</v>
      </c>
      <c r="X32" s="48" t="e">
        <f t="shared" si="11"/>
        <v>#VALUE!</v>
      </c>
      <c r="Z32" s="355"/>
      <c r="AA32" s="355"/>
      <c r="AG32" s="345"/>
      <c r="AH32" s="345"/>
      <c r="AI32" s="345"/>
      <c r="AJ32" s="345"/>
      <c r="AK32" s="345"/>
      <c r="AL32" s="345"/>
      <c r="AM32" s="345"/>
    </row>
    <row r="33" spans="2:41" ht="62.25" customHeight="1" x14ac:dyDescent="0.25">
      <c r="B33" s="301" t="s">
        <v>106</v>
      </c>
      <c r="C33" s="155" t="s">
        <v>107</v>
      </c>
      <c r="D33" s="189"/>
      <c r="E33" s="279" t="s">
        <v>108</v>
      </c>
      <c r="F33" s="279"/>
      <c r="G33" s="278" t="s">
        <v>109</v>
      </c>
      <c r="H33" s="128"/>
      <c r="I33" s="165"/>
      <c r="J33" s="165"/>
      <c r="K33" s="137">
        <f t="shared" si="8"/>
        <v>0</v>
      </c>
      <c r="L33" s="135"/>
      <c r="M33" s="135"/>
      <c r="N33" s="135"/>
      <c r="O33" s="135"/>
      <c r="P33" s="136"/>
      <c r="Q33" s="135"/>
      <c r="R33" s="136"/>
      <c r="T33" s="138" t="str">
        <f t="shared" si="9"/>
        <v/>
      </c>
      <c r="U33" s="160"/>
      <c r="V33" s="140" t="e">
        <f t="shared" si="10"/>
        <v>#DIV/0!</v>
      </c>
      <c r="W33" s="152"/>
      <c r="X33" s="48" t="e">
        <f t="shared" si="11"/>
        <v>#VALUE!</v>
      </c>
      <c r="Z33" s="355"/>
      <c r="AA33" s="355"/>
      <c r="AG33" s="357" t="s">
        <v>1565</v>
      </c>
      <c r="AH33" s="357"/>
      <c r="AI33" s="357"/>
      <c r="AJ33" s="357"/>
      <c r="AK33" s="357"/>
      <c r="AL33" s="357"/>
      <c r="AM33" s="357"/>
    </row>
    <row r="34" spans="2:41" ht="50.25" customHeight="1" x14ac:dyDescent="0.25">
      <c r="B34" s="301" t="s">
        <v>110</v>
      </c>
      <c r="C34" s="157" t="s">
        <v>111</v>
      </c>
      <c r="D34" s="189"/>
      <c r="E34" s="279" t="s">
        <v>112</v>
      </c>
      <c r="F34" s="279"/>
      <c r="G34" s="279"/>
      <c r="H34" s="128"/>
      <c r="I34" s="165"/>
      <c r="J34" s="165"/>
      <c r="K34" s="137">
        <f t="shared" si="8"/>
        <v>0</v>
      </c>
      <c r="L34" s="135"/>
      <c r="M34" s="135"/>
      <c r="N34" s="135"/>
      <c r="O34" s="135"/>
      <c r="P34" s="136"/>
      <c r="Q34" s="135"/>
      <c r="R34" s="136"/>
      <c r="T34" s="138" t="str">
        <f t="shared" si="9"/>
        <v/>
      </c>
      <c r="U34" s="160"/>
      <c r="V34" s="140" t="e">
        <f t="shared" si="10"/>
        <v>#DIV/0!</v>
      </c>
      <c r="W34" s="152"/>
      <c r="X34" s="48" t="e">
        <f t="shared" si="11"/>
        <v>#VALUE!</v>
      </c>
      <c r="Z34" s="355"/>
      <c r="AA34" s="355"/>
      <c r="AG34" s="357" t="s">
        <v>1566</v>
      </c>
      <c r="AH34" s="357"/>
      <c r="AI34" s="357"/>
      <c r="AJ34" s="357"/>
      <c r="AK34" s="357"/>
      <c r="AL34" s="357"/>
      <c r="AM34" s="357"/>
    </row>
    <row r="35" spans="2:41" ht="60.75" customHeight="1" x14ac:dyDescent="0.25">
      <c r="B35" s="301">
        <v>10</v>
      </c>
      <c r="C35" s="154" t="s">
        <v>113</v>
      </c>
      <c r="D35" s="189"/>
      <c r="E35" s="279" t="s">
        <v>114</v>
      </c>
      <c r="F35" s="279"/>
      <c r="G35" s="279"/>
      <c r="H35" s="128"/>
      <c r="I35" s="165"/>
      <c r="J35" s="137">
        <f>SUM(L35:Q35)</f>
        <v>0</v>
      </c>
      <c r="K35" s="137">
        <f t="shared" si="8"/>
        <v>0</v>
      </c>
      <c r="L35" s="135"/>
      <c r="M35" s="135"/>
      <c r="N35" s="135"/>
      <c r="O35" s="135"/>
      <c r="P35" s="136"/>
      <c r="Q35" s="135"/>
      <c r="R35" s="136"/>
      <c r="T35" s="138" t="str">
        <f t="shared" si="9"/>
        <v/>
      </c>
      <c r="U35" s="160" t="e">
        <f>1/$J$48</f>
        <v>#DIV/0!</v>
      </c>
      <c r="V35" s="140" t="e">
        <f t="shared" si="10"/>
        <v>#DIV/0!</v>
      </c>
      <c r="W35" s="199" t="e">
        <f>IF(R35=1,0,T35*U35)</f>
        <v>#VALUE!</v>
      </c>
      <c r="X35" s="48" t="e">
        <f t="shared" si="11"/>
        <v>#VALUE!</v>
      </c>
      <c r="Z35" s="355"/>
      <c r="AA35" s="355"/>
      <c r="AG35" s="357" t="s">
        <v>1567</v>
      </c>
      <c r="AH35" s="357"/>
      <c r="AI35" s="357"/>
      <c r="AJ35" s="357"/>
      <c r="AK35" s="357"/>
      <c r="AL35" s="357"/>
      <c r="AM35" s="357"/>
    </row>
    <row r="36" spans="2:41" ht="48" customHeight="1" x14ac:dyDescent="0.25">
      <c r="B36" s="301">
        <v>11</v>
      </c>
      <c r="C36" s="154" t="s">
        <v>115</v>
      </c>
      <c r="D36" s="189"/>
      <c r="E36" s="279"/>
      <c r="F36" s="279"/>
      <c r="G36" s="279"/>
      <c r="H36" s="128"/>
      <c r="I36" s="165"/>
      <c r="J36" s="137">
        <f>SUM(L36:Q36)</f>
        <v>0</v>
      </c>
      <c r="K36" s="137">
        <f t="shared" si="8"/>
        <v>0</v>
      </c>
      <c r="L36" s="135"/>
      <c r="M36" s="135"/>
      <c r="N36" s="135"/>
      <c r="O36" s="135"/>
      <c r="P36" s="136"/>
      <c r="Q36" s="135"/>
      <c r="R36" s="136"/>
      <c r="T36" s="138" t="str">
        <f t="shared" si="9"/>
        <v/>
      </c>
      <c r="U36" s="160" t="e">
        <f>1/$J$48</f>
        <v>#DIV/0!</v>
      </c>
      <c r="V36" s="140" t="e">
        <f t="shared" si="10"/>
        <v>#DIV/0!</v>
      </c>
      <c r="W36" s="199" t="e">
        <f>IF(R36=1,0,T36*U36)</f>
        <v>#VALUE!</v>
      </c>
      <c r="X36" s="48" t="e">
        <f t="shared" si="11"/>
        <v>#VALUE!</v>
      </c>
      <c r="Z36" s="355"/>
      <c r="AA36" s="355"/>
      <c r="AG36" s="357" t="s">
        <v>1568</v>
      </c>
      <c r="AH36" s="357"/>
      <c r="AI36" s="357"/>
      <c r="AJ36" s="357"/>
      <c r="AK36" s="357"/>
      <c r="AL36" s="357"/>
      <c r="AM36" s="357"/>
    </row>
    <row r="37" spans="2:41" ht="50.25" customHeight="1" x14ac:dyDescent="0.25">
      <c r="B37" s="301">
        <v>12</v>
      </c>
      <c r="C37" s="154" t="s">
        <v>116</v>
      </c>
      <c r="D37" s="189"/>
      <c r="E37" s="279"/>
      <c r="F37" s="279"/>
      <c r="G37" s="279" t="s">
        <v>117</v>
      </c>
      <c r="H37" s="128"/>
      <c r="I37" s="165"/>
      <c r="J37" s="137">
        <f>SUM(L37:Q37)</f>
        <v>0</v>
      </c>
      <c r="K37" s="137">
        <f t="shared" si="8"/>
        <v>0</v>
      </c>
      <c r="L37" s="135"/>
      <c r="M37" s="135"/>
      <c r="N37" s="135"/>
      <c r="O37" s="135"/>
      <c r="P37" s="136"/>
      <c r="Q37" s="135"/>
      <c r="R37" s="136"/>
      <c r="T37" s="138" t="str">
        <f t="shared" si="9"/>
        <v/>
      </c>
      <c r="U37" s="160" t="e">
        <f>1/$J$48</f>
        <v>#DIV/0!</v>
      </c>
      <c r="V37" s="140" t="e">
        <f t="shared" si="10"/>
        <v>#DIV/0!</v>
      </c>
      <c r="W37" s="199" t="e">
        <f>IF(R37=1,0,T37*U37)</f>
        <v>#VALUE!</v>
      </c>
      <c r="X37" s="48" t="e">
        <f t="shared" si="11"/>
        <v>#VALUE!</v>
      </c>
      <c r="Z37" s="355"/>
      <c r="AA37" s="355"/>
      <c r="AG37" s="365" t="s">
        <v>1569</v>
      </c>
      <c r="AH37" s="365"/>
      <c r="AI37" s="365"/>
      <c r="AJ37" s="365"/>
      <c r="AK37" s="365"/>
      <c r="AL37" s="365"/>
      <c r="AM37" s="365"/>
      <c r="AO37" s="251"/>
    </row>
    <row r="38" spans="2:41" ht="60" customHeight="1" x14ac:dyDescent="0.25">
      <c r="B38" s="301">
        <v>13</v>
      </c>
      <c r="C38" s="154" t="s">
        <v>118</v>
      </c>
      <c r="D38" s="189"/>
      <c r="E38" s="279" t="s">
        <v>119</v>
      </c>
      <c r="F38" s="279"/>
      <c r="G38" s="278" t="s">
        <v>120</v>
      </c>
      <c r="H38" s="128"/>
      <c r="I38" s="165"/>
      <c r="J38" s="137">
        <f>SUM(L38:Q38)</f>
        <v>0</v>
      </c>
      <c r="K38" s="137">
        <f t="shared" si="8"/>
        <v>0</v>
      </c>
      <c r="L38" s="135"/>
      <c r="M38" s="135"/>
      <c r="N38" s="135"/>
      <c r="O38" s="135"/>
      <c r="P38" s="136"/>
      <c r="Q38" s="135"/>
      <c r="R38" s="136"/>
      <c r="T38" s="138" t="str">
        <f t="shared" si="9"/>
        <v/>
      </c>
      <c r="U38" s="160" t="e">
        <f>1/$J$48</f>
        <v>#DIV/0!</v>
      </c>
      <c r="V38" s="140" t="e">
        <f t="shared" si="10"/>
        <v>#DIV/0!</v>
      </c>
      <c r="W38" s="199" t="e">
        <f>IF(R38=1,0,T38*U38)</f>
        <v>#VALUE!</v>
      </c>
      <c r="X38" s="48" t="e">
        <f t="shared" si="11"/>
        <v>#VALUE!</v>
      </c>
      <c r="Z38" s="355"/>
      <c r="AA38" s="355"/>
      <c r="AG38" s="358" t="s">
        <v>1570</v>
      </c>
      <c r="AH38" s="358"/>
      <c r="AI38" s="358"/>
      <c r="AJ38" s="358"/>
      <c r="AK38" s="358"/>
      <c r="AL38" s="358"/>
      <c r="AM38" s="358"/>
    </row>
    <row r="39" spans="2:41" ht="45" customHeight="1" x14ac:dyDescent="0.25">
      <c r="B39" s="301" t="s">
        <v>121</v>
      </c>
      <c r="C39" s="155" t="s">
        <v>122</v>
      </c>
      <c r="D39" s="189"/>
      <c r="E39" s="279" t="s">
        <v>123</v>
      </c>
      <c r="F39" s="279"/>
      <c r="G39" s="279"/>
      <c r="H39" s="128"/>
      <c r="I39" s="165"/>
      <c r="J39" s="165"/>
      <c r="K39" s="137">
        <f t="shared" si="8"/>
        <v>0</v>
      </c>
      <c r="L39" s="135"/>
      <c r="M39" s="135"/>
      <c r="N39" s="135"/>
      <c r="O39" s="135"/>
      <c r="P39" s="136"/>
      <c r="Q39" s="135"/>
      <c r="R39" s="136"/>
      <c r="T39" s="138" t="str">
        <f t="shared" si="9"/>
        <v/>
      </c>
      <c r="U39" s="160"/>
      <c r="V39" s="140" t="e">
        <f t="shared" si="10"/>
        <v>#DIV/0!</v>
      </c>
      <c r="W39" s="152"/>
      <c r="X39" s="48" t="e">
        <f t="shared" si="11"/>
        <v>#VALUE!</v>
      </c>
      <c r="Z39" s="355"/>
      <c r="AA39" s="355"/>
      <c r="AG39" s="357" t="s">
        <v>1571</v>
      </c>
      <c r="AH39" s="357"/>
      <c r="AI39" s="357"/>
      <c r="AJ39" s="357"/>
      <c r="AK39" s="357"/>
      <c r="AL39" s="357"/>
      <c r="AM39" s="357"/>
    </row>
    <row r="40" spans="2:41" ht="51.75" customHeight="1" x14ac:dyDescent="0.25">
      <c r="B40" s="301" t="s">
        <v>124</v>
      </c>
      <c r="C40" s="156" t="s">
        <v>125</v>
      </c>
      <c r="D40" s="189"/>
      <c r="E40" s="279" t="s">
        <v>126</v>
      </c>
      <c r="F40" s="279"/>
      <c r="G40" s="279"/>
      <c r="H40" s="139"/>
      <c r="I40" s="165"/>
      <c r="J40" s="165"/>
      <c r="K40" s="137">
        <f t="shared" si="8"/>
        <v>0</v>
      </c>
      <c r="L40" s="135"/>
      <c r="M40" s="135"/>
      <c r="N40" s="135"/>
      <c r="O40" s="135"/>
      <c r="P40" s="136"/>
      <c r="Q40" s="135"/>
      <c r="R40" s="136"/>
      <c r="T40" s="138" t="str">
        <f t="shared" si="9"/>
        <v/>
      </c>
      <c r="U40" s="160"/>
      <c r="V40" s="140" t="e">
        <f t="shared" si="10"/>
        <v>#DIV/0!</v>
      </c>
      <c r="W40" s="152"/>
      <c r="X40" s="48" t="e">
        <f t="shared" si="11"/>
        <v>#VALUE!</v>
      </c>
      <c r="Z40" s="355"/>
      <c r="AA40" s="355"/>
      <c r="AG40" s="357" t="s">
        <v>1572</v>
      </c>
      <c r="AH40" s="357"/>
      <c r="AI40" s="357"/>
      <c r="AJ40" s="357"/>
      <c r="AK40" s="357"/>
      <c r="AL40" s="357"/>
      <c r="AM40" s="357"/>
    </row>
    <row r="41" spans="2:41" ht="51" customHeight="1" x14ac:dyDescent="0.25">
      <c r="B41" s="301" t="s">
        <v>127</v>
      </c>
      <c r="C41" s="156" t="s">
        <v>128</v>
      </c>
      <c r="D41" s="189"/>
      <c r="E41" s="279" t="s">
        <v>129</v>
      </c>
      <c r="F41" s="279"/>
      <c r="G41" s="279"/>
      <c r="H41" s="128"/>
      <c r="I41" s="165"/>
      <c r="J41" s="165"/>
      <c r="K41" s="137">
        <f t="shared" si="8"/>
        <v>0</v>
      </c>
      <c r="L41" s="135"/>
      <c r="M41" s="135"/>
      <c r="N41" s="135"/>
      <c r="O41" s="135"/>
      <c r="P41" s="136"/>
      <c r="Q41" s="135"/>
      <c r="R41" s="136"/>
      <c r="T41" s="138" t="str">
        <f t="shared" si="9"/>
        <v/>
      </c>
      <c r="U41" s="160"/>
      <c r="V41" s="140" t="e">
        <f t="shared" si="10"/>
        <v>#DIV/0!</v>
      </c>
      <c r="W41" s="152"/>
      <c r="X41" s="48" t="e">
        <f t="shared" si="11"/>
        <v>#VALUE!</v>
      </c>
      <c r="Z41" s="355"/>
      <c r="AA41" s="355"/>
      <c r="AG41" s="357" t="s">
        <v>1573</v>
      </c>
      <c r="AH41" s="357"/>
      <c r="AI41" s="357"/>
      <c r="AJ41" s="357"/>
      <c r="AK41" s="357"/>
      <c r="AL41" s="357"/>
      <c r="AM41" s="357"/>
    </row>
    <row r="42" spans="2:41" ht="46.5" customHeight="1" x14ac:dyDescent="0.25">
      <c r="B42" s="301" t="s">
        <v>130</v>
      </c>
      <c r="C42" s="156" t="s">
        <v>131</v>
      </c>
      <c r="D42" s="189"/>
      <c r="E42" s="279" t="s">
        <v>132</v>
      </c>
      <c r="F42" s="279"/>
      <c r="G42" s="279"/>
      <c r="H42" s="128"/>
      <c r="I42" s="165"/>
      <c r="J42" s="165"/>
      <c r="K42" s="137">
        <f t="shared" si="8"/>
        <v>0</v>
      </c>
      <c r="L42" s="135"/>
      <c r="M42" s="135"/>
      <c r="N42" s="135"/>
      <c r="O42" s="135"/>
      <c r="P42" s="136"/>
      <c r="Q42" s="135"/>
      <c r="R42" s="136"/>
      <c r="T42" s="138" t="str">
        <f t="shared" si="9"/>
        <v/>
      </c>
      <c r="U42" s="160"/>
      <c r="V42" s="140" t="e">
        <f t="shared" si="10"/>
        <v>#DIV/0!</v>
      </c>
      <c r="W42" s="152"/>
      <c r="X42" s="48" t="e">
        <f t="shared" si="11"/>
        <v>#VALUE!</v>
      </c>
      <c r="Z42" s="355"/>
      <c r="AA42" s="355"/>
      <c r="AG42" s="357" t="s">
        <v>1574</v>
      </c>
      <c r="AH42" s="357"/>
      <c r="AI42" s="357"/>
      <c r="AJ42" s="357"/>
      <c r="AK42" s="357"/>
      <c r="AL42" s="357"/>
      <c r="AM42" s="357"/>
    </row>
    <row r="43" spans="2:41" ht="50.25" customHeight="1" x14ac:dyDescent="0.25">
      <c r="B43" s="301" t="s">
        <v>133</v>
      </c>
      <c r="C43" s="156" t="s">
        <v>134</v>
      </c>
      <c r="D43" s="189"/>
      <c r="E43" s="279" t="s">
        <v>135</v>
      </c>
      <c r="F43" s="279"/>
      <c r="G43" s="279"/>
      <c r="H43" s="128"/>
      <c r="I43" s="165"/>
      <c r="J43" s="165"/>
      <c r="K43" s="137">
        <f t="shared" si="8"/>
        <v>0</v>
      </c>
      <c r="L43" s="135"/>
      <c r="M43" s="135"/>
      <c r="N43" s="135"/>
      <c r="O43" s="135"/>
      <c r="P43" s="136"/>
      <c r="Q43" s="135"/>
      <c r="R43" s="136"/>
      <c r="T43" s="138" t="str">
        <f t="shared" si="9"/>
        <v/>
      </c>
      <c r="U43" s="160"/>
      <c r="V43" s="140" t="e">
        <f t="shared" si="10"/>
        <v>#DIV/0!</v>
      </c>
      <c r="W43" s="152"/>
      <c r="X43" s="48" t="e">
        <f t="shared" si="11"/>
        <v>#VALUE!</v>
      </c>
      <c r="Z43" s="355"/>
      <c r="AA43" s="355"/>
      <c r="AG43" s="357" t="s">
        <v>1575</v>
      </c>
      <c r="AH43" s="357"/>
      <c r="AI43" s="357"/>
      <c r="AJ43" s="357"/>
      <c r="AK43" s="357"/>
      <c r="AL43" s="357"/>
      <c r="AM43" s="357"/>
    </row>
    <row r="44" spans="2:41" ht="51" customHeight="1" x14ac:dyDescent="0.25">
      <c r="B44" s="301" t="s">
        <v>136</v>
      </c>
      <c r="C44" s="156" t="s">
        <v>137</v>
      </c>
      <c r="D44" s="189"/>
      <c r="E44" s="279" t="s">
        <v>138</v>
      </c>
      <c r="F44" s="279"/>
      <c r="G44" s="279"/>
      <c r="H44" s="134"/>
      <c r="I44" s="165"/>
      <c r="J44" s="165"/>
      <c r="K44" s="137">
        <f t="shared" si="8"/>
        <v>0</v>
      </c>
      <c r="L44" s="135"/>
      <c r="M44" s="135"/>
      <c r="N44" s="135"/>
      <c r="O44" s="135"/>
      <c r="P44" s="136"/>
      <c r="Q44" s="135"/>
      <c r="R44" s="136"/>
      <c r="T44" s="138" t="str">
        <f t="shared" si="9"/>
        <v/>
      </c>
      <c r="U44" s="160"/>
      <c r="V44" s="140" t="e">
        <f t="shared" si="10"/>
        <v>#DIV/0!</v>
      </c>
      <c r="W44" s="152"/>
      <c r="X44" s="48" t="e">
        <f t="shared" si="11"/>
        <v>#VALUE!</v>
      </c>
      <c r="Z44" s="355"/>
      <c r="AA44" s="355"/>
      <c r="AG44" s="357" t="s">
        <v>1576</v>
      </c>
      <c r="AH44" s="357"/>
      <c r="AI44" s="357"/>
      <c r="AJ44" s="357"/>
      <c r="AK44" s="357"/>
      <c r="AL44" s="357"/>
      <c r="AM44" s="357"/>
    </row>
    <row r="45" spans="2:41" ht="52.5" customHeight="1" x14ac:dyDescent="0.25">
      <c r="B45" s="301" t="s">
        <v>139</v>
      </c>
      <c r="C45" s="156" t="s">
        <v>140</v>
      </c>
      <c r="D45" s="189"/>
      <c r="E45" s="279" t="s">
        <v>141</v>
      </c>
      <c r="F45" s="279"/>
      <c r="G45" s="279"/>
      <c r="H45" s="133"/>
      <c r="I45" s="165"/>
      <c r="J45" s="165"/>
      <c r="K45" s="137">
        <f t="shared" si="8"/>
        <v>0</v>
      </c>
      <c r="L45" s="135"/>
      <c r="M45" s="135"/>
      <c r="N45" s="135"/>
      <c r="O45" s="135"/>
      <c r="P45" s="136"/>
      <c r="Q45" s="135"/>
      <c r="R45" s="136"/>
      <c r="T45" s="138" t="str">
        <f t="shared" si="9"/>
        <v/>
      </c>
      <c r="U45" s="160"/>
      <c r="V45" s="140" t="e">
        <f t="shared" si="10"/>
        <v>#DIV/0!</v>
      </c>
      <c r="W45" s="152"/>
      <c r="X45" s="48" t="e">
        <f t="shared" si="11"/>
        <v>#VALUE!</v>
      </c>
      <c r="Z45" s="355"/>
      <c r="AA45" s="355"/>
      <c r="AG45" s="357" t="s">
        <v>1577</v>
      </c>
      <c r="AH45" s="357"/>
      <c r="AI45" s="357"/>
      <c r="AJ45" s="357"/>
      <c r="AK45" s="357"/>
      <c r="AL45" s="357"/>
      <c r="AM45" s="357"/>
    </row>
    <row r="46" spans="2:41" ht="50.25" customHeight="1" x14ac:dyDescent="0.25">
      <c r="B46" s="301" t="s">
        <v>142</v>
      </c>
      <c r="C46" s="156" t="s">
        <v>143</v>
      </c>
      <c r="D46" s="189"/>
      <c r="E46" s="279" t="s">
        <v>144</v>
      </c>
      <c r="F46" s="279"/>
      <c r="G46" s="279"/>
      <c r="H46" s="139"/>
      <c r="I46" s="165"/>
      <c r="J46" s="165"/>
      <c r="K46" s="137">
        <f t="shared" si="8"/>
        <v>0</v>
      </c>
      <c r="L46" s="135"/>
      <c r="M46" s="135"/>
      <c r="N46" s="135"/>
      <c r="O46" s="135"/>
      <c r="P46" s="136"/>
      <c r="Q46" s="135"/>
      <c r="R46" s="136"/>
      <c r="T46" s="138" t="str">
        <f t="shared" si="9"/>
        <v/>
      </c>
      <c r="U46" s="160"/>
      <c r="V46" s="140" t="e">
        <f t="shared" si="10"/>
        <v>#DIV/0!</v>
      </c>
      <c r="W46" s="152"/>
      <c r="X46" s="48" t="e">
        <f t="shared" si="11"/>
        <v>#VALUE!</v>
      </c>
      <c r="Z46" s="355"/>
      <c r="AA46" s="355"/>
      <c r="AG46" s="357" t="s">
        <v>1578</v>
      </c>
      <c r="AH46" s="357"/>
      <c r="AI46" s="357"/>
      <c r="AJ46" s="357"/>
      <c r="AK46" s="357"/>
      <c r="AL46" s="357"/>
      <c r="AM46" s="357"/>
    </row>
    <row r="47" spans="2:41" ht="56.25" customHeight="1" x14ac:dyDescent="0.25">
      <c r="B47" s="301" t="s">
        <v>145</v>
      </c>
      <c r="C47" s="157" t="s">
        <v>146</v>
      </c>
      <c r="D47" s="189"/>
      <c r="E47" s="279" t="s">
        <v>147</v>
      </c>
      <c r="F47" s="279"/>
      <c r="G47" s="279"/>
      <c r="H47" s="139"/>
      <c r="I47" s="165"/>
      <c r="J47" s="165"/>
      <c r="K47" s="137">
        <f t="shared" si="8"/>
        <v>0</v>
      </c>
      <c r="L47" s="135"/>
      <c r="M47" s="135"/>
      <c r="N47" s="135"/>
      <c r="O47" s="135"/>
      <c r="P47" s="136"/>
      <c r="Q47" s="135"/>
      <c r="R47" s="136"/>
      <c r="T47" s="138" t="str">
        <f t="shared" si="9"/>
        <v/>
      </c>
      <c r="U47" s="160"/>
      <c r="V47" s="140" t="e">
        <f t="shared" si="10"/>
        <v>#DIV/0!</v>
      </c>
      <c r="W47" s="152"/>
      <c r="X47" s="48" t="e">
        <f t="shared" si="11"/>
        <v>#VALUE!</v>
      </c>
      <c r="Z47" s="355"/>
      <c r="AA47" s="355"/>
      <c r="AG47" s="357" t="s">
        <v>1579</v>
      </c>
      <c r="AH47" s="357"/>
      <c r="AI47" s="357"/>
      <c r="AJ47" s="357"/>
      <c r="AK47" s="357"/>
      <c r="AL47" s="357"/>
      <c r="AM47" s="357"/>
    </row>
    <row r="48" spans="2:41" x14ac:dyDescent="0.25">
      <c r="C48" s="165"/>
      <c r="D48" s="191"/>
      <c r="E48" s="165"/>
      <c r="F48" s="165"/>
      <c r="G48" s="165"/>
      <c r="J48" s="163">
        <f>SUM(J10:J47)</f>
        <v>0</v>
      </c>
      <c r="K48" s="163">
        <f>SUM(K10:K47)</f>
        <v>0</v>
      </c>
      <c r="W48" s="184" t="e">
        <f>SUM(W10:W47)</f>
        <v>#VALUE!</v>
      </c>
      <c r="X48" s="184" t="e">
        <f>SUM(X10:X47)</f>
        <v>#VALUE!</v>
      </c>
      <c r="Z48" s="180"/>
      <c r="AA48" s="180"/>
    </row>
    <row r="49" spans="3:33" x14ac:dyDescent="0.25">
      <c r="C49" s="165"/>
      <c r="D49" s="191"/>
      <c r="E49" s="165"/>
      <c r="F49" s="165"/>
      <c r="G49" s="165"/>
      <c r="S49" s="131" t="s">
        <v>148</v>
      </c>
      <c r="T49" s="142">
        <f>SUMIF(J48,13-X51,W48)</f>
        <v>0</v>
      </c>
      <c r="Z49" s="180"/>
      <c r="AA49" s="180"/>
    </row>
    <row r="50" spans="3:33" x14ac:dyDescent="0.25">
      <c r="C50" s="165"/>
      <c r="D50" s="191"/>
      <c r="E50" s="165"/>
      <c r="F50" s="165"/>
      <c r="G50" s="165"/>
      <c r="S50" s="131" t="s">
        <v>149</v>
      </c>
      <c r="T50" s="142">
        <f>SUMIF(K48,38-X52,X48)</f>
        <v>0</v>
      </c>
      <c r="Y50" s="141"/>
    </row>
    <row r="51" spans="3:33" x14ac:dyDescent="0.25">
      <c r="C51" s="165"/>
      <c r="D51" s="191"/>
      <c r="E51" s="165"/>
      <c r="F51" s="165"/>
      <c r="G51" s="165"/>
      <c r="W51" s="163" t="s">
        <v>156</v>
      </c>
      <c r="X51" s="163">
        <f>SUM(R10:R12,R16,R18,R22,R24,R29,R32,'D5'!R12,'D5'!R14,R35:R38,'D5'!R54)</f>
        <v>0</v>
      </c>
      <c r="Y51" s="141"/>
    </row>
    <row r="52" spans="3:33" x14ac:dyDescent="0.25">
      <c r="C52" s="165"/>
      <c r="D52" s="191"/>
      <c r="E52" s="165"/>
      <c r="F52" s="165"/>
      <c r="G52" s="165"/>
      <c r="W52" s="163" t="s">
        <v>157</v>
      </c>
      <c r="X52" s="163">
        <f>SUM('D5'!R53:R53,R10:R47)</f>
        <v>0</v>
      </c>
    </row>
    <row r="53" spans="3:33" ht="13.5" customHeight="1" x14ac:dyDescent="0.25">
      <c r="C53" s="165"/>
      <c r="D53" s="191"/>
      <c r="E53" s="165"/>
      <c r="F53" s="165"/>
      <c r="G53" s="165"/>
    </row>
    <row r="54" spans="3:33" x14ac:dyDescent="0.25">
      <c r="C54" s="165"/>
      <c r="D54" s="191"/>
      <c r="E54" s="165"/>
      <c r="F54" s="165"/>
      <c r="G54" s="165"/>
    </row>
    <row r="61" spans="3:33" ht="22.5" customHeight="1" x14ac:dyDescent="0.25">
      <c r="AB61" s="164"/>
      <c r="AC61" s="164"/>
      <c r="AD61" s="164"/>
    </row>
    <row r="63" spans="3:33" ht="15" customHeight="1" x14ac:dyDescent="0.25">
      <c r="AB63" s="164"/>
      <c r="AC63" s="164"/>
      <c r="AD63" s="164"/>
      <c r="AE63" s="164"/>
      <c r="AF63" s="164"/>
      <c r="AG63" s="164"/>
    </row>
  </sheetData>
  <sheetProtection formatCells="0" formatColumns="0" formatRows="0" insertColumns="0" insertRows="0" insertHyperlinks="0" deleteColumns="0" deleteRows="0" sort="0" autoFilter="0" pivotTables="0"/>
  <mergeCells count="78">
    <mergeCell ref="C6:S6"/>
    <mergeCell ref="B1:AA1"/>
    <mergeCell ref="AG20:AM20"/>
    <mergeCell ref="AG21:AM21"/>
    <mergeCell ref="L5:AD5"/>
    <mergeCell ref="AG45:AM45"/>
    <mergeCell ref="AG31:AM31"/>
    <mergeCell ref="AG33:AM33"/>
    <mergeCell ref="AG34:AM34"/>
    <mergeCell ref="AG37:AM37"/>
    <mergeCell ref="AG14:AL14"/>
    <mergeCell ref="AG38:AM38"/>
    <mergeCell ref="AG35:AM35"/>
    <mergeCell ref="AG36:AM36"/>
    <mergeCell ref="AG25:AM25"/>
    <mergeCell ref="AG26:AM26"/>
    <mergeCell ref="AG27:AM27"/>
    <mergeCell ref="AG47:AM47"/>
    <mergeCell ref="AG39:AM39"/>
    <mergeCell ref="AG40:AM40"/>
    <mergeCell ref="AG41:AM41"/>
    <mergeCell ref="AG42:AM42"/>
    <mergeCell ref="AG43:AM43"/>
    <mergeCell ref="AG44:AM44"/>
    <mergeCell ref="AG46:AM46"/>
    <mergeCell ref="AG28:AM28"/>
    <mergeCell ref="AG29:AM29"/>
    <mergeCell ref="AG30:AM30"/>
    <mergeCell ref="Z18:AA18"/>
    <mergeCell ref="AG23:AM23"/>
    <mergeCell ref="AG24:AM24"/>
    <mergeCell ref="AG19:AM19"/>
    <mergeCell ref="AG18:AM18"/>
    <mergeCell ref="Z16:AA16"/>
    <mergeCell ref="Z17:AA17"/>
    <mergeCell ref="G7:G8"/>
    <mergeCell ref="C7:C8"/>
    <mergeCell ref="T7:V7"/>
    <mergeCell ref="E7:E8"/>
    <mergeCell ref="J7:R7"/>
    <mergeCell ref="AG7:AM8"/>
    <mergeCell ref="AG12:AL12"/>
    <mergeCell ref="Z13:AA13"/>
    <mergeCell ref="Z14:AA14"/>
    <mergeCell ref="Z15:AA15"/>
    <mergeCell ref="Z10:AA10"/>
    <mergeCell ref="Z11:AA11"/>
    <mergeCell ref="Z12:AA12"/>
    <mergeCell ref="AG15:AM15"/>
    <mergeCell ref="Z31:AA31"/>
    <mergeCell ref="Z19:AA19"/>
    <mergeCell ref="Z22:AA22"/>
    <mergeCell ref="Z23:AA23"/>
    <mergeCell ref="Z24:AA24"/>
    <mergeCell ref="Z25:AA25"/>
    <mergeCell ref="Z20:AA20"/>
    <mergeCell ref="Z21:AA21"/>
    <mergeCell ref="Z26:AA26"/>
    <mergeCell ref="Z27:AA27"/>
    <mergeCell ref="Z28:AA28"/>
    <mergeCell ref="Z29:AA29"/>
    <mergeCell ref="Z30:AA30"/>
    <mergeCell ref="Z32:AA32"/>
    <mergeCell ref="Z33:AA33"/>
    <mergeCell ref="Z34:AA34"/>
    <mergeCell ref="Z42:AA42"/>
    <mergeCell ref="Z43:AA43"/>
    <mergeCell ref="Z35:AA35"/>
    <mergeCell ref="Z36:AA36"/>
    <mergeCell ref="Z47:AA47"/>
    <mergeCell ref="Z37:AA37"/>
    <mergeCell ref="Z38:AA38"/>
    <mergeCell ref="Z39:AA39"/>
    <mergeCell ref="Z40:AA40"/>
    <mergeCell ref="Z46:AA46"/>
    <mergeCell ref="Z41:AA41"/>
    <mergeCell ref="Z45:AA45"/>
    <mergeCell ref="Z44:AA44"/>
  </mergeCells>
  <conditionalFormatting sqref="K10:K47">
    <cfRule type="cellIs" dxfId="743" priority="1151" stopIfTrue="1" operator="notEqual">
      <formula>1</formula>
    </cfRule>
    <cfRule type="cellIs" dxfId="742" priority="1152" stopIfTrue="1" operator="equal">
      <formula>1</formula>
    </cfRule>
  </conditionalFormatting>
  <conditionalFormatting sqref="Q40">
    <cfRule type="expression" dxfId="741" priority="877" stopIfTrue="1">
      <formula>$P$10</formula>
    </cfRule>
  </conditionalFormatting>
  <conditionalFormatting sqref="T49">
    <cfRule type="containsBlanks" dxfId="740" priority="649" stopIfTrue="1">
      <formula>LEN(TRIM(T49))=0</formula>
    </cfRule>
    <cfRule type="cellIs" dxfId="739" priority="650" stopIfTrue="1" operator="lessThan">
      <formula>19.999</formula>
    </cfRule>
    <cfRule type="cellIs" dxfId="738" priority="651" stopIfTrue="1" operator="lessThan">
      <formula>39.999</formula>
    </cfRule>
    <cfRule type="cellIs" dxfId="737" priority="652" stopIfTrue="1" operator="lessThan">
      <formula>59.999</formula>
    </cfRule>
    <cfRule type="cellIs" dxfId="736" priority="653" stopIfTrue="1" operator="lessThan">
      <formula>79.999</formula>
    </cfRule>
    <cfRule type="cellIs" dxfId="735" priority="654" stopIfTrue="1" operator="lessThan">
      <formula>89.999</formula>
    </cfRule>
    <cfRule type="cellIs" dxfId="734" priority="655" stopIfTrue="1" operator="between">
      <formula>90</formula>
      <formula>100</formula>
    </cfRule>
  </conditionalFormatting>
  <conditionalFormatting sqref="J10">
    <cfRule type="cellIs" dxfId="733" priority="452" stopIfTrue="1" operator="notEqual">
      <formula>1</formula>
    </cfRule>
    <cfRule type="cellIs" dxfId="732" priority="453" stopIfTrue="1" operator="equal">
      <formula>1</formula>
    </cfRule>
  </conditionalFormatting>
  <conditionalFormatting sqref="T10:T47">
    <cfRule type="cellIs" dxfId="731" priority="424" stopIfTrue="1" operator="lessThan">
      <formula>19.999</formula>
    </cfRule>
    <cfRule type="cellIs" dxfId="730" priority="425" stopIfTrue="1" operator="lessThan">
      <formula>39.999</formula>
    </cfRule>
    <cfRule type="cellIs" dxfId="729" priority="426" stopIfTrue="1" operator="lessThan">
      <formula>59.999</formula>
    </cfRule>
    <cfRule type="cellIs" dxfId="728" priority="427" stopIfTrue="1" operator="lessThan">
      <formula>79.999</formula>
    </cfRule>
    <cfRule type="cellIs" dxfId="727" priority="428" stopIfTrue="1" operator="lessThan">
      <formula>89.999</formula>
    </cfRule>
    <cfRule type="cellIs" dxfId="726" priority="429" stopIfTrue="1" operator="between">
      <formula>90</formula>
      <formula>100</formula>
    </cfRule>
    <cfRule type="containsBlanks" dxfId="725" priority="430">
      <formula>LEN(TRIM(T10))=0</formula>
    </cfRule>
  </conditionalFormatting>
  <conditionalFormatting sqref="J11">
    <cfRule type="cellIs" dxfId="724" priority="51" stopIfTrue="1" operator="notEqual">
      <formula>1</formula>
    </cfRule>
    <cfRule type="cellIs" dxfId="723" priority="52" stopIfTrue="1" operator="equal">
      <formula>1</formula>
    </cfRule>
  </conditionalFormatting>
  <conditionalFormatting sqref="J12">
    <cfRule type="cellIs" dxfId="722" priority="49" stopIfTrue="1" operator="notEqual">
      <formula>1</formula>
    </cfRule>
    <cfRule type="cellIs" dxfId="721" priority="50" stopIfTrue="1" operator="equal">
      <formula>1</formula>
    </cfRule>
  </conditionalFormatting>
  <conditionalFormatting sqref="J16">
    <cfRule type="cellIs" dxfId="720" priority="47" stopIfTrue="1" operator="notEqual">
      <formula>1</formula>
    </cfRule>
    <cfRule type="cellIs" dxfId="719" priority="48" stopIfTrue="1" operator="equal">
      <formula>1</formula>
    </cfRule>
  </conditionalFormatting>
  <conditionalFormatting sqref="J18">
    <cfRule type="cellIs" dxfId="718" priority="45" stopIfTrue="1" operator="notEqual">
      <formula>1</formula>
    </cfRule>
    <cfRule type="cellIs" dxfId="717" priority="46" stopIfTrue="1" operator="equal">
      <formula>1</formula>
    </cfRule>
  </conditionalFormatting>
  <conditionalFormatting sqref="J22">
    <cfRule type="cellIs" dxfId="716" priority="43" stopIfTrue="1" operator="notEqual">
      <formula>1</formula>
    </cfRule>
    <cfRule type="cellIs" dxfId="715" priority="44" stopIfTrue="1" operator="equal">
      <formula>1</formula>
    </cfRule>
  </conditionalFormatting>
  <conditionalFormatting sqref="J24">
    <cfRule type="cellIs" dxfId="714" priority="41" stopIfTrue="1" operator="notEqual">
      <formula>1</formula>
    </cfRule>
    <cfRule type="cellIs" dxfId="713" priority="42" stopIfTrue="1" operator="equal">
      <formula>1</formula>
    </cfRule>
  </conditionalFormatting>
  <conditionalFormatting sqref="J29">
    <cfRule type="cellIs" dxfId="712" priority="39" stopIfTrue="1" operator="notEqual">
      <formula>1</formula>
    </cfRule>
    <cfRule type="cellIs" dxfId="711" priority="40" stopIfTrue="1" operator="equal">
      <formula>1</formula>
    </cfRule>
  </conditionalFormatting>
  <conditionalFormatting sqref="J32">
    <cfRule type="cellIs" dxfId="710" priority="37" stopIfTrue="1" operator="notEqual">
      <formula>1</formula>
    </cfRule>
    <cfRule type="cellIs" dxfId="709" priority="38" stopIfTrue="1" operator="equal">
      <formula>1</formula>
    </cfRule>
  </conditionalFormatting>
  <conditionalFormatting sqref="J35">
    <cfRule type="cellIs" dxfId="708" priority="31" stopIfTrue="1" operator="notEqual">
      <formula>1</formula>
    </cfRule>
    <cfRule type="cellIs" dxfId="707" priority="32" stopIfTrue="1" operator="equal">
      <formula>1</formula>
    </cfRule>
  </conditionalFormatting>
  <conditionalFormatting sqref="J36">
    <cfRule type="cellIs" dxfId="706" priority="29" stopIfTrue="1" operator="notEqual">
      <formula>1</formula>
    </cfRule>
    <cfRule type="cellIs" dxfId="705" priority="30" stopIfTrue="1" operator="equal">
      <formula>1</formula>
    </cfRule>
  </conditionalFormatting>
  <conditionalFormatting sqref="J37">
    <cfRule type="cellIs" dxfId="704" priority="27" stopIfTrue="1" operator="notEqual">
      <formula>1</formula>
    </cfRule>
    <cfRule type="cellIs" dxfId="703" priority="28" stopIfTrue="1" operator="equal">
      <formula>1</formula>
    </cfRule>
  </conditionalFormatting>
  <conditionalFormatting sqref="J38">
    <cfRule type="cellIs" dxfId="702" priority="25" stopIfTrue="1" operator="notEqual">
      <formula>1</formula>
    </cfRule>
    <cfRule type="cellIs" dxfId="701" priority="26" stopIfTrue="1" operator="equal">
      <formula>1</formula>
    </cfRule>
  </conditionalFormatting>
  <conditionalFormatting sqref="X10:X47">
    <cfRule type="expression" dxfId="700" priority="1188" stopIfTrue="1">
      <formula>#REF!=0</formula>
    </cfRule>
  </conditionalFormatting>
  <pageMargins left="0.7" right="0.7" top="0.75" bottom="0.75" header="0.3" footer="0.3"/>
  <pageSetup paperSize="9" scale="41" orientation="landscape" r:id="rId1"/>
  <colBreaks count="1" manualBreakCount="1">
    <brk id="32" max="1048575" man="1"/>
  </colBreaks>
  <ignoredErrors>
    <ignoredError sqref="T10:T38" formulaRange="1"/>
  </ignoredErrors>
  <drawing r:id="rId2"/>
  <legacyDrawing r:id="rId3"/>
  <mc:AlternateContent xmlns:mc="http://schemas.openxmlformats.org/markup-compatibility/2006">
    <mc:Choice Requires="x14">
      <controls>
        <mc:AlternateContent xmlns:mc="http://schemas.openxmlformats.org/markup-compatibility/2006">
          <mc:Choice Requires="x14">
            <control shapeId="1562260" r:id="rId4" name="Button 9876">
              <controlPr defaultSize="0" print="0" autoLine="0" autoPict="0" macro="[0]!ButtonOpenAll">
                <anchor moveWithCells="1" sizeWithCells="1">
                  <from>
                    <xdr:col>2</xdr:col>
                    <xdr:colOff>2819400</xdr:colOff>
                    <xdr:row>3</xdr:row>
                    <xdr:rowOff>114300</xdr:rowOff>
                  </from>
                  <to>
                    <xdr:col>2</xdr:col>
                    <xdr:colOff>3895725</xdr:colOff>
                    <xdr:row>5</xdr:row>
                    <xdr:rowOff>104775</xdr:rowOff>
                  </to>
                </anchor>
              </controlPr>
            </control>
          </mc:Choice>
        </mc:AlternateContent>
        <mc:AlternateContent xmlns:mc="http://schemas.openxmlformats.org/markup-compatibility/2006">
          <mc:Choice Requires="x14">
            <control shapeId="1620178" r:id="rId5" name="Button 10450">
              <controlPr defaultSize="0" print="0" autoLine="0" autoPict="0" macro="[0]!ButtonD1_CloseAll">
                <anchor moveWithCells="1" sizeWithCells="1">
                  <from>
                    <xdr:col>2</xdr:col>
                    <xdr:colOff>4057650</xdr:colOff>
                    <xdr:row>3</xdr:row>
                    <xdr:rowOff>104775</xdr:rowOff>
                  </from>
                  <to>
                    <xdr:col>5</xdr:col>
                    <xdr:colOff>76200</xdr:colOff>
                    <xdr:row>5</xdr:row>
                    <xdr:rowOff>95250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5" tint="-0.24988555558946501"/>
  </sheetPr>
  <dimension ref="B1:AN38"/>
  <sheetViews>
    <sheetView showGridLines="0" showRowColHeaders="0" zoomScale="80" zoomScaleNormal="80" zoomScaleSheetLayoutView="90" workbookViewId="0">
      <pane ySplit="8" topLeftCell="A9" activePane="bottomLeft" state="frozen"/>
      <selection pane="bottomLeft" activeCell="C6" sqref="C6:T6"/>
    </sheetView>
  </sheetViews>
  <sheetFormatPr defaultRowHeight="15" outlineLevelCol="1" x14ac:dyDescent="0.25"/>
  <cols>
    <col min="1" max="1" width="2" style="163" customWidth="1"/>
    <col min="2" max="2" width="4.5703125" style="163" customWidth="1"/>
    <col min="3" max="3" width="65.85546875" style="163" customWidth="1"/>
    <col min="4" max="4" width="2" style="163" customWidth="1" outlineLevel="1"/>
    <col min="5" max="5" width="5.5703125" style="163" customWidth="1" outlineLevel="1"/>
    <col min="6" max="6" width="2.7109375" style="163" customWidth="1" outlineLevel="1"/>
    <col min="7" max="7" width="6.140625" style="163" customWidth="1" outlineLevel="1"/>
    <col min="8" max="8" width="2.5703125" style="163" customWidth="1"/>
    <col min="9" max="11" width="4.42578125" style="163" hidden="1" customWidth="1"/>
    <col min="12" max="13" width="4" style="163" customWidth="1"/>
    <col min="14" max="14" width="3.28515625" style="163" customWidth="1"/>
    <col min="15" max="15" width="4.42578125" style="163" customWidth="1"/>
    <col min="16" max="16" width="4.140625" style="163" customWidth="1"/>
    <col min="17" max="17" width="3.42578125" style="163" customWidth="1"/>
    <col min="18" max="18" width="3.7109375" style="163" customWidth="1"/>
    <col min="19" max="19" width="5.7109375" style="163" customWidth="1"/>
    <col min="20" max="20" width="13.28515625" style="163" customWidth="1"/>
    <col min="21" max="21" width="8.28515625" style="163" hidden="1" customWidth="1"/>
    <col min="22" max="22" width="11.140625" style="163" hidden="1" customWidth="1"/>
    <col min="23" max="23" width="10.42578125" style="163" hidden="1" customWidth="1"/>
    <col min="24" max="24" width="9" style="163" hidden="1" customWidth="1"/>
    <col min="25" max="25" width="7.140625" style="163" customWidth="1"/>
    <col min="26" max="26" width="13.7109375" style="163" customWidth="1"/>
    <col min="27" max="27" width="19.28515625" style="163" customWidth="1"/>
    <col min="28" max="28" width="15.140625" style="163" customWidth="1"/>
    <col min="29" max="29" width="9.140625" style="163"/>
    <col min="30" max="30" width="51.7109375" style="163" customWidth="1"/>
    <col min="31" max="32" width="9.140625" style="163"/>
    <col min="33" max="33" width="4.28515625" style="163" customWidth="1"/>
    <col min="34" max="16384" width="9.140625" style="163"/>
  </cols>
  <sheetData>
    <row r="1" spans="2:40" ht="27" customHeight="1" x14ac:dyDescent="0.25">
      <c r="B1" s="363" t="s">
        <v>158</v>
      </c>
      <c r="C1" s="363"/>
      <c r="D1" s="363"/>
      <c r="E1" s="363"/>
      <c r="F1" s="363"/>
      <c r="G1" s="363"/>
      <c r="H1" s="363"/>
      <c r="I1" s="363"/>
      <c r="J1" s="363"/>
      <c r="K1" s="363"/>
      <c r="L1" s="363"/>
      <c r="M1" s="363"/>
      <c r="N1" s="363"/>
      <c r="O1" s="363"/>
      <c r="P1" s="363"/>
      <c r="Q1" s="363"/>
      <c r="R1" s="363"/>
      <c r="S1" s="363"/>
      <c r="T1" s="363"/>
      <c r="U1" s="363"/>
      <c r="V1" s="363"/>
      <c r="W1" s="363"/>
      <c r="X1" s="363"/>
      <c r="Y1" s="363"/>
      <c r="Z1" s="363"/>
      <c r="AA1" s="363"/>
    </row>
    <row r="2" spans="2:40" x14ac:dyDescent="0.25">
      <c r="B2" s="186"/>
      <c r="C2" s="367" t="s">
        <v>1580</v>
      </c>
      <c r="D2" s="367"/>
      <c r="E2" s="367"/>
      <c r="F2" s="367"/>
      <c r="G2" s="367"/>
      <c r="H2" s="367"/>
      <c r="I2" s="367"/>
      <c r="J2" s="367"/>
      <c r="K2" s="367"/>
      <c r="L2" s="367"/>
      <c r="M2" s="367"/>
      <c r="N2" s="367"/>
      <c r="O2" s="367"/>
      <c r="P2" s="367"/>
      <c r="Q2" s="367"/>
      <c r="R2" s="367"/>
      <c r="S2" s="367"/>
      <c r="T2" s="367"/>
      <c r="U2" s="186"/>
      <c r="V2" s="186"/>
      <c r="W2" s="186"/>
      <c r="X2" s="186"/>
      <c r="Y2" s="186"/>
    </row>
    <row r="3" spans="2:40" x14ac:dyDescent="0.25">
      <c r="B3" s="186"/>
      <c r="C3" s="367" t="s">
        <v>1581</v>
      </c>
      <c r="D3" s="367"/>
      <c r="E3" s="367"/>
      <c r="F3" s="367"/>
      <c r="G3" s="367"/>
      <c r="H3" s="367"/>
      <c r="I3" s="367"/>
      <c r="J3" s="367"/>
      <c r="K3" s="367"/>
      <c r="L3" s="367"/>
      <c r="M3" s="367"/>
      <c r="N3" s="367"/>
      <c r="O3" s="367"/>
      <c r="P3" s="367"/>
      <c r="Q3" s="367"/>
      <c r="R3" s="367"/>
      <c r="S3" s="367"/>
      <c r="T3" s="367"/>
      <c r="U3" s="186"/>
      <c r="V3" s="186"/>
      <c r="W3" s="186"/>
      <c r="X3" s="186"/>
      <c r="Y3" s="186"/>
    </row>
    <row r="4" spans="2:40" x14ac:dyDescent="0.25">
      <c r="B4" s="161"/>
      <c r="C4" s="162"/>
      <c r="D4" s="162"/>
      <c r="E4" s="162"/>
      <c r="F4" s="162"/>
      <c r="G4" s="162"/>
      <c r="H4" s="162"/>
      <c r="I4" s="162"/>
      <c r="J4" s="162"/>
      <c r="K4" s="162"/>
      <c r="L4" s="162"/>
      <c r="M4" s="162"/>
      <c r="N4" s="162"/>
      <c r="O4" s="162"/>
      <c r="P4" s="162"/>
      <c r="Q4" s="162"/>
      <c r="R4" s="162"/>
      <c r="S4" s="162"/>
      <c r="T4" s="162"/>
      <c r="U4" s="162"/>
      <c r="V4" s="162"/>
      <c r="W4" s="162"/>
      <c r="X4" s="162"/>
      <c r="Y4" s="162"/>
    </row>
    <row r="5" spans="2:40" s="166" customFormat="1" ht="14.25" customHeight="1" x14ac:dyDescent="0.25">
      <c r="B5" s="187"/>
      <c r="C5" s="302"/>
      <c r="D5" s="302"/>
      <c r="E5" s="302"/>
      <c r="F5" s="302"/>
      <c r="G5" s="302"/>
      <c r="H5" s="302"/>
      <c r="I5" s="302"/>
      <c r="J5" s="305" t="s">
        <v>200</v>
      </c>
      <c r="K5" s="305"/>
      <c r="L5" s="366"/>
      <c r="M5" s="366"/>
      <c r="N5" s="366"/>
      <c r="O5" s="366"/>
      <c r="P5" s="366"/>
      <c r="Q5" s="366"/>
      <c r="R5" s="366"/>
      <c r="S5" s="366"/>
      <c r="T5" s="366"/>
      <c r="U5" s="366"/>
      <c r="V5" s="366"/>
      <c r="W5" s="366"/>
      <c r="X5" s="366"/>
      <c r="Y5" s="366"/>
      <c r="Z5" s="366"/>
      <c r="AA5" s="366"/>
      <c r="AB5" s="366"/>
      <c r="AC5" s="366"/>
      <c r="AD5" s="366"/>
    </row>
    <row r="6" spans="2:40" s="166" customFormat="1" x14ac:dyDescent="0.25">
      <c r="B6" s="167"/>
      <c r="C6" s="453"/>
      <c r="D6" s="453"/>
      <c r="E6" s="453"/>
      <c r="F6" s="453"/>
      <c r="G6" s="453"/>
      <c r="H6" s="453"/>
      <c r="I6" s="453"/>
      <c r="J6" s="453"/>
      <c r="K6" s="453"/>
      <c r="L6" s="453"/>
      <c r="M6" s="453"/>
      <c r="N6" s="453"/>
      <c r="O6" s="453"/>
      <c r="P6" s="453"/>
      <c r="Q6" s="453"/>
      <c r="R6" s="453"/>
      <c r="S6" s="453"/>
      <c r="T6" s="453"/>
      <c r="U6" s="167"/>
      <c r="V6" s="167"/>
      <c r="W6" s="167"/>
      <c r="X6" s="167"/>
      <c r="Y6" s="167"/>
    </row>
    <row r="7" spans="2:40" s="166" customFormat="1" ht="37.5" customHeight="1" x14ac:dyDescent="0.25">
      <c r="B7" s="181"/>
      <c r="C7" s="356" t="s">
        <v>159</v>
      </c>
      <c r="D7" s="337"/>
      <c r="E7" s="359" t="s">
        <v>160</v>
      </c>
      <c r="F7" s="339"/>
      <c r="G7" s="359" t="s">
        <v>161</v>
      </c>
      <c r="H7" s="168"/>
      <c r="I7" s="169"/>
      <c r="J7" s="361" t="s">
        <v>1694</v>
      </c>
      <c r="K7" s="362"/>
      <c r="L7" s="362"/>
      <c r="M7" s="362"/>
      <c r="N7" s="362"/>
      <c r="O7" s="362"/>
      <c r="P7" s="362"/>
      <c r="Q7" s="362"/>
      <c r="R7" s="362"/>
      <c r="S7" s="169"/>
      <c r="T7" s="360" t="s">
        <v>162</v>
      </c>
      <c r="U7" s="360"/>
      <c r="V7" s="360"/>
      <c r="W7" s="170"/>
      <c r="X7" s="170"/>
      <c r="Y7" s="170"/>
      <c r="Z7" s="170"/>
      <c r="AH7" s="356" t="s">
        <v>163</v>
      </c>
      <c r="AI7" s="356"/>
      <c r="AJ7" s="356"/>
      <c r="AK7" s="356"/>
      <c r="AL7" s="356"/>
      <c r="AM7" s="356"/>
      <c r="AN7" s="356"/>
    </row>
    <row r="8" spans="2:40" s="166" customFormat="1" ht="72.75" customHeight="1" x14ac:dyDescent="0.25">
      <c r="B8" s="181"/>
      <c r="C8" s="356"/>
      <c r="D8" s="337"/>
      <c r="E8" s="359"/>
      <c r="F8" s="340"/>
      <c r="G8" s="359"/>
      <c r="H8" s="168"/>
      <c r="J8" s="172" t="s">
        <v>201</v>
      </c>
      <c r="K8" s="172" t="s">
        <v>202</v>
      </c>
      <c r="L8" s="192">
        <v>0</v>
      </c>
      <c r="M8" s="192">
        <v>0.2</v>
      </c>
      <c r="N8" s="192">
        <v>0.4</v>
      </c>
      <c r="O8" s="192">
        <v>0.6</v>
      </c>
      <c r="P8" s="192">
        <v>0.8</v>
      </c>
      <c r="Q8" s="192">
        <v>1</v>
      </c>
      <c r="R8" s="193" t="s">
        <v>164</v>
      </c>
      <c r="T8" s="174"/>
      <c r="U8" s="174" t="s">
        <v>203</v>
      </c>
      <c r="V8" s="173" t="s">
        <v>204</v>
      </c>
      <c r="W8" s="171"/>
      <c r="Y8" s="171"/>
      <c r="AH8" s="356"/>
      <c r="AI8" s="356"/>
      <c r="AJ8" s="356"/>
      <c r="AK8" s="356"/>
      <c r="AL8" s="356"/>
      <c r="AM8" s="356"/>
      <c r="AN8" s="356"/>
    </row>
    <row r="9" spans="2:40" ht="36" customHeight="1" x14ac:dyDescent="0.25">
      <c r="H9" s="139"/>
      <c r="K9" s="45"/>
      <c r="L9" s="45"/>
      <c r="M9" s="45"/>
      <c r="N9" s="45"/>
      <c r="O9" s="45"/>
      <c r="P9" s="46"/>
      <c r="Q9" s="129"/>
      <c r="R9" s="130"/>
      <c r="T9" s="47"/>
      <c r="U9" s="47"/>
      <c r="V9" s="46"/>
      <c r="W9" s="163" t="s">
        <v>205</v>
      </c>
      <c r="X9" s="163" t="s">
        <v>206</v>
      </c>
      <c r="Z9" s="131" t="s">
        <v>165</v>
      </c>
    </row>
    <row r="10" spans="2:40" ht="49.5" customHeight="1" x14ac:dyDescent="0.25">
      <c r="B10" s="301">
        <v>1</v>
      </c>
      <c r="C10" s="154" t="s">
        <v>166</v>
      </c>
      <c r="D10" s="189"/>
      <c r="E10" s="279" t="s">
        <v>167</v>
      </c>
      <c r="F10" s="276"/>
      <c r="G10" s="279" t="s">
        <v>168</v>
      </c>
      <c r="H10" s="139"/>
      <c r="I10" s="165">
        <f>SUM(K10:K22)</f>
        <v>0</v>
      </c>
      <c r="J10" s="137">
        <f>SUM(L10:Q10)</f>
        <v>0</v>
      </c>
      <c r="K10" s="137">
        <f>SUM(L10:Q10)</f>
        <v>0</v>
      </c>
      <c r="L10" s="135"/>
      <c r="M10" s="135"/>
      <c r="N10" s="135"/>
      <c r="O10" s="135"/>
      <c r="P10" s="136"/>
      <c r="Q10" s="197"/>
      <c r="R10" s="136"/>
      <c r="T10" s="138" t="str">
        <f>IF(SUM(L10:Q10)=1,((L10*0)+(M10*20)+(N10*40)+(O10*60)+(P10*80)+(Q10*100)),"")</f>
        <v/>
      </c>
      <c r="U10" s="160" t="e">
        <f>1/$J$27</f>
        <v>#DIV/0!</v>
      </c>
      <c r="V10" s="140" t="e">
        <f t="shared" ref="V10" si="0">1/$K$27</f>
        <v>#DIV/0!</v>
      </c>
      <c r="W10" s="152" t="e">
        <f>IF(R10=1,0,T10*U10)</f>
        <v>#VALUE!</v>
      </c>
      <c r="X10" s="48" t="e">
        <f>IF(R10=1,0,T10*V10)</f>
        <v>#VALUE!</v>
      </c>
      <c r="Z10" s="355"/>
      <c r="AA10" s="355"/>
      <c r="AH10" s="358" t="s">
        <v>1582</v>
      </c>
      <c r="AI10" s="358"/>
      <c r="AJ10" s="358"/>
      <c r="AK10" s="358"/>
      <c r="AL10" s="358"/>
      <c r="AM10" s="358"/>
      <c r="AN10" s="358"/>
    </row>
    <row r="11" spans="2:40" ht="45.75" customHeight="1" x14ac:dyDescent="0.25">
      <c r="B11" s="301">
        <v>2</v>
      </c>
      <c r="C11" s="154" t="s">
        <v>169</v>
      </c>
      <c r="D11" s="189"/>
      <c r="E11" s="279" t="s">
        <v>170</v>
      </c>
      <c r="F11" s="279"/>
      <c r="G11" s="278" t="s">
        <v>171</v>
      </c>
      <c r="I11" s="165"/>
      <c r="J11" s="137">
        <f>SUM(L11:Q11)</f>
        <v>0</v>
      </c>
      <c r="K11" s="137">
        <f>SUM(L11:Q11)</f>
        <v>0</v>
      </c>
      <c r="L11" s="135"/>
      <c r="M11" s="135"/>
      <c r="N11" s="135"/>
      <c r="O11" s="135"/>
      <c r="P11" s="136"/>
      <c r="Q11" s="135"/>
      <c r="R11" s="136"/>
      <c r="T11" s="138" t="str">
        <f>IF(SUM(L11:Q11)=1,((L11*0)+(M11*20)+(N11*40)+(O11*60)+(P11*80)+(Q11*100)),"")</f>
        <v/>
      </c>
      <c r="U11" s="160" t="e">
        <f>1/$J$27</f>
        <v>#DIV/0!</v>
      </c>
      <c r="V11" s="140" t="e">
        <f t="shared" ref="V11" si="1">1/$K$27</f>
        <v>#DIV/0!</v>
      </c>
      <c r="W11" s="152" t="e">
        <f>IF(R11=1,0,T11*U11)</f>
        <v>#VALUE!</v>
      </c>
      <c r="X11" s="48" t="e">
        <f>IF(R11=1,0,T11*V11)</f>
        <v>#VALUE!</v>
      </c>
      <c r="Z11" s="355"/>
      <c r="AA11" s="355"/>
      <c r="AH11" s="358" t="s">
        <v>1583</v>
      </c>
      <c r="AI11" s="358"/>
      <c r="AJ11" s="358"/>
      <c r="AK11" s="358"/>
      <c r="AL11" s="358"/>
      <c r="AM11" s="358"/>
      <c r="AN11" s="358"/>
    </row>
    <row r="12" spans="2:40" ht="51" customHeight="1" x14ac:dyDescent="0.25">
      <c r="B12" s="301">
        <v>3</v>
      </c>
      <c r="C12" s="154" t="s">
        <v>172</v>
      </c>
      <c r="D12" s="189"/>
      <c r="E12" s="277" t="s">
        <v>173</v>
      </c>
      <c r="F12" s="279"/>
      <c r="G12" s="279"/>
      <c r="H12" s="128"/>
      <c r="I12" s="165"/>
      <c r="J12" s="137">
        <f>SUM(L12:Q12)</f>
        <v>0</v>
      </c>
      <c r="K12" s="137">
        <f>SUM(L12:Q12)</f>
        <v>0</v>
      </c>
      <c r="L12" s="135"/>
      <c r="M12" s="135"/>
      <c r="N12" s="135"/>
      <c r="O12" s="135"/>
      <c r="P12" s="136"/>
      <c r="Q12" s="135"/>
      <c r="R12" s="136"/>
      <c r="T12" s="138" t="str">
        <f>IF(SUM(L12:Q12)=1,((L12*0)+(M12*20)+(N12*40)+(O12*60)+(P12*80)+(Q12*100)),"")</f>
        <v/>
      </c>
      <c r="U12" s="160" t="e">
        <f>1/$J$27</f>
        <v>#DIV/0!</v>
      </c>
      <c r="V12" s="140" t="e">
        <f t="shared" ref="V12:V22" si="2">1/$K$27</f>
        <v>#DIV/0!</v>
      </c>
      <c r="W12" s="152" t="e">
        <f>IF(R12=1,0,T12*U12)</f>
        <v>#VALUE!</v>
      </c>
      <c r="X12" s="48" t="e">
        <f>IF(R12=1,0,T12*V12)</f>
        <v>#VALUE!</v>
      </c>
      <c r="Z12" s="355"/>
      <c r="AA12" s="355"/>
      <c r="AH12" s="358" t="s">
        <v>1584</v>
      </c>
      <c r="AI12" s="358"/>
      <c r="AJ12" s="358"/>
      <c r="AK12" s="358"/>
      <c r="AL12" s="358"/>
      <c r="AM12" s="358"/>
      <c r="AN12" s="358"/>
    </row>
    <row r="13" spans="2:40" ht="50.25" customHeight="1" x14ac:dyDescent="0.25">
      <c r="B13" s="301">
        <v>4</v>
      </c>
      <c r="C13" s="154" t="s">
        <v>174</v>
      </c>
      <c r="D13" s="189"/>
      <c r="E13" s="279" t="s">
        <v>175</v>
      </c>
      <c r="F13" s="276"/>
      <c r="G13" s="280"/>
      <c r="H13" s="139"/>
      <c r="I13" s="165"/>
      <c r="J13" s="137">
        <f>SUM(L13:Q13)</f>
        <v>0</v>
      </c>
      <c r="K13" s="137">
        <f t="shared" ref="K13" si="3">SUM(L13:Q13)</f>
        <v>0</v>
      </c>
      <c r="L13" s="135"/>
      <c r="M13" s="135"/>
      <c r="N13" s="135"/>
      <c r="O13" s="135"/>
      <c r="P13" s="136"/>
      <c r="Q13" s="135"/>
      <c r="R13" s="136"/>
      <c r="T13" s="138" t="str">
        <f t="shared" ref="T13" si="4">IF(SUM(L13:Q13)=1,((L13*0)+(M13*20)+(N13*40)+(O13*60)+(P13*80)+(Q13*100)),"")</f>
        <v/>
      </c>
      <c r="U13" s="160" t="e">
        <f>1/$J$27</f>
        <v>#DIV/0!</v>
      </c>
      <c r="V13" s="140" t="e">
        <f t="shared" si="2"/>
        <v>#DIV/0!</v>
      </c>
      <c r="W13" s="152" t="e">
        <f>IF(R13=1,0,T13*U13)</f>
        <v>#VALUE!</v>
      </c>
      <c r="X13" s="48" t="e">
        <f t="shared" ref="X13" si="5">IF(R13=1,0,T13*V13)</f>
        <v>#VALUE!</v>
      </c>
      <c r="Z13" s="368"/>
      <c r="AA13" s="368"/>
      <c r="AH13" s="358" t="s">
        <v>1585</v>
      </c>
      <c r="AI13" s="358"/>
      <c r="AJ13" s="358"/>
      <c r="AK13" s="358"/>
      <c r="AL13" s="358"/>
      <c r="AM13" s="358"/>
      <c r="AN13" s="358"/>
    </row>
    <row r="14" spans="2:40" ht="51.75" customHeight="1" x14ac:dyDescent="0.25">
      <c r="B14" s="301" t="s">
        <v>176</v>
      </c>
      <c r="C14" s="158" t="s">
        <v>177</v>
      </c>
      <c r="D14" s="189"/>
      <c r="E14" s="279" t="s">
        <v>178</v>
      </c>
      <c r="F14" s="276"/>
      <c r="G14" s="280"/>
      <c r="H14" s="132"/>
      <c r="I14" s="165"/>
      <c r="J14" s="165"/>
      <c r="K14" s="137">
        <f t="shared" ref="K14" si="6">SUM(L14:Q14)</f>
        <v>0</v>
      </c>
      <c r="L14" s="135"/>
      <c r="M14" s="135"/>
      <c r="N14" s="135"/>
      <c r="O14" s="135"/>
      <c r="P14" s="136"/>
      <c r="Q14" s="135"/>
      <c r="R14" s="136"/>
      <c r="T14" s="138" t="str">
        <f t="shared" ref="T14" si="7">IF(SUM(L14:Q14)=1,((L14*0)+(M14*20)+(N14*40)+(O14*60)+(P14*80)+(Q14*100)),"")</f>
        <v/>
      </c>
      <c r="U14" s="160"/>
      <c r="V14" s="140" t="e">
        <f t="shared" si="2"/>
        <v>#DIV/0!</v>
      </c>
      <c r="W14" s="152"/>
      <c r="X14" s="48" t="e">
        <f t="shared" ref="X14" si="8">IF(R14=1,0,T14*V14)</f>
        <v>#VALUE!</v>
      </c>
      <c r="Z14" s="355"/>
      <c r="AA14" s="355"/>
      <c r="AH14" s="345"/>
      <c r="AI14" s="345"/>
      <c r="AJ14" s="345"/>
      <c r="AK14" s="345"/>
      <c r="AL14" s="345"/>
      <c r="AM14" s="345"/>
      <c r="AN14" s="345"/>
    </row>
    <row r="15" spans="2:40" ht="47.25" customHeight="1" x14ac:dyDescent="0.25">
      <c r="B15" s="301">
        <v>5</v>
      </c>
      <c r="C15" s="154" t="s">
        <v>179</v>
      </c>
      <c r="D15" s="189"/>
      <c r="E15" s="279"/>
      <c r="F15" s="276"/>
      <c r="G15" s="280"/>
      <c r="H15" s="139"/>
      <c r="I15" s="165"/>
      <c r="J15" s="137">
        <f>SUM(L15:Q15)</f>
        <v>0</v>
      </c>
      <c r="K15" s="137">
        <f t="shared" ref="K15:K22" si="9">SUM(L15:Q15)</f>
        <v>0</v>
      </c>
      <c r="L15" s="135"/>
      <c r="M15" s="135"/>
      <c r="N15" s="135"/>
      <c r="O15" s="135"/>
      <c r="P15" s="136"/>
      <c r="Q15" s="135"/>
      <c r="R15" s="136"/>
      <c r="T15" s="138" t="str">
        <f t="shared" ref="T15:T22" si="10">IF(SUM(L15:Q15)=1,((L15*0)+(M15*20)+(N15*40)+(O15*60)+(P15*80)+(Q15*100)),"")</f>
        <v/>
      </c>
      <c r="U15" s="160" t="e">
        <f>1/$J$27</f>
        <v>#DIV/0!</v>
      </c>
      <c r="V15" s="140" t="e">
        <f t="shared" si="2"/>
        <v>#DIV/0!</v>
      </c>
      <c r="W15" s="152" t="e">
        <f>IF(R15=1,0,T15*U15)</f>
        <v>#VALUE!</v>
      </c>
      <c r="X15" s="48" t="e">
        <f t="shared" ref="X15:X22" si="11">IF(R15=1,0,T15*V15)</f>
        <v>#VALUE!</v>
      </c>
      <c r="Z15" s="355"/>
      <c r="AA15" s="355"/>
      <c r="AH15" s="358" t="s">
        <v>1586</v>
      </c>
      <c r="AI15" s="358"/>
      <c r="AJ15" s="358"/>
      <c r="AK15" s="358"/>
      <c r="AL15" s="358"/>
      <c r="AM15" s="358"/>
      <c r="AN15" s="358"/>
    </row>
    <row r="16" spans="2:40" ht="51" customHeight="1" x14ac:dyDescent="0.25">
      <c r="B16" s="301" t="s">
        <v>180</v>
      </c>
      <c r="C16" s="303" t="s">
        <v>181</v>
      </c>
      <c r="D16" s="189"/>
      <c r="E16" s="279" t="s">
        <v>182</v>
      </c>
      <c r="F16" s="276"/>
      <c r="G16" s="280"/>
      <c r="H16" s="128"/>
      <c r="I16" s="165"/>
      <c r="J16" s="165"/>
      <c r="K16" s="137">
        <f t="shared" si="9"/>
        <v>0</v>
      </c>
      <c r="L16" s="135"/>
      <c r="M16" s="135"/>
      <c r="N16" s="135"/>
      <c r="O16" s="135"/>
      <c r="P16" s="136"/>
      <c r="Q16" s="135"/>
      <c r="R16" s="136"/>
      <c r="T16" s="138" t="str">
        <f t="shared" si="10"/>
        <v/>
      </c>
      <c r="U16" s="160"/>
      <c r="V16" s="140" t="e">
        <f t="shared" si="2"/>
        <v>#DIV/0!</v>
      </c>
      <c r="W16" s="152"/>
      <c r="X16" s="48" t="e">
        <f t="shared" si="11"/>
        <v>#VALUE!</v>
      </c>
      <c r="Z16" s="355"/>
      <c r="AA16" s="355"/>
      <c r="AH16" s="358" t="s">
        <v>1587</v>
      </c>
      <c r="AI16" s="358"/>
      <c r="AJ16" s="358"/>
      <c r="AK16" s="358"/>
      <c r="AL16" s="358"/>
      <c r="AM16" s="358"/>
      <c r="AN16" s="358"/>
    </row>
    <row r="17" spans="2:40" ht="50.25" customHeight="1" x14ac:dyDescent="0.25">
      <c r="B17" s="301">
        <v>6</v>
      </c>
      <c r="C17" s="154" t="s">
        <v>183</v>
      </c>
      <c r="D17" s="189"/>
      <c r="E17" s="279" t="s">
        <v>184</v>
      </c>
      <c r="F17" s="276"/>
      <c r="G17" s="280"/>
      <c r="H17" s="128"/>
      <c r="I17" s="165"/>
      <c r="J17" s="137">
        <f>SUM(L17:Q17)</f>
        <v>0</v>
      </c>
      <c r="K17" s="137">
        <f t="shared" si="9"/>
        <v>0</v>
      </c>
      <c r="L17" s="135"/>
      <c r="M17" s="135"/>
      <c r="N17" s="135"/>
      <c r="O17" s="135"/>
      <c r="P17" s="136"/>
      <c r="Q17" s="135"/>
      <c r="R17" s="136"/>
      <c r="T17" s="138" t="str">
        <f t="shared" si="10"/>
        <v/>
      </c>
      <c r="U17" s="160" t="e">
        <f>1/$J$27</f>
        <v>#DIV/0!</v>
      </c>
      <c r="V17" s="140" t="e">
        <f t="shared" si="2"/>
        <v>#DIV/0!</v>
      </c>
      <c r="W17" s="152" t="e">
        <f>IF(R17=1,0,T17*U17)</f>
        <v>#VALUE!</v>
      </c>
      <c r="X17" s="48" t="e">
        <f t="shared" si="11"/>
        <v>#VALUE!</v>
      </c>
      <c r="Z17" s="355"/>
      <c r="AA17" s="355"/>
      <c r="AH17" s="358" t="s">
        <v>1588</v>
      </c>
      <c r="AI17" s="358"/>
      <c r="AJ17" s="358"/>
      <c r="AK17" s="358"/>
      <c r="AL17" s="358"/>
      <c r="AM17" s="358"/>
      <c r="AN17" s="358"/>
    </row>
    <row r="18" spans="2:40" ht="62.25" customHeight="1" x14ac:dyDescent="0.25">
      <c r="B18" s="301" t="s">
        <v>185</v>
      </c>
      <c r="C18" s="155" t="s">
        <v>186</v>
      </c>
      <c r="D18" s="189"/>
      <c r="E18" s="279" t="s">
        <v>187</v>
      </c>
      <c r="F18" s="276"/>
      <c r="G18" s="280"/>
      <c r="H18" s="128"/>
      <c r="I18" s="165"/>
      <c r="J18" s="165"/>
      <c r="K18" s="137">
        <f t="shared" si="9"/>
        <v>0</v>
      </c>
      <c r="L18" s="135"/>
      <c r="M18" s="135"/>
      <c r="N18" s="135"/>
      <c r="O18" s="135"/>
      <c r="P18" s="136"/>
      <c r="Q18" s="135"/>
      <c r="R18" s="136"/>
      <c r="T18" s="138" t="str">
        <f t="shared" si="10"/>
        <v/>
      </c>
      <c r="U18" s="160"/>
      <c r="V18" s="140" t="e">
        <f t="shared" si="2"/>
        <v>#DIV/0!</v>
      </c>
      <c r="W18" s="152"/>
      <c r="X18" s="48" t="e">
        <f t="shared" si="11"/>
        <v>#VALUE!</v>
      </c>
      <c r="Z18" s="355"/>
      <c r="AA18" s="355"/>
      <c r="AH18" s="358" t="s">
        <v>1589</v>
      </c>
      <c r="AI18" s="358"/>
      <c r="AJ18" s="358"/>
      <c r="AK18" s="358"/>
      <c r="AL18" s="358"/>
      <c r="AM18" s="358"/>
      <c r="AN18" s="358"/>
    </row>
    <row r="19" spans="2:40" ht="61.5" customHeight="1" x14ac:dyDescent="0.25">
      <c r="B19" s="301" t="s">
        <v>188</v>
      </c>
      <c r="C19" s="156" t="s">
        <v>189</v>
      </c>
      <c r="D19" s="189"/>
      <c r="E19" s="279" t="s">
        <v>190</v>
      </c>
      <c r="F19" s="276"/>
      <c r="G19" s="280"/>
      <c r="H19" s="128"/>
      <c r="I19" s="165"/>
      <c r="J19" s="165"/>
      <c r="K19" s="137">
        <f t="shared" si="9"/>
        <v>0</v>
      </c>
      <c r="L19" s="135"/>
      <c r="M19" s="135"/>
      <c r="N19" s="135"/>
      <c r="O19" s="135"/>
      <c r="P19" s="136"/>
      <c r="Q19" s="135"/>
      <c r="R19" s="136"/>
      <c r="T19" s="138" t="str">
        <f t="shared" si="10"/>
        <v/>
      </c>
      <c r="U19" s="160"/>
      <c r="V19" s="140" t="e">
        <f t="shared" si="2"/>
        <v>#DIV/0!</v>
      </c>
      <c r="W19" s="152"/>
      <c r="X19" s="48" t="e">
        <f t="shared" si="11"/>
        <v>#VALUE!</v>
      </c>
      <c r="Z19" s="355"/>
      <c r="AA19" s="355"/>
      <c r="AH19" s="358" t="s">
        <v>1590</v>
      </c>
      <c r="AI19" s="358"/>
      <c r="AJ19" s="358"/>
      <c r="AK19" s="358"/>
      <c r="AL19" s="358"/>
      <c r="AM19" s="358"/>
      <c r="AN19" s="358"/>
    </row>
    <row r="20" spans="2:40" ht="55.5" customHeight="1" x14ac:dyDescent="0.25">
      <c r="B20" s="301" t="s">
        <v>191</v>
      </c>
      <c r="C20" s="157" t="s">
        <v>192</v>
      </c>
      <c r="D20" s="189"/>
      <c r="E20" s="279" t="s">
        <v>193</v>
      </c>
      <c r="F20" s="276"/>
      <c r="G20" s="280"/>
      <c r="H20" s="128"/>
      <c r="I20" s="165"/>
      <c r="J20" s="165"/>
      <c r="K20" s="137">
        <f t="shared" si="9"/>
        <v>0</v>
      </c>
      <c r="L20" s="135"/>
      <c r="M20" s="135"/>
      <c r="N20" s="135"/>
      <c r="O20" s="135"/>
      <c r="P20" s="136"/>
      <c r="Q20" s="135"/>
      <c r="R20" s="136"/>
      <c r="T20" s="138" t="str">
        <f t="shared" si="10"/>
        <v/>
      </c>
      <c r="U20" s="160"/>
      <c r="V20" s="140" t="e">
        <f t="shared" si="2"/>
        <v>#DIV/0!</v>
      </c>
      <c r="W20" s="152"/>
      <c r="X20" s="48" t="e">
        <f t="shared" si="11"/>
        <v>#VALUE!</v>
      </c>
      <c r="Z20" s="355"/>
      <c r="AA20" s="355"/>
      <c r="AH20" s="358" t="s">
        <v>1591</v>
      </c>
      <c r="AI20" s="358"/>
      <c r="AJ20" s="358"/>
      <c r="AK20" s="358"/>
      <c r="AL20" s="358"/>
      <c r="AM20" s="358"/>
      <c r="AN20" s="358"/>
    </row>
    <row r="21" spans="2:40" ht="51" customHeight="1" x14ac:dyDescent="0.25">
      <c r="B21" s="301">
        <v>7</v>
      </c>
      <c r="C21" s="154" t="s">
        <v>194</v>
      </c>
      <c r="D21" s="189"/>
      <c r="E21" s="279" t="s">
        <v>195</v>
      </c>
      <c r="F21" s="276"/>
      <c r="G21" s="247"/>
      <c r="H21" s="128"/>
      <c r="I21" s="165"/>
      <c r="J21" s="137">
        <f>SUM(L21:Q21)</f>
        <v>0</v>
      </c>
      <c r="K21" s="137">
        <f t="shared" si="9"/>
        <v>0</v>
      </c>
      <c r="L21" s="135"/>
      <c r="M21" s="135"/>
      <c r="N21" s="135"/>
      <c r="O21" s="135"/>
      <c r="P21" s="136"/>
      <c r="Q21" s="135"/>
      <c r="R21" s="136"/>
      <c r="T21" s="138" t="str">
        <f t="shared" si="10"/>
        <v/>
      </c>
      <c r="U21" s="160" t="e">
        <f>1/$J$27</f>
        <v>#DIV/0!</v>
      </c>
      <c r="V21" s="140" t="e">
        <f t="shared" si="2"/>
        <v>#DIV/0!</v>
      </c>
      <c r="W21" s="152" t="e">
        <f>IF(R21=1,0,T21*U21)</f>
        <v>#VALUE!</v>
      </c>
      <c r="X21" s="48" t="e">
        <f t="shared" si="11"/>
        <v>#VALUE!</v>
      </c>
      <c r="Z21" s="355"/>
      <c r="AA21" s="355"/>
      <c r="AH21" s="358" t="s">
        <v>1592</v>
      </c>
      <c r="AI21" s="358"/>
      <c r="AJ21" s="358"/>
      <c r="AK21" s="358"/>
      <c r="AL21" s="358"/>
      <c r="AM21" s="358"/>
      <c r="AN21" s="358"/>
    </row>
    <row r="22" spans="2:40" ht="61.5" customHeight="1" x14ac:dyDescent="0.25">
      <c r="B22" s="301">
        <v>8</v>
      </c>
      <c r="C22" s="154" t="s">
        <v>196</v>
      </c>
      <c r="D22" s="189"/>
      <c r="E22" s="279" t="s">
        <v>197</v>
      </c>
      <c r="F22" s="276"/>
      <c r="G22" s="280"/>
      <c r="H22" s="139"/>
      <c r="I22" s="165"/>
      <c r="J22" s="137">
        <f>SUM(L22:Q22)</f>
        <v>0</v>
      </c>
      <c r="K22" s="137">
        <f t="shared" si="9"/>
        <v>0</v>
      </c>
      <c r="L22" s="135"/>
      <c r="M22" s="135"/>
      <c r="N22" s="135"/>
      <c r="O22" s="135"/>
      <c r="P22" s="136"/>
      <c r="Q22" s="135"/>
      <c r="R22" s="136"/>
      <c r="T22" s="138" t="str">
        <f t="shared" si="10"/>
        <v/>
      </c>
      <c r="U22" s="160" t="e">
        <f>1/$J$27</f>
        <v>#DIV/0!</v>
      </c>
      <c r="V22" s="140" t="e">
        <f t="shared" si="2"/>
        <v>#DIV/0!</v>
      </c>
      <c r="W22" s="152" t="e">
        <f>IF(R22=1,0,T22*U22)</f>
        <v>#VALUE!</v>
      </c>
      <c r="X22" s="48" t="e">
        <f t="shared" si="11"/>
        <v>#VALUE!</v>
      </c>
      <c r="Z22" s="355"/>
      <c r="AA22" s="355"/>
      <c r="AH22" s="358" t="s">
        <v>1593</v>
      </c>
      <c r="AI22" s="358"/>
      <c r="AJ22" s="358"/>
      <c r="AK22" s="358"/>
      <c r="AL22" s="358"/>
      <c r="AM22" s="358"/>
      <c r="AN22" s="358"/>
    </row>
    <row r="23" spans="2:40" x14ac:dyDescent="0.25">
      <c r="C23" s="165"/>
      <c r="D23" s="165"/>
      <c r="E23" s="165"/>
      <c r="F23" s="165"/>
      <c r="G23" s="165"/>
      <c r="Z23"/>
      <c r="AA23"/>
    </row>
    <row r="24" spans="2:40" x14ac:dyDescent="0.25">
      <c r="C24" s="165"/>
      <c r="D24" s="165"/>
      <c r="E24" s="165"/>
      <c r="F24" s="165"/>
      <c r="G24" s="165"/>
      <c r="S24" s="131" t="s">
        <v>198</v>
      </c>
      <c r="T24" s="142">
        <f>SUMIF(J27,8-W27,W24)</f>
        <v>0</v>
      </c>
      <c r="W24" s="184" t="e">
        <f>SUM(W10:W22)</f>
        <v>#VALUE!</v>
      </c>
      <c r="X24" s="184" t="e">
        <f>SUM(X10:X22)</f>
        <v>#VALUE!</v>
      </c>
    </row>
    <row r="25" spans="2:40" x14ac:dyDescent="0.25">
      <c r="C25" s="165"/>
      <c r="D25" s="165"/>
      <c r="E25" s="165"/>
      <c r="F25" s="165"/>
      <c r="G25" s="165"/>
      <c r="S25" s="131" t="s">
        <v>199</v>
      </c>
      <c r="T25" s="142">
        <f>SUMIF(K27,13-W28,X24)</f>
        <v>0</v>
      </c>
      <c r="Y25" s="141"/>
    </row>
    <row r="26" spans="2:40" x14ac:dyDescent="0.25">
      <c r="C26" s="165"/>
      <c r="D26" s="165"/>
      <c r="E26" s="165"/>
      <c r="F26" s="165"/>
      <c r="G26" s="165"/>
      <c r="Y26" s="141"/>
    </row>
    <row r="27" spans="2:40" x14ac:dyDescent="0.25">
      <c r="C27" s="165"/>
      <c r="D27" s="165"/>
      <c r="E27" s="165"/>
      <c r="F27" s="165"/>
      <c r="G27" s="165"/>
      <c r="J27" s="163">
        <f>SUM($J$10:$J$22)</f>
        <v>0</v>
      </c>
      <c r="K27" s="163">
        <f>SUM(K10:K22)</f>
        <v>0</v>
      </c>
      <c r="V27" s="163" t="s">
        <v>207</v>
      </c>
      <c r="W27" s="163">
        <f>SUM(R10:R13,R15,R17,R21,R22)</f>
        <v>0</v>
      </c>
    </row>
    <row r="28" spans="2:40" ht="13.5" customHeight="1" x14ac:dyDescent="0.25">
      <c r="C28" s="165"/>
      <c r="D28" s="165"/>
      <c r="E28" s="165"/>
      <c r="F28" s="165"/>
      <c r="G28" s="165"/>
      <c r="V28" s="163" t="s">
        <v>208</v>
      </c>
      <c r="W28" s="163">
        <f>SUM(R10:R22)</f>
        <v>0</v>
      </c>
    </row>
    <row r="29" spans="2:40" x14ac:dyDescent="0.25">
      <c r="C29" s="165"/>
      <c r="D29" s="165"/>
      <c r="E29" s="165"/>
      <c r="F29" s="165"/>
      <c r="G29" s="165"/>
    </row>
    <row r="36" spans="28:33" ht="22.5" customHeight="1" x14ac:dyDescent="0.25">
      <c r="AB36" s="164"/>
      <c r="AC36" s="164"/>
      <c r="AD36" s="164"/>
    </row>
    <row r="38" spans="28:33" ht="15" customHeight="1" x14ac:dyDescent="0.25">
      <c r="AB38" s="164"/>
      <c r="AC38" s="164"/>
      <c r="AD38" s="164"/>
      <c r="AE38" s="164"/>
      <c r="AF38" s="164"/>
      <c r="AG38" s="164"/>
    </row>
  </sheetData>
  <sheetProtection formatCells="0" formatColumns="0" formatRows="0" insertColumns="0" insertRows="0" insertHyperlinks="0" deleteColumns="0" deleteRows="0" sort="0" autoFilter="0" pivotTables="0"/>
  <mergeCells count="36">
    <mergeCell ref="AH13:AN13"/>
    <mergeCell ref="AH15:AN15"/>
    <mergeCell ref="AH16:AN16"/>
    <mergeCell ref="Z16:AA16"/>
    <mergeCell ref="Z12:AA12"/>
    <mergeCell ref="AH17:AN17"/>
    <mergeCell ref="Z22:AA22"/>
    <mergeCell ref="Z10:AA10"/>
    <mergeCell ref="Z13:AA13"/>
    <mergeCell ref="Z14:AA14"/>
    <mergeCell ref="Z15:AA15"/>
    <mergeCell ref="Z20:AA20"/>
    <mergeCell ref="Z17:AA17"/>
    <mergeCell ref="Z18:AA18"/>
    <mergeCell ref="AH18:AN18"/>
    <mergeCell ref="AH19:AN19"/>
    <mergeCell ref="AH20:AN20"/>
    <mergeCell ref="AH22:AN22"/>
    <mergeCell ref="AH21:AN21"/>
    <mergeCell ref="Z19:AA19"/>
    <mergeCell ref="Z21:AA21"/>
    <mergeCell ref="L5:AD5"/>
    <mergeCell ref="B1:AA1"/>
    <mergeCell ref="AH11:AN11"/>
    <mergeCell ref="AH12:AN12"/>
    <mergeCell ref="G7:G8"/>
    <mergeCell ref="C2:T2"/>
    <mergeCell ref="C3:T3"/>
    <mergeCell ref="C7:C8"/>
    <mergeCell ref="T7:V7"/>
    <mergeCell ref="E7:E8"/>
    <mergeCell ref="J7:R7"/>
    <mergeCell ref="AH7:AN8"/>
    <mergeCell ref="AH10:AN10"/>
    <mergeCell ref="Z11:AA11"/>
    <mergeCell ref="C6:T6"/>
  </mergeCells>
  <conditionalFormatting sqref="K10 K13:K22">
    <cfRule type="cellIs" dxfId="699" priority="253" stopIfTrue="1" operator="notEqual">
      <formula>1</formula>
    </cfRule>
    <cfRule type="cellIs" dxfId="698" priority="254" stopIfTrue="1" operator="equal">
      <formula>1</formula>
    </cfRule>
  </conditionalFormatting>
  <conditionalFormatting sqref="T25">
    <cfRule type="containsBlanks" dxfId="697" priority="147" stopIfTrue="1">
      <formula>LEN(TRIM(T25))=0</formula>
    </cfRule>
    <cfRule type="cellIs" dxfId="696" priority="148" stopIfTrue="1" operator="lessThan">
      <formula>19.999</formula>
    </cfRule>
    <cfRule type="cellIs" dxfId="695" priority="149" stopIfTrue="1" operator="lessThan">
      <formula>39.999</formula>
    </cfRule>
    <cfRule type="cellIs" dxfId="694" priority="150" stopIfTrue="1" operator="lessThan">
      <formula>59.999</formula>
    </cfRule>
    <cfRule type="cellIs" dxfId="693" priority="151" stopIfTrue="1" operator="lessThan">
      <formula>79.999</formula>
    </cfRule>
    <cfRule type="cellIs" dxfId="692" priority="152" stopIfTrue="1" operator="lessThan">
      <formula>89.999</formula>
    </cfRule>
    <cfRule type="cellIs" dxfId="691" priority="153" stopIfTrue="1" operator="between">
      <formula>90</formula>
      <formula>100</formula>
    </cfRule>
  </conditionalFormatting>
  <conditionalFormatting sqref="T24">
    <cfRule type="containsBlanks" dxfId="690" priority="140" stopIfTrue="1">
      <formula>LEN(TRIM(T24))=0</formula>
    </cfRule>
    <cfRule type="cellIs" dxfId="689" priority="141" stopIfTrue="1" operator="lessThan">
      <formula>19.999</formula>
    </cfRule>
    <cfRule type="cellIs" dxfId="688" priority="142" stopIfTrue="1" operator="lessThan">
      <formula>39.999</formula>
    </cfRule>
    <cfRule type="cellIs" dxfId="687" priority="143" stopIfTrue="1" operator="lessThan">
      <formula>59.999</formula>
    </cfRule>
    <cfRule type="cellIs" dxfId="686" priority="144" stopIfTrue="1" operator="lessThan">
      <formula>79.999</formula>
    </cfRule>
    <cfRule type="cellIs" dxfId="685" priority="145" stopIfTrue="1" operator="lessThan">
      <formula>89.999</formula>
    </cfRule>
    <cfRule type="cellIs" dxfId="684" priority="146" stopIfTrue="1" operator="between">
      <formula>90</formula>
      <formula>100</formula>
    </cfRule>
  </conditionalFormatting>
  <conditionalFormatting sqref="J10">
    <cfRule type="cellIs" dxfId="683" priority="128" stopIfTrue="1" operator="notEqual">
      <formula>1</formula>
    </cfRule>
    <cfRule type="cellIs" dxfId="682" priority="129" stopIfTrue="1" operator="equal">
      <formula>1</formula>
    </cfRule>
  </conditionalFormatting>
  <conditionalFormatting sqref="J13">
    <cfRule type="cellIs" dxfId="681" priority="41" stopIfTrue="1" operator="notEqual">
      <formula>1</formula>
    </cfRule>
    <cfRule type="cellIs" dxfId="680" priority="42" stopIfTrue="1" operator="equal">
      <formula>1</formula>
    </cfRule>
  </conditionalFormatting>
  <conditionalFormatting sqref="J15">
    <cfRule type="cellIs" dxfId="679" priority="39" stopIfTrue="1" operator="notEqual">
      <formula>1</formula>
    </cfRule>
    <cfRule type="cellIs" dxfId="678" priority="40" stopIfTrue="1" operator="equal">
      <formula>1</formula>
    </cfRule>
  </conditionalFormatting>
  <conditionalFormatting sqref="J17">
    <cfRule type="cellIs" dxfId="677" priority="37" stopIfTrue="1" operator="notEqual">
      <formula>1</formula>
    </cfRule>
    <cfRule type="cellIs" dxfId="676" priority="38" stopIfTrue="1" operator="equal">
      <formula>1</formula>
    </cfRule>
  </conditionalFormatting>
  <conditionalFormatting sqref="J22">
    <cfRule type="cellIs" dxfId="675" priority="35" stopIfTrue="1" operator="notEqual">
      <formula>1</formula>
    </cfRule>
    <cfRule type="cellIs" dxfId="674" priority="36" stopIfTrue="1" operator="equal">
      <formula>1</formula>
    </cfRule>
  </conditionalFormatting>
  <conditionalFormatting sqref="X10 X13:X22">
    <cfRule type="expression" dxfId="673" priority="273" stopIfTrue="1">
      <formula>#REF!=0</formula>
    </cfRule>
  </conditionalFormatting>
  <pageMargins left="0.7" right="0.7" top="0.75" bottom="0.75" header="0.3" footer="0.3"/>
  <pageSetup paperSize="9" scale="47" orientation="landscape" r:id="rId1"/>
  <colBreaks count="1" manualBreakCount="1">
    <brk id="33" max="1048575" man="1"/>
  </colBreaks>
  <ignoredErrors>
    <ignoredError sqref="T10:T23" formulaRange="1"/>
  </ignoredErrors>
  <drawing r:id="rId2"/>
  <legacyDrawing r:id="rId3"/>
  <mc:AlternateContent xmlns:mc="http://schemas.openxmlformats.org/markup-compatibility/2006">
    <mc:Choice Requires="x14">
      <controls>
        <mc:AlternateContent xmlns:mc="http://schemas.openxmlformats.org/markup-compatibility/2006">
          <mc:Choice Requires="x14">
            <control shapeId="1533261" r:id="rId4" name="Button 3405">
              <controlPr defaultSize="0" print="0" autoLine="0" autoPict="0" macro="[0]!ButtonOpenAll">
                <anchor moveWithCells="1" sizeWithCells="1">
                  <from>
                    <xdr:col>2</xdr:col>
                    <xdr:colOff>2857500</xdr:colOff>
                    <xdr:row>3</xdr:row>
                    <xdr:rowOff>76200</xdr:rowOff>
                  </from>
                  <to>
                    <xdr:col>2</xdr:col>
                    <xdr:colOff>3933825</xdr:colOff>
                    <xdr:row>5</xdr:row>
                    <xdr:rowOff>66675</xdr:rowOff>
                  </to>
                </anchor>
              </controlPr>
            </control>
          </mc:Choice>
        </mc:AlternateContent>
        <mc:AlternateContent xmlns:mc="http://schemas.openxmlformats.org/markup-compatibility/2006">
          <mc:Choice Requires="x14">
            <control shapeId="1533468" r:id="rId5" name="Button 3612">
              <controlPr defaultSize="0" print="0" autoLine="0" autoPict="0" macro="[0]!ButtonD2_CloseAll">
                <anchor moveWithCells="1" sizeWithCells="1">
                  <from>
                    <xdr:col>2</xdr:col>
                    <xdr:colOff>4057650</xdr:colOff>
                    <xdr:row>3</xdr:row>
                    <xdr:rowOff>66675</xdr:rowOff>
                  </from>
                  <to>
                    <xdr:col>6</xdr:col>
                    <xdr:colOff>57150</xdr:colOff>
                    <xdr:row>5</xdr:row>
                    <xdr:rowOff>57150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88555558946501"/>
  </sheetPr>
  <dimension ref="A1:AM44"/>
  <sheetViews>
    <sheetView showGridLines="0" showRowColHeaders="0" zoomScale="115" zoomScaleNormal="115" workbookViewId="0">
      <pane ySplit="8" topLeftCell="A9" activePane="bottomLeft" state="frozen"/>
      <selection pane="bottomLeft" activeCell="C6" sqref="C6:R6"/>
    </sheetView>
  </sheetViews>
  <sheetFormatPr defaultRowHeight="15" outlineLevelCol="1" x14ac:dyDescent="0.25"/>
  <cols>
    <col min="1" max="1" width="1.7109375" style="163" customWidth="1"/>
    <col min="2" max="2" width="4.42578125" style="163" customWidth="1"/>
    <col min="3" max="3" width="65.85546875" style="163" customWidth="1"/>
    <col min="4" max="4" width="1.85546875" style="163" customWidth="1" outlineLevel="1"/>
    <col min="5" max="5" width="5.42578125" style="163" customWidth="1" outlineLevel="1"/>
    <col min="6" max="6" width="1.42578125" style="163" customWidth="1" outlineLevel="1"/>
    <col min="7" max="7" width="7.42578125" style="163" customWidth="1" outlineLevel="1"/>
    <col min="8" max="8" width="2.28515625" style="163" customWidth="1"/>
    <col min="9" max="9" width="4" style="163" hidden="1" customWidth="1"/>
    <col min="10" max="10" width="4.42578125" style="163" hidden="1" customWidth="1"/>
    <col min="11" max="12" width="4" style="163" customWidth="1"/>
    <col min="13" max="13" width="3.28515625" style="163" customWidth="1"/>
    <col min="14" max="14" width="4.42578125" style="163" customWidth="1"/>
    <col min="15" max="15" width="4.140625" style="163" customWidth="1"/>
    <col min="16" max="16" width="3.42578125" style="163" customWidth="1"/>
    <col min="17" max="17" width="3.7109375" style="163" customWidth="1"/>
    <col min="18" max="18" width="7.28515625" style="163" customWidth="1"/>
    <col min="19" max="19" width="13.28515625" style="163" customWidth="1"/>
    <col min="20" max="20" width="8.28515625" style="163" hidden="1" customWidth="1"/>
    <col min="21" max="21" width="9" style="163" hidden="1" customWidth="1"/>
    <col min="22" max="22" width="10.42578125" style="163" hidden="1" customWidth="1"/>
    <col min="23" max="23" width="9.28515625" style="163" hidden="1" customWidth="1"/>
    <col min="24" max="24" width="7.140625" style="163" customWidth="1"/>
    <col min="25" max="25" width="13.7109375" style="163" customWidth="1"/>
    <col min="26" max="26" width="19.28515625" style="163" customWidth="1"/>
    <col min="27" max="27" width="15.140625" style="163" customWidth="1"/>
    <col min="28" max="28" width="9.140625" style="163"/>
    <col min="29" max="29" width="51.7109375" style="163" customWidth="1"/>
    <col min="30" max="16384" width="9.140625" style="163"/>
  </cols>
  <sheetData>
    <row r="1" spans="1:39" ht="39" customHeight="1" x14ac:dyDescent="0.25">
      <c r="A1" s="345"/>
      <c r="B1" s="363" t="s">
        <v>209</v>
      </c>
      <c r="C1" s="363"/>
      <c r="D1" s="363"/>
      <c r="E1" s="363"/>
      <c r="F1" s="363"/>
      <c r="G1" s="363"/>
      <c r="H1" s="363"/>
      <c r="I1" s="363"/>
      <c r="J1" s="363"/>
      <c r="K1" s="363"/>
      <c r="L1" s="363"/>
      <c r="M1" s="363"/>
      <c r="N1" s="363"/>
      <c r="O1" s="363"/>
      <c r="P1" s="363"/>
      <c r="Q1" s="363"/>
      <c r="R1" s="363"/>
      <c r="S1" s="363"/>
      <c r="T1" s="363"/>
      <c r="U1" s="363"/>
      <c r="V1" s="363"/>
      <c r="W1" s="363"/>
      <c r="X1" s="363"/>
      <c r="Y1" s="363"/>
      <c r="Z1" s="363"/>
    </row>
    <row r="2" spans="1:39" x14ac:dyDescent="0.25">
      <c r="B2" s="186"/>
      <c r="C2" s="367" t="s">
        <v>1594</v>
      </c>
      <c r="D2" s="367"/>
      <c r="E2" s="367"/>
      <c r="F2" s="367"/>
      <c r="G2" s="367"/>
      <c r="H2" s="367"/>
      <c r="I2" s="367"/>
      <c r="J2" s="367"/>
      <c r="K2" s="367"/>
      <c r="L2" s="367"/>
      <c r="M2" s="367"/>
      <c r="N2" s="367"/>
      <c r="O2" s="367"/>
      <c r="P2" s="367"/>
      <c r="Q2" s="367"/>
      <c r="R2" s="367"/>
      <c r="S2" s="367"/>
      <c r="T2" s="367"/>
      <c r="U2" s="186"/>
      <c r="V2" s="186"/>
      <c r="W2" s="186"/>
      <c r="X2" s="186"/>
    </row>
    <row r="3" spans="1:39" x14ac:dyDescent="0.25">
      <c r="B3" s="186"/>
      <c r="C3" s="367" t="s">
        <v>1595</v>
      </c>
      <c r="D3" s="367"/>
      <c r="E3" s="367"/>
      <c r="F3" s="367"/>
      <c r="G3" s="367"/>
      <c r="H3" s="367"/>
      <c r="I3" s="367"/>
      <c r="J3" s="367"/>
      <c r="K3" s="367"/>
      <c r="L3" s="367"/>
      <c r="M3" s="367"/>
      <c r="N3" s="367"/>
      <c r="O3" s="367"/>
      <c r="P3" s="367"/>
      <c r="Q3" s="367"/>
      <c r="R3" s="367"/>
      <c r="S3" s="367"/>
      <c r="T3" s="367"/>
      <c r="U3" s="186"/>
      <c r="V3" s="186"/>
      <c r="W3" s="186"/>
      <c r="X3" s="186"/>
    </row>
    <row r="4" spans="1:39" x14ac:dyDescent="0.25">
      <c r="B4" s="161"/>
      <c r="C4" s="162"/>
      <c r="D4" s="162"/>
      <c r="E4" s="162"/>
      <c r="F4" s="162"/>
      <c r="G4" s="162"/>
      <c r="H4" s="162"/>
      <c r="I4" s="162"/>
      <c r="J4" s="162"/>
      <c r="K4" s="162"/>
      <c r="L4" s="162"/>
      <c r="M4" s="162"/>
      <c r="N4" s="162"/>
      <c r="O4" s="162"/>
      <c r="P4" s="162"/>
      <c r="Q4" s="162"/>
      <c r="R4" s="162"/>
      <c r="S4" s="162"/>
      <c r="T4" s="162"/>
      <c r="U4" s="162"/>
      <c r="V4" s="162"/>
      <c r="W4" s="162"/>
      <c r="X4" s="162"/>
    </row>
    <row r="5" spans="1:39" s="166" customFormat="1" ht="14.25" customHeight="1" x14ac:dyDescent="0.25">
      <c r="B5" s="302"/>
      <c r="C5" s="302"/>
      <c r="D5" s="302"/>
      <c r="E5" s="302"/>
      <c r="F5" s="302"/>
      <c r="G5" s="302"/>
      <c r="H5" s="302"/>
      <c r="I5" s="302"/>
      <c r="J5" s="302"/>
      <c r="K5" s="366"/>
      <c r="L5" s="366"/>
      <c r="M5" s="366"/>
      <c r="N5" s="366"/>
      <c r="O5" s="366"/>
      <c r="P5" s="366"/>
      <c r="Q5" s="366"/>
      <c r="R5" s="366"/>
      <c r="S5" s="366"/>
      <c r="T5" s="366"/>
      <c r="U5" s="366"/>
      <c r="V5" s="366"/>
      <c r="W5" s="366"/>
      <c r="X5" s="366"/>
      <c r="Y5" s="366"/>
      <c r="Z5" s="366"/>
      <c r="AA5" s="366"/>
      <c r="AB5" s="366"/>
      <c r="AC5" s="366"/>
    </row>
    <row r="6" spans="1:39" s="166" customFormat="1" x14ac:dyDescent="0.25">
      <c r="B6" s="167"/>
      <c r="C6" s="453"/>
      <c r="D6" s="453"/>
      <c r="E6" s="453"/>
      <c r="F6" s="453"/>
      <c r="G6" s="453"/>
      <c r="H6" s="453"/>
      <c r="I6" s="453"/>
      <c r="J6" s="453"/>
      <c r="K6" s="453"/>
      <c r="L6" s="453"/>
      <c r="M6" s="453"/>
      <c r="N6" s="453"/>
      <c r="O6" s="453"/>
      <c r="P6" s="453"/>
      <c r="Q6" s="453"/>
      <c r="R6" s="453"/>
      <c r="S6" s="167"/>
      <c r="T6" s="167"/>
      <c r="U6" s="167"/>
      <c r="V6" s="167"/>
      <c r="W6" s="167"/>
      <c r="X6" s="167"/>
    </row>
    <row r="7" spans="1:39" s="166" customFormat="1" ht="37.5" customHeight="1" x14ac:dyDescent="0.25">
      <c r="B7" s="181"/>
      <c r="C7" s="356" t="s">
        <v>210</v>
      </c>
      <c r="D7" s="338"/>
      <c r="E7" s="359" t="s">
        <v>211</v>
      </c>
      <c r="F7" s="339"/>
      <c r="G7" s="359" t="s">
        <v>212</v>
      </c>
      <c r="H7" s="168"/>
      <c r="I7" s="361" t="s">
        <v>1694</v>
      </c>
      <c r="J7" s="362"/>
      <c r="K7" s="362"/>
      <c r="L7" s="362"/>
      <c r="M7" s="362"/>
      <c r="N7" s="362"/>
      <c r="O7" s="362"/>
      <c r="P7" s="362"/>
      <c r="Q7" s="362"/>
      <c r="R7" s="169"/>
      <c r="S7" s="360" t="s">
        <v>213</v>
      </c>
      <c r="T7" s="360"/>
      <c r="U7" s="360"/>
      <c r="V7" s="170"/>
      <c r="W7" s="170"/>
      <c r="X7" s="170"/>
      <c r="Y7" s="170"/>
      <c r="AG7" s="356" t="s">
        <v>214</v>
      </c>
      <c r="AH7" s="356"/>
      <c r="AI7" s="356"/>
      <c r="AJ7" s="356"/>
      <c r="AK7" s="356"/>
      <c r="AL7" s="356"/>
      <c r="AM7" s="356"/>
    </row>
    <row r="8" spans="1:39" s="166" customFormat="1" ht="80.25" customHeight="1" x14ac:dyDescent="0.25">
      <c r="B8" s="181"/>
      <c r="C8" s="356"/>
      <c r="D8" s="338"/>
      <c r="E8" s="359"/>
      <c r="F8" s="340"/>
      <c r="G8" s="359"/>
      <c r="H8" s="168"/>
      <c r="I8" s="172" t="s">
        <v>279</v>
      </c>
      <c r="J8" s="172" t="s">
        <v>280</v>
      </c>
      <c r="K8" s="192">
        <v>0</v>
      </c>
      <c r="L8" s="192">
        <v>0.2</v>
      </c>
      <c r="M8" s="192">
        <v>0.4</v>
      </c>
      <c r="N8" s="192">
        <v>0.6</v>
      </c>
      <c r="O8" s="192">
        <v>0.8</v>
      </c>
      <c r="P8" s="192">
        <v>1</v>
      </c>
      <c r="Q8" s="193" t="s">
        <v>215</v>
      </c>
      <c r="S8" s="174"/>
      <c r="T8" s="174" t="s">
        <v>281</v>
      </c>
      <c r="U8" s="173" t="s">
        <v>282</v>
      </c>
      <c r="V8" s="171"/>
      <c r="X8" s="171"/>
      <c r="AG8" s="356"/>
      <c r="AH8" s="356"/>
      <c r="AI8" s="356"/>
      <c r="AJ8" s="356"/>
      <c r="AK8" s="356"/>
      <c r="AL8" s="356"/>
      <c r="AM8" s="356"/>
    </row>
    <row r="9" spans="1:39" ht="42" customHeight="1" x14ac:dyDescent="0.25">
      <c r="H9" s="139"/>
      <c r="J9" s="45"/>
      <c r="K9" s="45"/>
      <c r="L9" s="45"/>
      <c r="M9" s="45"/>
      <c r="N9" s="45"/>
      <c r="O9" s="46"/>
      <c r="P9" s="129"/>
      <c r="Q9" s="130"/>
      <c r="S9" s="47"/>
      <c r="T9" s="47"/>
      <c r="U9" s="46"/>
      <c r="V9" s="163" t="s">
        <v>283</v>
      </c>
      <c r="W9" s="163" t="s">
        <v>284</v>
      </c>
      <c r="Y9" s="131" t="s">
        <v>216</v>
      </c>
    </row>
    <row r="10" spans="1:39" ht="49.5" customHeight="1" x14ac:dyDescent="0.25">
      <c r="A10" s="163" t="s">
        <v>217</v>
      </c>
      <c r="B10" s="301">
        <v>1</v>
      </c>
      <c r="C10" s="154" t="s">
        <v>218</v>
      </c>
      <c r="D10" s="189"/>
      <c r="E10" s="279" t="s">
        <v>219</v>
      </c>
      <c r="F10" s="276"/>
      <c r="G10" s="247" t="s">
        <v>220</v>
      </c>
      <c r="H10" s="139"/>
      <c r="I10" s="137">
        <f>SUM(K10:P10)</f>
        <v>0</v>
      </c>
      <c r="J10" s="137">
        <f>SUM(K10:P10)</f>
        <v>0</v>
      </c>
      <c r="K10" s="135"/>
      <c r="L10" s="135"/>
      <c r="M10" s="135"/>
      <c r="N10" s="135"/>
      <c r="O10" s="136"/>
      <c r="P10" s="197"/>
      <c r="Q10" s="136"/>
      <c r="S10" s="138" t="str">
        <f>IF(SUM(K10:P10)=1,((K10*0)+(L10*20)+(M10*40)+(N10*60)+(O10*80)+(P10*100)),"")</f>
        <v/>
      </c>
      <c r="T10" s="160" t="e">
        <f>1/$I$29</f>
        <v>#DIV/0!</v>
      </c>
      <c r="U10" s="140" t="e">
        <f t="shared" ref="U10" si="0">1/$J$29</f>
        <v>#DIV/0!</v>
      </c>
      <c r="V10" s="152" t="e">
        <f>IF(Q10=1,0,S10*T10)</f>
        <v>#VALUE!</v>
      </c>
      <c r="W10" s="48" t="e">
        <f>IF(Q10=1,0,S10*U10)</f>
        <v>#VALUE!</v>
      </c>
      <c r="Y10" s="368"/>
      <c r="Z10" s="368"/>
      <c r="AG10" s="358" t="s">
        <v>1596</v>
      </c>
      <c r="AH10" s="358"/>
      <c r="AI10" s="358"/>
      <c r="AJ10" s="358"/>
      <c r="AK10" s="358"/>
      <c r="AL10" s="358"/>
      <c r="AM10" s="358"/>
    </row>
    <row r="11" spans="1:39" ht="46.5" customHeight="1" x14ac:dyDescent="0.25">
      <c r="B11" s="301" t="s">
        <v>221</v>
      </c>
      <c r="C11" s="158" t="s">
        <v>222</v>
      </c>
      <c r="D11" s="189"/>
      <c r="E11" s="279" t="s">
        <v>223</v>
      </c>
      <c r="F11" s="276"/>
      <c r="G11" s="280"/>
      <c r="H11" s="139"/>
      <c r="I11" s="165"/>
      <c r="J11" s="137">
        <f t="shared" ref="J11" si="1">SUM(K11:P11)</f>
        <v>0</v>
      </c>
      <c r="K11" s="135"/>
      <c r="L11" s="135"/>
      <c r="M11" s="135"/>
      <c r="N11" s="135"/>
      <c r="O11" s="136"/>
      <c r="P11" s="135"/>
      <c r="Q11" s="136"/>
      <c r="S11" s="138" t="str">
        <f t="shared" ref="S11" si="2">IF(SUM(K11:P11)=1,((K11*0)+(L11*20)+(M11*40)+(N11*60)+(O11*80)+(P11*100)),"")</f>
        <v/>
      </c>
      <c r="T11" s="160"/>
      <c r="U11" s="140" t="e">
        <f t="shared" ref="U11" si="3">1/$J$29</f>
        <v>#DIV/0!</v>
      </c>
      <c r="V11" s="152"/>
      <c r="W11" s="48" t="e">
        <f t="shared" ref="W11" si="4">IF(Q11=1,0,S11*U11)</f>
        <v>#VALUE!</v>
      </c>
      <c r="Y11" s="355"/>
      <c r="Z11" s="355"/>
      <c r="AG11" s="358" t="s">
        <v>1597</v>
      </c>
      <c r="AH11" s="358"/>
      <c r="AI11" s="358"/>
      <c r="AJ11" s="358"/>
      <c r="AK11" s="358"/>
      <c r="AL11" s="358"/>
      <c r="AM11" s="358"/>
    </row>
    <row r="12" spans="1:39" ht="48" customHeight="1" x14ac:dyDescent="0.25">
      <c r="B12" s="301">
        <v>2</v>
      </c>
      <c r="C12" s="154" t="s">
        <v>224</v>
      </c>
      <c r="D12" s="189"/>
      <c r="E12" s="279" t="s">
        <v>225</v>
      </c>
      <c r="F12" s="276"/>
      <c r="G12" s="247" t="s">
        <v>226</v>
      </c>
      <c r="H12" s="132"/>
      <c r="I12" s="137">
        <f>SUM(K12:P12)</f>
        <v>0</v>
      </c>
      <c r="J12" s="137">
        <f t="shared" ref="J12" si="5">SUM(K12:P12)</f>
        <v>0</v>
      </c>
      <c r="K12" s="135"/>
      <c r="L12" s="135"/>
      <c r="M12" s="135"/>
      <c r="N12" s="135"/>
      <c r="O12" s="136"/>
      <c r="P12" s="135"/>
      <c r="Q12" s="136"/>
      <c r="S12" s="138" t="str">
        <f t="shared" ref="S12" si="6">IF(SUM(K12:P12)=1,((K12*0)+(L12*20)+(M12*40)+(N12*60)+(O12*80)+(P12*100)),"")</f>
        <v/>
      </c>
      <c r="T12" s="160" t="e">
        <f>1/$I$29</f>
        <v>#DIV/0!</v>
      </c>
      <c r="U12" s="140" t="e">
        <f t="shared" ref="U12:U28" si="7">1/$J$29</f>
        <v>#DIV/0!</v>
      </c>
      <c r="V12" s="152" t="e">
        <f>IF(Q12=1,0,S12*T12)</f>
        <v>#VALUE!</v>
      </c>
      <c r="W12" s="48" t="e">
        <f t="shared" ref="W12" si="8">IF(Q12=1,0,S12*U12)</f>
        <v>#VALUE!</v>
      </c>
      <c r="Y12" s="368"/>
      <c r="Z12" s="368"/>
      <c r="AG12" s="358" t="s">
        <v>1598</v>
      </c>
      <c r="AH12" s="358"/>
      <c r="AI12" s="358"/>
      <c r="AJ12" s="358"/>
      <c r="AK12" s="358"/>
      <c r="AL12" s="358"/>
      <c r="AM12" s="358"/>
    </row>
    <row r="13" spans="1:39" ht="52.5" customHeight="1" x14ac:dyDescent="0.25">
      <c r="B13" s="301" t="s">
        <v>227</v>
      </c>
      <c r="C13" s="155" t="s">
        <v>228</v>
      </c>
      <c r="D13" s="189"/>
      <c r="E13" s="279" t="s">
        <v>229</v>
      </c>
      <c r="F13" s="276"/>
      <c r="G13" s="280"/>
      <c r="H13" s="139"/>
      <c r="I13" s="165"/>
      <c r="J13" s="137">
        <f t="shared" ref="J13:J28" si="9">SUM(K13:P13)</f>
        <v>0</v>
      </c>
      <c r="K13" s="135"/>
      <c r="L13" s="135"/>
      <c r="M13" s="135"/>
      <c r="N13" s="135"/>
      <c r="O13" s="136"/>
      <c r="P13" s="135"/>
      <c r="Q13" s="136"/>
      <c r="S13" s="138" t="str">
        <f t="shared" ref="S13:S28" si="10">IF(SUM(K13:P13)=1,((K13*0)+(L13*20)+(M13*40)+(N13*60)+(O13*80)+(P13*100)),"")</f>
        <v/>
      </c>
      <c r="T13" s="138"/>
      <c r="U13" s="140" t="e">
        <f t="shared" si="7"/>
        <v>#DIV/0!</v>
      </c>
      <c r="V13" s="152"/>
      <c r="W13" s="48" t="e">
        <f t="shared" ref="W13:W28" si="11">IF(Q13=1,0,S13*U13)</f>
        <v>#VALUE!</v>
      </c>
      <c r="Y13" s="355"/>
      <c r="Z13" s="355"/>
      <c r="AG13" s="345"/>
      <c r="AH13" s="345"/>
      <c r="AI13" s="345"/>
      <c r="AJ13" s="345"/>
      <c r="AK13" s="345"/>
      <c r="AL13" s="345"/>
      <c r="AM13" s="345"/>
    </row>
    <row r="14" spans="1:39" ht="45.75" customHeight="1" x14ac:dyDescent="0.25">
      <c r="B14" s="301" t="s">
        <v>230</v>
      </c>
      <c r="C14" s="175" t="s">
        <v>231</v>
      </c>
      <c r="D14" s="195"/>
      <c r="E14" s="279" t="s">
        <v>232</v>
      </c>
      <c r="F14" s="282"/>
      <c r="G14" s="247" t="s">
        <v>233</v>
      </c>
      <c r="H14" s="128"/>
      <c r="I14" s="165"/>
      <c r="J14" s="137">
        <f t="shared" si="9"/>
        <v>0</v>
      </c>
      <c r="K14" s="135"/>
      <c r="L14" s="135"/>
      <c r="M14" s="135"/>
      <c r="N14" s="135"/>
      <c r="O14" s="136"/>
      <c r="P14" s="135"/>
      <c r="Q14" s="136"/>
      <c r="S14" s="138" t="str">
        <f t="shared" si="10"/>
        <v/>
      </c>
      <c r="T14" s="160"/>
      <c r="U14" s="140" t="e">
        <f t="shared" si="7"/>
        <v>#DIV/0!</v>
      </c>
      <c r="V14" s="152"/>
      <c r="W14" s="48" t="e">
        <f t="shared" si="11"/>
        <v>#VALUE!</v>
      </c>
      <c r="Y14" s="355"/>
      <c r="Z14" s="355"/>
      <c r="AG14" s="358" t="s">
        <v>1599</v>
      </c>
      <c r="AH14" s="358"/>
      <c r="AI14" s="358"/>
      <c r="AJ14" s="358"/>
      <c r="AK14" s="358"/>
      <c r="AL14" s="358"/>
      <c r="AM14" s="358"/>
    </row>
    <row r="15" spans="1:39" ht="47.25" customHeight="1" x14ac:dyDescent="0.25">
      <c r="B15" s="301" t="s">
        <v>234</v>
      </c>
      <c r="C15" s="156" t="s">
        <v>235</v>
      </c>
      <c r="D15" s="189"/>
      <c r="E15" s="279" t="s">
        <v>236</v>
      </c>
      <c r="F15" s="276"/>
      <c r="G15" s="280"/>
      <c r="H15" s="128"/>
      <c r="I15" s="165"/>
      <c r="J15" s="137">
        <f t="shared" si="9"/>
        <v>0</v>
      </c>
      <c r="K15" s="135"/>
      <c r="L15" s="135"/>
      <c r="M15" s="135"/>
      <c r="N15" s="135"/>
      <c r="O15" s="136"/>
      <c r="P15" s="135"/>
      <c r="Q15" s="136"/>
      <c r="S15" s="138" t="str">
        <f t="shared" si="10"/>
        <v/>
      </c>
      <c r="T15" s="160"/>
      <c r="U15" s="140" t="e">
        <f t="shared" si="7"/>
        <v>#DIV/0!</v>
      </c>
      <c r="V15" s="152"/>
      <c r="W15" s="48" t="e">
        <f t="shared" si="11"/>
        <v>#VALUE!</v>
      </c>
      <c r="Y15" s="355"/>
      <c r="Z15" s="355"/>
      <c r="AG15" s="358" t="s">
        <v>1600</v>
      </c>
      <c r="AH15" s="358"/>
      <c r="AI15" s="358"/>
      <c r="AJ15" s="358"/>
      <c r="AK15" s="358"/>
      <c r="AL15" s="358"/>
      <c r="AM15" s="358"/>
    </row>
    <row r="16" spans="1:39" ht="45" customHeight="1" x14ac:dyDescent="0.25">
      <c r="B16" s="301" t="s">
        <v>237</v>
      </c>
      <c r="C16" s="156" t="s">
        <v>238</v>
      </c>
      <c r="D16" s="189"/>
      <c r="E16" s="279" t="s">
        <v>239</v>
      </c>
      <c r="F16" s="276"/>
      <c r="G16" s="280"/>
      <c r="H16" s="128"/>
      <c r="I16" s="165"/>
      <c r="J16" s="137">
        <f t="shared" si="9"/>
        <v>0</v>
      </c>
      <c r="K16" s="135"/>
      <c r="L16" s="135"/>
      <c r="M16" s="135"/>
      <c r="N16" s="135"/>
      <c r="O16" s="136"/>
      <c r="P16" s="135"/>
      <c r="Q16" s="136"/>
      <c r="S16" s="138" t="str">
        <f t="shared" si="10"/>
        <v/>
      </c>
      <c r="T16" s="160"/>
      <c r="U16" s="140" t="e">
        <f t="shared" si="7"/>
        <v>#DIV/0!</v>
      </c>
      <c r="V16" s="152"/>
      <c r="W16" s="48" t="e">
        <f t="shared" si="11"/>
        <v>#VALUE!</v>
      </c>
      <c r="Y16" s="355"/>
      <c r="Z16" s="355"/>
      <c r="AG16" s="358" t="s">
        <v>1601</v>
      </c>
      <c r="AH16" s="358"/>
      <c r="AI16" s="358"/>
      <c r="AJ16" s="358"/>
      <c r="AK16" s="358"/>
      <c r="AL16" s="358"/>
      <c r="AM16" s="358"/>
    </row>
    <row r="17" spans="2:39" ht="45.75" customHeight="1" x14ac:dyDescent="0.25">
      <c r="B17" s="301" t="s">
        <v>240</v>
      </c>
      <c r="C17" s="156" t="s">
        <v>241</v>
      </c>
      <c r="D17" s="189"/>
      <c r="E17" s="279" t="s">
        <v>242</v>
      </c>
      <c r="F17" s="276"/>
      <c r="G17" s="280"/>
      <c r="H17" s="128"/>
      <c r="I17" s="165"/>
      <c r="J17" s="137">
        <f t="shared" si="9"/>
        <v>0</v>
      </c>
      <c r="K17" s="135"/>
      <c r="L17" s="135"/>
      <c r="M17" s="135"/>
      <c r="N17" s="135"/>
      <c r="O17" s="136"/>
      <c r="P17" s="135"/>
      <c r="Q17" s="136"/>
      <c r="S17" s="138" t="str">
        <f t="shared" si="10"/>
        <v/>
      </c>
      <c r="T17" s="160"/>
      <c r="U17" s="140" t="e">
        <f t="shared" si="7"/>
        <v>#DIV/0!</v>
      </c>
      <c r="V17" s="152"/>
      <c r="W17" s="48" t="e">
        <f t="shared" si="11"/>
        <v>#VALUE!</v>
      </c>
      <c r="Y17" s="355"/>
      <c r="Z17" s="355"/>
      <c r="AG17" s="358" t="s">
        <v>1602</v>
      </c>
      <c r="AH17" s="358"/>
      <c r="AI17" s="358"/>
      <c r="AJ17" s="358"/>
      <c r="AK17" s="358"/>
      <c r="AL17" s="358"/>
      <c r="AM17" s="358"/>
    </row>
    <row r="18" spans="2:39" ht="49.5" customHeight="1" x14ac:dyDescent="0.25">
      <c r="B18" s="301" t="s">
        <v>243</v>
      </c>
      <c r="C18" s="156" t="s">
        <v>244</v>
      </c>
      <c r="D18" s="189"/>
      <c r="E18" s="279" t="s">
        <v>245</v>
      </c>
      <c r="F18" s="276"/>
      <c r="G18" s="280"/>
      <c r="H18" s="128"/>
      <c r="I18" s="165"/>
      <c r="J18" s="137">
        <f t="shared" si="9"/>
        <v>0</v>
      </c>
      <c r="K18" s="135"/>
      <c r="L18" s="135"/>
      <c r="M18" s="135"/>
      <c r="N18" s="135"/>
      <c r="O18" s="136"/>
      <c r="P18" s="135"/>
      <c r="Q18" s="136"/>
      <c r="S18" s="138" t="str">
        <f t="shared" si="10"/>
        <v/>
      </c>
      <c r="T18" s="160"/>
      <c r="U18" s="140" t="e">
        <f t="shared" si="7"/>
        <v>#DIV/0!</v>
      </c>
      <c r="V18" s="152"/>
      <c r="W18" s="48" t="e">
        <f t="shared" si="11"/>
        <v>#VALUE!</v>
      </c>
      <c r="Y18" s="355"/>
      <c r="Z18" s="355"/>
      <c r="AG18" s="358" t="s">
        <v>1603</v>
      </c>
      <c r="AH18" s="358"/>
      <c r="AI18" s="358"/>
      <c r="AJ18" s="358"/>
      <c r="AK18" s="358"/>
      <c r="AL18" s="358"/>
      <c r="AM18" s="358"/>
    </row>
    <row r="19" spans="2:39" ht="49.5" customHeight="1" x14ac:dyDescent="0.25">
      <c r="B19" s="301" t="s">
        <v>246</v>
      </c>
      <c r="C19" s="156" t="s">
        <v>247</v>
      </c>
      <c r="D19" s="189"/>
      <c r="E19" s="279" t="s">
        <v>248</v>
      </c>
      <c r="F19" s="276"/>
      <c r="G19" s="280"/>
      <c r="H19" s="128"/>
      <c r="I19" s="165"/>
      <c r="J19" s="137">
        <f t="shared" si="9"/>
        <v>0</v>
      </c>
      <c r="K19" s="135"/>
      <c r="L19" s="135"/>
      <c r="M19" s="135"/>
      <c r="N19" s="135"/>
      <c r="O19" s="136"/>
      <c r="P19" s="135"/>
      <c r="Q19" s="136"/>
      <c r="S19" s="138" t="str">
        <f t="shared" si="10"/>
        <v/>
      </c>
      <c r="T19" s="160"/>
      <c r="U19" s="140" t="e">
        <f t="shared" si="7"/>
        <v>#DIV/0!</v>
      </c>
      <c r="V19" s="152"/>
      <c r="W19" s="48" t="e">
        <f t="shared" si="11"/>
        <v>#VALUE!</v>
      </c>
      <c r="Y19" s="355"/>
      <c r="Z19" s="355"/>
      <c r="AG19" s="358" t="s">
        <v>1604</v>
      </c>
      <c r="AH19" s="358"/>
      <c r="AI19" s="358"/>
      <c r="AJ19" s="358"/>
      <c r="AK19" s="358"/>
      <c r="AL19" s="358"/>
      <c r="AM19" s="358"/>
    </row>
    <row r="20" spans="2:39" ht="51" customHeight="1" x14ac:dyDescent="0.25">
      <c r="B20" s="301" t="s">
        <v>249</v>
      </c>
      <c r="C20" s="156" t="s">
        <v>250</v>
      </c>
      <c r="D20" s="189"/>
      <c r="E20" s="279" t="s">
        <v>251</v>
      </c>
      <c r="F20" s="276"/>
      <c r="G20" s="280"/>
      <c r="H20" s="128"/>
      <c r="I20" s="165"/>
      <c r="J20" s="137">
        <f t="shared" si="9"/>
        <v>0</v>
      </c>
      <c r="K20" s="135"/>
      <c r="L20" s="135"/>
      <c r="M20" s="135"/>
      <c r="N20" s="135"/>
      <c r="O20" s="136"/>
      <c r="P20" s="135"/>
      <c r="Q20" s="136"/>
      <c r="S20" s="138" t="str">
        <f t="shared" si="10"/>
        <v/>
      </c>
      <c r="T20" s="160"/>
      <c r="U20" s="140" t="e">
        <f t="shared" si="7"/>
        <v>#DIV/0!</v>
      </c>
      <c r="V20" s="152"/>
      <c r="W20" s="48" t="e">
        <f t="shared" si="11"/>
        <v>#VALUE!</v>
      </c>
      <c r="Y20" s="355"/>
      <c r="Z20" s="355"/>
      <c r="AG20" s="358" t="s">
        <v>1605</v>
      </c>
      <c r="AH20" s="358"/>
      <c r="AI20" s="358"/>
      <c r="AJ20" s="358"/>
      <c r="AK20" s="358"/>
      <c r="AL20" s="358"/>
      <c r="AM20" s="358"/>
    </row>
    <row r="21" spans="2:39" ht="52.5" customHeight="1" x14ac:dyDescent="0.25">
      <c r="B21" s="301" t="s">
        <v>252</v>
      </c>
      <c r="C21" s="157" t="s">
        <v>253</v>
      </c>
      <c r="D21" s="189"/>
      <c r="E21" s="279" t="s">
        <v>254</v>
      </c>
      <c r="F21" s="276"/>
      <c r="G21" s="280"/>
      <c r="H21" s="128"/>
      <c r="I21" s="165"/>
      <c r="J21" s="137">
        <f t="shared" si="9"/>
        <v>0</v>
      </c>
      <c r="K21" s="135"/>
      <c r="L21" s="135"/>
      <c r="M21" s="135"/>
      <c r="N21" s="135"/>
      <c r="O21" s="136"/>
      <c r="P21" s="135"/>
      <c r="Q21" s="136"/>
      <c r="S21" s="138" t="str">
        <f t="shared" si="10"/>
        <v/>
      </c>
      <c r="T21" s="160"/>
      <c r="U21" s="140" t="e">
        <f t="shared" si="7"/>
        <v>#DIV/0!</v>
      </c>
      <c r="V21" s="152"/>
      <c r="W21" s="48" t="e">
        <f t="shared" si="11"/>
        <v>#VALUE!</v>
      </c>
      <c r="Y21" s="355"/>
      <c r="Z21" s="355"/>
      <c r="AG21" s="358" t="s">
        <v>1606</v>
      </c>
      <c r="AH21" s="358"/>
      <c r="AI21" s="358"/>
      <c r="AJ21" s="358"/>
      <c r="AK21" s="358"/>
      <c r="AL21" s="358"/>
      <c r="AM21" s="358"/>
    </row>
    <row r="22" spans="2:39" ht="51" customHeight="1" x14ac:dyDescent="0.25">
      <c r="B22" s="301">
        <v>3</v>
      </c>
      <c r="C22" s="154" t="s">
        <v>255</v>
      </c>
      <c r="D22" s="189"/>
      <c r="E22" s="279" t="s">
        <v>256</v>
      </c>
      <c r="F22" s="276"/>
      <c r="G22" s="280"/>
      <c r="H22" s="128"/>
      <c r="I22" s="137">
        <f>SUM(K22:P22)</f>
        <v>0</v>
      </c>
      <c r="J22" s="137">
        <f t="shared" si="9"/>
        <v>0</v>
      </c>
      <c r="K22" s="135"/>
      <c r="L22" s="135"/>
      <c r="M22" s="135"/>
      <c r="N22" s="135"/>
      <c r="O22" s="136"/>
      <c r="P22" s="135"/>
      <c r="Q22" s="136"/>
      <c r="S22" s="138" t="str">
        <f t="shared" si="10"/>
        <v/>
      </c>
      <c r="T22" s="160" t="e">
        <f>1/$I$29</f>
        <v>#DIV/0!</v>
      </c>
      <c r="U22" s="140" t="e">
        <f t="shared" si="7"/>
        <v>#DIV/0!</v>
      </c>
      <c r="V22" s="152" t="e">
        <f>IF(Q22=1,0,S22*T22)</f>
        <v>#VALUE!</v>
      </c>
      <c r="W22" s="48" t="e">
        <f t="shared" si="11"/>
        <v>#VALUE!</v>
      </c>
      <c r="Y22" s="355"/>
      <c r="Z22" s="355"/>
      <c r="AG22" s="345"/>
      <c r="AH22" s="345"/>
      <c r="AI22" s="345"/>
      <c r="AJ22" s="345"/>
      <c r="AK22" s="345"/>
      <c r="AL22" s="345"/>
      <c r="AM22" s="345"/>
    </row>
    <row r="23" spans="2:39" ht="48.75" customHeight="1" x14ac:dyDescent="0.25">
      <c r="B23" s="301">
        <v>4</v>
      </c>
      <c r="C23" s="154" t="s">
        <v>257</v>
      </c>
      <c r="D23" s="189"/>
      <c r="E23" s="279" t="s">
        <v>258</v>
      </c>
      <c r="F23" s="276"/>
      <c r="G23" s="247" t="s">
        <v>259</v>
      </c>
      <c r="H23" s="128"/>
      <c r="I23" s="137">
        <f>SUM(K23:P23)</f>
        <v>0</v>
      </c>
      <c r="J23" s="137">
        <f t="shared" si="9"/>
        <v>0</v>
      </c>
      <c r="K23" s="135"/>
      <c r="L23" s="135"/>
      <c r="M23" s="135"/>
      <c r="N23" s="135"/>
      <c r="O23" s="197"/>
      <c r="P23" s="135"/>
      <c r="Q23" s="136"/>
      <c r="S23" s="138" t="str">
        <f t="shared" si="10"/>
        <v/>
      </c>
      <c r="T23" s="160" t="e">
        <f>1/$I$29</f>
        <v>#DIV/0!</v>
      </c>
      <c r="U23" s="140" t="e">
        <f t="shared" si="7"/>
        <v>#DIV/0!</v>
      </c>
      <c r="V23" s="152" t="e">
        <f>IF(Q23=1,0,S23*T23)</f>
        <v>#VALUE!</v>
      </c>
      <c r="W23" s="48" t="e">
        <f t="shared" si="11"/>
        <v>#VALUE!</v>
      </c>
      <c r="Y23" s="355"/>
      <c r="Z23" s="355"/>
      <c r="AG23" s="358" t="s">
        <v>1607</v>
      </c>
      <c r="AH23" s="358"/>
      <c r="AI23" s="358"/>
      <c r="AJ23" s="358"/>
      <c r="AK23" s="358"/>
      <c r="AL23" s="358"/>
      <c r="AM23" s="358"/>
    </row>
    <row r="24" spans="2:39" ht="60.75" customHeight="1" x14ac:dyDescent="0.25">
      <c r="B24" s="301">
        <v>5</v>
      </c>
      <c r="C24" s="154" t="s">
        <v>260</v>
      </c>
      <c r="D24" s="189"/>
      <c r="E24" s="279" t="s">
        <v>261</v>
      </c>
      <c r="F24" s="276"/>
      <c r="G24" s="247" t="s">
        <v>262</v>
      </c>
      <c r="H24" s="128"/>
      <c r="I24" s="137">
        <f>SUM(K24:P24)</f>
        <v>0</v>
      </c>
      <c r="J24" s="137">
        <f t="shared" si="9"/>
        <v>0</v>
      </c>
      <c r="K24" s="135"/>
      <c r="L24" s="135"/>
      <c r="M24" s="135"/>
      <c r="N24" s="135"/>
      <c r="O24" s="136"/>
      <c r="P24" s="135"/>
      <c r="Q24" s="136"/>
      <c r="S24" s="138" t="str">
        <f t="shared" si="10"/>
        <v/>
      </c>
      <c r="T24" s="160" t="e">
        <f>1/$I$29</f>
        <v>#DIV/0!</v>
      </c>
      <c r="U24" s="140" t="e">
        <f t="shared" si="7"/>
        <v>#DIV/0!</v>
      </c>
      <c r="V24" s="152" t="e">
        <f>IF(Q24=1,0,S24*T24)</f>
        <v>#VALUE!</v>
      </c>
      <c r="W24" s="48" t="e">
        <f t="shared" si="11"/>
        <v>#VALUE!</v>
      </c>
      <c r="Y24" s="355"/>
      <c r="Z24" s="355"/>
      <c r="AG24" s="358" t="s">
        <v>1608</v>
      </c>
      <c r="AH24" s="358"/>
      <c r="AI24" s="358"/>
      <c r="AJ24" s="358"/>
      <c r="AK24" s="358"/>
      <c r="AL24" s="358"/>
      <c r="AM24" s="358"/>
    </row>
    <row r="25" spans="2:39" ht="51" customHeight="1" x14ac:dyDescent="0.25">
      <c r="B25" s="301">
        <v>6</v>
      </c>
      <c r="C25" s="154" t="s">
        <v>263</v>
      </c>
      <c r="D25" s="189"/>
      <c r="E25" s="279" t="s">
        <v>264</v>
      </c>
      <c r="F25" s="276"/>
      <c r="G25" s="280"/>
      <c r="H25" s="128"/>
      <c r="I25" s="137">
        <f>SUM(K25:P25)</f>
        <v>0</v>
      </c>
      <c r="J25" s="137">
        <f t="shared" si="9"/>
        <v>0</v>
      </c>
      <c r="K25" s="135"/>
      <c r="L25" s="135"/>
      <c r="M25" s="135"/>
      <c r="N25" s="135"/>
      <c r="O25" s="136"/>
      <c r="P25" s="135"/>
      <c r="Q25" s="136"/>
      <c r="S25" s="138" t="str">
        <f t="shared" si="10"/>
        <v/>
      </c>
      <c r="T25" s="160" t="e">
        <f>1/$I$29</f>
        <v>#DIV/0!</v>
      </c>
      <c r="U25" s="140" t="e">
        <f t="shared" si="7"/>
        <v>#DIV/0!</v>
      </c>
      <c r="V25" s="152" t="e">
        <f>IF(Q25=1,0,S25*T25)</f>
        <v>#VALUE!</v>
      </c>
      <c r="W25" s="48" t="e">
        <f t="shared" si="11"/>
        <v>#VALUE!</v>
      </c>
      <c r="Y25" s="355"/>
      <c r="Z25" s="355"/>
      <c r="AG25" s="358" t="s">
        <v>1609</v>
      </c>
      <c r="AH25" s="358"/>
      <c r="AI25" s="358"/>
      <c r="AJ25" s="358"/>
      <c r="AK25" s="358"/>
      <c r="AL25" s="358"/>
      <c r="AM25" s="358"/>
    </row>
    <row r="26" spans="2:39" ht="45.75" customHeight="1" x14ac:dyDescent="0.25">
      <c r="B26" s="301" t="s">
        <v>265</v>
      </c>
      <c r="C26" s="155" t="s">
        <v>266</v>
      </c>
      <c r="D26" s="189"/>
      <c r="E26" s="279" t="s">
        <v>267</v>
      </c>
      <c r="F26" s="276"/>
      <c r="G26" s="247" t="s">
        <v>268</v>
      </c>
      <c r="H26" s="128"/>
      <c r="I26" s="165"/>
      <c r="J26" s="137">
        <f t="shared" si="9"/>
        <v>0</v>
      </c>
      <c r="K26" s="135"/>
      <c r="L26" s="135"/>
      <c r="M26" s="135"/>
      <c r="N26" s="135"/>
      <c r="O26" s="136"/>
      <c r="P26" s="135"/>
      <c r="Q26" s="136"/>
      <c r="S26" s="138" t="str">
        <f t="shared" si="10"/>
        <v/>
      </c>
      <c r="T26" s="160"/>
      <c r="U26" s="140" t="e">
        <f t="shared" si="7"/>
        <v>#DIV/0!</v>
      </c>
      <c r="V26" s="152"/>
      <c r="W26" s="48" t="e">
        <f t="shared" si="11"/>
        <v>#VALUE!</v>
      </c>
      <c r="Y26" s="355"/>
      <c r="Z26" s="355"/>
      <c r="AG26" s="358" t="s">
        <v>1610</v>
      </c>
      <c r="AH26" s="358"/>
      <c r="AI26" s="358"/>
      <c r="AJ26" s="358"/>
      <c r="AK26" s="358"/>
      <c r="AL26" s="358"/>
      <c r="AM26" s="358"/>
    </row>
    <row r="27" spans="2:39" ht="45.75" customHeight="1" x14ac:dyDescent="0.25">
      <c r="B27" s="301" t="s">
        <v>269</v>
      </c>
      <c r="C27" s="156" t="s">
        <v>270</v>
      </c>
      <c r="D27" s="189"/>
      <c r="E27" s="279" t="s">
        <v>271</v>
      </c>
      <c r="F27" s="276"/>
      <c r="G27" s="247" t="s">
        <v>272</v>
      </c>
      <c r="H27" s="128"/>
      <c r="I27" s="165"/>
      <c r="J27" s="137">
        <f t="shared" si="9"/>
        <v>0</v>
      </c>
      <c r="K27" s="135"/>
      <c r="L27" s="135"/>
      <c r="M27" s="135"/>
      <c r="N27" s="135"/>
      <c r="O27" s="136"/>
      <c r="P27" s="135"/>
      <c r="Q27" s="136"/>
      <c r="S27" s="138" t="str">
        <f t="shared" si="10"/>
        <v/>
      </c>
      <c r="T27" s="160"/>
      <c r="U27" s="140" t="e">
        <f t="shared" si="7"/>
        <v>#DIV/0!</v>
      </c>
      <c r="V27" s="152"/>
      <c r="W27" s="48" t="e">
        <f t="shared" si="11"/>
        <v>#VALUE!</v>
      </c>
      <c r="Y27" s="355"/>
      <c r="Z27" s="355"/>
      <c r="AG27" s="358" t="s">
        <v>1611</v>
      </c>
      <c r="AH27" s="358"/>
      <c r="AI27" s="358"/>
      <c r="AJ27" s="358"/>
      <c r="AK27" s="358"/>
      <c r="AL27" s="358"/>
      <c r="AM27" s="358"/>
    </row>
    <row r="28" spans="2:39" ht="43.5" customHeight="1" x14ac:dyDescent="0.25">
      <c r="B28" s="301" t="s">
        <v>273</v>
      </c>
      <c r="C28" s="157" t="s">
        <v>274</v>
      </c>
      <c r="D28" s="189"/>
      <c r="E28" s="279" t="s">
        <v>275</v>
      </c>
      <c r="F28" s="276"/>
      <c r="G28" s="247" t="s">
        <v>276</v>
      </c>
      <c r="H28" s="139"/>
      <c r="I28" s="165"/>
      <c r="J28" s="137">
        <f t="shared" si="9"/>
        <v>0</v>
      </c>
      <c r="K28" s="135"/>
      <c r="L28" s="135"/>
      <c r="M28" s="135"/>
      <c r="N28" s="135"/>
      <c r="O28" s="136"/>
      <c r="P28" s="135"/>
      <c r="Q28" s="136"/>
      <c r="S28" s="138" t="str">
        <f t="shared" si="10"/>
        <v/>
      </c>
      <c r="T28" s="160"/>
      <c r="U28" s="140" t="e">
        <f t="shared" si="7"/>
        <v>#DIV/0!</v>
      </c>
      <c r="V28" s="152"/>
      <c r="W28" s="48" t="e">
        <f t="shared" si="11"/>
        <v>#VALUE!</v>
      </c>
      <c r="Y28" s="355"/>
      <c r="Z28" s="355"/>
      <c r="AG28" s="358" t="s">
        <v>1612</v>
      </c>
      <c r="AH28" s="358"/>
      <c r="AI28" s="358"/>
      <c r="AJ28" s="358"/>
      <c r="AK28" s="358"/>
      <c r="AL28" s="358"/>
      <c r="AM28" s="358"/>
    </row>
    <row r="29" spans="2:39" x14ac:dyDescent="0.25">
      <c r="C29" s="165"/>
      <c r="D29" s="191"/>
      <c r="E29" s="191"/>
      <c r="F29" s="191"/>
      <c r="G29" s="191"/>
      <c r="I29" s="163">
        <f>SUM(I10:I28)</f>
        <v>0</v>
      </c>
      <c r="J29" s="194">
        <f>SUM(J10:J28)</f>
        <v>0</v>
      </c>
      <c r="V29" s="184" t="e">
        <f>SUM(V10:V25)</f>
        <v>#VALUE!</v>
      </c>
      <c r="W29" s="184" t="e">
        <f>SUM(W10:W28)</f>
        <v>#VALUE!</v>
      </c>
      <c r="Y29" s="180"/>
      <c r="Z29" s="180"/>
      <c r="AG29" s="345"/>
      <c r="AH29" s="345"/>
      <c r="AI29" s="345"/>
      <c r="AJ29" s="345"/>
      <c r="AK29" s="345"/>
      <c r="AL29" s="345"/>
      <c r="AM29" s="345"/>
    </row>
    <row r="30" spans="2:39" x14ac:dyDescent="0.25">
      <c r="C30" s="165"/>
      <c r="D30" s="165"/>
      <c r="E30" s="165"/>
      <c r="F30" s="165"/>
      <c r="G30" s="165"/>
      <c r="R30" s="131" t="s">
        <v>277</v>
      </c>
      <c r="S30" s="142">
        <f>SUMIF(I29,6-V32,V29)</f>
        <v>0</v>
      </c>
      <c r="W30"/>
      <c r="Y30" s="180"/>
      <c r="Z30" s="180"/>
    </row>
    <row r="31" spans="2:39" x14ac:dyDescent="0.25">
      <c r="C31" s="165"/>
      <c r="D31" s="165"/>
      <c r="E31" s="165"/>
      <c r="F31" s="165"/>
      <c r="G31" s="165"/>
      <c r="R31" s="131" t="s">
        <v>278</v>
      </c>
      <c r="S31" s="142">
        <f>SUMIF(J29,19-V33,W29)</f>
        <v>0</v>
      </c>
      <c r="X31" s="141"/>
      <c r="Y31"/>
      <c r="Z31"/>
    </row>
    <row r="32" spans="2:39" x14ac:dyDescent="0.25">
      <c r="C32" s="165"/>
      <c r="D32" s="165"/>
      <c r="E32" s="165"/>
      <c r="F32" s="165"/>
      <c r="G32" s="165"/>
      <c r="U32" s="163" t="s">
        <v>285</v>
      </c>
      <c r="V32" s="163">
        <f>SUM(Q10,Q12,Q22:Q25)</f>
        <v>0</v>
      </c>
      <c r="X32" s="141"/>
    </row>
    <row r="33" spans="3:32" x14ac:dyDescent="0.25">
      <c r="C33" s="165"/>
      <c r="D33" s="165"/>
      <c r="E33" s="165"/>
      <c r="F33" s="165"/>
      <c r="G33" s="165"/>
      <c r="U33" s="163" t="s">
        <v>286</v>
      </c>
      <c r="V33" s="163">
        <f>SUM(Q10:Q28)</f>
        <v>0</v>
      </c>
    </row>
    <row r="34" spans="3:32" ht="13.5" customHeight="1" x14ac:dyDescent="0.25">
      <c r="C34" s="165"/>
      <c r="D34" s="165"/>
      <c r="E34" s="165"/>
      <c r="F34" s="165"/>
      <c r="G34" s="165"/>
    </row>
    <row r="35" spans="3:32" x14ac:dyDescent="0.25">
      <c r="C35" s="165"/>
      <c r="D35" s="165"/>
      <c r="E35" s="165"/>
      <c r="F35" s="165"/>
      <c r="G35" s="165"/>
    </row>
    <row r="42" spans="3:32" ht="22.5" customHeight="1" x14ac:dyDescent="0.25">
      <c r="AA42" s="164"/>
      <c r="AB42" s="164"/>
      <c r="AC42" s="164"/>
    </row>
    <row r="44" spans="3:32" ht="15" customHeight="1" x14ac:dyDescent="0.25">
      <c r="AA44" s="164"/>
      <c r="AB44" s="164"/>
      <c r="AC44" s="164"/>
      <c r="AD44" s="164"/>
      <c r="AE44" s="164"/>
      <c r="AF44" s="164"/>
    </row>
  </sheetData>
  <sheetProtection formatCells="0" formatColumns="0" formatRows="0" insertColumns="0" insertRows="0" insertHyperlinks="0" deleteColumns="0" deleteRows="0" sort="0" autoFilter="0" pivotTables="0"/>
  <mergeCells count="47">
    <mergeCell ref="Y11:Z11"/>
    <mergeCell ref="Y12:Z12"/>
    <mergeCell ref="AG7:AM8"/>
    <mergeCell ref="AG10:AM10"/>
    <mergeCell ref="C6:R6"/>
    <mergeCell ref="B1:Z1"/>
    <mergeCell ref="AG15:AM15"/>
    <mergeCell ref="AG16:AM16"/>
    <mergeCell ref="AG17:AM17"/>
    <mergeCell ref="AG18:AM18"/>
    <mergeCell ref="C2:T2"/>
    <mergeCell ref="Y13:Z13"/>
    <mergeCell ref="Y14:Z14"/>
    <mergeCell ref="K5:AC5"/>
    <mergeCell ref="C7:C8"/>
    <mergeCell ref="AG11:AM11"/>
    <mergeCell ref="AG12:AM12"/>
    <mergeCell ref="AG14:AM14"/>
    <mergeCell ref="E7:E8"/>
    <mergeCell ref="G7:G8"/>
    <mergeCell ref="S7:U7"/>
    <mergeCell ref="Y18:Z18"/>
    <mergeCell ref="AG20:AM20"/>
    <mergeCell ref="AG28:AM28"/>
    <mergeCell ref="AG21:AM21"/>
    <mergeCell ref="AG26:AM26"/>
    <mergeCell ref="AG25:AM25"/>
    <mergeCell ref="AG27:AM27"/>
    <mergeCell ref="AG23:AM23"/>
    <mergeCell ref="AG24:AM24"/>
    <mergeCell ref="AG19:AM19"/>
    <mergeCell ref="Y20:Z20"/>
    <mergeCell ref="I7:Q7"/>
    <mergeCell ref="C3:T3"/>
    <mergeCell ref="Y28:Z28"/>
    <mergeCell ref="Y21:Z21"/>
    <mergeCell ref="Y23:Z23"/>
    <mergeCell ref="Y24:Z24"/>
    <mergeCell ref="Y22:Z22"/>
    <mergeCell ref="Y25:Z25"/>
    <mergeCell ref="Y26:Z26"/>
    <mergeCell ref="Y10:Z10"/>
    <mergeCell ref="Y19:Z19"/>
    <mergeCell ref="Y27:Z27"/>
    <mergeCell ref="Y15:Z15"/>
    <mergeCell ref="Y16:Z16"/>
    <mergeCell ref="Y17:Z17"/>
  </mergeCells>
  <conditionalFormatting sqref="J10:J28">
    <cfRule type="cellIs" dxfId="672" priority="394" stopIfTrue="1" operator="notEqual">
      <formula>1</formula>
    </cfRule>
    <cfRule type="cellIs" dxfId="671" priority="395" stopIfTrue="1" operator="equal">
      <formula>1</formula>
    </cfRule>
  </conditionalFormatting>
  <conditionalFormatting sqref="J29">
    <cfRule type="cellIs" dxfId="670" priority="377" stopIfTrue="1" operator="notEqual">
      <formula>1</formula>
    </cfRule>
    <cfRule type="cellIs" dxfId="669" priority="378" stopIfTrue="1" operator="equal">
      <formula>1</formula>
    </cfRule>
  </conditionalFormatting>
  <conditionalFormatting sqref="S31">
    <cfRule type="containsBlanks" dxfId="668" priority="360" stopIfTrue="1">
      <formula>LEN(TRIM(S31))=0</formula>
    </cfRule>
    <cfRule type="cellIs" dxfId="667" priority="361" stopIfTrue="1" operator="lessThan">
      <formula>19.999</formula>
    </cfRule>
    <cfRule type="cellIs" dxfId="666" priority="362" stopIfTrue="1" operator="lessThan">
      <formula>39.999</formula>
    </cfRule>
    <cfRule type="cellIs" dxfId="665" priority="363" stopIfTrue="1" operator="lessThan">
      <formula>59.999</formula>
    </cfRule>
    <cfRule type="cellIs" dxfId="664" priority="364" stopIfTrue="1" operator="lessThan">
      <formula>79.999</formula>
    </cfRule>
    <cfRule type="cellIs" dxfId="663" priority="365" stopIfTrue="1" operator="lessThan">
      <formula>89.999</formula>
    </cfRule>
    <cfRule type="cellIs" dxfId="662" priority="366" stopIfTrue="1" operator="between">
      <formula>90</formula>
      <formula>100</formula>
    </cfRule>
  </conditionalFormatting>
  <conditionalFormatting sqref="S30">
    <cfRule type="containsBlanks" dxfId="661" priority="353" stopIfTrue="1">
      <formula>LEN(TRIM(S30))=0</formula>
    </cfRule>
    <cfRule type="cellIs" dxfId="660" priority="354" stopIfTrue="1" operator="lessThan">
      <formula>19.999</formula>
    </cfRule>
    <cfRule type="cellIs" dxfId="659" priority="355" stopIfTrue="1" operator="lessThan">
      <formula>39.999</formula>
    </cfRule>
    <cfRule type="cellIs" dxfId="658" priority="356" stopIfTrue="1" operator="lessThan">
      <formula>59.999</formula>
    </cfRule>
    <cfRule type="cellIs" dxfId="657" priority="357" stopIfTrue="1" operator="lessThan">
      <formula>79.999</formula>
    </cfRule>
    <cfRule type="cellIs" dxfId="656" priority="358" stopIfTrue="1" operator="lessThan">
      <formula>89.999</formula>
    </cfRule>
    <cfRule type="cellIs" dxfId="655" priority="359" stopIfTrue="1" operator="between">
      <formula>90</formula>
      <formula>100</formula>
    </cfRule>
  </conditionalFormatting>
  <conditionalFormatting sqref="I10">
    <cfRule type="cellIs" dxfId="654" priority="185" stopIfTrue="1" operator="notEqual">
      <formula>1</formula>
    </cfRule>
    <cfRule type="cellIs" dxfId="653" priority="186" stopIfTrue="1" operator="equal">
      <formula>1</formula>
    </cfRule>
  </conditionalFormatting>
  <conditionalFormatting sqref="T13">
    <cfRule type="containsBlanks" dxfId="652" priority="167" stopIfTrue="1">
      <formula>LEN(TRIM(T13))=0</formula>
    </cfRule>
    <cfRule type="cellIs" dxfId="651" priority="168" stopIfTrue="1" operator="lessThan">
      <formula>19.999</formula>
    </cfRule>
    <cfRule type="cellIs" dxfId="650" priority="169" stopIfTrue="1" operator="lessThan">
      <formula>39.999</formula>
    </cfRule>
    <cfRule type="cellIs" dxfId="649" priority="170" stopIfTrue="1" operator="lessThan">
      <formula>59.999</formula>
    </cfRule>
    <cfRule type="cellIs" dxfId="648" priority="171" stopIfTrue="1" operator="lessThan">
      <formula>79.999</formula>
    </cfRule>
    <cfRule type="cellIs" dxfId="647" priority="172" stopIfTrue="1" operator="lessThan">
      <formula>89.999</formula>
    </cfRule>
    <cfRule type="cellIs" dxfId="646" priority="173" stopIfTrue="1" operator="between">
      <formula>90</formula>
      <formula>100</formula>
    </cfRule>
  </conditionalFormatting>
  <conditionalFormatting sqref="I12">
    <cfRule type="cellIs" dxfId="645" priority="46" stopIfTrue="1" operator="notEqual">
      <formula>1</formula>
    </cfRule>
    <cfRule type="cellIs" dxfId="644" priority="47" stopIfTrue="1" operator="equal">
      <formula>1</formula>
    </cfRule>
  </conditionalFormatting>
  <conditionalFormatting sqref="I23">
    <cfRule type="cellIs" dxfId="643" priority="44" stopIfTrue="1" operator="notEqual">
      <formula>1</formula>
    </cfRule>
    <cfRule type="cellIs" dxfId="642" priority="45" stopIfTrue="1" operator="equal">
      <formula>1</formula>
    </cfRule>
  </conditionalFormatting>
  <conditionalFormatting sqref="I24">
    <cfRule type="cellIs" dxfId="641" priority="42" stopIfTrue="1" operator="notEqual">
      <formula>1</formula>
    </cfRule>
    <cfRule type="cellIs" dxfId="640" priority="43" stopIfTrue="1" operator="equal">
      <formula>1</formula>
    </cfRule>
  </conditionalFormatting>
  <conditionalFormatting sqref="I22">
    <cfRule type="cellIs" dxfId="639" priority="40" stopIfTrue="1" operator="notEqual">
      <formula>1</formula>
    </cfRule>
    <cfRule type="cellIs" dxfId="638" priority="41" stopIfTrue="1" operator="equal">
      <formula>1</formula>
    </cfRule>
  </conditionalFormatting>
  <conditionalFormatting sqref="I25">
    <cfRule type="cellIs" dxfId="637" priority="38" stopIfTrue="1" operator="notEqual">
      <formula>1</formula>
    </cfRule>
    <cfRule type="cellIs" dxfId="636" priority="39" stopIfTrue="1" operator="equal">
      <formula>1</formula>
    </cfRule>
  </conditionalFormatting>
  <conditionalFormatting sqref="W10:W28">
    <cfRule type="expression" dxfId="635" priority="421" stopIfTrue="1">
      <formula>#REF!=0</formula>
    </cfRule>
  </conditionalFormatting>
  <pageMargins left="0.7" right="0.7" top="0.75" bottom="0.75" header="0.3" footer="0.3"/>
  <pageSetup paperSize="9" scale="38" orientation="landscape" r:id="rId1"/>
  <colBreaks count="1" manualBreakCount="1">
    <brk id="31" max="1048575" man="1"/>
  </colBreaks>
  <ignoredErrors>
    <ignoredError sqref="S10:S28" formulaRange="1"/>
  </ignoredErrors>
  <drawing r:id="rId2"/>
  <legacyDrawing r:id="rId3"/>
  <mc:AlternateContent xmlns:mc="http://schemas.openxmlformats.org/markup-compatibility/2006">
    <mc:Choice Requires="x14">
      <controls>
        <mc:AlternateContent xmlns:mc="http://schemas.openxmlformats.org/markup-compatibility/2006">
          <mc:Choice Requires="x14">
            <control shapeId="1569003" r:id="rId4" name="Button 4331">
              <controlPr defaultSize="0" print="0" autoLine="0" autoPict="0" macro="[0]!ButtonOpenAll">
                <anchor moveWithCells="1" sizeWithCells="1">
                  <from>
                    <xdr:col>2</xdr:col>
                    <xdr:colOff>2876550</xdr:colOff>
                    <xdr:row>3</xdr:row>
                    <xdr:rowOff>95250</xdr:rowOff>
                  </from>
                  <to>
                    <xdr:col>2</xdr:col>
                    <xdr:colOff>3952875</xdr:colOff>
                    <xdr:row>5</xdr:row>
                    <xdr:rowOff>85725</xdr:rowOff>
                  </to>
                </anchor>
              </controlPr>
            </control>
          </mc:Choice>
        </mc:AlternateContent>
        <mc:AlternateContent xmlns:mc="http://schemas.openxmlformats.org/markup-compatibility/2006">
          <mc:Choice Requires="x14">
            <control shapeId="1569250" r:id="rId5" name="Button 4578">
              <controlPr defaultSize="0" print="0" autoLine="0" autoPict="0" macro="[0]!ButtonD3_CloseAll">
                <anchor moveWithCells="1" sizeWithCells="1">
                  <from>
                    <xdr:col>2</xdr:col>
                    <xdr:colOff>4105275</xdr:colOff>
                    <xdr:row>3</xdr:row>
                    <xdr:rowOff>95250</xdr:rowOff>
                  </from>
                  <to>
                    <xdr:col>6</xdr:col>
                    <xdr:colOff>209550</xdr:colOff>
                    <xdr:row>5</xdr:row>
                    <xdr:rowOff>85725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88555558946501"/>
  </sheetPr>
  <dimension ref="A1:AN42"/>
  <sheetViews>
    <sheetView showGridLines="0" showRowColHeaders="0" zoomScale="80" zoomScaleNormal="80" workbookViewId="0">
      <pane ySplit="8" topLeftCell="A9" activePane="bottomLeft" state="frozen"/>
      <selection pane="bottomLeft" activeCell="C6" sqref="C6:T6"/>
    </sheetView>
  </sheetViews>
  <sheetFormatPr defaultRowHeight="15" outlineLevelCol="1" x14ac:dyDescent="0.25"/>
  <cols>
    <col min="1" max="1" width="2.28515625" style="163" customWidth="1"/>
    <col min="2" max="2" width="5.140625" style="150" customWidth="1"/>
    <col min="3" max="3" width="65.85546875" style="144" customWidth="1"/>
    <col min="4" max="4" width="2.85546875" style="163" customWidth="1" outlineLevel="1"/>
    <col min="5" max="5" width="6.42578125" style="163" customWidth="1" outlineLevel="1"/>
    <col min="6" max="6" width="2" style="163" customWidth="1" outlineLevel="1"/>
    <col min="7" max="7" width="5.140625" style="163" customWidth="1" outlineLevel="1"/>
    <col min="8" max="8" width="2.5703125" style="144" customWidth="1"/>
    <col min="9" max="9" width="4.42578125" style="144" hidden="1" customWidth="1"/>
    <col min="10" max="10" width="4.42578125" style="163" hidden="1" customWidth="1"/>
    <col min="11" max="11" width="4.42578125" style="144" hidden="1" customWidth="1"/>
    <col min="12" max="13" width="4" style="144" customWidth="1"/>
    <col min="14" max="14" width="3.28515625" style="144" customWidth="1"/>
    <col min="15" max="15" width="4.42578125" style="144" customWidth="1"/>
    <col min="16" max="16" width="4.140625" style="144" customWidth="1"/>
    <col min="17" max="17" width="3.42578125" style="144" customWidth="1"/>
    <col min="18" max="18" width="3.7109375" style="144" customWidth="1"/>
    <col min="19" max="19" width="5.28515625" style="144" customWidth="1"/>
    <col min="20" max="20" width="13.28515625" style="144" customWidth="1"/>
    <col min="21" max="21" width="8.28515625" style="144" hidden="1" customWidth="1"/>
    <col min="22" max="22" width="9.5703125" style="144" hidden="1" customWidth="1"/>
    <col min="23" max="23" width="10.42578125" style="147" hidden="1" customWidth="1"/>
    <col min="24" max="24" width="8.42578125" style="144" hidden="1" customWidth="1"/>
    <col min="25" max="25" width="7.140625" style="144" customWidth="1"/>
    <col min="26" max="26" width="13.7109375" style="144" customWidth="1"/>
    <col min="27" max="27" width="19.28515625" style="144" customWidth="1"/>
    <col min="28" max="28" width="15.140625" style="144" customWidth="1"/>
    <col min="29" max="29" width="9.140625" style="144"/>
    <col min="30" max="30" width="51.7109375" style="144" customWidth="1"/>
    <col min="31" max="16384" width="9.140625" style="144"/>
  </cols>
  <sheetData>
    <row r="1" spans="1:40" ht="32.25" customHeight="1" x14ac:dyDescent="0.25">
      <c r="A1" s="345"/>
      <c r="B1" s="185"/>
      <c r="C1" s="363" t="s">
        <v>287</v>
      </c>
      <c r="D1" s="363"/>
      <c r="E1" s="363"/>
      <c r="F1" s="363"/>
      <c r="G1" s="363"/>
      <c r="H1" s="363"/>
      <c r="I1" s="363"/>
      <c r="J1" s="363"/>
      <c r="K1" s="363"/>
      <c r="L1" s="363"/>
      <c r="M1" s="363"/>
      <c r="N1" s="363"/>
      <c r="O1" s="363"/>
      <c r="P1" s="363"/>
      <c r="Q1" s="363"/>
      <c r="R1" s="363"/>
      <c r="S1" s="363"/>
      <c r="T1" s="363"/>
      <c r="U1" s="363"/>
      <c r="V1" s="363"/>
      <c r="W1" s="185"/>
      <c r="X1" s="185"/>
      <c r="Y1" s="185"/>
      <c r="AA1"/>
      <c r="AB1"/>
    </row>
    <row r="2" spans="1:40" x14ac:dyDescent="0.25">
      <c r="B2" s="186"/>
      <c r="C2" s="367" t="s">
        <v>1613</v>
      </c>
      <c r="D2" s="367"/>
      <c r="E2" s="367"/>
      <c r="F2" s="367"/>
      <c r="G2" s="367"/>
      <c r="H2" s="367"/>
      <c r="I2" s="367"/>
      <c r="J2" s="367"/>
      <c r="K2" s="367"/>
      <c r="L2" s="367"/>
      <c r="M2" s="367"/>
      <c r="N2" s="367"/>
      <c r="O2" s="367"/>
      <c r="P2" s="367"/>
      <c r="Q2" s="367"/>
      <c r="R2" s="367"/>
      <c r="S2" s="367"/>
      <c r="T2" s="367"/>
      <c r="U2" s="186"/>
      <c r="V2" s="186"/>
      <c r="W2" s="186"/>
      <c r="X2" s="186"/>
      <c r="Y2" s="186"/>
      <c r="AA2"/>
      <c r="AB2"/>
    </row>
    <row r="3" spans="1:40" x14ac:dyDescent="0.25">
      <c r="B3" s="186"/>
      <c r="C3" s="367" t="s">
        <v>1614</v>
      </c>
      <c r="D3" s="367"/>
      <c r="E3" s="367"/>
      <c r="F3" s="367"/>
      <c r="G3" s="367"/>
      <c r="H3" s="367"/>
      <c r="I3" s="367"/>
      <c r="J3" s="367"/>
      <c r="K3" s="367"/>
      <c r="L3" s="367"/>
      <c r="M3" s="367"/>
      <c r="N3" s="367"/>
      <c r="O3" s="367"/>
      <c r="P3" s="367"/>
      <c r="Q3" s="367"/>
      <c r="R3" s="367"/>
      <c r="S3" s="367"/>
      <c r="T3" s="367"/>
      <c r="U3" s="367"/>
      <c r="V3" s="367"/>
      <c r="W3" s="186"/>
      <c r="X3" s="186"/>
      <c r="Y3" s="186"/>
      <c r="AA3"/>
      <c r="AB3"/>
    </row>
    <row r="4" spans="1:40" x14ac:dyDescent="0.25">
      <c r="B4" s="151"/>
      <c r="C4" s="143"/>
      <c r="D4" s="162"/>
      <c r="E4" s="162"/>
      <c r="F4" s="162"/>
      <c r="G4" s="162"/>
      <c r="H4" s="143"/>
      <c r="I4" s="143"/>
      <c r="J4" s="162"/>
      <c r="K4" s="143"/>
      <c r="L4" s="143"/>
      <c r="M4" s="143"/>
      <c r="N4" s="143"/>
      <c r="O4" s="143"/>
      <c r="P4" s="143"/>
      <c r="Q4" s="143"/>
      <c r="R4" s="143"/>
      <c r="S4" s="143"/>
      <c r="T4" s="143"/>
      <c r="U4" s="143"/>
      <c r="V4" s="143"/>
      <c r="W4" s="146"/>
      <c r="X4" s="143"/>
      <c r="Y4" s="143"/>
      <c r="AA4"/>
      <c r="AB4"/>
    </row>
    <row r="5" spans="1:40" s="166" customFormat="1" ht="14.25" customHeight="1" x14ac:dyDescent="0.25">
      <c r="B5" s="187"/>
      <c r="C5" s="302"/>
      <c r="D5" s="302"/>
      <c r="E5" s="302"/>
      <c r="F5" s="302"/>
      <c r="G5" s="302"/>
      <c r="H5" s="302"/>
      <c r="I5" s="302"/>
      <c r="J5" s="366"/>
      <c r="K5" s="366"/>
      <c r="L5" s="366"/>
      <c r="M5" s="366"/>
      <c r="N5" s="366"/>
      <c r="O5" s="366"/>
      <c r="P5" s="366"/>
      <c r="Q5" s="366"/>
      <c r="R5" s="366"/>
      <c r="S5" s="366"/>
      <c r="T5" s="366"/>
      <c r="U5" s="366"/>
      <c r="V5" s="366"/>
      <c r="W5" s="366"/>
      <c r="X5" s="366"/>
      <c r="Y5" s="366"/>
      <c r="Z5" s="366"/>
      <c r="AA5" s="366"/>
      <c r="AB5" s="366"/>
    </row>
    <row r="6" spans="1:40" s="166" customFormat="1" x14ac:dyDescent="0.25">
      <c r="B6" s="167"/>
      <c r="C6" s="453"/>
      <c r="D6" s="453"/>
      <c r="E6" s="453"/>
      <c r="F6" s="453"/>
      <c r="G6" s="453"/>
      <c r="H6" s="453"/>
      <c r="I6" s="453"/>
      <c r="J6" s="453"/>
      <c r="K6" s="453"/>
      <c r="L6" s="453"/>
      <c r="M6" s="453"/>
      <c r="N6" s="453"/>
      <c r="O6" s="453"/>
      <c r="P6" s="453"/>
      <c r="Q6" s="453"/>
      <c r="R6" s="453"/>
      <c r="S6" s="453"/>
      <c r="T6" s="453"/>
      <c r="U6" s="167"/>
      <c r="V6" s="167"/>
      <c r="W6" s="167"/>
      <c r="X6" s="167"/>
      <c r="Y6" s="167"/>
    </row>
    <row r="7" spans="1:40" s="166" customFormat="1" ht="37.5" customHeight="1" x14ac:dyDescent="0.25">
      <c r="B7" s="181"/>
      <c r="C7" s="356" t="s">
        <v>288</v>
      </c>
      <c r="D7" s="341"/>
      <c r="E7" s="359" t="s">
        <v>289</v>
      </c>
      <c r="F7" s="339"/>
      <c r="G7" s="359" t="s">
        <v>290</v>
      </c>
      <c r="H7" s="168"/>
      <c r="I7" s="169"/>
      <c r="J7" s="361" t="s">
        <v>1694</v>
      </c>
      <c r="K7" s="362"/>
      <c r="L7" s="362"/>
      <c r="M7" s="362"/>
      <c r="N7" s="362"/>
      <c r="O7" s="362"/>
      <c r="P7" s="362"/>
      <c r="Q7" s="362"/>
      <c r="R7" s="362"/>
      <c r="S7" s="169"/>
      <c r="T7" s="360" t="s">
        <v>291</v>
      </c>
      <c r="U7" s="360"/>
      <c r="V7" s="360"/>
      <c r="W7" s="170"/>
      <c r="X7" s="170"/>
      <c r="Y7" s="170"/>
      <c r="Z7" s="170"/>
      <c r="AH7" s="356" t="s">
        <v>292</v>
      </c>
      <c r="AI7" s="356"/>
      <c r="AJ7" s="356"/>
      <c r="AK7" s="356"/>
      <c r="AL7" s="356"/>
      <c r="AM7" s="356"/>
      <c r="AN7" s="356"/>
    </row>
    <row r="8" spans="1:40" s="166" customFormat="1" ht="80.25" customHeight="1" x14ac:dyDescent="0.25">
      <c r="B8" s="181"/>
      <c r="C8" s="356"/>
      <c r="D8" s="341"/>
      <c r="E8" s="359"/>
      <c r="F8" s="340"/>
      <c r="G8" s="359"/>
      <c r="H8" s="168"/>
      <c r="J8" s="172" t="s">
        <v>345</v>
      </c>
      <c r="K8" s="172" t="s">
        <v>346</v>
      </c>
      <c r="L8" s="192">
        <v>0</v>
      </c>
      <c r="M8" s="192">
        <v>0.2</v>
      </c>
      <c r="N8" s="192">
        <v>0.4</v>
      </c>
      <c r="O8" s="192">
        <v>0.6</v>
      </c>
      <c r="P8" s="192">
        <v>0.8</v>
      </c>
      <c r="Q8" s="192">
        <v>1</v>
      </c>
      <c r="R8" s="193" t="s">
        <v>293</v>
      </c>
      <c r="T8" s="174"/>
      <c r="U8" s="174" t="s">
        <v>347</v>
      </c>
      <c r="V8" s="173" t="s">
        <v>348</v>
      </c>
      <c r="W8" s="171"/>
      <c r="Y8" s="171"/>
      <c r="AH8" s="356"/>
      <c r="AI8" s="356"/>
      <c r="AJ8" s="356"/>
      <c r="AK8" s="356"/>
      <c r="AL8" s="356"/>
      <c r="AM8" s="356"/>
      <c r="AN8" s="356"/>
    </row>
    <row r="9" spans="1:40" ht="42" customHeight="1" x14ac:dyDescent="0.25">
      <c r="H9" s="139"/>
      <c r="K9" s="45"/>
      <c r="L9" s="45"/>
      <c r="M9" s="45"/>
      <c r="N9" s="45"/>
      <c r="O9" s="45"/>
      <c r="P9" s="46"/>
      <c r="Q9" s="129"/>
      <c r="R9" s="130"/>
      <c r="T9" s="47"/>
      <c r="U9" s="47"/>
      <c r="V9" s="46"/>
      <c r="W9" s="144" t="s">
        <v>349</v>
      </c>
      <c r="X9" s="144" t="s">
        <v>350</v>
      </c>
      <c r="Z9" s="131" t="s">
        <v>294</v>
      </c>
      <c r="AH9" s="358"/>
      <c r="AI9" s="358"/>
      <c r="AJ9" s="358"/>
      <c r="AK9" s="358"/>
      <c r="AL9" s="358"/>
      <c r="AM9" s="358"/>
      <c r="AN9" s="358"/>
    </row>
    <row r="10" spans="1:40" ht="47.25" customHeight="1" x14ac:dyDescent="0.25">
      <c r="B10" s="301">
        <v>1</v>
      </c>
      <c r="C10" s="154" t="s">
        <v>295</v>
      </c>
      <c r="D10" s="189"/>
      <c r="E10" s="279" t="s">
        <v>296</v>
      </c>
      <c r="F10" s="189"/>
      <c r="G10" s="202"/>
      <c r="H10" s="139"/>
      <c r="I10" s="148"/>
      <c r="J10" s="137">
        <f>SUM(L10:Q10)</f>
        <v>0</v>
      </c>
      <c r="K10" s="137">
        <f>SUM(L10:Q10)</f>
        <v>0</v>
      </c>
      <c r="L10" s="135"/>
      <c r="M10" s="135"/>
      <c r="N10" s="135"/>
      <c r="O10" s="135"/>
      <c r="P10" s="136"/>
      <c r="Q10" s="197"/>
      <c r="R10" s="136"/>
      <c r="T10" s="138" t="str">
        <f>IF(SUM(L10:Q10)=1,((L10*0)+(M10*20)+(N10*40)+(O10*60)+(P10*80)+(Q10*100)),"")</f>
        <v/>
      </c>
      <c r="U10" s="160" t="e">
        <f>1/$J$28</f>
        <v>#DIV/0!</v>
      </c>
      <c r="V10" s="140" t="e">
        <f t="shared" ref="V10" si="0">1/$K$28</f>
        <v>#DIV/0!</v>
      </c>
      <c r="W10" s="152" t="e">
        <f>IF(R10=1,0,T10*U10)</f>
        <v>#VALUE!</v>
      </c>
      <c r="X10" s="48" t="e">
        <f>IF(R10=1,0,T10*V10)</f>
        <v>#VALUE!</v>
      </c>
      <c r="Y10" s="147"/>
      <c r="Z10" s="355"/>
      <c r="AA10" s="355"/>
      <c r="AH10" s="358" t="s">
        <v>1615</v>
      </c>
      <c r="AI10" s="358"/>
      <c r="AJ10" s="358"/>
      <c r="AK10" s="358"/>
      <c r="AL10" s="358"/>
      <c r="AM10" s="358"/>
      <c r="AN10" s="358"/>
    </row>
    <row r="11" spans="1:40" ht="47.25" customHeight="1" x14ac:dyDescent="0.25">
      <c r="B11" s="301">
        <v>2</v>
      </c>
      <c r="C11" s="154" t="s">
        <v>297</v>
      </c>
      <c r="D11" s="189"/>
      <c r="E11" s="279" t="s">
        <v>298</v>
      </c>
      <c r="F11" s="189"/>
      <c r="G11" s="202"/>
      <c r="H11" s="139"/>
      <c r="I11" s="148"/>
      <c r="J11" s="137">
        <f>SUM(L11:Q11)</f>
        <v>0</v>
      </c>
      <c r="K11" s="137">
        <f t="shared" ref="K11" si="1">SUM(L11:Q11)</f>
        <v>0</v>
      </c>
      <c r="L11" s="135"/>
      <c r="M11" s="135"/>
      <c r="N11" s="135"/>
      <c r="O11" s="135"/>
      <c r="P11" s="136"/>
      <c r="Q11" s="135"/>
      <c r="R11" s="136"/>
      <c r="T11" s="138" t="str">
        <f t="shared" ref="T11" si="2">IF(SUM(L11:Q11)=1,((L11*0)+(M11*20)+(N11*40)+(O11*60)+(P11*80)+(Q11*100)),"")</f>
        <v/>
      </c>
      <c r="U11" s="160" t="e">
        <f>1/$J$28</f>
        <v>#DIV/0!</v>
      </c>
      <c r="V11" s="140" t="e">
        <f t="shared" ref="V11" si="3">1/$K$28</f>
        <v>#DIV/0!</v>
      </c>
      <c r="W11" s="152" t="e">
        <f>IF(R11=1,0,T11*U11)</f>
        <v>#VALUE!</v>
      </c>
      <c r="X11" s="48" t="e">
        <f t="shared" ref="X11" si="4">IF(R11=1,0,T11*V11)</f>
        <v>#VALUE!</v>
      </c>
      <c r="Z11" s="355"/>
      <c r="AA11" s="355"/>
      <c r="AH11" s="358" t="s">
        <v>1616</v>
      </c>
      <c r="AI11" s="358"/>
      <c r="AJ11" s="358"/>
      <c r="AK11" s="358"/>
      <c r="AL11" s="358"/>
      <c r="AM11" s="358"/>
      <c r="AN11" s="358"/>
    </row>
    <row r="12" spans="1:40" ht="50.25" customHeight="1" x14ac:dyDescent="0.25">
      <c r="B12" s="301" t="s">
        <v>299</v>
      </c>
      <c r="C12" s="155" t="s">
        <v>300</v>
      </c>
      <c r="D12" s="189"/>
      <c r="E12" s="279" t="s">
        <v>301</v>
      </c>
      <c r="F12" s="189"/>
      <c r="G12" s="202"/>
      <c r="H12" s="132"/>
      <c r="I12" s="148"/>
      <c r="J12" s="165"/>
      <c r="K12" s="137">
        <f t="shared" ref="K12" si="5">SUM(L12:Q12)</f>
        <v>0</v>
      </c>
      <c r="L12" s="135"/>
      <c r="M12" s="135"/>
      <c r="N12" s="135"/>
      <c r="O12" s="135"/>
      <c r="P12" s="136"/>
      <c r="Q12" s="135"/>
      <c r="R12" s="136"/>
      <c r="T12" s="138" t="str">
        <f t="shared" ref="T12" si="6">IF(SUM(L12:Q12)=1,((L12*0)+(M12*20)+(N12*40)+(O12*60)+(P12*80)+(Q12*100)),"")</f>
        <v/>
      </c>
      <c r="U12" s="160"/>
      <c r="V12" s="140" t="e">
        <f t="shared" ref="V12:V26" si="7">1/$K$28</f>
        <v>#DIV/0!</v>
      </c>
      <c r="W12" s="152"/>
      <c r="X12" s="48" t="e">
        <f t="shared" ref="X12" si="8">IF(R12=1,0,T12*V12)</f>
        <v>#VALUE!</v>
      </c>
      <c r="Z12" s="355"/>
      <c r="AA12" s="355"/>
      <c r="AH12" s="358" t="s">
        <v>1617</v>
      </c>
      <c r="AI12" s="358"/>
      <c r="AJ12" s="358"/>
      <c r="AK12" s="358"/>
      <c r="AL12" s="358"/>
      <c r="AM12" s="358"/>
      <c r="AN12" s="358"/>
    </row>
    <row r="13" spans="1:40" ht="50.25" customHeight="1" x14ac:dyDescent="0.25">
      <c r="B13" s="301" t="s">
        <v>302</v>
      </c>
      <c r="C13" s="156" t="s">
        <v>303</v>
      </c>
      <c r="D13" s="189"/>
      <c r="E13" s="279" t="s">
        <v>304</v>
      </c>
      <c r="F13" s="189"/>
      <c r="G13" s="202"/>
      <c r="H13" s="139"/>
      <c r="I13" s="148"/>
      <c r="J13" s="165"/>
      <c r="K13" s="137">
        <f t="shared" ref="K13:K26" si="9">SUM(L13:Q13)</f>
        <v>0</v>
      </c>
      <c r="L13" s="135"/>
      <c r="M13" s="135"/>
      <c r="N13" s="135"/>
      <c r="O13" s="135"/>
      <c r="P13" s="136"/>
      <c r="Q13" s="135"/>
      <c r="R13" s="136"/>
      <c r="T13" s="138" t="str">
        <f t="shared" ref="T13:T26" si="10">IF(SUM(L13:Q13)=1,((L13*0)+(M13*20)+(N13*40)+(O13*60)+(P13*80)+(Q13*100)),"")</f>
        <v/>
      </c>
      <c r="U13" s="160"/>
      <c r="V13" s="140" t="e">
        <f t="shared" si="7"/>
        <v>#DIV/0!</v>
      </c>
      <c r="W13" s="152"/>
      <c r="X13" s="48" t="e">
        <f t="shared" ref="X13:X26" si="11">IF(R13=1,0,T13*V13)</f>
        <v>#VALUE!</v>
      </c>
      <c r="Z13" s="355"/>
      <c r="AA13" s="355"/>
      <c r="AH13" s="358" t="s">
        <v>1618</v>
      </c>
      <c r="AI13" s="358"/>
      <c r="AJ13" s="358"/>
      <c r="AK13" s="358"/>
      <c r="AL13" s="358"/>
      <c r="AM13" s="358"/>
      <c r="AN13" s="358"/>
    </row>
    <row r="14" spans="1:40" ht="50.25" customHeight="1" x14ac:dyDescent="0.25">
      <c r="B14" s="301" t="s">
        <v>305</v>
      </c>
      <c r="C14" s="175" t="s">
        <v>306</v>
      </c>
      <c r="D14" s="195"/>
      <c r="E14" s="279" t="s">
        <v>307</v>
      </c>
      <c r="F14" s="195"/>
      <c r="G14" s="203"/>
      <c r="H14" s="128"/>
      <c r="I14" s="148"/>
      <c r="J14" s="165"/>
      <c r="K14" s="137">
        <f t="shared" si="9"/>
        <v>0</v>
      </c>
      <c r="L14" s="135"/>
      <c r="M14" s="135"/>
      <c r="N14" s="135"/>
      <c r="O14" s="135"/>
      <c r="P14" s="136"/>
      <c r="Q14" s="135"/>
      <c r="R14" s="136"/>
      <c r="T14" s="138" t="str">
        <f t="shared" si="10"/>
        <v/>
      </c>
      <c r="U14" s="160"/>
      <c r="V14" s="140" t="e">
        <f t="shared" si="7"/>
        <v>#DIV/0!</v>
      </c>
      <c r="W14" s="152"/>
      <c r="X14" s="48" t="e">
        <f t="shared" si="11"/>
        <v>#VALUE!</v>
      </c>
      <c r="Z14" s="355"/>
      <c r="AA14" s="355"/>
      <c r="AH14" s="358" t="s">
        <v>1619</v>
      </c>
      <c r="AI14" s="358"/>
      <c r="AJ14" s="358"/>
      <c r="AK14" s="358"/>
      <c r="AL14" s="358"/>
      <c r="AM14" s="358"/>
      <c r="AN14" s="358"/>
    </row>
    <row r="15" spans="1:40" ht="48" customHeight="1" x14ac:dyDescent="0.25">
      <c r="B15" s="301" t="s">
        <v>308</v>
      </c>
      <c r="C15" s="156" t="s">
        <v>309</v>
      </c>
      <c r="D15" s="189"/>
      <c r="E15" s="279" t="s">
        <v>310</v>
      </c>
      <c r="F15" s="189"/>
      <c r="G15" s="202"/>
      <c r="H15" s="128"/>
      <c r="I15" s="148"/>
      <c r="J15" s="165"/>
      <c r="K15" s="137">
        <f t="shared" si="9"/>
        <v>0</v>
      </c>
      <c r="L15" s="135"/>
      <c r="M15" s="135"/>
      <c r="N15" s="135"/>
      <c r="O15" s="135"/>
      <c r="P15" s="136"/>
      <c r="Q15" s="135"/>
      <c r="R15" s="136"/>
      <c r="T15" s="138" t="str">
        <f t="shared" si="10"/>
        <v/>
      </c>
      <c r="U15" s="160"/>
      <c r="V15" s="140" t="e">
        <f t="shared" si="7"/>
        <v>#DIV/0!</v>
      </c>
      <c r="W15" s="152"/>
      <c r="X15" s="48" t="e">
        <f t="shared" si="11"/>
        <v>#VALUE!</v>
      </c>
      <c r="Z15" s="355"/>
      <c r="AA15" s="355"/>
      <c r="AH15" s="358" t="s">
        <v>1620</v>
      </c>
      <c r="AI15" s="358"/>
      <c r="AJ15" s="358"/>
      <c r="AK15" s="358"/>
      <c r="AL15" s="358"/>
      <c r="AM15" s="358"/>
      <c r="AN15" s="358"/>
    </row>
    <row r="16" spans="1:40" ht="49.5" customHeight="1" x14ac:dyDescent="0.25">
      <c r="B16" s="301" t="s">
        <v>311</v>
      </c>
      <c r="C16" s="156" t="s">
        <v>312</v>
      </c>
      <c r="D16" s="189"/>
      <c r="E16" s="279" t="s">
        <v>313</v>
      </c>
      <c r="F16" s="189"/>
      <c r="G16" s="202"/>
      <c r="H16" s="128"/>
      <c r="I16" s="148"/>
      <c r="J16" s="165"/>
      <c r="K16" s="137">
        <f t="shared" si="9"/>
        <v>0</v>
      </c>
      <c r="L16" s="135"/>
      <c r="M16" s="135"/>
      <c r="N16" s="135"/>
      <c r="O16" s="135"/>
      <c r="P16" s="136"/>
      <c r="Q16" s="135"/>
      <c r="R16" s="136"/>
      <c r="T16" s="138" t="str">
        <f t="shared" si="10"/>
        <v/>
      </c>
      <c r="U16" s="160"/>
      <c r="V16" s="140" t="e">
        <f t="shared" si="7"/>
        <v>#DIV/0!</v>
      </c>
      <c r="W16" s="152"/>
      <c r="X16" s="48" t="e">
        <f t="shared" si="11"/>
        <v>#VALUE!</v>
      </c>
      <c r="Z16" s="355"/>
      <c r="AA16" s="355"/>
      <c r="AH16" s="358" t="s">
        <v>1621</v>
      </c>
      <c r="AI16" s="358"/>
      <c r="AJ16" s="358"/>
      <c r="AK16" s="358"/>
      <c r="AL16" s="358"/>
      <c r="AM16" s="358"/>
      <c r="AN16" s="358"/>
    </row>
    <row r="17" spans="1:40" ht="55.5" customHeight="1" x14ac:dyDescent="0.25">
      <c r="B17" s="301" t="s">
        <v>314</v>
      </c>
      <c r="C17" s="156" t="s">
        <v>315</v>
      </c>
      <c r="D17" s="189"/>
      <c r="E17" s="279" t="s">
        <v>316</v>
      </c>
      <c r="F17" s="189"/>
      <c r="G17" s="202"/>
      <c r="H17" s="128"/>
      <c r="I17" s="148"/>
      <c r="J17" s="165"/>
      <c r="K17" s="137">
        <f t="shared" si="9"/>
        <v>0</v>
      </c>
      <c r="L17" s="135"/>
      <c r="M17" s="135"/>
      <c r="N17" s="135"/>
      <c r="O17" s="135"/>
      <c r="P17" s="136"/>
      <c r="Q17" s="135"/>
      <c r="R17" s="136"/>
      <c r="T17" s="138" t="str">
        <f t="shared" si="10"/>
        <v/>
      </c>
      <c r="U17" s="160"/>
      <c r="V17" s="140" t="e">
        <f t="shared" si="7"/>
        <v>#DIV/0!</v>
      </c>
      <c r="W17" s="152"/>
      <c r="X17" s="48" t="e">
        <f t="shared" si="11"/>
        <v>#VALUE!</v>
      </c>
      <c r="Z17" s="355"/>
      <c r="AA17" s="355"/>
      <c r="AH17" s="358" t="s">
        <v>1622</v>
      </c>
      <c r="AI17" s="358"/>
      <c r="AJ17" s="358"/>
      <c r="AK17" s="358"/>
      <c r="AL17" s="358"/>
      <c r="AM17" s="358"/>
      <c r="AN17" s="358"/>
    </row>
    <row r="18" spans="1:40" ht="54.75" customHeight="1" x14ac:dyDescent="0.25">
      <c r="B18" s="301" t="s">
        <v>317</v>
      </c>
      <c r="C18" s="157" t="s">
        <v>318</v>
      </c>
      <c r="D18" s="189"/>
      <c r="E18" s="279" t="s">
        <v>319</v>
      </c>
      <c r="F18" s="189"/>
      <c r="G18" s="202"/>
      <c r="H18" s="128"/>
      <c r="I18" s="148"/>
      <c r="J18" s="165"/>
      <c r="K18" s="137">
        <f t="shared" si="9"/>
        <v>0</v>
      </c>
      <c r="L18" s="135"/>
      <c r="M18" s="135"/>
      <c r="N18" s="135"/>
      <c r="O18" s="135"/>
      <c r="P18" s="136"/>
      <c r="Q18" s="135"/>
      <c r="R18" s="136"/>
      <c r="T18" s="138" t="str">
        <f t="shared" si="10"/>
        <v/>
      </c>
      <c r="U18" s="160"/>
      <c r="V18" s="140" t="e">
        <f t="shared" si="7"/>
        <v>#DIV/0!</v>
      </c>
      <c r="W18" s="152"/>
      <c r="X18" s="48" t="e">
        <f t="shared" si="11"/>
        <v>#VALUE!</v>
      </c>
      <c r="Z18" s="355"/>
      <c r="AA18" s="355"/>
      <c r="AH18" s="358" t="s">
        <v>1623</v>
      </c>
      <c r="AI18" s="358"/>
      <c r="AJ18" s="358"/>
      <c r="AK18" s="358"/>
      <c r="AL18" s="358"/>
      <c r="AM18" s="358"/>
      <c r="AN18" s="358"/>
    </row>
    <row r="19" spans="1:40" ht="49.5" customHeight="1" x14ac:dyDescent="0.25">
      <c r="B19" s="301">
        <v>3</v>
      </c>
      <c r="C19" s="154" t="s">
        <v>320</v>
      </c>
      <c r="D19" s="189"/>
      <c r="E19" s="279" t="s">
        <v>321</v>
      </c>
      <c r="F19" s="189"/>
      <c r="G19" s="202"/>
      <c r="H19" s="128"/>
      <c r="I19" s="148"/>
      <c r="J19" s="137">
        <f>SUM(L19:Q19)</f>
        <v>0</v>
      </c>
      <c r="K19" s="137">
        <f t="shared" si="9"/>
        <v>0</v>
      </c>
      <c r="L19" s="135"/>
      <c r="M19" s="135"/>
      <c r="N19" s="135"/>
      <c r="O19" s="135"/>
      <c r="P19" s="136"/>
      <c r="Q19" s="135"/>
      <c r="R19" s="136"/>
      <c r="T19" s="138" t="str">
        <f t="shared" si="10"/>
        <v/>
      </c>
      <c r="U19" s="160" t="e">
        <f>1/$J$28</f>
        <v>#DIV/0!</v>
      </c>
      <c r="V19" s="140" t="e">
        <f t="shared" si="7"/>
        <v>#DIV/0!</v>
      </c>
      <c r="W19" s="152" t="e">
        <f>IF(R19=1,0,T19*U19)</f>
        <v>#VALUE!</v>
      </c>
      <c r="X19" s="48" t="e">
        <f t="shared" si="11"/>
        <v>#VALUE!</v>
      </c>
      <c r="Z19" s="355"/>
      <c r="AA19" s="355"/>
      <c r="AH19" s="358" t="s">
        <v>1624</v>
      </c>
      <c r="AI19" s="358"/>
      <c r="AJ19" s="358"/>
      <c r="AK19" s="358"/>
      <c r="AL19" s="358"/>
      <c r="AM19" s="358"/>
      <c r="AN19" s="358"/>
    </row>
    <row r="20" spans="1:40" s="163" customFormat="1" ht="50.25" customHeight="1" x14ac:dyDescent="0.25">
      <c r="B20" s="301" t="s">
        <v>322</v>
      </c>
      <c r="C20" s="155" t="s">
        <v>323</v>
      </c>
      <c r="D20" s="189"/>
      <c r="E20" s="279" t="s">
        <v>324</v>
      </c>
      <c r="F20" s="189"/>
      <c r="G20" s="189"/>
      <c r="H20" s="128"/>
      <c r="I20" s="165"/>
      <c r="J20" s="165"/>
      <c r="K20" s="137">
        <f t="shared" si="9"/>
        <v>0</v>
      </c>
      <c r="L20" s="135"/>
      <c r="M20" s="135"/>
      <c r="N20" s="135"/>
      <c r="O20" s="135"/>
      <c r="P20" s="136"/>
      <c r="Q20" s="135"/>
      <c r="R20" s="136"/>
      <c r="T20" s="138" t="str">
        <f t="shared" si="10"/>
        <v/>
      </c>
      <c r="U20" s="160"/>
      <c r="V20" s="140" t="e">
        <f t="shared" si="7"/>
        <v>#DIV/0!</v>
      </c>
      <c r="W20" s="152"/>
      <c r="X20" s="48" t="e">
        <f t="shared" si="11"/>
        <v>#VALUE!</v>
      </c>
      <c r="Z20" s="355"/>
      <c r="AA20" s="355"/>
      <c r="AH20" s="358" t="s">
        <v>1625</v>
      </c>
      <c r="AI20" s="358"/>
      <c r="AJ20" s="358"/>
      <c r="AK20" s="358"/>
      <c r="AL20" s="358"/>
      <c r="AM20" s="358"/>
      <c r="AN20" s="358"/>
    </row>
    <row r="21" spans="1:40" s="163" customFormat="1" ht="50.25" customHeight="1" x14ac:dyDescent="0.25">
      <c r="B21" s="301" t="s">
        <v>325</v>
      </c>
      <c r="C21" s="156" t="s">
        <v>326</v>
      </c>
      <c r="D21" s="189"/>
      <c r="E21" s="279" t="s">
        <v>327</v>
      </c>
      <c r="F21" s="189"/>
      <c r="G21" s="189"/>
      <c r="H21" s="128"/>
      <c r="I21" s="165"/>
      <c r="J21" s="165"/>
      <c r="K21" s="137">
        <f t="shared" si="9"/>
        <v>0</v>
      </c>
      <c r="L21" s="135"/>
      <c r="M21" s="135"/>
      <c r="N21" s="135"/>
      <c r="O21" s="135"/>
      <c r="P21" s="136"/>
      <c r="Q21" s="135"/>
      <c r="R21" s="136"/>
      <c r="T21" s="138" t="str">
        <f t="shared" si="10"/>
        <v/>
      </c>
      <c r="U21" s="160"/>
      <c r="V21" s="140" t="e">
        <f t="shared" si="7"/>
        <v>#DIV/0!</v>
      </c>
      <c r="W21" s="152"/>
      <c r="X21" s="48" t="e">
        <f t="shared" si="11"/>
        <v>#VALUE!</v>
      </c>
      <c r="Z21" s="355"/>
      <c r="AA21" s="355"/>
      <c r="AH21" s="358" t="s">
        <v>1626</v>
      </c>
      <c r="AI21" s="358"/>
      <c r="AJ21" s="358"/>
      <c r="AK21" s="358"/>
      <c r="AL21" s="358"/>
      <c r="AM21" s="358"/>
      <c r="AN21" s="358"/>
    </row>
    <row r="22" spans="1:40" s="163" customFormat="1" ht="45.75" customHeight="1" x14ac:dyDescent="0.25">
      <c r="B22" s="301" t="s">
        <v>328</v>
      </c>
      <c r="C22" s="156" t="s">
        <v>329</v>
      </c>
      <c r="D22" s="189"/>
      <c r="E22" s="279" t="s">
        <v>330</v>
      </c>
      <c r="F22" s="189"/>
      <c r="G22" s="189"/>
      <c r="H22" s="128"/>
      <c r="I22" s="165"/>
      <c r="J22" s="165"/>
      <c r="K22" s="137">
        <f t="shared" si="9"/>
        <v>0</v>
      </c>
      <c r="L22" s="135"/>
      <c r="M22" s="135"/>
      <c r="N22" s="135"/>
      <c r="O22" s="135"/>
      <c r="P22" s="136"/>
      <c r="Q22" s="135"/>
      <c r="R22" s="136"/>
      <c r="T22" s="138" t="str">
        <f t="shared" si="10"/>
        <v/>
      </c>
      <c r="U22" s="160"/>
      <c r="V22" s="140" t="e">
        <f t="shared" si="7"/>
        <v>#DIV/0!</v>
      </c>
      <c r="W22" s="152"/>
      <c r="X22" s="48" t="e">
        <f t="shared" si="11"/>
        <v>#VALUE!</v>
      </c>
      <c r="Z22" s="355"/>
      <c r="AA22" s="355"/>
      <c r="AH22" s="358" t="s">
        <v>1627</v>
      </c>
      <c r="AI22" s="358"/>
      <c r="AJ22" s="358"/>
      <c r="AK22" s="358"/>
      <c r="AL22" s="358"/>
      <c r="AM22" s="358"/>
      <c r="AN22" s="358"/>
    </row>
    <row r="23" spans="1:40" s="163" customFormat="1" ht="46.5" customHeight="1" x14ac:dyDescent="0.25">
      <c r="B23" s="301" t="s">
        <v>331</v>
      </c>
      <c r="C23" s="156" t="s">
        <v>332</v>
      </c>
      <c r="D23" s="189"/>
      <c r="E23" s="279" t="s">
        <v>333</v>
      </c>
      <c r="F23" s="189"/>
      <c r="G23" s="189"/>
      <c r="H23" s="128"/>
      <c r="I23" s="165"/>
      <c r="J23" s="165"/>
      <c r="K23" s="137">
        <f t="shared" si="9"/>
        <v>0</v>
      </c>
      <c r="L23" s="135"/>
      <c r="M23" s="135"/>
      <c r="N23" s="135"/>
      <c r="O23" s="135"/>
      <c r="P23" s="136"/>
      <c r="Q23" s="135"/>
      <c r="R23" s="136"/>
      <c r="T23" s="138" t="str">
        <f t="shared" si="10"/>
        <v/>
      </c>
      <c r="U23" s="160"/>
      <c r="V23" s="140" t="e">
        <f t="shared" si="7"/>
        <v>#DIV/0!</v>
      </c>
      <c r="W23" s="152"/>
      <c r="X23" s="48" t="e">
        <f t="shared" si="11"/>
        <v>#VALUE!</v>
      </c>
      <c r="Z23" s="355"/>
      <c r="AA23" s="355"/>
      <c r="AH23" s="358" t="s">
        <v>1628</v>
      </c>
      <c r="AI23" s="358"/>
      <c r="AJ23" s="358"/>
      <c r="AK23" s="358"/>
      <c r="AL23" s="358"/>
      <c r="AM23" s="358"/>
      <c r="AN23" s="358"/>
    </row>
    <row r="24" spans="1:40" s="163" customFormat="1" ht="47.25" customHeight="1" x14ac:dyDescent="0.25">
      <c r="B24" s="301" t="s">
        <v>334</v>
      </c>
      <c r="C24" s="156" t="s">
        <v>335</v>
      </c>
      <c r="D24" s="189"/>
      <c r="E24" s="279" t="s">
        <v>336</v>
      </c>
      <c r="F24" s="189"/>
      <c r="G24" s="189"/>
      <c r="H24" s="128"/>
      <c r="I24" s="165"/>
      <c r="J24" s="165"/>
      <c r="K24" s="137">
        <f t="shared" si="9"/>
        <v>0</v>
      </c>
      <c r="L24" s="135"/>
      <c r="M24" s="135"/>
      <c r="N24" s="135"/>
      <c r="O24" s="135"/>
      <c r="P24" s="136"/>
      <c r="Q24" s="135"/>
      <c r="R24" s="136"/>
      <c r="T24" s="138" t="str">
        <f t="shared" si="10"/>
        <v/>
      </c>
      <c r="U24" s="160"/>
      <c r="V24" s="140" t="e">
        <f t="shared" si="7"/>
        <v>#DIV/0!</v>
      </c>
      <c r="W24" s="152"/>
      <c r="X24" s="48" t="e">
        <f t="shared" si="11"/>
        <v>#VALUE!</v>
      </c>
      <c r="Z24" s="355"/>
      <c r="AA24" s="355"/>
      <c r="AH24" s="358" t="s">
        <v>1629</v>
      </c>
      <c r="AI24" s="358"/>
      <c r="AJ24" s="358"/>
      <c r="AK24" s="358"/>
      <c r="AL24" s="358"/>
      <c r="AM24" s="358"/>
      <c r="AN24" s="358"/>
    </row>
    <row r="25" spans="1:40" s="163" customFormat="1" ht="51" customHeight="1" x14ac:dyDescent="0.25">
      <c r="B25" s="301" t="s">
        <v>337</v>
      </c>
      <c r="C25" s="156" t="s">
        <v>338</v>
      </c>
      <c r="D25" s="189"/>
      <c r="E25" s="279" t="s">
        <v>339</v>
      </c>
      <c r="F25" s="189"/>
      <c r="G25" s="189"/>
      <c r="H25" s="128"/>
      <c r="I25" s="165"/>
      <c r="J25" s="165"/>
      <c r="K25" s="137">
        <f t="shared" si="9"/>
        <v>0</v>
      </c>
      <c r="L25" s="135"/>
      <c r="M25" s="135"/>
      <c r="N25" s="135"/>
      <c r="O25" s="135"/>
      <c r="P25" s="136"/>
      <c r="Q25" s="135"/>
      <c r="R25" s="136"/>
      <c r="T25" s="138" t="str">
        <f t="shared" si="10"/>
        <v/>
      </c>
      <c r="U25" s="160"/>
      <c r="V25" s="140" t="e">
        <f t="shared" si="7"/>
        <v>#DIV/0!</v>
      </c>
      <c r="W25" s="152"/>
      <c r="X25" s="48" t="e">
        <f t="shared" si="11"/>
        <v>#VALUE!</v>
      </c>
      <c r="Z25" s="355"/>
      <c r="AA25" s="355"/>
      <c r="AH25" s="358" t="s">
        <v>1630</v>
      </c>
      <c r="AI25" s="358"/>
      <c r="AJ25" s="358"/>
      <c r="AK25" s="358"/>
      <c r="AL25" s="358"/>
      <c r="AM25" s="358"/>
      <c r="AN25" s="358"/>
    </row>
    <row r="26" spans="1:40" s="163" customFormat="1" ht="45" customHeight="1" x14ac:dyDescent="0.25">
      <c r="B26" s="301" t="s">
        <v>340</v>
      </c>
      <c r="C26" s="157" t="s">
        <v>341</v>
      </c>
      <c r="D26" s="189"/>
      <c r="E26" s="279" t="s">
        <v>342</v>
      </c>
      <c r="F26" s="189"/>
      <c r="G26" s="189"/>
      <c r="H26" s="128"/>
      <c r="I26" s="165"/>
      <c r="J26" s="165"/>
      <c r="K26" s="137">
        <f t="shared" si="9"/>
        <v>0</v>
      </c>
      <c r="L26" s="135"/>
      <c r="M26" s="135"/>
      <c r="N26" s="135"/>
      <c r="O26" s="135"/>
      <c r="P26" s="136"/>
      <c r="Q26" s="135"/>
      <c r="R26" s="136"/>
      <c r="T26" s="138" t="str">
        <f t="shared" si="10"/>
        <v/>
      </c>
      <c r="U26" s="160"/>
      <c r="V26" s="140" t="e">
        <f t="shared" si="7"/>
        <v>#DIV/0!</v>
      </c>
      <c r="W26" s="152"/>
      <c r="X26" s="48" t="e">
        <f t="shared" si="11"/>
        <v>#VALUE!</v>
      </c>
      <c r="Z26" s="355"/>
      <c r="AA26" s="355"/>
      <c r="AH26" s="345"/>
      <c r="AI26" s="345"/>
      <c r="AJ26" s="345"/>
      <c r="AK26" s="345"/>
      <c r="AL26" s="345"/>
      <c r="AM26" s="345"/>
      <c r="AN26" s="345"/>
    </row>
    <row r="27" spans="1:40" x14ac:dyDescent="0.25">
      <c r="C27" s="148"/>
      <c r="D27" s="165"/>
      <c r="E27" s="165"/>
      <c r="F27" s="165"/>
      <c r="G27" s="165"/>
      <c r="W27" s="184" t="e">
        <f>SUM(W10:W26)</f>
        <v>#VALUE!</v>
      </c>
      <c r="X27" s="184" t="e">
        <f>SUM(X10:X26)</f>
        <v>#VALUE!</v>
      </c>
      <c r="Z27" s="180"/>
      <c r="AA27" s="180"/>
    </row>
    <row r="28" spans="1:40" s="147" customFormat="1" ht="12.75" customHeight="1" x14ac:dyDescent="0.25">
      <c r="A28" s="163"/>
      <c r="B28" s="150"/>
      <c r="C28" s="148"/>
      <c r="D28" s="165"/>
      <c r="E28" s="165"/>
      <c r="F28" s="165"/>
      <c r="G28" s="165"/>
      <c r="J28" s="163">
        <f>SUM(J10:J26)</f>
        <v>0</v>
      </c>
      <c r="K28" s="196">
        <f>SUM(K10:K26)</f>
        <v>0</v>
      </c>
      <c r="S28" s="131" t="s">
        <v>343</v>
      </c>
      <c r="T28" s="142">
        <f>SUMIF(J28,3-W31,W27)</f>
        <v>0</v>
      </c>
    </row>
    <row r="29" spans="1:40" x14ac:dyDescent="0.25">
      <c r="C29" s="148"/>
      <c r="D29" s="165"/>
      <c r="E29" s="165"/>
      <c r="F29" s="165"/>
      <c r="G29" s="165"/>
      <c r="S29" s="131" t="s">
        <v>344</v>
      </c>
      <c r="T29" s="142">
        <f>SUMIF(K28,17-W32,X27)</f>
        <v>0</v>
      </c>
      <c r="Y29" s="141"/>
    </row>
    <row r="30" spans="1:40" x14ac:dyDescent="0.25">
      <c r="C30" s="148"/>
      <c r="D30" s="165"/>
      <c r="E30" s="165"/>
      <c r="F30" s="165"/>
      <c r="G30" s="165"/>
      <c r="Y30" s="141"/>
    </row>
    <row r="31" spans="1:40" x14ac:dyDescent="0.25">
      <c r="C31" s="148"/>
      <c r="D31" s="165"/>
      <c r="E31" s="165"/>
      <c r="F31" s="165"/>
      <c r="G31" s="165"/>
      <c r="T31"/>
      <c r="U31"/>
      <c r="V31" s="144" t="s">
        <v>351</v>
      </c>
      <c r="W31" s="144">
        <f>SUM(R10,R11,R19)</f>
        <v>0</v>
      </c>
      <c r="X31"/>
      <c r="Y31"/>
      <c r="Z31"/>
      <c r="AA31"/>
      <c r="AB31"/>
      <c r="AC31"/>
      <c r="AD31"/>
    </row>
    <row r="32" spans="1:40" ht="13.5" customHeight="1" x14ac:dyDescent="0.25">
      <c r="C32" s="148"/>
      <c r="D32" s="165"/>
      <c r="E32" s="165"/>
      <c r="F32" s="165"/>
      <c r="G32" s="165"/>
      <c r="T32"/>
      <c r="U32"/>
      <c r="V32" s="144" t="s">
        <v>352</v>
      </c>
      <c r="W32" s="144">
        <f>SUM(R10:R26)</f>
        <v>0</v>
      </c>
      <c r="X32"/>
      <c r="Y32"/>
      <c r="Z32"/>
      <c r="AA32"/>
      <c r="AB32"/>
      <c r="AC32"/>
      <c r="AD32"/>
    </row>
    <row r="33" spans="3:33" x14ac:dyDescent="0.25">
      <c r="C33" s="148"/>
      <c r="D33" s="165"/>
      <c r="E33" s="165"/>
      <c r="F33" s="165"/>
      <c r="G33" s="165"/>
      <c r="T33"/>
      <c r="U33"/>
      <c r="V33"/>
      <c r="W33"/>
      <c r="X33"/>
      <c r="Y33"/>
      <c r="Z33"/>
      <c r="AA33"/>
      <c r="AB33"/>
      <c r="AC33"/>
      <c r="AD33"/>
    </row>
    <row r="34" spans="3:33" x14ac:dyDescent="0.25">
      <c r="T34"/>
      <c r="U34"/>
      <c r="V34"/>
      <c r="W34"/>
      <c r="X34"/>
      <c r="Y34"/>
      <c r="Z34"/>
      <c r="AA34"/>
      <c r="AB34"/>
      <c r="AC34"/>
      <c r="AD34"/>
    </row>
    <row r="35" spans="3:33" x14ac:dyDescent="0.25">
      <c r="T35"/>
      <c r="U35"/>
      <c r="V35"/>
      <c r="W35"/>
      <c r="X35"/>
      <c r="Y35"/>
      <c r="Z35"/>
      <c r="AA35"/>
      <c r="AB35"/>
      <c r="AC35"/>
      <c r="AD35"/>
    </row>
    <row r="40" spans="3:33" ht="22.5" customHeight="1" x14ac:dyDescent="0.25">
      <c r="AB40" s="149"/>
      <c r="AC40" s="149"/>
      <c r="AD40" s="149"/>
    </row>
    <row r="42" spans="3:33" ht="15" customHeight="1" x14ac:dyDescent="0.25">
      <c r="AB42" s="145"/>
      <c r="AC42" s="145"/>
      <c r="AD42" s="145"/>
      <c r="AE42" s="145"/>
      <c r="AF42" s="145"/>
      <c r="AG42" s="145"/>
    </row>
  </sheetData>
  <sheetProtection formatCells="0" formatColumns="0" formatRows="0" insertColumns="0" insertRows="0" insertHyperlinks="0" deleteColumns="0" deleteRows="0" sort="0" autoFilter="0" pivotTables="0"/>
  <mergeCells count="45">
    <mergeCell ref="AH16:AN16"/>
    <mergeCell ref="AH17:AN17"/>
    <mergeCell ref="AH18:AN18"/>
    <mergeCell ref="AH25:AN25"/>
    <mergeCell ref="AH19:AN19"/>
    <mergeCell ref="AH20:AN20"/>
    <mergeCell ref="AH21:AN21"/>
    <mergeCell ref="AH22:AN22"/>
    <mergeCell ref="AH23:AN23"/>
    <mergeCell ref="AH24:AN24"/>
    <mergeCell ref="AH14:AN14"/>
    <mergeCell ref="AH15:AN15"/>
    <mergeCell ref="T7:V7"/>
    <mergeCell ref="C7:C8"/>
    <mergeCell ref="Z21:AA21"/>
    <mergeCell ref="Z10:AA10"/>
    <mergeCell ref="Z11:AA11"/>
    <mergeCell ref="Z12:AA12"/>
    <mergeCell ref="Z13:AA13"/>
    <mergeCell ref="Z14:AA14"/>
    <mergeCell ref="AH7:AN8"/>
    <mergeCell ref="AH10:AN10"/>
    <mergeCell ref="AH9:AN9"/>
    <mergeCell ref="AH11:AN11"/>
    <mergeCell ref="AH12:AN12"/>
    <mergeCell ref="AH13:AN13"/>
    <mergeCell ref="Z16:AA16"/>
    <mergeCell ref="Z17:AA17"/>
    <mergeCell ref="Z18:AA18"/>
    <mergeCell ref="Z19:AA19"/>
    <mergeCell ref="Z20:AA20"/>
    <mergeCell ref="Z22:AA22"/>
    <mergeCell ref="Z23:AA23"/>
    <mergeCell ref="Z24:AA24"/>
    <mergeCell ref="Z25:AA25"/>
    <mergeCell ref="Z26:AA26"/>
    <mergeCell ref="Z15:AA15"/>
    <mergeCell ref="J7:R7"/>
    <mergeCell ref="E7:E8"/>
    <mergeCell ref="G7:G8"/>
    <mergeCell ref="C1:V1"/>
    <mergeCell ref="C2:T2"/>
    <mergeCell ref="C3:V3"/>
    <mergeCell ref="J5:AB5"/>
    <mergeCell ref="C6:T6"/>
  </mergeCells>
  <conditionalFormatting sqref="K10:K26">
    <cfRule type="cellIs" dxfId="634" priority="1644" stopIfTrue="1" operator="notEqual">
      <formula>1</formula>
    </cfRule>
    <cfRule type="cellIs" dxfId="633" priority="1645" stopIfTrue="1" operator="equal">
      <formula>1</formula>
    </cfRule>
  </conditionalFormatting>
  <conditionalFormatting sqref="K28">
    <cfRule type="cellIs" dxfId="632" priority="1621" stopIfTrue="1" operator="notEqual">
      <formula>1</formula>
    </cfRule>
    <cfRule type="cellIs" dxfId="631" priority="1622" stopIfTrue="1" operator="equal">
      <formula>1</formula>
    </cfRule>
  </conditionalFormatting>
  <conditionalFormatting sqref="T29">
    <cfRule type="containsBlanks" dxfId="630" priority="1083" stopIfTrue="1">
      <formula>LEN(TRIM(T29))=0</formula>
    </cfRule>
    <cfRule type="cellIs" dxfId="629" priority="1084" stopIfTrue="1" operator="lessThan">
      <formula>19.999</formula>
    </cfRule>
    <cfRule type="cellIs" dxfId="628" priority="1085" stopIfTrue="1" operator="lessThan">
      <formula>39.999</formula>
    </cfRule>
    <cfRule type="cellIs" dxfId="627" priority="1086" stopIfTrue="1" operator="lessThan">
      <formula>59.999</formula>
    </cfRule>
    <cfRule type="cellIs" dxfId="626" priority="1087" stopIfTrue="1" operator="lessThan">
      <formula>79.999</formula>
    </cfRule>
    <cfRule type="cellIs" dxfId="625" priority="1088" stopIfTrue="1" operator="lessThan">
      <formula>89.999</formula>
    </cfRule>
    <cfRule type="cellIs" dxfId="624" priority="1089" stopIfTrue="1" operator="between">
      <formula>90</formula>
      <formula>100</formula>
    </cfRule>
  </conditionalFormatting>
  <conditionalFormatting sqref="T28">
    <cfRule type="containsBlanks" dxfId="623" priority="393" stopIfTrue="1">
      <formula>LEN(TRIM(T28))=0</formula>
    </cfRule>
    <cfRule type="cellIs" dxfId="622" priority="394" stopIfTrue="1" operator="lessThan">
      <formula>19.999</formula>
    </cfRule>
    <cfRule type="cellIs" dxfId="621" priority="395" stopIfTrue="1" operator="lessThan">
      <formula>39.999</formula>
    </cfRule>
    <cfRule type="cellIs" dxfId="620" priority="396" stopIfTrue="1" operator="lessThan">
      <formula>59.999</formula>
    </cfRule>
    <cfRule type="cellIs" dxfId="619" priority="397" stopIfTrue="1" operator="lessThan">
      <formula>79.999</formula>
    </cfRule>
    <cfRule type="cellIs" dxfId="618" priority="398" stopIfTrue="1" operator="lessThan">
      <formula>89.999</formula>
    </cfRule>
    <cfRule type="cellIs" dxfId="617" priority="399" stopIfTrue="1" operator="between">
      <formula>90</formula>
      <formula>100</formula>
    </cfRule>
  </conditionalFormatting>
  <conditionalFormatting sqref="J10">
    <cfRule type="cellIs" dxfId="616" priority="136" stopIfTrue="1" operator="notEqual">
      <formula>1</formula>
    </cfRule>
    <cfRule type="cellIs" dxfId="615" priority="137" stopIfTrue="1" operator="equal">
      <formula>1</formula>
    </cfRule>
  </conditionalFormatting>
  <conditionalFormatting sqref="J11">
    <cfRule type="cellIs" dxfId="614" priority="11" stopIfTrue="1" operator="notEqual">
      <formula>1</formula>
    </cfRule>
    <cfRule type="cellIs" dxfId="613" priority="12" stopIfTrue="1" operator="equal">
      <formula>1</formula>
    </cfRule>
  </conditionalFormatting>
  <conditionalFormatting sqref="J19">
    <cfRule type="cellIs" dxfId="612" priority="9" stopIfTrue="1" operator="notEqual">
      <formula>1</formula>
    </cfRule>
    <cfRule type="cellIs" dxfId="611" priority="10" stopIfTrue="1" operator="equal">
      <formula>1</formula>
    </cfRule>
  </conditionalFormatting>
  <conditionalFormatting sqref="X10:X26">
    <cfRule type="expression" dxfId="610" priority="1662" stopIfTrue="1">
      <formula>#REF!=0</formula>
    </cfRule>
  </conditionalFormatting>
  <pageMargins left="0.7" right="0.7" top="0.75" bottom="0.75" header="0.3" footer="0.3"/>
  <pageSetup paperSize="9" scale="41" orientation="landscape" r:id="rId1"/>
  <colBreaks count="1" manualBreakCount="1">
    <brk id="33" max="1048575" man="1"/>
  </colBreaks>
  <ignoredErrors>
    <ignoredError sqref="T10:T26" formulaRange="1"/>
  </ignoredErrors>
  <drawing r:id="rId2"/>
  <legacyDrawing r:id="rId3"/>
  <mc:AlternateContent xmlns:mc="http://schemas.openxmlformats.org/markup-compatibility/2006">
    <mc:Choice Requires="x14">
      <controls>
        <mc:AlternateContent xmlns:mc="http://schemas.openxmlformats.org/markup-compatibility/2006">
          <mc:Choice Requires="x14">
            <control shapeId="1459049" r:id="rId4" name="Button 3945">
              <controlPr defaultSize="0" print="0" autoLine="0" autoPict="0" macro="[0]!ButtonOpenAll">
                <anchor moveWithCells="1" sizeWithCells="1">
                  <from>
                    <xdr:col>2</xdr:col>
                    <xdr:colOff>2800350</xdr:colOff>
                    <xdr:row>3</xdr:row>
                    <xdr:rowOff>104775</xdr:rowOff>
                  </from>
                  <to>
                    <xdr:col>2</xdr:col>
                    <xdr:colOff>3876675</xdr:colOff>
                    <xdr:row>5</xdr:row>
                    <xdr:rowOff>85725</xdr:rowOff>
                  </to>
                </anchor>
              </controlPr>
            </control>
          </mc:Choice>
        </mc:AlternateContent>
        <mc:AlternateContent xmlns:mc="http://schemas.openxmlformats.org/markup-compatibility/2006">
          <mc:Choice Requires="x14">
            <control shapeId="1627207" r:id="rId5" name="Button 4167">
              <controlPr defaultSize="0" print="0" autoLine="0" autoPict="0" macro="[0]!ButtonD4_CloseAll">
                <anchor moveWithCells="1" sizeWithCells="1">
                  <from>
                    <xdr:col>2</xdr:col>
                    <xdr:colOff>3981450</xdr:colOff>
                    <xdr:row>3</xdr:row>
                    <xdr:rowOff>85725</xdr:rowOff>
                  </from>
                  <to>
                    <xdr:col>5</xdr:col>
                    <xdr:colOff>38100</xdr:colOff>
                    <xdr:row>5</xdr:row>
                    <xdr:rowOff>76200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88555558946501"/>
  </sheetPr>
  <dimension ref="A1:AN76"/>
  <sheetViews>
    <sheetView showGridLines="0" showRowColHeaders="0" zoomScale="85" zoomScaleNormal="85" workbookViewId="0">
      <pane ySplit="8" topLeftCell="A9" activePane="bottomLeft" state="frozen"/>
      <selection pane="bottomLeft" activeCell="C6" sqref="C6:T6"/>
    </sheetView>
  </sheetViews>
  <sheetFormatPr defaultRowHeight="15" outlineLevelCol="1" x14ac:dyDescent="0.25"/>
  <cols>
    <col min="1" max="1" width="1.7109375" style="163" customWidth="1"/>
    <col min="2" max="2" width="5" style="163" customWidth="1"/>
    <col min="3" max="3" width="65.85546875" style="163" customWidth="1"/>
    <col min="4" max="4" width="2.5703125" style="163" customWidth="1" outlineLevel="1"/>
    <col min="5" max="5" width="5.7109375" style="163" customWidth="1" outlineLevel="1"/>
    <col min="6" max="6" width="2.5703125" style="163" customWidth="1" outlineLevel="1"/>
    <col min="7" max="7" width="6.140625" style="163" customWidth="1" outlineLevel="1"/>
    <col min="8" max="8" width="2.5703125" style="163" customWidth="1"/>
    <col min="9" max="9" width="5.28515625" style="163" hidden="1" customWidth="1"/>
    <col min="10" max="11" width="4.42578125" style="163" hidden="1" customWidth="1"/>
    <col min="12" max="13" width="4" style="163" customWidth="1"/>
    <col min="14" max="14" width="3.28515625" style="163" customWidth="1"/>
    <col min="15" max="15" width="4.42578125" style="163" customWidth="1"/>
    <col min="16" max="16" width="4.140625" style="163" customWidth="1"/>
    <col min="17" max="17" width="3.42578125" style="163" customWidth="1"/>
    <col min="18" max="18" width="3.7109375" style="163" customWidth="1"/>
    <col min="19" max="19" width="7.28515625" style="163" customWidth="1"/>
    <col min="20" max="20" width="13.28515625" style="163" customWidth="1"/>
    <col min="21" max="21" width="8.28515625" style="163" hidden="1" customWidth="1"/>
    <col min="22" max="22" width="6.7109375" style="163" hidden="1" customWidth="1"/>
    <col min="23" max="23" width="10.42578125" style="163" hidden="1" customWidth="1"/>
    <col min="24" max="24" width="9" style="163" hidden="1" customWidth="1"/>
    <col min="25" max="25" width="7.140625" style="163" customWidth="1"/>
    <col min="26" max="26" width="13.7109375" style="163" customWidth="1"/>
    <col min="27" max="27" width="19.28515625" style="163" customWidth="1"/>
    <col min="28" max="28" width="15.140625" style="163" customWidth="1"/>
    <col min="29" max="29" width="9.140625" style="163"/>
    <col min="30" max="30" width="51.7109375" style="163" customWidth="1"/>
    <col min="31" max="16384" width="9.140625" style="163"/>
  </cols>
  <sheetData>
    <row r="1" spans="1:40" ht="30" customHeight="1" x14ac:dyDescent="0.25">
      <c r="A1" s="345"/>
      <c r="B1" s="185"/>
      <c r="C1" s="363" t="s">
        <v>353</v>
      </c>
      <c r="D1" s="363"/>
      <c r="E1" s="363"/>
      <c r="F1" s="363"/>
      <c r="G1" s="363"/>
      <c r="H1" s="363"/>
      <c r="I1" s="363"/>
      <c r="J1" s="363"/>
      <c r="K1" s="363"/>
      <c r="L1" s="363"/>
      <c r="M1" s="363"/>
      <c r="N1" s="363"/>
      <c r="O1" s="363"/>
      <c r="P1" s="363"/>
      <c r="Q1" s="363"/>
      <c r="R1" s="363"/>
      <c r="S1" s="363"/>
      <c r="T1" s="363"/>
      <c r="U1" s="363"/>
      <c r="V1" s="363"/>
      <c r="W1" s="363"/>
      <c r="X1" s="185"/>
      <c r="Y1" s="185"/>
    </row>
    <row r="2" spans="1:40" x14ac:dyDescent="0.25">
      <c r="B2" s="186"/>
      <c r="C2" s="367" t="s">
        <v>1631</v>
      </c>
      <c r="D2" s="367"/>
      <c r="E2" s="367"/>
      <c r="F2" s="367"/>
      <c r="G2" s="367"/>
      <c r="H2" s="367"/>
      <c r="I2" s="367"/>
      <c r="J2" s="367"/>
      <c r="K2" s="367"/>
      <c r="L2" s="367"/>
      <c r="M2" s="367"/>
      <c r="N2" s="367"/>
      <c r="O2" s="367"/>
      <c r="P2" s="367"/>
      <c r="Q2" s="367"/>
      <c r="R2" s="367"/>
      <c r="S2" s="367"/>
      <c r="T2" s="367"/>
      <c r="U2" s="367"/>
      <c r="V2" s="367"/>
      <c r="W2" s="186"/>
      <c r="X2" s="186"/>
      <c r="Y2" s="186"/>
    </row>
    <row r="3" spans="1:40" x14ac:dyDescent="0.25">
      <c r="B3" s="186"/>
      <c r="C3" s="367" t="s">
        <v>1632</v>
      </c>
      <c r="D3" s="367"/>
      <c r="E3" s="367"/>
      <c r="F3" s="367"/>
      <c r="G3" s="367"/>
      <c r="H3" s="367"/>
      <c r="I3" s="367"/>
      <c r="J3" s="367"/>
      <c r="K3" s="367"/>
      <c r="L3" s="367"/>
      <c r="M3" s="367"/>
      <c r="N3" s="367"/>
      <c r="O3" s="367"/>
      <c r="P3" s="367"/>
      <c r="Q3" s="367"/>
      <c r="R3" s="367"/>
      <c r="S3" s="367"/>
      <c r="T3" s="367"/>
      <c r="U3" s="367"/>
      <c r="V3" s="367"/>
      <c r="W3" s="186"/>
      <c r="X3" s="186"/>
      <c r="Y3" s="186"/>
    </row>
    <row r="4" spans="1:40" x14ac:dyDescent="0.25">
      <c r="B4" s="186"/>
      <c r="C4" s="162"/>
      <c r="D4" s="162"/>
      <c r="E4" s="162"/>
      <c r="F4" s="162"/>
      <c r="G4" s="162"/>
      <c r="H4" s="162"/>
      <c r="I4" s="162"/>
      <c r="J4" s="162"/>
      <c r="K4" s="162"/>
      <c r="L4" s="162"/>
      <c r="M4" s="162"/>
      <c r="N4" s="162"/>
      <c r="O4" s="162"/>
      <c r="P4" s="162"/>
      <c r="Q4" s="162"/>
      <c r="R4" s="162"/>
      <c r="S4" s="162"/>
      <c r="T4" s="162"/>
      <c r="U4" s="162"/>
      <c r="V4" s="162"/>
      <c r="W4" s="162"/>
      <c r="X4" s="162"/>
      <c r="Y4" s="162"/>
    </row>
    <row r="5" spans="1:40" s="166" customFormat="1" ht="14.25" customHeight="1" x14ac:dyDescent="0.25">
      <c r="B5" s="187"/>
      <c r="C5" s="302"/>
      <c r="D5" s="302"/>
      <c r="E5" s="302"/>
      <c r="F5" s="302"/>
      <c r="G5" s="302"/>
      <c r="H5" s="302"/>
      <c r="I5" s="302"/>
      <c r="J5" s="302"/>
      <c r="K5" s="302"/>
      <c r="L5" s="366"/>
      <c r="M5" s="366"/>
      <c r="N5" s="366"/>
      <c r="O5" s="366"/>
      <c r="P5" s="366"/>
      <c r="Q5" s="366"/>
      <c r="R5" s="366"/>
      <c r="S5" s="366"/>
      <c r="T5" s="366"/>
      <c r="U5" s="366"/>
      <c r="V5" s="366"/>
      <c r="W5" s="366"/>
      <c r="X5" s="366"/>
      <c r="Y5" s="366"/>
      <c r="Z5" s="366"/>
      <c r="AA5" s="366"/>
      <c r="AB5" s="366"/>
      <c r="AC5" s="366"/>
      <c r="AD5" s="366"/>
    </row>
    <row r="6" spans="1:40" s="166" customFormat="1" x14ac:dyDescent="0.25">
      <c r="B6" s="167"/>
      <c r="C6" s="453"/>
      <c r="D6" s="453"/>
      <c r="E6" s="453"/>
      <c r="F6" s="453"/>
      <c r="G6" s="453"/>
      <c r="H6" s="453"/>
      <c r="I6" s="453"/>
      <c r="J6" s="453"/>
      <c r="K6" s="453"/>
      <c r="L6" s="453"/>
      <c r="M6" s="453"/>
      <c r="N6" s="453"/>
      <c r="O6" s="453"/>
      <c r="P6" s="453"/>
      <c r="Q6" s="453"/>
      <c r="R6" s="453"/>
      <c r="S6" s="453"/>
      <c r="T6" s="453"/>
      <c r="U6" s="167"/>
      <c r="V6" s="167"/>
      <c r="W6" s="167"/>
      <c r="X6" s="167"/>
      <c r="Y6" s="167"/>
    </row>
    <row r="7" spans="1:40" s="166" customFormat="1" ht="37.5" customHeight="1" x14ac:dyDescent="0.25">
      <c r="B7" s="181"/>
      <c r="C7" s="356" t="s">
        <v>354</v>
      </c>
      <c r="D7" s="338"/>
      <c r="E7" s="359" t="s">
        <v>355</v>
      </c>
      <c r="F7" s="339"/>
      <c r="G7" s="359" t="s">
        <v>356</v>
      </c>
      <c r="H7" s="168"/>
      <c r="I7" s="169"/>
      <c r="J7" s="361" t="s">
        <v>1694</v>
      </c>
      <c r="K7" s="362"/>
      <c r="L7" s="362"/>
      <c r="M7" s="362"/>
      <c r="N7" s="362"/>
      <c r="O7" s="362"/>
      <c r="P7" s="362"/>
      <c r="Q7" s="362"/>
      <c r="R7" s="362"/>
      <c r="S7" s="169"/>
      <c r="T7" s="360" t="s">
        <v>357</v>
      </c>
      <c r="U7" s="360"/>
      <c r="V7" s="360"/>
      <c r="W7" s="170"/>
      <c r="X7" s="170"/>
      <c r="Y7" s="170"/>
      <c r="Z7" s="170"/>
      <c r="AH7" s="356" t="s">
        <v>358</v>
      </c>
      <c r="AI7" s="356"/>
      <c r="AJ7" s="356"/>
      <c r="AK7" s="356"/>
      <c r="AL7" s="356"/>
      <c r="AM7" s="356"/>
      <c r="AN7" s="356"/>
    </row>
    <row r="8" spans="1:40" s="166" customFormat="1" ht="80.25" customHeight="1" x14ac:dyDescent="0.25">
      <c r="B8" s="181"/>
      <c r="C8" s="356"/>
      <c r="D8" s="338"/>
      <c r="E8" s="359"/>
      <c r="F8" s="340"/>
      <c r="G8" s="359"/>
      <c r="H8" s="168"/>
      <c r="J8" s="172" t="s">
        <v>511</v>
      </c>
      <c r="K8" s="172" t="s">
        <v>512</v>
      </c>
      <c r="L8" s="192">
        <v>0</v>
      </c>
      <c r="M8" s="192">
        <v>0.2</v>
      </c>
      <c r="N8" s="192">
        <v>0.4</v>
      </c>
      <c r="O8" s="192">
        <v>0.6</v>
      </c>
      <c r="P8" s="192">
        <v>0.8</v>
      </c>
      <c r="Q8" s="192">
        <v>1</v>
      </c>
      <c r="R8" s="193" t="s">
        <v>359</v>
      </c>
      <c r="T8" s="174"/>
      <c r="U8" s="174" t="s">
        <v>513</v>
      </c>
      <c r="V8" s="173" t="s">
        <v>514</v>
      </c>
      <c r="W8" s="171"/>
      <c r="Y8" s="171"/>
      <c r="AH8" s="356"/>
      <c r="AI8" s="356"/>
      <c r="AJ8" s="356"/>
      <c r="AK8" s="356"/>
      <c r="AL8" s="356"/>
      <c r="AM8" s="356"/>
      <c r="AN8" s="356"/>
    </row>
    <row r="9" spans="1:40" ht="42" customHeight="1" x14ac:dyDescent="0.25">
      <c r="B9" s="301"/>
      <c r="D9" s="139"/>
      <c r="E9" s="139"/>
      <c r="F9" s="139"/>
      <c r="G9" s="139"/>
      <c r="H9" s="139"/>
      <c r="K9" s="45"/>
      <c r="L9" s="45"/>
      <c r="M9" s="45"/>
      <c r="N9" s="45"/>
      <c r="O9" s="45"/>
      <c r="P9" s="46"/>
      <c r="Q9" s="129"/>
      <c r="R9" s="130"/>
      <c r="T9" s="47"/>
      <c r="U9" s="47"/>
      <c r="V9" s="46"/>
      <c r="W9" s="163" t="s">
        <v>515</v>
      </c>
      <c r="X9" s="163" t="s">
        <v>516</v>
      </c>
      <c r="Z9" s="131" t="s">
        <v>360</v>
      </c>
    </row>
    <row r="10" spans="1:40" ht="49.5" customHeight="1" x14ac:dyDescent="0.25">
      <c r="B10" s="301">
        <v>1</v>
      </c>
      <c r="C10" s="154" t="s">
        <v>361</v>
      </c>
      <c r="D10" s="139"/>
      <c r="E10" s="283" t="s">
        <v>362</v>
      </c>
      <c r="F10" s="283"/>
      <c r="G10" s="283"/>
      <c r="H10" s="139"/>
      <c r="I10" s="165">
        <f>SUM(K10:K60)</f>
        <v>0</v>
      </c>
      <c r="J10" s="137">
        <f>SUM(L10:Q10)</f>
        <v>0</v>
      </c>
      <c r="K10" s="137">
        <f t="shared" ref="K10" si="0">SUM(L10:Q10)</f>
        <v>0</v>
      </c>
      <c r="L10" s="135"/>
      <c r="M10" s="135"/>
      <c r="N10" s="135"/>
      <c r="O10" s="135"/>
      <c r="P10" s="136"/>
      <c r="Q10" s="135"/>
      <c r="R10" s="136"/>
      <c r="T10" s="138" t="str">
        <f>IF(SUM(L10:Q10)=1,((L10*0)+(M10*20)+(N10*40)+(O10*60)+(P10*80)+(Q10*100)),"")</f>
        <v/>
      </c>
      <c r="U10" s="160" t="e">
        <f>1/$J$62</f>
        <v>#DIV/0!</v>
      </c>
      <c r="V10" s="140" t="e">
        <f t="shared" ref="V10" si="1">1/$K$62</f>
        <v>#DIV/0!</v>
      </c>
      <c r="W10" s="152" t="e">
        <f>IF(R10=1,0,T10*U10)</f>
        <v>#VALUE!</v>
      </c>
      <c r="X10" s="48" t="e">
        <f t="shared" ref="X10" si="2">IF(R10=1,0,T10*V10)</f>
        <v>#VALUE!</v>
      </c>
      <c r="Z10" s="355"/>
      <c r="AA10" s="355"/>
    </row>
    <row r="11" spans="1:40" ht="50.25" customHeight="1" x14ac:dyDescent="0.25">
      <c r="B11" s="301" t="s">
        <v>363</v>
      </c>
      <c r="C11" s="158" t="s">
        <v>364</v>
      </c>
      <c r="D11" s="139"/>
      <c r="E11" s="283" t="s">
        <v>365</v>
      </c>
      <c r="F11" s="283"/>
      <c r="G11" s="283"/>
      <c r="H11" s="139"/>
      <c r="I11" s="165"/>
      <c r="J11" s="165"/>
      <c r="K11" s="137">
        <f t="shared" ref="K11" si="3">SUM(L11:Q11)</f>
        <v>0</v>
      </c>
      <c r="L11" s="135"/>
      <c r="M11" s="135"/>
      <c r="N11" s="135"/>
      <c r="O11" s="135"/>
      <c r="P11" s="136"/>
      <c r="Q11" s="135"/>
      <c r="R11" s="136"/>
      <c r="T11" s="138" t="str">
        <f t="shared" ref="T11" si="4">IF(SUM(L11:Q11)=1,((L11*0)+(M11*20)+(N11*40)+(O11*60)+(P11*80)+(Q11*100)),"")</f>
        <v/>
      </c>
      <c r="U11" s="160"/>
      <c r="V11" s="140" t="e">
        <f t="shared" ref="V11" si="5">1/$K$62</f>
        <v>#DIV/0!</v>
      </c>
      <c r="W11" s="152"/>
      <c r="X11" s="48" t="e">
        <f t="shared" ref="X11" si="6">IF(R11=1,0,T11*V11)</f>
        <v>#VALUE!</v>
      </c>
      <c r="Z11" s="355"/>
      <c r="AA11" s="355"/>
      <c r="AH11" s="358" t="s">
        <v>1633</v>
      </c>
      <c r="AI11" s="358"/>
      <c r="AJ11" s="358"/>
      <c r="AK11" s="358"/>
      <c r="AL11" s="358"/>
      <c r="AM11" s="358"/>
      <c r="AN11" s="358"/>
    </row>
    <row r="12" spans="1:40" ht="49.5" customHeight="1" x14ac:dyDescent="0.25">
      <c r="B12" s="301">
        <v>2</v>
      </c>
      <c r="C12" s="154" t="s">
        <v>366</v>
      </c>
      <c r="D12" s="189"/>
      <c r="E12" s="277" t="s">
        <v>367</v>
      </c>
      <c r="F12" s="279"/>
      <c r="G12" s="278" t="s">
        <v>368</v>
      </c>
      <c r="H12" s="128"/>
      <c r="I12" s="165"/>
      <c r="J12" s="137">
        <f>SUM(L12:Q12)</f>
        <v>0</v>
      </c>
      <c r="K12" s="137">
        <f t="shared" ref="K12:K50" si="7">SUM(L12:Q12)</f>
        <v>0</v>
      </c>
      <c r="L12" s="135"/>
      <c r="M12" s="135"/>
      <c r="N12" s="135"/>
      <c r="O12" s="135"/>
      <c r="P12" s="136"/>
      <c r="Q12" s="135"/>
      <c r="R12" s="136"/>
      <c r="T12" s="138" t="str">
        <f t="shared" ref="T12" si="8">IF(SUM(L12:Q12)=1,((L12*0)+(M12*20)+(N12*40)+(O12*60)+(P12*80)+(Q12*100)),"")</f>
        <v/>
      </c>
      <c r="U12" s="160" t="e">
        <f>1/$J$62</f>
        <v>#DIV/0!</v>
      </c>
      <c r="V12" s="140" t="e">
        <f t="shared" ref="V12:V41" si="9">1/$K$62</f>
        <v>#DIV/0!</v>
      </c>
      <c r="W12" s="199" t="e">
        <f>IF(R12=1,0,T12*U12)</f>
        <v>#VALUE!</v>
      </c>
      <c r="X12" s="48" t="e">
        <f t="shared" ref="X12:X50" si="10">IF(R12=1,0,T12*V12)</f>
        <v>#VALUE!</v>
      </c>
      <c r="Z12" s="355"/>
      <c r="AA12" s="355"/>
      <c r="AH12" s="357" t="s">
        <v>1634</v>
      </c>
      <c r="AI12" s="357"/>
      <c r="AJ12" s="357"/>
      <c r="AK12" s="357"/>
      <c r="AL12" s="357"/>
      <c r="AM12" s="357"/>
      <c r="AN12" s="357"/>
    </row>
    <row r="13" spans="1:40" ht="51" customHeight="1" x14ac:dyDescent="0.25">
      <c r="B13" s="301" t="s">
        <v>369</v>
      </c>
      <c r="C13" s="158" t="s">
        <v>370</v>
      </c>
      <c r="D13" s="189"/>
      <c r="E13" s="277" t="s">
        <v>371</v>
      </c>
      <c r="F13" s="279"/>
      <c r="G13" s="279"/>
      <c r="H13" s="128"/>
      <c r="I13" s="165"/>
      <c r="J13" s="165"/>
      <c r="K13" s="137">
        <f t="shared" si="7"/>
        <v>0</v>
      </c>
      <c r="L13" s="135"/>
      <c r="M13" s="135"/>
      <c r="N13" s="135"/>
      <c r="O13" s="135"/>
      <c r="P13" s="136"/>
      <c r="Q13" s="135"/>
      <c r="R13" s="136"/>
      <c r="T13" s="138" t="str">
        <f t="shared" ref="T13:T50" si="11">IF(SUM(L13:Q13)=1,((L13*0)+(M13*20)+(N13*40)+(O13*60)+(P13*80)+(Q13*100)),"")</f>
        <v/>
      </c>
      <c r="U13" s="160"/>
      <c r="V13" s="140" t="e">
        <f t="shared" si="9"/>
        <v>#DIV/0!</v>
      </c>
      <c r="W13" s="152"/>
      <c r="X13" s="48" t="e">
        <f t="shared" si="10"/>
        <v>#VALUE!</v>
      </c>
      <c r="Z13" s="355"/>
      <c r="AA13" s="355"/>
      <c r="AH13" s="358" t="s">
        <v>1635</v>
      </c>
      <c r="AI13" s="358"/>
      <c r="AJ13" s="358"/>
      <c r="AK13" s="358"/>
      <c r="AL13" s="358"/>
      <c r="AM13" s="358"/>
      <c r="AN13" s="358"/>
    </row>
    <row r="14" spans="1:40" ht="55.5" customHeight="1" x14ac:dyDescent="0.25">
      <c r="B14" s="301">
        <v>3</v>
      </c>
      <c r="C14" s="154" t="s">
        <v>372</v>
      </c>
      <c r="D14" s="189"/>
      <c r="E14" s="279" t="s">
        <v>373</v>
      </c>
      <c r="F14" s="279"/>
      <c r="G14" s="278" t="s">
        <v>374</v>
      </c>
      <c r="H14" s="128"/>
      <c r="I14" s="165"/>
      <c r="J14" s="137">
        <f>SUM(L14:Q14)</f>
        <v>0</v>
      </c>
      <c r="K14" s="137">
        <f t="shared" si="7"/>
        <v>0</v>
      </c>
      <c r="L14" s="135"/>
      <c r="M14" s="135"/>
      <c r="N14" s="135"/>
      <c r="O14" s="135"/>
      <c r="P14" s="136"/>
      <c r="Q14" s="135"/>
      <c r="R14" s="136"/>
      <c r="T14" s="138" t="str">
        <f t="shared" si="11"/>
        <v/>
      </c>
      <c r="U14" s="160" t="e">
        <f>1/$J$62</f>
        <v>#DIV/0!</v>
      </c>
      <c r="V14" s="140" t="e">
        <f t="shared" si="9"/>
        <v>#DIV/0!</v>
      </c>
      <c r="W14" s="199" t="e">
        <f>IF(R14=1,0,T14*U14)</f>
        <v>#VALUE!</v>
      </c>
      <c r="X14" s="48" t="e">
        <f t="shared" si="10"/>
        <v>#VALUE!</v>
      </c>
      <c r="Z14" s="355"/>
      <c r="AA14" s="355"/>
      <c r="AH14" s="358" t="s">
        <v>1636</v>
      </c>
      <c r="AI14" s="358"/>
      <c r="AJ14" s="358"/>
      <c r="AK14" s="358"/>
      <c r="AL14" s="358"/>
      <c r="AM14" s="358"/>
      <c r="AN14" s="358"/>
    </row>
    <row r="15" spans="1:40" ht="51.75" customHeight="1" x14ac:dyDescent="0.25">
      <c r="B15" s="301" t="s">
        <v>375</v>
      </c>
      <c r="C15" s="159" t="s">
        <v>376</v>
      </c>
      <c r="D15" s="190"/>
      <c r="E15" s="277" t="s">
        <v>377</v>
      </c>
      <c r="F15" s="279"/>
      <c r="G15" s="279"/>
      <c r="H15" s="133"/>
      <c r="I15" s="165"/>
      <c r="J15" s="165"/>
      <c r="K15" s="137">
        <f t="shared" si="7"/>
        <v>0</v>
      </c>
      <c r="L15" s="135"/>
      <c r="M15" s="135"/>
      <c r="N15" s="135"/>
      <c r="O15" s="135"/>
      <c r="P15" s="136"/>
      <c r="Q15" s="135"/>
      <c r="R15" s="136"/>
      <c r="T15" s="138" t="str">
        <f t="shared" si="11"/>
        <v/>
      </c>
      <c r="U15" s="160"/>
      <c r="V15" s="140" t="e">
        <f t="shared" si="9"/>
        <v>#DIV/0!</v>
      </c>
      <c r="W15" s="152"/>
      <c r="X15" s="48" t="e">
        <f t="shared" si="10"/>
        <v>#VALUE!</v>
      </c>
      <c r="Z15" s="355"/>
      <c r="AA15" s="355"/>
      <c r="AH15" s="358" t="s">
        <v>1637</v>
      </c>
      <c r="AI15" s="358"/>
      <c r="AJ15" s="358"/>
      <c r="AK15" s="358"/>
      <c r="AL15" s="358"/>
      <c r="AM15" s="358"/>
      <c r="AN15" s="358"/>
    </row>
    <row r="16" spans="1:40" ht="60" customHeight="1" x14ac:dyDescent="0.25">
      <c r="B16" s="301">
        <v>4</v>
      </c>
      <c r="C16" s="154" t="s">
        <v>378</v>
      </c>
      <c r="D16" s="132"/>
      <c r="E16" s="283" t="s">
        <v>379</v>
      </c>
      <c r="F16" s="279"/>
      <c r="G16" s="278" t="s">
        <v>380</v>
      </c>
      <c r="H16" s="132"/>
      <c r="I16" s="165"/>
      <c r="J16" s="137">
        <f>SUM(L16:Q16)</f>
        <v>0</v>
      </c>
      <c r="K16" s="137">
        <f t="shared" si="7"/>
        <v>0</v>
      </c>
      <c r="L16" s="135"/>
      <c r="M16" s="135"/>
      <c r="N16" s="135"/>
      <c r="O16" s="135"/>
      <c r="P16" s="136"/>
      <c r="Q16" s="135"/>
      <c r="R16" s="136"/>
      <c r="T16" s="138" t="str">
        <f t="shared" si="11"/>
        <v/>
      </c>
      <c r="U16" s="160" t="e">
        <f>1/$J$62</f>
        <v>#DIV/0!</v>
      </c>
      <c r="V16" s="140" t="e">
        <f t="shared" si="9"/>
        <v>#DIV/0!</v>
      </c>
      <c r="W16" s="152" t="e">
        <f>IF(R16=1,0,T16*U16)</f>
        <v>#VALUE!</v>
      </c>
      <c r="X16" s="48" t="e">
        <f t="shared" si="10"/>
        <v>#VALUE!</v>
      </c>
      <c r="Z16" s="355"/>
      <c r="AA16" s="355"/>
      <c r="AH16" s="358" t="s">
        <v>1638</v>
      </c>
      <c r="AI16" s="358"/>
      <c r="AJ16" s="358"/>
      <c r="AK16" s="358"/>
      <c r="AL16" s="358"/>
      <c r="AM16" s="358"/>
      <c r="AN16" s="358"/>
    </row>
    <row r="17" spans="2:40" ht="54" customHeight="1" x14ac:dyDescent="0.25">
      <c r="B17" s="301">
        <v>5</v>
      </c>
      <c r="C17" s="154" t="s">
        <v>381</v>
      </c>
      <c r="D17" s="139"/>
      <c r="E17" s="283" t="s">
        <v>382</v>
      </c>
      <c r="F17" s="283"/>
      <c r="G17" s="283"/>
      <c r="H17" s="139"/>
      <c r="I17" s="165"/>
      <c r="J17" s="137">
        <f>SUM(L17:Q17)</f>
        <v>0</v>
      </c>
      <c r="K17" s="137">
        <f t="shared" si="7"/>
        <v>0</v>
      </c>
      <c r="L17" s="135"/>
      <c r="M17" s="135"/>
      <c r="N17" s="135"/>
      <c r="O17" s="135"/>
      <c r="P17" s="136"/>
      <c r="Q17" s="135"/>
      <c r="R17" s="136"/>
      <c r="T17" s="138" t="str">
        <f t="shared" si="11"/>
        <v/>
      </c>
      <c r="U17" s="160" t="e">
        <f>1/$J$62</f>
        <v>#DIV/0!</v>
      </c>
      <c r="V17" s="140" t="e">
        <f t="shared" si="9"/>
        <v>#DIV/0!</v>
      </c>
      <c r="W17" s="152" t="e">
        <f>IF(R17=1,0,T17*U17)</f>
        <v>#VALUE!</v>
      </c>
      <c r="X17" s="48" t="e">
        <f t="shared" si="10"/>
        <v>#VALUE!</v>
      </c>
      <c r="Z17" s="355"/>
      <c r="AA17" s="355"/>
      <c r="AH17" s="358" t="s">
        <v>1639</v>
      </c>
      <c r="AI17" s="358"/>
      <c r="AJ17" s="358"/>
      <c r="AK17" s="358"/>
      <c r="AL17" s="358"/>
      <c r="AM17" s="358"/>
      <c r="AN17" s="358"/>
    </row>
    <row r="18" spans="2:40" ht="59.25" customHeight="1" x14ac:dyDescent="0.25">
      <c r="B18" s="301" t="s">
        <v>383</v>
      </c>
      <c r="C18" s="155" t="s">
        <v>384</v>
      </c>
      <c r="D18" s="128"/>
      <c r="E18" s="283" t="s">
        <v>385</v>
      </c>
      <c r="F18" s="284"/>
      <c r="G18" s="286"/>
      <c r="H18" s="128"/>
      <c r="I18" s="165"/>
      <c r="J18" s="165"/>
      <c r="K18" s="137">
        <f t="shared" si="7"/>
        <v>0</v>
      </c>
      <c r="L18" s="135"/>
      <c r="M18" s="135"/>
      <c r="N18" s="135"/>
      <c r="O18" s="135"/>
      <c r="P18" s="136"/>
      <c r="Q18" s="135"/>
      <c r="R18" s="136"/>
      <c r="T18" s="138" t="str">
        <f t="shared" si="11"/>
        <v/>
      </c>
      <c r="U18" s="160"/>
      <c r="V18" s="140" t="e">
        <f t="shared" si="9"/>
        <v>#DIV/0!</v>
      </c>
      <c r="W18" s="152"/>
      <c r="X18" s="48" t="e">
        <f t="shared" si="10"/>
        <v>#VALUE!</v>
      </c>
      <c r="Z18" s="355"/>
      <c r="AA18" s="355"/>
      <c r="AH18" s="358" t="s">
        <v>1640</v>
      </c>
      <c r="AI18" s="358"/>
      <c r="AJ18" s="358"/>
      <c r="AK18" s="358"/>
      <c r="AL18" s="358"/>
      <c r="AM18" s="358"/>
      <c r="AN18" s="358"/>
    </row>
    <row r="19" spans="2:40" ht="61.5" customHeight="1" x14ac:dyDescent="0.25">
      <c r="B19" s="301" t="s">
        <v>386</v>
      </c>
      <c r="C19" s="156" t="s">
        <v>387</v>
      </c>
      <c r="D19" s="128"/>
      <c r="E19" s="283" t="s">
        <v>388</v>
      </c>
      <c r="F19" s="284"/>
      <c r="G19" s="286"/>
      <c r="H19" s="128"/>
      <c r="I19" s="165"/>
      <c r="J19" s="165"/>
      <c r="K19" s="137">
        <f t="shared" si="7"/>
        <v>0</v>
      </c>
      <c r="L19" s="135"/>
      <c r="M19" s="135"/>
      <c r="N19" s="135"/>
      <c r="O19" s="135"/>
      <c r="P19" s="136"/>
      <c r="Q19" s="135"/>
      <c r="R19" s="136"/>
      <c r="T19" s="138" t="str">
        <f t="shared" si="11"/>
        <v/>
      </c>
      <c r="U19" s="160"/>
      <c r="V19" s="140" t="e">
        <f t="shared" si="9"/>
        <v>#DIV/0!</v>
      </c>
      <c r="W19" s="152"/>
      <c r="X19" s="48" t="e">
        <f t="shared" si="10"/>
        <v>#VALUE!</v>
      </c>
      <c r="Z19" s="355"/>
      <c r="AA19" s="355"/>
      <c r="AH19" s="358" t="s">
        <v>1641</v>
      </c>
      <c r="AI19" s="358"/>
      <c r="AJ19" s="358"/>
      <c r="AK19" s="358"/>
      <c r="AL19" s="358"/>
      <c r="AM19" s="358"/>
      <c r="AN19" s="358"/>
    </row>
    <row r="20" spans="2:40" ht="54" customHeight="1" x14ac:dyDescent="0.25">
      <c r="B20" s="301" t="s">
        <v>389</v>
      </c>
      <c r="C20" s="156" t="s">
        <v>390</v>
      </c>
      <c r="D20" s="128"/>
      <c r="E20" s="283" t="s">
        <v>391</v>
      </c>
      <c r="F20" s="284"/>
      <c r="G20" s="278" t="s">
        <v>392</v>
      </c>
      <c r="H20" s="128"/>
      <c r="I20" s="165"/>
      <c r="J20" s="165"/>
      <c r="K20" s="137">
        <f t="shared" si="7"/>
        <v>0</v>
      </c>
      <c r="L20" s="135"/>
      <c r="M20" s="135"/>
      <c r="N20" s="135"/>
      <c r="O20" s="135"/>
      <c r="P20" s="136"/>
      <c r="Q20" s="135"/>
      <c r="R20" s="136"/>
      <c r="T20" s="138" t="str">
        <f t="shared" si="11"/>
        <v/>
      </c>
      <c r="U20" s="160"/>
      <c r="V20" s="140" t="e">
        <f t="shared" si="9"/>
        <v>#DIV/0!</v>
      </c>
      <c r="W20" s="152"/>
      <c r="X20" s="48" t="e">
        <f t="shared" si="10"/>
        <v>#VALUE!</v>
      </c>
      <c r="Z20" s="355"/>
      <c r="AA20" s="355"/>
      <c r="AH20" s="358" t="s">
        <v>1642</v>
      </c>
      <c r="AI20" s="358"/>
      <c r="AJ20" s="358"/>
      <c r="AK20" s="358"/>
      <c r="AL20" s="358"/>
      <c r="AM20" s="358"/>
      <c r="AN20" s="358"/>
    </row>
    <row r="21" spans="2:40" ht="57.75" customHeight="1" x14ac:dyDescent="0.25">
      <c r="B21" s="301" t="s">
        <v>393</v>
      </c>
      <c r="C21" s="156" t="s">
        <v>394</v>
      </c>
      <c r="D21" s="128"/>
      <c r="E21" s="283" t="s">
        <v>395</v>
      </c>
      <c r="F21" s="284"/>
      <c r="G21" s="286"/>
      <c r="H21" s="128"/>
      <c r="I21" s="165"/>
      <c r="J21" s="165"/>
      <c r="K21" s="137">
        <f t="shared" si="7"/>
        <v>0</v>
      </c>
      <c r="L21" s="135"/>
      <c r="M21" s="135"/>
      <c r="N21" s="135"/>
      <c r="O21" s="135"/>
      <c r="P21" s="136"/>
      <c r="Q21" s="135"/>
      <c r="R21" s="136"/>
      <c r="T21" s="138" t="str">
        <f t="shared" si="11"/>
        <v/>
      </c>
      <c r="U21" s="160"/>
      <c r="V21" s="140" t="e">
        <f t="shared" si="9"/>
        <v>#DIV/0!</v>
      </c>
      <c r="W21" s="152"/>
      <c r="X21" s="48" t="e">
        <f t="shared" si="10"/>
        <v>#VALUE!</v>
      </c>
      <c r="Z21" s="355"/>
      <c r="AA21" s="355"/>
      <c r="AH21" s="358" t="s">
        <v>1643</v>
      </c>
      <c r="AI21" s="358"/>
      <c r="AJ21" s="358"/>
      <c r="AK21" s="358"/>
      <c r="AL21" s="358"/>
      <c r="AM21" s="358"/>
      <c r="AN21" s="358"/>
    </row>
    <row r="22" spans="2:40" ht="60.75" customHeight="1" x14ac:dyDescent="0.25">
      <c r="B22" s="301" t="s">
        <v>396</v>
      </c>
      <c r="C22" s="156" t="s">
        <v>397</v>
      </c>
      <c r="D22" s="128"/>
      <c r="E22" s="283" t="s">
        <v>398</v>
      </c>
      <c r="F22" s="284"/>
      <c r="G22" s="278" t="s">
        <v>399</v>
      </c>
      <c r="H22" s="128"/>
      <c r="I22" s="165"/>
      <c r="J22" s="165"/>
      <c r="K22" s="137">
        <f t="shared" si="7"/>
        <v>0</v>
      </c>
      <c r="L22" s="135"/>
      <c r="M22" s="135"/>
      <c r="N22" s="135"/>
      <c r="O22" s="135"/>
      <c r="P22" s="136"/>
      <c r="Q22" s="135"/>
      <c r="R22" s="136"/>
      <c r="T22" s="138" t="str">
        <f t="shared" si="11"/>
        <v/>
      </c>
      <c r="U22" s="160"/>
      <c r="V22" s="140" t="e">
        <f t="shared" si="9"/>
        <v>#DIV/0!</v>
      </c>
      <c r="W22" s="152"/>
      <c r="X22" s="48" t="e">
        <f t="shared" si="10"/>
        <v>#VALUE!</v>
      </c>
      <c r="Z22" s="355"/>
      <c r="AA22" s="355"/>
      <c r="AH22" s="345"/>
      <c r="AI22" s="345"/>
      <c r="AJ22" s="345"/>
      <c r="AK22" s="345"/>
      <c r="AL22" s="345"/>
      <c r="AM22" s="345"/>
      <c r="AN22" s="345"/>
    </row>
    <row r="23" spans="2:40" ht="57.75" customHeight="1" x14ac:dyDescent="0.25">
      <c r="B23" s="301" t="s">
        <v>400</v>
      </c>
      <c r="C23" s="156" t="s">
        <v>401</v>
      </c>
      <c r="D23" s="139"/>
      <c r="E23" s="283" t="s">
        <v>402</v>
      </c>
      <c r="F23" s="283"/>
      <c r="G23" s="283"/>
      <c r="H23" s="139"/>
      <c r="I23" s="165"/>
      <c r="J23" s="165"/>
      <c r="K23" s="137">
        <f t="shared" si="7"/>
        <v>0</v>
      </c>
      <c r="L23" s="135"/>
      <c r="M23" s="135"/>
      <c r="N23" s="135"/>
      <c r="O23" s="135"/>
      <c r="P23" s="136"/>
      <c r="Q23" s="135"/>
      <c r="R23" s="136"/>
      <c r="T23" s="138" t="str">
        <f t="shared" si="11"/>
        <v/>
      </c>
      <c r="U23" s="160"/>
      <c r="V23" s="140" t="e">
        <f t="shared" si="9"/>
        <v>#DIV/0!</v>
      </c>
      <c r="W23" s="152"/>
      <c r="X23" s="48" t="e">
        <f t="shared" si="10"/>
        <v>#VALUE!</v>
      </c>
      <c r="Z23" s="355"/>
      <c r="AA23" s="355"/>
      <c r="AH23" s="358" t="s">
        <v>1644</v>
      </c>
      <c r="AI23" s="358"/>
      <c r="AJ23" s="358"/>
      <c r="AK23" s="358"/>
      <c r="AL23" s="358"/>
      <c r="AM23" s="358"/>
      <c r="AN23" s="358"/>
    </row>
    <row r="24" spans="2:40" ht="62.25" customHeight="1" x14ac:dyDescent="0.25">
      <c r="B24" s="301" t="s">
        <v>403</v>
      </c>
      <c r="C24" s="157" t="s">
        <v>404</v>
      </c>
      <c r="D24" s="139"/>
      <c r="E24" s="283" t="s">
        <v>405</v>
      </c>
      <c r="F24" s="283"/>
      <c r="G24" s="278" t="s">
        <v>406</v>
      </c>
      <c r="H24" s="139"/>
      <c r="I24" s="165"/>
      <c r="J24" s="165"/>
      <c r="K24" s="137">
        <f t="shared" si="7"/>
        <v>0</v>
      </c>
      <c r="L24" s="135"/>
      <c r="M24" s="135"/>
      <c r="N24" s="135"/>
      <c r="O24" s="135"/>
      <c r="P24" s="136"/>
      <c r="Q24" s="135"/>
      <c r="R24" s="136"/>
      <c r="T24" s="138" t="str">
        <f t="shared" si="11"/>
        <v/>
      </c>
      <c r="U24" s="160"/>
      <c r="V24" s="140" t="e">
        <f t="shared" si="9"/>
        <v>#DIV/0!</v>
      </c>
      <c r="W24" s="152"/>
      <c r="X24" s="48" t="e">
        <f t="shared" si="10"/>
        <v>#VALUE!</v>
      </c>
      <c r="Z24" s="355"/>
      <c r="AA24" s="355"/>
      <c r="AH24" s="358" t="s">
        <v>1645</v>
      </c>
      <c r="AI24" s="358"/>
      <c r="AJ24" s="358"/>
      <c r="AK24" s="358"/>
      <c r="AL24" s="358"/>
      <c r="AM24" s="358"/>
      <c r="AN24" s="358"/>
    </row>
    <row r="25" spans="2:40" ht="55.5" customHeight="1" x14ac:dyDescent="0.25">
      <c r="B25" s="301">
        <v>6</v>
      </c>
      <c r="C25" s="154" t="s">
        <v>407</v>
      </c>
      <c r="D25" s="128"/>
      <c r="E25" s="283" t="s">
        <v>408</v>
      </c>
      <c r="F25" s="284"/>
      <c r="G25" s="286"/>
      <c r="H25" s="128"/>
      <c r="I25" s="165"/>
      <c r="J25" s="137">
        <f>SUM(L25:Q25)</f>
        <v>0</v>
      </c>
      <c r="K25" s="137">
        <f t="shared" si="7"/>
        <v>0</v>
      </c>
      <c r="L25" s="135"/>
      <c r="M25" s="135"/>
      <c r="N25" s="135"/>
      <c r="O25" s="135"/>
      <c r="P25" s="136"/>
      <c r="Q25" s="135"/>
      <c r="R25" s="136"/>
      <c r="T25" s="138" t="str">
        <f t="shared" si="11"/>
        <v/>
      </c>
      <c r="U25" s="160" t="e">
        <f>1/$J$62</f>
        <v>#DIV/0!</v>
      </c>
      <c r="V25" s="140" t="e">
        <f t="shared" si="9"/>
        <v>#DIV/0!</v>
      </c>
      <c r="W25" s="152" t="e">
        <f>IF(R25=1,0,T25*U25)</f>
        <v>#VALUE!</v>
      </c>
      <c r="X25" s="48" t="e">
        <f t="shared" si="10"/>
        <v>#VALUE!</v>
      </c>
      <c r="Z25" s="355"/>
      <c r="AA25" s="355"/>
      <c r="AH25" s="358" t="s">
        <v>1646</v>
      </c>
      <c r="AI25" s="358"/>
      <c r="AJ25" s="358"/>
      <c r="AK25" s="358"/>
      <c r="AL25" s="358"/>
      <c r="AM25" s="358"/>
      <c r="AN25" s="358"/>
    </row>
    <row r="26" spans="2:40" ht="54.75" customHeight="1" x14ac:dyDescent="0.25">
      <c r="B26" s="301">
        <v>7</v>
      </c>
      <c r="C26" s="154" t="s">
        <v>409</v>
      </c>
      <c r="D26" s="128"/>
      <c r="E26" s="283" t="s">
        <v>410</v>
      </c>
      <c r="F26" s="284"/>
      <c r="G26" s="286"/>
      <c r="H26" s="128"/>
      <c r="I26" s="165"/>
      <c r="J26" s="137">
        <f>SUM(L26:Q26)</f>
        <v>0</v>
      </c>
      <c r="K26" s="137">
        <f t="shared" si="7"/>
        <v>0</v>
      </c>
      <c r="L26" s="135"/>
      <c r="M26" s="135"/>
      <c r="N26" s="135"/>
      <c r="O26" s="135"/>
      <c r="P26" s="136"/>
      <c r="Q26" s="135"/>
      <c r="R26" s="136"/>
      <c r="T26" s="138" t="str">
        <f t="shared" si="11"/>
        <v/>
      </c>
      <c r="U26" s="160" t="e">
        <f>1/$J$62</f>
        <v>#DIV/0!</v>
      </c>
      <c r="V26" s="140" t="e">
        <f t="shared" si="9"/>
        <v>#DIV/0!</v>
      </c>
      <c r="W26" s="152" t="e">
        <f>IF(R26=1,0,T26*U26)</f>
        <v>#VALUE!</v>
      </c>
      <c r="X26" s="48" t="e">
        <f t="shared" si="10"/>
        <v>#VALUE!</v>
      </c>
      <c r="Z26" s="355"/>
      <c r="AA26" s="355"/>
      <c r="AH26" s="358" t="s">
        <v>1647</v>
      </c>
      <c r="AI26" s="358"/>
      <c r="AJ26" s="358"/>
      <c r="AK26" s="358"/>
      <c r="AL26" s="358"/>
      <c r="AM26" s="358"/>
      <c r="AN26" s="358"/>
    </row>
    <row r="27" spans="2:40" ht="55.5" customHeight="1" x14ac:dyDescent="0.25">
      <c r="B27" s="301" t="s">
        <v>411</v>
      </c>
      <c r="C27" s="155" t="s">
        <v>412</v>
      </c>
      <c r="D27" s="132"/>
      <c r="E27" s="279" t="s">
        <v>413</v>
      </c>
      <c r="F27" s="279"/>
      <c r="G27" s="279"/>
      <c r="H27" s="132"/>
      <c r="I27" s="165"/>
      <c r="J27" s="165"/>
      <c r="K27" s="137">
        <f t="shared" si="7"/>
        <v>0</v>
      </c>
      <c r="L27" s="135"/>
      <c r="M27" s="135"/>
      <c r="N27" s="135"/>
      <c r="O27" s="135"/>
      <c r="P27" s="136"/>
      <c r="Q27" s="135"/>
      <c r="R27" s="136"/>
      <c r="T27" s="138" t="str">
        <f t="shared" si="11"/>
        <v/>
      </c>
      <c r="U27" s="160"/>
      <c r="V27" s="140" t="e">
        <f t="shared" si="9"/>
        <v>#DIV/0!</v>
      </c>
      <c r="W27" s="152"/>
      <c r="X27" s="48" t="e">
        <f t="shared" si="10"/>
        <v>#VALUE!</v>
      </c>
      <c r="Z27" s="355"/>
      <c r="AA27" s="355"/>
      <c r="AH27" s="358" t="s">
        <v>1648</v>
      </c>
      <c r="AI27" s="358"/>
      <c r="AJ27" s="358"/>
      <c r="AK27" s="358"/>
      <c r="AL27" s="358"/>
      <c r="AM27" s="358"/>
      <c r="AN27" s="358"/>
    </row>
    <row r="28" spans="2:40" ht="55.5" customHeight="1" x14ac:dyDescent="0.25">
      <c r="B28" s="301" t="s">
        <v>414</v>
      </c>
      <c r="C28" s="156" t="s">
        <v>415</v>
      </c>
      <c r="D28" s="128"/>
      <c r="E28" s="279" t="s">
        <v>416</v>
      </c>
      <c r="F28" s="284"/>
      <c r="G28" s="278" t="s">
        <v>417</v>
      </c>
      <c r="H28" s="128"/>
      <c r="I28" s="165"/>
      <c r="J28" s="165"/>
      <c r="K28" s="137">
        <f t="shared" si="7"/>
        <v>0</v>
      </c>
      <c r="L28" s="135"/>
      <c r="M28" s="135"/>
      <c r="N28" s="135"/>
      <c r="O28" s="135"/>
      <c r="P28" s="136"/>
      <c r="Q28" s="135"/>
      <c r="R28" s="136"/>
      <c r="T28" s="138" t="str">
        <f t="shared" si="11"/>
        <v/>
      </c>
      <c r="U28" s="160"/>
      <c r="V28" s="140" t="e">
        <f t="shared" si="9"/>
        <v>#DIV/0!</v>
      </c>
      <c r="W28" s="152"/>
      <c r="X28" s="48" t="e">
        <f t="shared" si="10"/>
        <v>#VALUE!</v>
      </c>
      <c r="Z28" s="355"/>
      <c r="AA28" s="355"/>
      <c r="AH28" s="357" t="s">
        <v>1649</v>
      </c>
      <c r="AI28" s="357"/>
      <c r="AJ28" s="357"/>
      <c r="AK28" s="357"/>
      <c r="AL28" s="357"/>
      <c r="AM28" s="357"/>
      <c r="AN28" s="357"/>
    </row>
    <row r="29" spans="2:40" ht="53.25" customHeight="1" x14ac:dyDescent="0.25">
      <c r="B29" s="301" t="s">
        <v>418</v>
      </c>
      <c r="C29" s="156" t="s">
        <v>419</v>
      </c>
      <c r="D29" s="128"/>
      <c r="E29" s="284" t="s">
        <v>420</v>
      </c>
      <c r="F29" s="284"/>
      <c r="G29" s="278" t="s">
        <v>421</v>
      </c>
      <c r="H29" s="128"/>
      <c r="I29" s="165"/>
      <c r="J29" s="165"/>
      <c r="K29" s="137">
        <f t="shared" si="7"/>
        <v>0</v>
      </c>
      <c r="L29" s="135"/>
      <c r="M29" s="135"/>
      <c r="N29" s="135"/>
      <c r="O29" s="135"/>
      <c r="P29" s="136"/>
      <c r="Q29" s="135"/>
      <c r="R29" s="136"/>
      <c r="T29" s="138" t="str">
        <f t="shared" si="11"/>
        <v/>
      </c>
      <c r="U29" s="160"/>
      <c r="V29" s="140" t="e">
        <f t="shared" si="9"/>
        <v>#DIV/0!</v>
      </c>
      <c r="W29" s="152"/>
      <c r="X29" s="48" t="e">
        <f t="shared" si="10"/>
        <v>#VALUE!</v>
      </c>
      <c r="Z29" s="355"/>
      <c r="AA29" s="355"/>
      <c r="AH29" s="357" t="s">
        <v>1650</v>
      </c>
      <c r="AI29" s="357"/>
      <c r="AJ29" s="357"/>
      <c r="AK29" s="357"/>
      <c r="AL29" s="357"/>
      <c r="AM29" s="357"/>
      <c r="AN29" s="357"/>
    </row>
    <row r="30" spans="2:40" ht="57" customHeight="1" x14ac:dyDescent="0.25">
      <c r="B30" s="301" t="s">
        <v>422</v>
      </c>
      <c r="C30" s="156" t="s">
        <v>423</v>
      </c>
      <c r="D30" s="128"/>
      <c r="E30" s="284" t="s">
        <v>424</v>
      </c>
      <c r="F30" s="284"/>
      <c r="G30" s="278" t="s">
        <v>425</v>
      </c>
      <c r="H30" s="128"/>
      <c r="I30" s="165"/>
      <c r="J30" s="165"/>
      <c r="K30" s="137">
        <f t="shared" si="7"/>
        <v>0</v>
      </c>
      <c r="L30" s="135"/>
      <c r="M30" s="135"/>
      <c r="N30" s="135"/>
      <c r="O30" s="135"/>
      <c r="P30" s="136"/>
      <c r="Q30" s="135"/>
      <c r="R30" s="136"/>
      <c r="T30" s="138" t="str">
        <f t="shared" si="11"/>
        <v/>
      </c>
      <c r="U30" s="160"/>
      <c r="V30" s="140" t="e">
        <f t="shared" si="9"/>
        <v>#DIV/0!</v>
      </c>
      <c r="W30" s="152"/>
      <c r="X30" s="48" t="e">
        <f t="shared" si="10"/>
        <v>#VALUE!</v>
      </c>
      <c r="Z30" s="355"/>
      <c r="AA30" s="355"/>
      <c r="AH30" s="357" t="s">
        <v>1651</v>
      </c>
      <c r="AI30" s="357"/>
      <c r="AJ30" s="357"/>
      <c r="AK30" s="357"/>
      <c r="AL30" s="357"/>
      <c r="AM30" s="357"/>
      <c r="AN30" s="357"/>
    </row>
    <row r="31" spans="2:40" ht="59.25" customHeight="1" x14ac:dyDescent="0.25">
      <c r="B31" s="301" t="s">
        <v>426</v>
      </c>
      <c r="C31" s="156" t="s">
        <v>427</v>
      </c>
      <c r="D31" s="128"/>
      <c r="E31" s="284" t="s">
        <v>428</v>
      </c>
      <c r="F31" s="284"/>
      <c r="G31" s="286"/>
      <c r="H31" s="128"/>
      <c r="I31" s="165"/>
      <c r="J31" s="165"/>
      <c r="K31" s="137">
        <f t="shared" si="7"/>
        <v>0</v>
      </c>
      <c r="L31" s="135"/>
      <c r="M31" s="135"/>
      <c r="N31" s="135"/>
      <c r="O31" s="135"/>
      <c r="P31" s="136"/>
      <c r="Q31" s="135"/>
      <c r="R31" s="136"/>
      <c r="T31" s="138" t="str">
        <f t="shared" si="11"/>
        <v/>
      </c>
      <c r="U31" s="160"/>
      <c r="V31" s="140" t="e">
        <f t="shared" si="9"/>
        <v>#DIV/0!</v>
      </c>
      <c r="W31" s="152"/>
      <c r="X31" s="48" t="e">
        <f t="shared" si="10"/>
        <v>#VALUE!</v>
      </c>
      <c r="Z31" s="355"/>
      <c r="AA31" s="355"/>
      <c r="AH31" s="358" t="s">
        <v>1652</v>
      </c>
      <c r="AI31" s="358"/>
      <c r="AJ31" s="358"/>
      <c r="AK31" s="358"/>
      <c r="AL31" s="358"/>
      <c r="AM31" s="358"/>
      <c r="AN31" s="358"/>
    </row>
    <row r="32" spans="2:40" ht="54" customHeight="1" x14ac:dyDescent="0.25">
      <c r="B32" s="301" t="s">
        <v>429</v>
      </c>
      <c r="C32" s="156" t="s">
        <v>430</v>
      </c>
      <c r="D32" s="128"/>
      <c r="E32" s="284" t="s">
        <v>431</v>
      </c>
      <c r="F32" s="284"/>
      <c r="G32" s="286"/>
      <c r="H32" s="128"/>
      <c r="I32" s="165"/>
      <c r="J32" s="165"/>
      <c r="K32" s="137">
        <f t="shared" si="7"/>
        <v>0</v>
      </c>
      <c r="L32" s="135"/>
      <c r="M32" s="135"/>
      <c r="N32" s="135"/>
      <c r="O32" s="135"/>
      <c r="P32" s="136"/>
      <c r="Q32" s="135"/>
      <c r="R32" s="136"/>
      <c r="T32" s="138" t="str">
        <f t="shared" si="11"/>
        <v/>
      </c>
      <c r="U32" s="160"/>
      <c r="V32" s="140" t="e">
        <f t="shared" si="9"/>
        <v>#DIV/0!</v>
      </c>
      <c r="W32" s="152"/>
      <c r="X32" s="48" t="e">
        <f t="shared" si="10"/>
        <v>#VALUE!</v>
      </c>
      <c r="Z32" s="355"/>
      <c r="AA32" s="355"/>
      <c r="AH32" s="345"/>
      <c r="AI32" s="345"/>
      <c r="AJ32" s="345"/>
      <c r="AK32" s="345"/>
      <c r="AL32" s="345"/>
      <c r="AM32" s="345"/>
      <c r="AN32" s="345"/>
    </row>
    <row r="33" spans="2:40" ht="52.5" customHeight="1" x14ac:dyDescent="0.25">
      <c r="B33" s="301" t="s">
        <v>432</v>
      </c>
      <c r="C33" s="157" t="s">
        <v>433</v>
      </c>
      <c r="D33" s="128"/>
      <c r="E33" s="284" t="s">
        <v>434</v>
      </c>
      <c r="F33" s="284"/>
      <c r="G33" s="278" t="s">
        <v>435</v>
      </c>
      <c r="H33" s="128"/>
      <c r="I33" s="165"/>
      <c r="J33" s="165"/>
      <c r="K33" s="137">
        <f t="shared" si="7"/>
        <v>0</v>
      </c>
      <c r="L33" s="135"/>
      <c r="M33" s="135"/>
      <c r="N33" s="135"/>
      <c r="O33" s="135"/>
      <c r="P33" s="136"/>
      <c r="Q33" s="135"/>
      <c r="R33" s="136"/>
      <c r="T33" s="138" t="str">
        <f t="shared" si="11"/>
        <v/>
      </c>
      <c r="U33" s="160"/>
      <c r="V33" s="140" t="e">
        <f t="shared" si="9"/>
        <v>#DIV/0!</v>
      </c>
      <c r="W33" s="152"/>
      <c r="X33" s="48" t="e">
        <f t="shared" si="10"/>
        <v>#VALUE!</v>
      </c>
      <c r="Z33" s="355"/>
      <c r="AA33" s="355"/>
      <c r="AH33" s="345"/>
      <c r="AI33" s="345"/>
      <c r="AJ33" s="345"/>
      <c r="AK33" s="345"/>
      <c r="AL33" s="345"/>
      <c r="AM33" s="345"/>
      <c r="AN33" s="345"/>
    </row>
    <row r="34" spans="2:40" ht="54.75" customHeight="1" x14ac:dyDescent="0.25">
      <c r="B34" s="301">
        <v>8</v>
      </c>
      <c r="C34" s="154" t="s">
        <v>436</v>
      </c>
      <c r="D34" s="128"/>
      <c r="E34" s="284"/>
      <c r="F34" s="284"/>
      <c r="G34" s="286"/>
      <c r="H34" s="128"/>
      <c r="I34" s="165"/>
      <c r="J34" s="137">
        <f>SUM(L34:Q34)</f>
        <v>0</v>
      </c>
      <c r="K34" s="137">
        <f t="shared" si="7"/>
        <v>0</v>
      </c>
      <c r="L34" s="135"/>
      <c r="M34" s="135"/>
      <c r="N34" s="135"/>
      <c r="O34" s="135"/>
      <c r="P34" s="136"/>
      <c r="Q34" s="135"/>
      <c r="R34" s="136"/>
      <c r="T34" s="138" t="str">
        <f t="shared" si="11"/>
        <v/>
      </c>
      <c r="U34" s="160" t="e">
        <f>1/$J$62</f>
        <v>#DIV/0!</v>
      </c>
      <c r="V34" s="140" t="e">
        <f t="shared" si="9"/>
        <v>#DIV/0!</v>
      </c>
      <c r="W34" s="152" t="e">
        <f>IF(R34=1,0,T34*U34)</f>
        <v>#VALUE!</v>
      </c>
      <c r="X34" s="48" t="e">
        <f t="shared" si="10"/>
        <v>#VALUE!</v>
      </c>
      <c r="Z34" s="355"/>
      <c r="AA34" s="355"/>
      <c r="AH34" s="358" t="s">
        <v>1653</v>
      </c>
      <c r="AI34" s="358"/>
      <c r="AJ34" s="358"/>
      <c r="AK34" s="358"/>
      <c r="AL34" s="358"/>
      <c r="AM34" s="358"/>
      <c r="AN34" s="358"/>
    </row>
    <row r="35" spans="2:40" ht="51" customHeight="1" x14ac:dyDescent="0.25">
      <c r="B35" s="301" t="s">
        <v>437</v>
      </c>
      <c r="C35" s="155" t="s">
        <v>438</v>
      </c>
      <c r="D35" s="128"/>
      <c r="E35" s="284"/>
      <c r="F35" s="284"/>
      <c r="G35" s="286"/>
      <c r="H35" s="128"/>
      <c r="I35" s="165"/>
      <c r="J35" s="165"/>
      <c r="K35" s="137">
        <f t="shared" si="7"/>
        <v>0</v>
      </c>
      <c r="L35" s="135"/>
      <c r="M35" s="135"/>
      <c r="N35" s="135"/>
      <c r="O35" s="135"/>
      <c r="P35" s="136"/>
      <c r="Q35" s="135"/>
      <c r="R35" s="136"/>
      <c r="T35" s="138" t="str">
        <f t="shared" si="11"/>
        <v/>
      </c>
      <c r="U35" s="160"/>
      <c r="V35" s="140" t="e">
        <f t="shared" si="9"/>
        <v>#DIV/0!</v>
      </c>
      <c r="W35" s="152"/>
      <c r="X35" s="48" t="e">
        <f t="shared" si="10"/>
        <v>#VALUE!</v>
      </c>
      <c r="Z35" s="355"/>
      <c r="AA35" s="355"/>
      <c r="AH35" s="358" t="s">
        <v>1654</v>
      </c>
      <c r="AI35" s="358"/>
      <c r="AJ35" s="358"/>
      <c r="AK35" s="358"/>
      <c r="AL35" s="358"/>
      <c r="AM35" s="358"/>
      <c r="AN35" s="358"/>
    </row>
    <row r="36" spans="2:40" ht="54.75" customHeight="1" x14ac:dyDescent="0.25">
      <c r="B36" s="301" t="s">
        <v>439</v>
      </c>
      <c r="C36" s="156" t="s">
        <v>440</v>
      </c>
      <c r="D36" s="133"/>
      <c r="E36" s="284"/>
      <c r="F36" s="284"/>
      <c r="G36" s="286"/>
      <c r="H36" s="133"/>
      <c r="I36" s="165"/>
      <c r="J36" s="165"/>
      <c r="K36" s="137">
        <f t="shared" si="7"/>
        <v>0</v>
      </c>
      <c r="L36" s="135"/>
      <c r="M36" s="135"/>
      <c r="N36" s="135"/>
      <c r="O36" s="135"/>
      <c r="P36" s="136"/>
      <c r="Q36" s="135"/>
      <c r="R36" s="136"/>
      <c r="T36" s="138" t="str">
        <f t="shared" si="11"/>
        <v/>
      </c>
      <c r="U36" s="160"/>
      <c r="V36" s="140" t="e">
        <f t="shared" si="9"/>
        <v>#DIV/0!</v>
      </c>
      <c r="W36" s="152"/>
      <c r="X36" s="48" t="e">
        <f t="shared" si="10"/>
        <v>#VALUE!</v>
      </c>
      <c r="Z36" s="355"/>
      <c r="AA36" s="355"/>
      <c r="AH36" s="358" t="s">
        <v>1655</v>
      </c>
      <c r="AI36" s="358"/>
      <c r="AJ36" s="358"/>
      <c r="AK36" s="358"/>
      <c r="AL36" s="358"/>
      <c r="AM36" s="358"/>
      <c r="AN36" s="358"/>
    </row>
    <row r="37" spans="2:40" ht="49.5" customHeight="1" x14ac:dyDescent="0.25">
      <c r="B37" s="301" t="s">
        <v>441</v>
      </c>
      <c r="C37" s="156" t="s">
        <v>442</v>
      </c>
      <c r="D37" s="128"/>
      <c r="E37" s="284"/>
      <c r="F37" s="284"/>
      <c r="G37" s="286"/>
      <c r="H37" s="128"/>
      <c r="I37" s="165"/>
      <c r="J37" s="165"/>
      <c r="K37" s="137">
        <f t="shared" si="7"/>
        <v>0</v>
      </c>
      <c r="L37" s="135"/>
      <c r="M37" s="135"/>
      <c r="N37" s="135"/>
      <c r="O37" s="135"/>
      <c r="P37" s="136"/>
      <c r="Q37" s="135"/>
      <c r="R37" s="136"/>
      <c r="T37" s="138" t="str">
        <f t="shared" si="11"/>
        <v/>
      </c>
      <c r="U37" s="160"/>
      <c r="V37" s="140" t="e">
        <f t="shared" si="9"/>
        <v>#DIV/0!</v>
      </c>
      <c r="W37" s="152"/>
      <c r="X37" s="48" t="e">
        <f t="shared" si="10"/>
        <v>#VALUE!</v>
      </c>
      <c r="Z37" s="355"/>
      <c r="AA37" s="355"/>
      <c r="AH37" s="345"/>
      <c r="AI37" s="345"/>
      <c r="AJ37" s="345"/>
      <c r="AK37" s="345"/>
      <c r="AL37" s="345"/>
      <c r="AM37" s="345"/>
      <c r="AN37" s="345"/>
    </row>
    <row r="38" spans="2:40" ht="48.75" customHeight="1" x14ac:dyDescent="0.25">
      <c r="B38" s="301" t="s">
        <v>443</v>
      </c>
      <c r="C38" s="156" t="s">
        <v>444</v>
      </c>
      <c r="D38" s="128"/>
      <c r="E38" s="284"/>
      <c r="F38" s="284"/>
      <c r="G38" s="286"/>
      <c r="H38" s="128"/>
      <c r="I38" s="165"/>
      <c r="J38" s="165"/>
      <c r="K38" s="137">
        <f t="shared" si="7"/>
        <v>0</v>
      </c>
      <c r="L38" s="135"/>
      <c r="M38" s="135"/>
      <c r="N38" s="135"/>
      <c r="O38" s="135"/>
      <c r="P38" s="136"/>
      <c r="Q38" s="135"/>
      <c r="R38" s="136"/>
      <c r="T38" s="138" t="str">
        <f t="shared" si="11"/>
        <v/>
      </c>
      <c r="U38" s="160"/>
      <c r="V38" s="140" t="e">
        <f t="shared" si="9"/>
        <v>#DIV/0!</v>
      </c>
      <c r="W38" s="152"/>
      <c r="X38" s="48" t="e">
        <f t="shared" si="10"/>
        <v>#VALUE!</v>
      </c>
      <c r="Z38" s="355"/>
      <c r="AA38" s="355"/>
      <c r="AH38" s="358" t="s">
        <v>1656</v>
      </c>
      <c r="AI38" s="358"/>
      <c r="AJ38" s="358"/>
      <c r="AK38" s="358"/>
      <c r="AL38" s="358"/>
      <c r="AM38" s="358"/>
      <c r="AN38" s="358"/>
    </row>
    <row r="39" spans="2:40" ht="49.5" customHeight="1" x14ac:dyDescent="0.25">
      <c r="B39" s="301" t="s">
        <v>445</v>
      </c>
      <c r="C39" s="156" t="s">
        <v>446</v>
      </c>
      <c r="D39" s="128"/>
      <c r="E39" s="284"/>
      <c r="F39" s="284"/>
      <c r="G39" s="286"/>
      <c r="H39" s="128"/>
      <c r="I39" s="165"/>
      <c r="J39" s="165"/>
      <c r="K39" s="137">
        <f t="shared" si="7"/>
        <v>0</v>
      </c>
      <c r="L39" s="135"/>
      <c r="M39" s="135"/>
      <c r="N39" s="135"/>
      <c r="O39" s="135"/>
      <c r="P39" s="136"/>
      <c r="Q39" s="135"/>
      <c r="R39" s="136"/>
      <c r="T39" s="138" t="str">
        <f t="shared" si="11"/>
        <v/>
      </c>
      <c r="U39" s="160"/>
      <c r="V39" s="140" t="e">
        <f t="shared" si="9"/>
        <v>#DIV/0!</v>
      </c>
      <c r="W39" s="152"/>
      <c r="X39" s="48" t="e">
        <f t="shared" si="10"/>
        <v>#VALUE!</v>
      </c>
      <c r="Z39" s="355"/>
      <c r="AA39" s="355"/>
      <c r="AH39" s="358" t="s">
        <v>1657</v>
      </c>
      <c r="AI39" s="358"/>
      <c r="AJ39" s="358"/>
      <c r="AK39" s="358"/>
      <c r="AL39" s="358"/>
      <c r="AM39" s="358"/>
      <c r="AN39" s="358"/>
    </row>
    <row r="40" spans="2:40" ht="51" customHeight="1" x14ac:dyDescent="0.25">
      <c r="B40" s="301" t="s">
        <v>447</v>
      </c>
      <c r="C40" s="157" t="s">
        <v>448</v>
      </c>
      <c r="D40" s="128"/>
      <c r="E40" s="284"/>
      <c r="F40" s="284"/>
      <c r="G40" s="286"/>
      <c r="H40" s="128"/>
      <c r="I40" s="165"/>
      <c r="J40" s="165"/>
      <c r="K40" s="137">
        <f t="shared" si="7"/>
        <v>0</v>
      </c>
      <c r="L40" s="135"/>
      <c r="M40" s="135"/>
      <c r="N40" s="135"/>
      <c r="O40" s="135"/>
      <c r="P40" s="136"/>
      <c r="Q40" s="135"/>
      <c r="R40" s="136"/>
      <c r="T40" s="138" t="str">
        <f t="shared" si="11"/>
        <v/>
      </c>
      <c r="U40" s="160"/>
      <c r="V40" s="140" t="e">
        <f t="shared" si="9"/>
        <v>#DIV/0!</v>
      </c>
      <c r="W40" s="152"/>
      <c r="X40" s="48" t="e">
        <f t="shared" si="10"/>
        <v>#VALUE!</v>
      </c>
      <c r="Z40" s="355"/>
      <c r="AA40" s="355"/>
      <c r="AH40" s="358" t="s">
        <v>1658</v>
      </c>
      <c r="AI40" s="358"/>
      <c r="AJ40" s="358"/>
      <c r="AK40" s="358"/>
      <c r="AL40" s="358"/>
      <c r="AM40" s="358"/>
      <c r="AN40" s="358"/>
    </row>
    <row r="41" spans="2:40" ht="58.5" customHeight="1" x14ac:dyDescent="0.25">
      <c r="B41" s="301">
        <v>9</v>
      </c>
      <c r="C41" s="154" t="s">
        <v>449</v>
      </c>
      <c r="D41" s="128"/>
      <c r="E41" s="284" t="s">
        <v>450</v>
      </c>
      <c r="F41" s="284"/>
      <c r="G41" s="286"/>
      <c r="H41" s="128"/>
      <c r="I41" s="165"/>
      <c r="J41" s="137">
        <f>SUM(L41:Q41)</f>
        <v>0</v>
      </c>
      <c r="K41" s="137">
        <f t="shared" si="7"/>
        <v>0</v>
      </c>
      <c r="L41" s="135"/>
      <c r="M41" s="135"/>
      <c r="N41" s="135"/>
      <c r="O41" s="135"/>
      <c r="P41" s="136"/>
      <c r="Q41" s="135"/>
      <c r="R41" s="136"/>
      <c r="T41" s="138" t="str">
        <f t="shared" si="11"/>
        <v/>
      </c>
      <c r="U41" s="160" t="e">
        <f>1/$J$62</f>
        <v>#DIV/0!</v>
      </c>
      <c r="V41" s="140" t="e">
        <f t="shared" si="9"/>
        <v>#DIV/0!</v>
      </c>
      <c r="W41" s="152" t="e">
        <f>IF(R41=1,0,T41*U41)</f>
        <v>#VALUE!</v>
      </c>
      <c r="X41" s="48" t="e">
        <f t="shared" si="10"/>
        <v>#VALUE!</v>
      </c>
      <c r="Z41" s="355"/>
      <c r="AA41" s="355"/>
      <c r="AH41" s="358" t="s">
        <v>1659</v>
      </c>
      <c r="AI41" s="358"/>
      <c r="AJ41" s="358"/>
      <c r="AK41" s="358"/>
      <c r="AL41" s="358"/>
      <c r="AM41" s="358"/>
      <c r="AN41" s="358"/>
    </row>
    <row r="42" spans="2:40" ht="51.75" customHeight="1" x14ac:dyDescent="0.25">
      <c r="B42" s="301" t="s">
        <v>451</v>
      </c>
      <c r="C42" s="176" t="s">
        <v>452</v>
      </c>
      <c r="D42" s="133"/>
      <c r="E42" s="284" t="s">
        <v>453</v>
      </c>
      <c r="F42" s="284"/>
      <c r="G42" s="278" t="s">
        <v>454</v>
      </c>
      <c r="H42" s="133"/>
      <c r="I42" s="165"/>
      <c r="J42" s="165"/>
      <c r="K42" s="137">
        <f t="shared" si="7"/>
        <v>0</v>
      </c>
      <c r="L42" s="135"/>
      <c r="M42" s="135"/>
      <c r="N42" s="135"/>
      <c r="O42" s="135"/>
      <c r="P42" s="136"/>
      <c r="Q42" s="135"/>
      <c r="R42" s="136"/>
      <c r="T42" s="138" t="str">
        <f t="shared" si="11"/>
        <v/>
      </c>
      <c r="U42" s="160"/>
      <c r="V42" s="140" t="e">
        <f t="shared" ref="V42" si="12">1/$K$62</f>
        <v>#DIV/0!</v>
      </c>
      <c r="W42" s="152"/>
      <c r="X42" s="48" t="e">
        <f t="shared" si="10"/>
        <v>#VALUE!</v>
      </c>
      <c r="Z42" s="355"/>
      <c r="AA42" s="355"/>
      <c r="AH42" s="358" t="s">
        <v>1660</v>
      </c>
      <c r="AI42" s="358"/>
      <c r="AJ42" s="358"/>
      <c r="AK42" s="358"/>
      <c r="AL42" s="358"/>
      <c r="AM42" s="358"/>
      <c r="AN42" s="358"/>
    </row>
    <row r="43" spans="2:40" ht="49.5" customHeight="1" x14ac:dyDescent="0.25">
      <c r="B43" s="301" t="s">
        <v>455</v>
      </c>
      <c r="C43" s="156" t="s">
        <v>456</v>
      </c>
      <c r="D43" s="128"/>
      <c r="E43" s="284" t="s">
        <v>457</v>
      </c>
      <c r="F43" s="284"/>
      <c r="G43" s="286"/>
      <c r="H43" s="128"/>
      <c r="I43" s="165"/>
      <c r="J43" s="165"/>
      <c r="K43" s="137">
        <f t="shared" si="7"/>
        <v>0</v>
      </c>
      <c r="L43" s="135"/>
      <c r="M43" s="135"/>
      <c r="N43" s="135"/>
      <c r="O43" s="135"/>
      <c r="P43" s="136"/>
      <c r="Q43" s="135"/>
      <c r="R43" s="136"/>
      <c r="T43" s="138" t="str">
        <f t="shared" si="11"/>
        <v/>
      </c>
      <c r="U43" s="160"/>
      <c r="V43" s="140" t="e">
        <f t="shared" ref="V43" si="13">1/$K$62</f>
        <v>#DIV/0!</v>
      </c>
      <c r="W43" s="152"/>
      <c r="X43" s="48" t="e">
        <f t="shared" si="10"/>
        <v>#VALUE!</v>
      </c>
      <c r="Z43" s="355"/>
      <c r="AA43" s="355"/>
      <c r="AH43" s="358" t="s">
        <v>1661</v>
      </c>
      <c r="AI43" s="358"/>
      <c r="AJ43" s="358"/>
      <c r="AK43" s="358"/>
      <c r="AL43" s="358"/>
      <c r="AM43" s="358"/>
      <c r="AN43" s="358"/>
    </row>
    <row r="44" spans="2:40" ht="48" customHeight="1" x14ac:dyDescent="0.25">
      <c r="B44" s="301" t="s">
        <v>458</v>
      </c>
      <c r="C44" s="156" t="s">
        <v>459</v>
      </c>
      <c r="D44" s="128"/>
      <c r="E44" s="284" t="s">
        <v>460</v>
      </c>
      <c r="F44" s="284"/>
      <c r="G44" s="286"/>
      <c r="H44" s="128"/>
      <c r="I44" s="165"/>
      <c r="J44" s="165"/>
      <c r="K44" s="137">
        <f t="shared" si="7"/>
        <v>0</v>
      </c>
      <c r="L44" s="135"/>
      <c r="M44" s="135"/>
      <c r="N44" s="135"/>
      <c r="O44" s="135"/>
      <c r="P44" s="136"/>
      <c r="Q44" s="135"/>
      <c r="R44" s="136"/>
      <c r="T44" s="138" t="str">
        <f t="shared" si="11"/>
        <v/>
      </c>
      <c r="U44" s="160"/>
      <c r="V44" s="140" t="e">
        <f t="shared" ref="V44:V60" si="14">1/$K$62</f>
        <v>#DIV/0!</v>
      </c>
      <c r="W44" s="152"/>
      <c r="X44" s="48" t="e">
        <f t="shared" si="10"/>
        <v>#VALUE!</v>
      </c>
      <c r="Z44" s="355"/>
      <c r="AA44" s="355"/>
      <c r="AH44" s="358" t="s">
        <v>1662</v>
      </c>
      <c r="AI44" s="358"/>
      <c r="AJ44" s="358"/>
      <c r="AK44" s="358"/>
      <c r="AL44" s="358"/>
      <c r="AM44" s="358"/>
      <c r="AN44" s="358"/>
    </row>
    <row r="45" spans="2:40" ht="50.25" customHeight="1" x14ac:dyDescent="0.25">
      <c r="B45" s="301" t="s">
        <v>461</v>
      </c>
      <c r="C45" s="156" t="s">
        <v>462</v>
      </c>
      <c r="D45" s="128"/>
      <c r="E45" s="284" t="s">
        <v>463</v>
      </c>
      <c r="F45" s="284"/>
      <c r="G45" s="286"/>
      <c r="H45" s="128"/>
      <c r="I45" s="165"/>
      <c r="J45" s="165"/>
      <c r="K45" s="137">
        <f t="shared" si="7"/>
        <v>0</v>
      </c>
      <c r="L45" s="135"/>
      <c r="M45" s="135"/>
      <c r="N45" s="135"/>
      <c r="O45" s="135"/>
      <c r="P45" s="136"/>
      <c r="Q45" s="135"/>
      <c r="R45" s="136"/>
      <c r="T45" s="138" t="str">
        <f t="shared" si="11"/>
        <v/>
      </c>
      <c r="U45" s="160"/>
      <c r="V45" s="140" t="e">
        <f t="shared" si="14"/>
        <v>#DIV/0!</v>
      </c>
      <c r="W45" s="152"/>
      <c r="X45" s="48" t="e">
        <f t="shared" si="10"/>
        <v>#VALUE!</v>
      </c>
      <c r="Z45" s="355"/>
      <c r="AA45" s="355"/>
      <c r="AH45" s="358" t="s">
        <v>1663</v>
      </c>
      <c r="AI45" s="358"/>
      <c r="AJ45" s="358"/>
      <c r="AK45" s="358"/>
      <c r="AL45" s="358"/>
      <c r="AM45" s="358"/>
      <c r="AN45" s="358"/>
    </row>
    <row r="46" spans="2:40" ht="56.25" customHeight="1" x14ac:dyDescent="0.25">
      <c r="B46" s="301" t="s">
        <v>464</v>
      </c>
      <c r="C46" s="156" t="s">
        <v>465</v>
      </c>
      <c r="D46" s="128"/>
      <c r="E46" s="284" t="s">
        <v>466</v>
      </c>
      <c r="F46" s="284"/>
      <c r="G46" s="286"/>
      <c r="H46" s="128"/>
      <c r="I46" s="165"/>
      <c r="J46" s="165"/>
      <c r="K46" s="137">
        <f t="shared" si="7"/>
        <v>0</v>
      </c>
      <c r="L46" s="135"/>
      <c r="M46" s="135"/>
      <c r="N46" s="135"/>
      <c r="O46" s="135"/>
      <c r="P46" s="136"/>
      <c r="Q46" s="135"/>
      <c r="R46" s="136"/>
      <c r="T46" s="138" t="str">
        <f t="shared" si="11"/>
        <v/>
      </c>
      <c r="U46" s="160"/>
      <c r="V46" s="140" t="e">
        <f t="shared" si="14"/>
        <v>#DIV/0!</v>
      </c>
      <c r="W46" s="152"/>
      <c r="X46" s="48" t="e">
        <f t="shared" si="10"/>
        <v>#VALUE!</v>
      </c>
      <c r="Z46" s="355"/>
      <c r="AA46" s="355"/>
      <c r="AH46" s="358" t="s">
        <v>1664</v>
      </c>
      <c r="AI46" s="358"/>
      <c r="AJ46" s="358"/>
      <c r="AK46" s="358"/>
      <c r="AL46" s="358"/>
      <c r="AM46" s="358"/>
      <c r="AN46" s="358"/>
    </row>
    <row r="47" spans="2:40" ht="52.5" customHeight="1" x14ac:dyDescent="0.25">
      <c r="B47" s="301" t="s">
        <v>467</v>
      </c>
      <c r="C47" s="157" t="s">
        <v>468</v>
      </c>
      <c r="D47" s="189"/>
      <c r="E47" s="279" t="s">
        <v>469</v>
      </c>
      <c r="F47" s="279"/>
      <c r="G47" s="279"/>
      <c r="H47" s="139"/>
      <c r="I47" s="165"/>
      <c r="J47" s="165"/>
      <c r="K47" s="137">
        <f t="shared" si="7"/>
        <v>0</v>
      </c>
      <c r="L47" s="135"/>
      <c r="M47" s="135"/>
      <c r="N47" s="135"/>
      <c r="O47" s="135"/>
      <c r="P47" s="136"/>
      <c r="Q47" s="135"/>
      <c r="R47" s="136"/>
      <c r="T47" s="138" t="str">
        <f t="shared" si="11"/>
        <v/>
      </c>
      <c r="U47" s="160"/>
      <c r="V47" s="140" t="e">
        <f t="shared" si="14"/>
        <v>#DIV/0!</v>
      </c>
      <c r="W47" s="152"/>
      <c r="X47" s="48" t="e">
        <f t="shared" si="10"/>
        <v>#VALUE!</v>
      </c>
      <c r="Z47" s="355"/>
      <c r="AA47" s="355"/>
      <c r="AH47" s="358" t="s">
        <v>1665</v>
      </c>
      <c r="AI47" s="358"/>
      <c r="AJ47" s="358"/>
      <c r="AK47" s="358"/>
      <c r="AL47" s="358"/>
      <c r="AM47" s="358"/>
      <c r="AN47" s="358"/>
    </row>
    <row r="48" spans="2:40" ht="54.75" customHeight="1" x14ac:dyDescent="0.25">
      <c r="B48" s="301">
        <v>10</v>
      </c>
      <c r="C48" s="154" t="s">
        <v>470</v>
      </c>
      <c r="D48" s="128"/>
      <c r="E48" s="284" t="s">
        <v>471</v>
      </c>
      <c r="F48" s="284"/>
      <c r="G48" s="286"/>
      <c r="H48" s="128"/>
      <c r="I48" s="165"/>
      <c r="J48" s="137">
        <f>SUM(L48:Q48)</f>
        <v>0</v>
      </c>
      <c r="K48" s="137">
        <f t="shared" si="7"/>
        <v>0</v>
      </c>
      <c r="L48" s="135"/>
      <c r="M48" s="135"/>
      <c r="N48" s="135"/>
      <c r="O48" s="135"/>
      <c r="P48" s="136"/>
      <c r="Q48" s="135"/>
      <c r="R48" s="136"/>
      <c r="T48" s="138" t="str">
        <f t="shared" si="11"/>
        <v/>
      </c>
      <c r="U48" s="160" t="e">
        <f>1/$J$62</f>
        <v>#DIV/0!</v>
      </c>
      <c r="V48" s="140" t="e">
        <f t="shared" si="14"/>
        <v>#DIV/0!</v>
      </c>
      <c r="W48" s="152" t="e">
        <f>IF(R48=1,0,T48*U48)</f>
        <v>#VALUE!</v>
      </c>
      <c r="X48" s="48" t="e">
        <f t="shared" si="10"/>
        <v>#VALUE!</v>
      </c>
      <c r="Z48" s="355"/>
      <c r="AA48" s="355"/>
      <c r="AH48" s="358" t="s">
        <v>1666</v>
      </c>
      <c r="AI48" s="358"/>
      <c r="AJ48" s="358"/>
      <c r="AK48" s="358"/>
      <c r="AL48" s="358"/>
      <c r="AM48" s="358"/>
      <c r="AN48" s="358"/>
    </row>
    <row r="49" spans="2:40" ht="50.25" customHeight="1" x14ac:dyDescent="0.25">
      <c r="B49" s="301" t="s">
        <v>472</v>
      </c>
      <c r="C49" s="155" t="s">
        <v>473</v>
      </c>
      <c r="D49" s="128"/>
      <c r="E49" s="284" t="s">
        <v>474</v>
      </c>
      <c r="F49" s="284"/>
      <c r="G49" s="286"/>
      <c r="H49" s="128"/>
      <c r="I49" s="165"/>
      <c r="J49" s="165"/>
      <c r="K49" s="137">
        <f t="shared" si="7"/>
        <v>0</v>
      </c>
      <c r="L49" s="135"/>
      <c r="M49" s="135"/>
      <c r="N49" s="135"/>
      <c r="O49" s="135"/>
      <c r="P49" s="136"/>
      <c r="Q49" s="135"/>
      <c r="R49" s="136"/>
      <c r="T49" s="138" t="str">
        <f t="shared" si="11"/>
        <v/>
      </c>
      <c r="U49" s="160"/>
      <c r="V49" s="140" t="e">
        <f t="shared" si="14"/>
        <v>#DIV/0!</v>
      </c>
      <c r="W49" s="152"/>
      <c r="X49" s="48" t="e">
        <f t="shared" si="10"/>
        <v>#VALUE!</v>
      </c>
      <c r="Z49" s="355"/>
      <c r="AA49" s="355"/>
      <c r="AH49" s="358" t="s">
        <v>1667</v>
      </c>
      <c r="AI49" s="358"/>
      <c r="AJ49" s="358"/>
      <c r="AK49" s="358"/>
      <c r="AL49" s="358"/>
      <c r="AM49" s="358"/>
      <c r="AN49" s="358"/>
    </row>
    <row r="50" spans="2:40" ht="50.25" customHeight="1" x14ac:dyDescent="0.25">
      <c r="B50" s="301" t="s">
        <v>475</v>
      </c>
      <c r="C50" s="157" t="s">
        <v>476</v>
      </c>
      <c r="D50" s="128"/>
      <c r="E50" s="284" t="s">
        <v>477</v>
      </c>
      <c r="F50" s="284"/>
      <c r="G50" s="286"/>
      <c r="H50" s="128"/>
      <c r="I50" s="165"/>
      <c r="J50" s="165"/>
      <c r="K50" s="137">
        <f t="shared" si="7"/>
        <v>0</v>
      </c>
      <c r="L50" s="135"/>
      <c r="M50" s="135"/>
      <c r="N50" s="135"/>
      <c r="O50" s="135"/>
      <c r="P50" s="136"/>
      <c r="Q50" s="135"/>
      <c r="R50" s="136"/>
      <c r="T50" s="138" t="str">
        <f t="shared" si="11"/>
        <v/>
      </c>
      <c r="U50" s="160"/>
      <c r="V50" s="140" t="e">
        <f t="shared" si="14"/>
        <v>#DIV/0!</v>
      </c>
      <c r="W50" s="152"/>
      <c r="X50" s="48" t="e">
        <f t="shared" si="10"/>
        <v>#VALUE!</v>
      </c>
      <c r="Z50" s="355"/>
      <c r="AA50" s="355"/>
      <c r="AH50" s="358" t="s">
        <v>1668</v>
      </c>
      <c r="AI50" s="358"/>
      <c r="AJ50" s="358"/>
      <c r="AK50" s="358"/>
      <c r="AL50" s="358"/>
      <c r="AM50" s="358"/>
      <c r="AN50" s="358"/>
    </row>
    <row r="51" spans="2:40" ht="49.5" customHeight="1" x14ac:dyDescent="0.25">
      <c r="B51" s="301">
        <v>11</v>
      </c>
      <c r="C51" s="154" t="s">
        <v>478</v>
      </c>
      <c r="D51" s="128"/>
      <c r="E51" s="284"/>
      <c r="F51" s="284"/>
      <c r="G51" s="278" t="s">
        <v>479</v>
      </c>
      <c r="H51" s="128"/>
      <c r="I51" s="165"/>
      <c r="J51" s="137">
        <f>SUM(L51:Q51)</f>
        <v>0</v>
      </c>
      <c r="K51" s="137">
        <f t="shared" ref="K51" si="15">SUM(L51:Q51)</f>
        <v>0</v>
      </c>
      <c r="L51" s="135"/>
      <c r="M51" s="135"/>
      <c r="N51" s="135"/>
      <c r="O51" s="135"/>
      <c r="P51" s="136"/>
      <c r="Q51" s="135"/>
      <c r="R51" s="136"/>
      <c r="T51" s="138" t="str">
        <f t="shared" ref="T51" si="16">IF(SUM(L51:Q51)=1,((L51*0)+(M51*20)+(N51*40)+(O51*60)+(P51*80)+(Q51*100)),"")</f>
        <v/>
      </c>
      <c r="U51" s="160" t="e">
        <f>1/$J$62</f>
        <v>#DIV/0!</v>
      </c>
      <c r="V51" s="140" t="e">
        <f t="shared" si="14"/>
        <v>#DIV/0!</v>
      </c>
      <c r="W51" s="152" t="e">
        <f>IF(R51=1,0,T51*U51)</f>
        <v>#VALUE!</v>
      </c>
      <c r="X51" s="48" t="e">
        <f t="shared" ref="X51" si="17">IF(R51=1,0,T51*V51)</f>
        <v>#VALUE!</v>
      </c>
      <c r="Z51" s="355"/>
      <c r="AA51" s="355"/>
      <c r="AH51" s="357" t="s">
        <v>1669</v>
      </c>
      <c r="AI51" s="357"/>
      <c r="AJ51" s="357"/>
      <c r="AK51" s="357"/>
      <c r="AL51" s="357"/>
      <c r="AM51" s="357"/>
      <c r="AN51" s="357"/>
    </row>
    <row r="52" spans="2:40" ht="46.5" customHeight="1" x14ac:dyDescent="0.25">
      <c r="B52" s="301" t="s">
        <v>480</v>
      </c>
      <c r="C52" s="155" t="s">
        <v>481</v>
      </c>
      <c r="D52" s="128"/>
      <c r="E52" s="284"/>
      <c r="F52" s="284"/>
      <c r="G52" s="278" t="s">
        <v>482</v>
      </c>
      <c r="H52" s="128"/>
      <c r="I52" s="165"/>
      <c r="J52" s="165"/>
      <c r="K52" s="137">
        <f t="shared" ref="K52" si="18">SUM(L52:Q52)</f>
        <v>0</v>
      </c>
      <c r="L52" s="135"/>
      <c r="M52" s="135"/>
      <c r="N52" s="135"/>
      <c r="O52" s="135"/>
      <c r="P52" s="136"/>
      <c r="Q52" s="135"/>
      <c r="R52" s="136"/>
      <c r="T52" s="138" t="str">
        <f t="shared" ref="T52" si="19">IF(SUM(L52:Q52)=1,((L52*0)+(M52*20)+(N52*40)+(O52*60)+(P52*80)+(Q52*100)),"")</f>
        <v/>
      </c>
      <c r="U52" s="160"/>
      <c r="V52" s="140" t="e">
        <f t="shared" si="14"/>
        <v>#DIV/0!</v>
      </c>
      <c r="W52" s="152"/>
      <c r="X52" s="48" t="e">
        <f t="shared" ref="X52" si="20">IF(R52=1,0,T52*V52)</f>
        <v>#VALUE!</v>
      </c>
      <c r="Z52" s="355"/>
      <c r="AA52" s="355"/>
      <c r="AH52" s="358" t="s">
        <v>1670</v>
      </c>
      <c r="AI52" s="358"/>
      <c r="AJ52" s="358"/>
      <c r="AK52" s="358"/>
      <c r="AL52" s="358"/>
      <c r="AM52" s="358"/>
      <c r="AN52" s="358"/>
    </row>
    <row r="53" spans="2:40" ht="48.75" customHeight="1" x14ac:dyDescent="0.25">
      <c r="B53" s="301" t="s">
        <v>483</v>
      </c>
      <c r="C53" s="157" t="s">
        <v>484</v>
      </c>
      <c r="D53" s="189"/>
      <c r="E53" s="279"/>
      <c r="F53" s="279"/>
      <c r="G53" s="278" t="s">
        <v>485</v>
      </c>
      <c r="I53" s="165"/>
      <c r="J53" s="165"/>
      <c r="K53" s="137">
        <f t="shared" ref="K53:K60" si="21">SUM(L53:Q53)</f>
        <v>0</v>
      </c>
      <c r="L53" s="135"/>
      <c r="M53" s="135"/>
      <c r="N53" s="135"/>
      <c r="O53" s="135"/>
      <c r="P53" s="136"/>
      <c r="Q53" s="135"/>
      <c r="R53" s="136"/>
      <c r="T53" s="138" t="str">
        <f t="shared" ref="T53:T60" si="22">IF(SUM(L53:Q53)=1,((L53*0)+(M53*20)+(N53*40)+(O53*60)+(P53*80)+(Q53*100)),"")</f>
        <v/>
      </c>
      <c r="U53" s="160"/>
      <c r="V53" s="140" t="e">
        <f t="shared" si="14"/>
        <v>#DIV/0!</v>
      </c>
      <c r="W53" s="152"/>
      <c r="X53" s="48" t="e">
        <f t="shared" ref="X53:X60" si="23">IF(R53=1,0,T53*V53)</f>
        <v>#VALUE!</v>
      </c>
      <c r="Z53" s="355"/>
      <c r="AA53" s="355"/>
      <c r="AH53" s="358" t="s">
        <v>1671</v>
      </c>
      <c r="AI53" s="358"/>
      <c r="AJ53" s="358"/>
      <c r="AK53" s="358"/>
      <c r="AL53" s="358"/>
      <c r="AM53" s="358"/>
      <c r="AN53" s="358"/>
    </row>
    <row r="54" spans="2:40" ht="61.5" customHeight="1" x14ac:dyDescent="0.25">
      <c r="B54" s="301">
        <v>12</v>
      </c>
      <c r="C54" s="154" t="s">
        <v>486</v>
      </c>
      <c r="D54" s="189"/>
      <c r="E54" s="279" t="s">
        <v>487</v>
      </c>
      <c r="F54" s="279"/>
      <c r="G54" s="278" t="s">
        <v>488</v>
      </c>
      <c r="I54" s="165"/>
      <c r="J54" s="137">
        <f>SUM(L54:Q54)</f>
        <v>0</v>
      </c>
      <c r="K54" s="137">
        <f t="shared" si="21"/>
        <v>0</v>
      </c>
      <c r="L54" s="135"/>
      <c r="M54" s="135"/>
      <c r="N54" s="135"/>
      <c r="O54" s="135"/>
      <c r="P54" s="136"/>
      <c r="Q54" s="135"/>
      <c r="R54" s="136"/>
      <c r="T54" s="138" t="str">
        <f t="shared" si="22"/>
        <v/>
      </c>
      <c r="U54" s="160" t="e">
        <f>1/$J$62</f>
        <v>#DIV/0!</v>
      </c>
      <c r="V54" s="140" t="e">
        <f t="shared" si="14"/>
        <v>#DIV/0!</v>
      </c>
      <c r="W54" s="199" t="e">
        <f>IF(R54=1,0,T54*U54)</f>
        <v>#VALUE!</v>
      </c>
      <c r="X54" s="48" t="e">
        <f t="shared" si="23"/>
        <v>#VALUE!</v>
      </c>
      <c r="Z54" s="355"/>
      <c r="AA54" s="355"/>
      <c r="AH54" s="358" t="s">
        <v>1672</v>
      </c>
      <c r="AI54" s="358"/>
      <c r="AJ54" s="358"/>
      <c r="AK54" s="358"/>
      <c r="AL54" s="358"/>
      <c r="AM54" s="358"/>
      <c r="AN54" s="358"/>
    </row>
    <row r="55" spans="2:40" ht="46.5" customHeight="1" x14ac:dyDescent="0.25">
      <c r="B55" s="301" t="s">
        <v>489</v>
      </c>
      <c r="C55" s="155" t="s">
        <v>490</v>
      </c>
      <c r="D55" s="189"/>
      <c r="E55" s="279" t="s">
        <v>491</v>
      </c>
      <c r="F55" s="279"/>
      <c r="G55" s="279"/>
      <c r="I55" s="165"/>
      <c r="J55" s="165"/>
      <c r="K55" s="137">
        <f t="shared" si="21"/>
        <v>0</v>
      </c>
      <c r="L55" s="135"/>
      <c r="M55" s="135"/>
      <c r="N55" s="135"/>
      <c r="O55" s="135"/>
      <c r="P55" s="136"/>
      <c r="Q55" s="135"/>
      <c r="R55" s="136"/>
      <c r="T55" s="138" t="str">
        <f t="shared" si="22"/>
        <v/>
      </c>
      <c r="U55" s="160"/>
      <c r="V55" s="140" t="e">
        <f t="shared" si="14"/>
        <v>#DIV/0!</v>
      </c>
      <c r="W55" s="152"/>
      <c r="X55" s="48" t="e">
        <f t="shared" si="23"/>
        <v>#VALUE!</v>
      </c>
      <c r="Z55" s="355"/>
      <c r="AA55" s="355"/>
      <c r="AH55" s="358" t="s">
        <v>1673</v>
      </c>
      <c r="AI55" s="358"/>
      <c r="AJ55" s="358"/>
      <c r="AK55" s="358"/>
      <c r="AL55" s="358"/>
      <c r="AM55" s="358"/>
      <c r="AN55" s="358"/>
    </row>
    <row r="56" spans="2:40" ht="49.5" customHeight="1" x14ac:dyDescent="0.25">
      <c r="B56" s="301" t="s">
        <v>492</v>
      </c>
      <c r="C56" s="156" t="s">
        <v>493</v>
      </c>
      <c r="D56" s="189"/>
      <c r="E56" s="279" t="s">
        <v>494</v>
      </c>
      <c r="F56" s="279"/>
      <c r="G56" s="278" t="s">
        <v>495</v>
      </c>
      <c r="I56" s="165"/>
      <c r="J56" s="165"/>
      <c r="K56" s="137">
        <f t="shared" si="21"/>
        <v>0</v>
      </c>
      <c r="L56" s="135"/>
      <c r="M56" s="135"/>
      <c r="N56" s="135"/>
      <c r="O56" s="135"/>
      <c r="P56" s="136"/>
      <c r="Q56" s="135"/>
      <c r="R56" s="136"/>
      <c r="T56" s="138" t="str">
        <f t="shared" si="22"/>
        <v/>
      </c>
      <c r="U56" s="160"/>
      <c r="V56" s="140" t="e">
        <f t="shared" si="14"/>
        <v>#DIV/0!</v>
      </c>
      <c r="W56" s="152"/>
      <c r="X56" s="48" t="e">
        <f t="shared" si="23"/>
        <v>#VALUE!</v>
      </c>
      <c r="Z56" s="355"/>
      <c r="AA56" s="355"/>
      <c r="AH56" s="358" t="s">
        <v>1674</v>
      </c>
      <c r="AI56" s="358"/>
      <c r="AJ56" s="358"/>
      <c r="AK56" s="358"/>
      <c r="AL56" s="358"/>
      <c r="AM56" s="358"/>
      <c r="AN56" s="358"/>
    </row>
    <row r="57" spans="2:40" ht="53.25" customHeight="1" x14ac:dyDescent="0.25">
      <c r="B57" s="301" t="s">
        <v>496</v>
      </c>
      <c r="C57" s="156" t="s">
        <v>497</v>
      </c>
      <c r="D57" s="189"/>
      <c r="E57" s="279" t="s">
        <v>498</v>
      </c>
      <c r="F57" s="279"/>
      <c r="G57" s="279"/>
      <c r="I57" s="165"/>
      <c r="J57" s="165"/>
      <c r="K57" s="137">
        <f t="shared" si="21"/>
        <v>0</v>
      </c>
      <c r="L57" s="135"/>
      <c r="M57" s="135"/>
      <c r="N57" s="135"/>
      <c r="O57" s="135"/>
      <c r="P57" s="136"/>
      <c r="Q57" s="135"/>
      <c r="R57" s="136"/>
      <c r="T57" s="138" t="str">
        <f t="shared" si="22"/>
        <v/>
      </c>
      <c r="U57" s="160"/>
      <c r="V57" s="140" t="e">
        <f t="shared" si="14"/>
        <v>#DIV/0!</v>
      </c>
      <c r="W57" s="152"/>
      <c r="X57" s="48" t="e">
        <f t="shared" si="23"/>
        <v>#VALUE!</v>
      </c>
      <c r="Z57" s="355"/>
      <c r="AA57" s="355"/>
      <c r="AH57" s="358" t="s">
        <v>1675</v>
      </c>
      <c r="AI57" s="358"/>
      <c r="AJ57" s="358"/>
      <c r="AK57" s="358"/>
      <c r="AL57" s="358"/>
      <c r="AM57" s="358"/>
      <c r="AN57" s="358"/>
    </row>
    <row r="58" spans="2:40" ht="48.75" customHeight="1" x14ac:dyDescent="0.25">
      <c r="B58" s="301" t="s">
        <v>499</v>
      </c>
      <c r="C58" s="156" t="s">
        <v>500</v>
      </c>
      <c r="D58" s="189"/>
      <c r="E58" s="279" t="s">
        <v>501</v>
      </c>
      <c r="F58" s="279"/>
      <c r="G58" s="279"/>
      <c r="I58" s="165"/>
      <c r="J58" s="165"/>
      <c r="K58" s="137">
        <f t="shared" si="21"/>
        <v>0</v>
      </c>
      <c r="L58" s="135"/>
      <c r="M58" s="135"/>
      <c r="N58" s="135"/>
      <c r="O58" s="135"/>
      <c r="P58" s="136"/>
      <c r="Q58" s="135"/>
      <c r="R58" s="136"/>
      <c r="T58" s="138" t="str">
        <f t="shared" si="22"/>
        <v/>
      </c>
      <c r="U58" s="160"/>
      <c r="V58" s="140" t="e">
        <f t="shared" si="14"/>
        <v>#DIV/0!</v>
      </c>
      <c r="W58" s="152"/>
      <c r="X58" s="48" t="e">
        <f t="shared" si="23"/>
        <v>#VALUE!</v>
      </c>
      <c r="Z58" s="355"/>
      <c r="AA58" s="355"/>
      <c r="AH58" s="358" t="s">
        <v>1676</v>
      </c>
      <c r="AI58" s="358"/>
      <c r="AJ58" s="358"/>
      <c r="AK58" s="358"/>
      <c r="AL58" s="358"/>
      <c r="AM58" s="358"/>
      <c r="AN58" s="358"/>
    </row>
    <row r="59" spans="2:40" ht="51.75" customHeight="1" x14ac:dyDescent="0.25">
      <c r="B59" s="301" t="s">
        <v>502</v>
      </c>
      <c r="C59" s="156" t="s">
        <v>503</v>
      </c>
      <c r="D59" s="189"/>
      <c r="E59" s="279" t="s">
        <v>504</v>
      </c>
      <c r="F59" s="279"/>
      <c r="G59" s="278" t="s">
        <v>505</v>
      </c>
      <c r="I59" s="165"/>
      <c r="J59" s="165"/>
      <c r="K59" s="137">
        <f t="shared" si="21"/>
        <v>0</v>
      </c>
      <c r="L59" s="135"/>
      <c r="M59" s="135"/>
      <c r="N59" s="135"/>
      <c r="O59" s="135"/>
      <c r="P59" s="136"/>
      <c r="Q59" s="135"/>
      <c r="R59" s="136"/>
      <c r="T59" s="138" t="str">
        <f t="shared" si="22"/>
        <v/>
      </c>
      <c r="U59" s="160"/>
      <c r="V59" s="140" t="e">
        <f t="shared" si="14"/>
        <v>#DIV/0!</v>
      </c>
      <c r="W59" s="152"/>
      <c r="X59" s="48" t="e">
        <f t="shared" si="23"/>
        <v>#VALUE!</v>
      </c>
      <c r="Z59" s="355"/>
      <c r="AA59" s="355"/>
      <c r="AH59" s="358" t="s">
        <v>1677</v>
      </c>
      <c r="AI59" s="358"/>
      <c r="AJ59" s="358"/>
      <c r="AK59" s="358"/>
      <c r="AL59" s="358"/>
      <c r="AM59" s="358"/>
      <c r="AN59" s="358"/>
    </row>
    <row r="60" spans="2:40" ht="63.75" customHeight="1" x14ac:dyDescent="0.25">
      <c r="B60" s="301" t="s">
        <v>506</v>
      </c>
      <c r="C60" s="157" t="s">
        <v>507</v>
      </c>
      <c r="D60" s="189"/>
      <c r="E60" s="279" t="s">
        <v>508</v>
      </c>
      <c r="F60" s="279"/>
      <c r="G60" s="279"/>
      <c r="I60" s="165"/>
      <c r="J60" s="165"/>
      <c r="K60" s="137">
        <f t="shared" si="21"/>
        <v>0</v>
      </c>
      <c r="L60" s="135"/>
      <c r="M60" s="135"/>
      <c r="N60" s="135"/>
      <c r="O60" s="135"/>
      <c r="P60" s="136"/>
      <c r="Q60" s="135"/>
      <c r="R60" s="136"/>
      <c r="T60" s="138" t="str">
        <f t="shared" si="22"/>
        <v/>
      </c>
      <c r="U60" s="160"/>
      <c r="V60" s="140" t="e">
        <f t="shared" si="14"/>
        <v>#DIV/0!</v>
      </c>
      <c r="W60" s="152"/>
      <c r="X60" s="48" t="e">
        <f t="shared" si="23"/>
        <v>#VALUE!</v>
      </c>
      <c r="Z60" s="355"/>
      <c r="AA60" s="355"/>
      <c r="AH60" s="358" t="s">
        <v>1678</v>
      </c>
      <c r="AI60" s="358"/>
      <c r="AJ60" s="358"/>
      <c r="AK60" s="358"/>
      <c r="AL60" s="358"/>
      <c r="AM60" s="358"/>
      <c r="AN60" s="358"/>
    </row>
    <row r="61" spans="2:40" x14ac:dyDescent="0.25">
      <c r="C61" s="165"/>
      <c r="G61" s="116"/>
    </row>
    <row r="62" spans="2:40" x14ac:dyDescent="0.25">
      <c r="C62" s="165"/>
      <c r="J62" s="163">
        <f>SUM(J10:J60)</f>
        <v>0</v>
      </c>
      <c r="K62" s="163">
        <f>SUM(K10:K60)</f>
        <v>0</v>
      </c>
      <c r="S62" s="131" t="s">
        <v>509</v>
      </c>
      <c r="T62" s="142">
        <f>SUMIF(J62,12-W64,W62)</f>
        <v>0</v>
      </c>
      <c r="W62" s="184" t="e">
        <f>SUM(W10:W60)</f>
        <v>#VALUE!</v>
      </c>
      <c r="X62" s="184" t="e">
        <f>SUM(X10:X60)</f>
        <v>#VALUE!</v>
      </c>
    </row>
    <row r="63" spans="2:40" x14ac:dyDescent="0.25">
      <c r="C63" s="165"/>
      <c r="S63" s="131" t="s">
        <v>510</v>
      </c>
      <c r="T63" s="142">
        <f>SUMIF(K62,51-W65,X62)</f>
        <v>0</v>
      </c>
      <c r="Y63" s="141"/>
    </row>
    <row r="64" spans="2:40" x14ac:dyDescent="0.25">
      <c r="C64" s="165"/>
      <c r="V64" s="163" t="s">
        <v>517</v>
      </c>
      <c r="W64" s="163">
        <f>SUM(R10,R12,R14,R16,R17,R25,R26,R34,R41,R48,R51,R54)</f>
        <v>0</v>
      </c>
      <c r="Y64" s="141"/>
    </row>
    <row r="65" spans="3:33" x14ac:dyDescent="0.25">
      <c r="C65" s="165"/>
      <c r="V65" s="163" t="s">
        <v>518</v>
      </c>
      <c r="W65" s="163">
        <f>SUM(R10:R60)</f>
        <v>0</v>
      </c>
    </row>
    <row r="66" spans="3:33" ht="13.5" customHeight="1" x14ac:dyDescent="0.25">
      <c r="C66" s="165"/>
    </row>
    <row r="67" spans="3:33" x14ac:dyDescent="0.25">
      <c r="C67" s="165"/>
    </row>
    <row r="74" spans="3:33" ht="22.5" customHeight="1" x14ac:dyDescent="0.25">
      <c r="AB74" s="164"/>
      <c r="AC74" s="164"/>
      <c r="AD74" s="164"/>
    </row>
    <row r="76" spans="3:33" ht="15" customHeight="1" x14ac:dyDescent="0.25">
      <c r="AB76" s="164"/>
      <c r="AC76" s="164"/>
      <c r="AD76" s="164"/>
      <c r="AE76" s="164"/>
      <c r="AF76" s="164"/>
      <c r="AG76" s="164"/>
    </row>
  </sheetData>
  <sheetProtection formatCells="0" formatColumns="0" formatRows="0" insertColumns="0" insertRows="0" insertHyperlinks="0" deleteColumns="0" deleteRows="0" sort="0" autoFilter="0" pivotTables="0"/>
  <mergeCells count="108">
    <mergeCell ref="C6:T6"/>
    <mergeCell ref="Z22:AA22"/>
    <mergeCell ref="Z23:AA23"/>
    <mergeCell ref="Z24:AA24"/>
    <mergeCell ref="Z26:AA26"/>
    <mergeCell ref="AH60:AN60"/>
    <mergeCell ref="Z60:AA60"/>
    <mergeCell ref="Z53:AA53"/>
    <mergeCell ref="Z54:AA54"/>
    <mergeCell ref="Z55:AA55"/>
    <mergeCell ref="Z56:AA56"/>
    <mergeCell ref="Z57:AA57"/>
    <mergeCell ref="Z58:AA58"/>
    <mergeCell ref="Z59:AA59"/>
    <mergeCell ref="AH53:AN53"/>
    <mergeCell ref="AH56:AN56"/>
    <mergeCell ref="AH57:AN57"/>
    <mergeCell ref="AH58:AN58"/>
    <mergeCell ref="AH59:AN59"/>
    <mergeCell ref="Z52:AA52"/>
    <mergeCell ref="Z38:AA38"/>
    <mergeCell ref="Z39:AA39"/>
    <mergeCell ref="Z40:AA40"/>
    <mergeCell ref="Z41:AA41"/>
    <mergeCell ref="Z28:AA28"/>
    <mergeCell ref="Z47:AA47"/>
    <mergeCell ref="Z32:AA32"/>
    <mergeCell ref="Z33:AA33"/>
    <mergeCell ref="Z34:AA34"/>
    <mergeCell ref="Z35:AA35"/>
    <mergeCell ref="Z36:AA36"/>
    <mergeCell ref="Z48:AA48"/>
    <mergeCell ref="Z49:AA49"/>
    <mergeCell ref="Z50:AA50"/>
    <mergeCell ref="Z51:AA51"/>
    <mergeCell ref="Z44:AA44"/>
    <mergeCell ref="Z45:AA45"/>
    <mergeCell ref="Z46:AA46"/>
    <mergeCell ref="Z29:AA29"/>
    <mergeCell ref="Z30:AA30"/>
    <mergeCell ref="Z31:AA31"/>
    <mergeCell ref="Z43:AA43"/>
    <mergeCell ref="Z42:AA42"/>
    <mergeCell ref="Z37:AA37"/>
    <mergeCell ref="J7:R7"/>
    <mergeCell ref="C1:W1"/>
    <mergeCell ref="C2:V2"/>
    <mergeCell ref="C3:V3"/>
    <mergeCell ref="E7:E8"/>
    <mergeCell ref="G7:G8"/>
    <mergeCell ref="C7:C8"/>
    <mergeCell ref="T7:V7"/>
    <mergeCell ref="L5:AD5"/>
    <mergeCell ref="Z10:AA10"/>
    <mergeCell ref="Z11:AA11"/>
    <mergeCell ref="Z27:AA27"/>
    <mergeCell ref="Z16:AA16"/>
    <mergeCell ref="Z17:AA17"/>
    <mergeCell ref="Z25:AA25"/>
    <mergeCell ref="Z18:AA18"/>
    <mergeCell ref="Z19:AA19"/>
    <mergeCell ref="Z12:AA12"/>
    <mergeCell ref="Z13:AA13"/>
    <mergeCell ref="Z14:AA14"/>
    <mergeCell ref="Z15:AA15"/>
    <mergeCell ref="Z20:AA20"/>
    <mergeCell ref="Z21:AA21"/>
    <mergeCell ref="AH36:AN36"/>
    <mergeCell ref="AH48:AN48"/>
    <mergeCell ref="AH45:AN45"/>
    <mergeCell ref="AH46:AN46"/>
    <mergeCell ref="AH7:AN8"/>
    <mergeCell ref="AH16:AN16"/>
    <mergeCell ref="AH17:AN17"/>
    <mergeCell ref="AH25:AN25"/>
    <mergeCell ref="AH18:AN18"/>
    <mergeCell ref="AH11:AN11"/>
    <mergeCell ref="AH19:AN19"/>
    <mergeCell ref="AH20:AN20"/>
    <mergeCell ref="AH21:AN21"/>
    <mergeCell ref="AH12:AN12"/>
    <mergeCell ref="AH13:AN13"/>
    <mergeCell ref="AH14:AN14"/>
    <mergeCell ref="AH15:AN15"/>
    <mergeCell ref="AH50:AN50"/>
    <mergeCell ref="AH54:AN54"/>
    <mergeCell ref="AH55:AN55"/>
    <mergeCell ref="AH52:AN52"/>
    <mergeCell ref="AH51:AN51"/>
    <mergeCell ref="AH47:AN47"/>
    <mergeCell ref="AH26:AN26"/>
    <mergeCell ref="AH23:AN23"/>
    <mergeCell ref="AH49:AN49"/>
    <mergeCell ref="AH31:AN31"/>
    <mergeCell ref="AH35:AN35"/>
    <mergeCell ref="AH24:AN24"/>
    <mergeCell ref="AH41:AN41"/>
    <mergeCell ref="AH42:AN42"/>
    <mergeCell ref="AH43:AN43"/>
    <mergeCell ref="AH44:AN44"/>
    <mergeCell ref="AH38:AN38"/>
    <mergeCell ref="AH27:AN27"/>
    <mergeCell ref="AH28:AN28"/>
    <mergeCell ref="AH29:AN29"/>
    <mergeCell ref="AH30:AN30"/>
    <mergeCell ref="AH39:AN39"/>
    <mergeCell ref="AH40:AN40"/>
    <mergeCell ref="AH34:AN34"/>
  </mergeCells>
  <conditionalFormatting sqref="K10">
    <cfRule type="cellIs" dxfId="609" priority="1093" stopIfTrue="1" operator="notEqual">
      <formula>1</formula>
    </cfRule>
    <cfRule type="cellIs" dxfId="608" priority="1094" stopIfTrue="1" operator="equal">
      <formula>1</formula>
    </cfRule>
  </conditionalFormatting>
  <conditionalFormatting sqref="T63">
    <cfRule type="containsBlanks" dxfId="607" priority="822" stopIfTrue="1">
      <formula>LEN(TRIM(T63))=0</formula>
    </cfRule>
    <cfRule type="cellIs" dxfId="606" priority="823" stopIfTrue="1" operator="lessThan">
      <formula>19.999</formula>
    </cfRule>
    <cfRule type="cellIs" dxfId="605" priority="824" stopIfTrue="1" operator="lessThan">
      <formula>39.999</formula>
    </cfRule>
    <cfRule type="cellIs" dxfId="604" priority="825" stopIfTrue="1" operator="lessThan">
      <formula>59.999</formula>
    </cfRule>
    <cfRule type="cellIs" dxfId="603" priority="826" stopIfTrue="1" operator="lessThan">
      <formula>79.999</formula>
    </cfRule>
    <cfRule type="cellIs" dxfId="602" priority="827" stopIfTrue="1" operator="lessThan">
      <formula>89.999</formula>
    </cfRule>
    <cfRule type="cellIs" dxfId="601" priority="828" stopIfTrue="1" operator="between">
      <formula>90</formula>
      <formula>100</formula>
    </cfRule>
  </conditionalFormatting>
  <conditionalFormatting sqref="T62">
    <cfRule type="containsBlanks" dxfId="600" priority="591" stopIfTrue="1">
      <formula>LEN(TRIM(T62))=0</formula>
    </cfRule>
    <cfRule type="cellIs" dxfId="599" priority="592" stopIfTrue="1" operator="lessThan">
      <formula>19.999</formula>
    </cfRule>
    <cfRule type="cellIs" dxfId="598" priority="593" stopIfTrue="1" operator="lessThan">
      <formula>39.999</formula>
    </cfRule>
    <cfRule type="cellIs" dxfId="597" priority="594" stopIfTrue="1" operator="lessThan">
      <formula>59.999</formula>
    </cfRule>
    <cfRule type="cellIs" dxfId="596" priority="595" stopIfTrue="1" operator="lessThan">
      <formula>79.999</formula>
    </cfRule>
    <cfRule type="cellIs" dxfId="595" priority="596" stopIfTrue="1" operator="lessThan">
      <formula>89.999</formula>
    </cfRule>
    <cfRule type="cellIs" dxfId="594" priority="597" stopIfTrue="1" operator="between">
      <formula>90</formula>
      <formula>100</formula>
    </cfRule>
  </conditionalFormatting>
  <conditionalFormatting sqref="J10">
    <cfRule type="cellIs" dxfId="593" priority="474" stopIfTrue="1" operator="notEqual">
      <formula>1</formula>
    </cfRule>
    <cfRule type="cellIs" dxfId="592" priority="475" stopIfTrue="1" operator="equal">
      <formula>1</formula>
    </cfRule>
  </conditionalFormatting>
  <conditionalFormatting sqref="J16">
    <cfRule type="cellIs" dxfId="591" priority="194" stopIfTrue="1" operator="notEqual">
      <formula>1</formula>
    </cfRule>
    <cfRule type="cellIs" dxfId="590" priority="195" stopIfTrue="1" operator="equal">
      <formula>1</formula>
    </cfRule>
  </conditionalFormatting>
  <conditionalFormatting sqref="J17">
    <cfRule type="cellIs" dxfId="589" priority="192" stopIfTrue="1" operator="notEqual">
      <formula>1</formula>
    </cfRule>
    <cfRule type="cellIs" dxfId="588" priority="193" stopIfTrue="1" operator="equal">
      <formula>1</formula>
    </cfRule>
  </conditionalFormatting>
  <conditionalFormatting sqref="J26">
    <cfRule type="cellIs" dxfId="587" priority="190" stopIfTrue="1" operator="notEqual">
      <formula>1</formula>
    </cfRule>
    <cfRule type="cellIs" dxfId="586" priority="191" stopIfTrue="1" operator="equal">
      <formula>1</formula>
    </cfRule>
  </conditionalFormatting>
  <conditionalFormatting sqref="J34">
    <cfRule type="cellIs" dxfId="585" priority="188" stopIfTrue="1" operator="notEqual">
      <formula>1</formula>
    </cfRule>
    <cfRule type="cellIs" dxfId="584" priority="189" stopIfTrue="1" operator="equal">
      <formula>1</formula>
    </cfRule>
  </conditionalFormatting>
  <conditionalFormatting sqref="J41">
    <cfRule type="cellIs" dxfId="583" priority="186" stopIfTrue="1" operator="notEqual">
      <formula>1</formula>
    </cfRule>
    <cfRule type="cellIs" dxfId="582" priority="187" stopIfTrue="1" operator="equal">
      <formula>1</formula>
    </cfRule>
  </conditionalFormatting>
  <conditionalFormatting sqref="J48">
    <cfRule type="cellIs" dxfId="581" priority="184" stopIfTrue="1" operator="notEqual">
      <formula>1</formula>
    </cfRule>
    <cfRule type="cellIs" dxfId="580" priority="185" stopIfTrue="1" operator="equal">
      <formula>1</formula>
    </cfRule>
  </conditionalFormatting>
  <conditionalFormatting sqref="K11">
    <cfRule type="cellIs" dxfId="579" priority="182" stopIfTrue="1" operator="notEqual">
      <formula>1</formula>
    </cfRule>
    <cfRule type="cellIs" dxfId="578" priority="183" stopIfTrue="1" operator="equal">
      <formula>1</formula>
    </cfRule>
  </conditionalFormatting>
  <conditionalFormatting sqref="K16">
    <cfRule type="cellIs" dxfId="577" priority="180" stopIfTrue="1" operator="notEqual">
      <formula>1</formula>
    </cfRule>
    <cfRule type="cellIs" dxfId="576" priority="181" stopIfTrue="1" operator="equal">
      <formula>1</formula>
    </cfRule>
  </conditionalFormatting>
  <conditionalFormatting sqref="K17">
    <cfRule type="cellIs" dxfId="575" priority="178" stopIfTrue="1" operator="notEqual">
      <formula>1</formula>
    </cfRule>
    <cfRule type="cellIs" dxfId="574" priority="179" stopIfTrue="1" operator="equal">
      <formula>1</formula>
    </cfRule>
  </conditionalFormatting>
  <conditionalFormatting sqref="K25">
    <cfRule type="cellIs" dxfId="573" priority="176" stopIfTrue="1" operator="notEqual">
      <formula>1</formula>
    </cfRule>
    <cfRule type="cellIs" dxfId="572" priority="177" stopIfTrue="1" operator="equal">
      <formula>1</formula>
    </cfRule>
  </conditionalFormatting>
  <conditionalFormatting sqref="K18">
    <cfRule type="cellIs" dxfId="571" priority="174" stopIfTrue="1" operator="notEqual">
      <formula>1</formula>
    </cfRule>
    <cfRule type="cellIs" dxfId="570" priority="175" stopIfTrue="1" operator="equal">
      <formula>1</formula>
    </cfRule>
  </conditionalFormatting>
  <conditionalFormatting sqref="K19">
    <cfRule type="cellIs" dxfId="569" priority="172" stopIfTrue="1" operator="notEqual">
      <formula>1</formula>
    </cfRule>
    <cfRule type="cellIs" dxfId="568" priority="173" stopIfTrue="1" operator="equal">
      <formula>1</formula>
    </cfRule>
  </conditionalFormatting>
  <conditionalFormatting sqref="K20">
    <cfRule type="cellIs" dxfId="567" priority="170" stopIfTrue="1" operator="notEqual">
      <formula>1</formula>
    </cfRule>
    <cfRule type="cellIs" dxfId="566" priority="171" stopIfTrue="1" operator="equal">
      <formula>1</formula>
    </cfRule>
  </conditionalFormatting>
  <conditionalFormatting sqref="K21">
    <cfRule type="cellIs" dxfId="565" priority="168" stopIfTrue="1" operator="notEqual">
      <formula>1</formula>
    </cfRule>
    <cfRule type="cellIs" dxfId="564" priority="169" stopIfTrue="1" operator="equal">
      <formula>1</formula>
    </cfRule>
  </conditionalFormatting>
  <conditionalFormatting sqref="K22">
    <cfRule type="cellIs" dxfId="563" priority="166" stopIfTrue="1" operator="notEqual">
      <formula>1</formula>
    </cfRule>
    <cfRule type="cellIs" dxfId="562" priority="167" stopIfTrue="1" operator="equal">
      <formula>1</formula>
    </cfRule>
  </conditionalFormatting>
  <conditionalFormatting sqref="K23">
    <cfRule type="cellIs" dxfId="561" priority="164" stopIfTrue="1" operator="notEqual">
      <formula>1</formula>
    </cfRule>
    <cfRule type="cellIs" dxfId="560" priority="165" stopIfTrue="1" operator="equal">
      <formula>1</formula>
    </cfRule>
  </conditionalFormatting>
  <conditionalFormatting sqref="K24">
    <cfRule type="cellIs" dxfId="559" priority="162" stopIfTrue="1" operator="notEqual">
      <formula>1</formula>
    </cfRule>
    <cfRule type="cellIs" dxfId="558" priority="163" stopIfTrue="1" operator="equal">
      <formula>1</formula>
    </cfRule>
  </conditionalFormatting>
  <conditionalFormatting sqref="K26">
    <cfRule type="cellIs" dxfId="557" priority="160" stopIfTrue="1" operator="notEqual">
      <formula>1</formula>
    </cfRule>
    <cfRule type="cellIs" dxfId="556" priority="161" stopIfTrue="1" operator="equal">
      <formula>1</formula>
    </cfRule>
  </conditionalFormatting>
  <conditionalFormatting sqref="K27">
    <cfRule type="cellIs" dxfId="555" priority="158" stopIfTrue="1" operator="notEqual">
      <formula>1</formula>
    </cfRule>
    <cfRule type="cellIs" dxfId="554" priority="159" stopIfTrue="1" operator="equal">
      <formula>1</formula>
    </cfRule>
  </conditionalFormatting>
  <conditionalFormatting sqref="K28">
    <cfRule type="cellIs" dxfId="553" priority="156" stopIfTrue="1" operator="notEqual">
      <formula>1</formula>
    </cfRule>
    <cfRule type="cellIs" dxfId="552" priority="157" stopIfTrue="1" operator="equal">
      <formula>1</formula>
    </cfRule>
  </conditionalFormatting>
  <conditionalFormatting sqref="K29">
    <cfRule type="cellIs" dxfId="551" priority="154" stopIfTrue="1" operator="notEqual">
      <formula>1</formula>
    </cfRule>
    <cfRule type="cellIs" dxfId="550" priority="155" stopIfTrue="1" operator="equal">
      <formula>1</formula>
    </cfRule>
  </conditionalFormatting>
  <conditionalFormatting sqref="K30">
    <cfRule type="cellIs" dxfId="549" priority="152" stopIfTrue="1" operator="notEqual">
      <formula>1</formula>
    </cfRule>
    <cfRule type="cellIs" dxfId="548" priority="153" stopIfTrue="1" operator="equal">
      <formula>1</formula>
    </cfRule>
  </conditionalFormatting>
  <conditionalFormatting sqref="K31">
    <cfRule type="cellIs" dxfId="547" priority="150" stopIfTrue="1" operator="notEqual">
      <formula>1</formula>
    </cfRule>
    <cfRule type="cellIs" dxfId="546" priority="151" stopIfTrue="1" operator="equal">
      <formula>1</formula>
    </cfRule>
  </conditionalFormatting>
  <conditionalFormatting sqref="K32">
    <cfRule type="cellIs" dxfId="545" priority="148" stopIfTrue="1" operator="notEqual">
      <formula>1</formula>
    </cfRule>
    <cfRule type="cellIs" dxfId="544" priority="149" stopIfTrue="1" operator="equal">
      <formula>1</formula>
    </cfRule>
  </conditionalFormatting>
  <conditionalFormatting sqref="K33">
    <cfRule type="cellIs" dxfId="543" priority="146" stopIfTrue="1" operator="notEqual">
      <formula>1</formula>
    </cfRule>
    <cfRule type="cellIs" dxfId="542" priority="147" stopIfTrue="1" operator="equal">
      <formula>1</formula>
    </cfRule>
  </conditionalFormatting>
  <conditionalFormatting sqref="K34">
    <cfRule type="cellIs" dxfId="541" priority="144" stopIfTrue="1" operator="notEqual">
      <formula>1</formula>
    </cfRule>
    <cfRule type="cellIs" dxfId="540" priority="145" stopIfTrue="1" operator="equal">
      <formula>1</formula>
    </cfRule>
  </conditionalFormatting>
  <conditionalFormatting sqref="K35">
    <cfRule type="cellIs" dxfId="539" priority="142" stopIfTrue="1" operator="notEqual">
      <formula>1</formula>
    </cfRule>
    <cfRule type="cellIs" dxfId="538" priority="143" stopIfTrue="1" operator="equal">
      <formula>1</formula>
    </cfRule>
  </conditionalFormatting>
  <conditionalFormatting sqref="K36">
    <cfRule type="cellIs" dxfId="537" priority="140" stopIfTrue="1" operator="notEqual">
      <formula>1</formula>
    </cfRule>
    <cfRule type="cellIs" dxfId="536" priority="141" stopIfTrue="1" operator="equal">
      <formula>1</formula>
    </cfRule>
  </conditionalFormatting>
  <conditionalFormatting sqref="K37">
    <cfRule type="cellIs" dxfId="535" priority="138" stopIfTrue="1" operator="notEqual">
      <formula>1</formula>
    </cfRule>
    <cfRule type="cellIs" dxfId="534" priority="139" stopIfTrue="1" operator="equal">
      <formula>1</formula>
    </cfRule>
  </conditionalFormatting>
  <conditionalFormatting sqref="K38">
    <cfRule type="cellIs" dxfId="533" priority="136" stopIfTrue="1" operator="notEqual">
      <formula>1</formula>
    </cfRule>
    <cfRule type="cellIs" dxfId="532" priority="137" stopIfTrue="1" operator="equal">
      <formula>1</formula>
    </cfRule>
  </conditionalFormatting>
  <conditionalFormatting sqref="K39">
    <cfRule type="cellIs" dxfId="531" priority="134" stopIfTrue="1" operator="notEqual">
      <formula>1</formula>
    </cfRule>
    <cfRule type="cellIs" dxfId="530" priority="135" stopIfTrue="1" operator="equal">
      <formula>1</formula>
    </cfRule>
  </conditionalFormatting>
  <conditionalFormatting sqref="K40">
    <cfRule type="cellIs" dxfId="529" priority="132" stopIfTrue="1" operator="notEqual">
      <formula>1</formula>
    </cfRule>
    <cfRule type="cellIs" dxfId="528" priority="133" stopIfTrue="1" operator="equal">
      <formula>1</formula>
    </cfRule>
  </conditionalFormatting>
  <conditionalFormatting sqref="K41">
    <cfRule type="cellIs" dxfId="527" priority="130" stopIfTrue="1" operator="notEqual">
      <formula>1</formula>
    </cfRule>
    <cfRule type="cellIs" dxfId="526" priority="131" stopIfTrue="1" operator="equal">
      <formula>1</formula>
    </cfRule>
  </conditionalFormatting>
  <conditionalFormatting sqref="K42">
    <cfRule type="cellIs" dxfId="525" priority="128" stopIfTrue="1" operator="notEqual">
      <formula>1</formula>
    </cfRule>
    <cfRule type="cellIs" dxfId="524" priority="129" stopIfTrue="1" operator="equal">
      <formula>1</formula>
    </cfRule>
  </conditionalFormatting>
  <conditionalFormatting sqref="K43">
    <cfRule type="cellIs" dxfId="523" priority="126" stopIfTrue="1" operator="notEqual">
      <formula>1</formula>
    </cfRule>
    <cfRule type="cellIs" dxfId="522" priority="127" stopIfTrue="1" operator="equal">
      <formula>1</formula>
    </cfRule>
  </conditionalFormatting>
  <conditionalFormatting sqref="K44">
    <cfRule type="cellIs" dxfId="521" priority="124" stopIfTrue="1" operator="notEqual">
      <formula>1</formula>
    </cfRule>
    <cfRule type="cellIs" dxfId="520" priority="125" stopIfTrue="1" operator="equal">
      <formula>1</formula>
    </cfRule>
  </conditionalFormatting>
  <conditionalFormatting sqref="K45">
    <cfRule type="cellIs" dxfId="519" priority="122" stopIfTrue="1" operator="notEqual">
      <formula>1</formula>
    </cfRule>
    <cfRule type="cellIs" dxfId="518" priority="123" stopIfTrue="1" operator="equal">
      <formula>1</formula>
    </cfRule>
  </conditionalFormatting>
  <conditionalFormatting sqref="K46">
    <cfRule type="cellIs" dxfId="517" priority="120" stopIfTrue="1" operator="notEqual">
      <formula>1</formula>
    </cfRule>
    <cfRule type="cellIs" dxfId="516" priority="121" stopIfTrue="1" operator="equal">
      <formula>1</formula>
    </cfRule>
  </conditionalFormatting>
  <conditionalFormatting sqref="K48">
    <cfRule type="cellIs" dxfId="515" priority="118" stopIfTrue="1" operator="notEqual">
      <formula>1</formula>
    </cfRule>
    <cfRule type="cellIs" dxfId="514" priority="119" stopIfTrue="1" operator="equal">
      <formula>1</formula>
    </cfRule>
  </conditionalFormatting>
  <conditionalFormatting sqref="K49">
    <cfRule type="cellIs" dxfId="513" priority="116" stopIfTrue="1" operator="notEqual">
      <formula>1</formula>
    </cfRule>
    <cfRule type="cellIs" dxfId="512" priority="117" stopIfTrue="1" operator="equal">
      <formula>1</formula>
    </cfRule>
  </conditionalFormatting>
  <conditionalFormatting sqref="K50">
    <cfRule type="cellIs" dxfId="511" priority="114" stopIfTrue="1" operator="notEqual">
      <formula>1</formula>
    </cfRule>
    <cfRule type="cellIs" dxfId="510" priority="115" stopIfTrue="1" operator="equal">
      <formula>1</formula>
    </cfRule>
  </conditionalFormatting>
  <conditionalFormatting sqref="K51">
    <cfRule type="cellIs" dxfId="509" priority="112" stopIfTrue="1" operator="notEqual">
      <formula>1</formula>
    </cfRule>
    <cfRule type="cellIs" dxfId="508" priority="113" stopIfTrue="1" operator="equal">
      <formula>1</formula>
    </cfRule>
  </conditionalFormatting>
  <conditionalFormatting sqref="K52">
    <cfRule type="cellIs" dxfId="507" priority="110" stopIfTrue="1" operator="notEqual">
      <formula>1</formula>
    </cfRule>
    <cfRule type="cellIs" dxfId="506" priority="111" stopIfTrue="1" operator="equal">
      <formula>1</formula>
    </cfRule>
  </conditionalFormatting>
  <conditionalFormatting sqref="X10">
    <cfRule type="expression" dxfId="505" priority="1191" stopIfTrue="1">
      <formula>#REF!=0</formula>
    </cfRule>
  </conditionalFormatting>
  <conditionalFormatting sqref="X11">
    <cfRule type="expression" dxfId="504" priority="1192" stopIfTrue="1">
      <formula>#REF!=0</formula>
    </cfRule>
  </conditionalFormatting>
  <conditionalFormatting sqref="X16">
    <cfRule type="expression" dxfId="503" priority="1193" stopIfTrue="1">
      <formula>#REF!=0</formula>
    </cfRule>
  </conditionalFormatting>
  <conditionalFormatting sqref="X17">
    <cfRule type="expression" dxfId="502" priority="1194" stopIfTrue="1">
      <formula>#REF!=0</formula>
    </cfRule>
  </conditionalFormatting>
  <conditionalFormatting sqref="X25">
    <cfRule type="expression" dxfId="501" priority="1195" stopIfTrue="1">
      <formula>#REF!=0</formula>
    </cfRule>
  </conditionalFormatting>
  <conditionalFormatting sqref="X18">
    <cfRule type="expression" dxfId="500" priority="1196" stopIfTrue="1">
      <formula>#REF!=0</formula>
    </cfRule>
  </conditionalFormatting>
  <conditionalFormatting sqref="X19">
    <cfRule type="expression" dxfId="499" priority="1197" stopIfTrue="1">
      <formula>#REF!=0</formula>
    </cfRule>
  </conditionalFormatting>
  <conditionalFormatting sqref="X20">
    <cfRule type="expression" dxfId="498" priority="1198" stopIfTrue="1">
      <formula>#REF!=0</formula>
    </cfRule>
  </conditionalFormatting>
  <conditionalFormatting sqref="X21">
    <cfRule type="expression" dxfId="497" priority="1199" stopIfTrue="1">
      <formula>#REF!=0</formula>
    </cfRule>
  </conditionalFormatting>
  <conditionalFormatting sqref="X22">
    <cfRule type="expression" dxfId="496" priority="1200" stopIfTrue="1">
      <formula>#REF!=0</formula>
    </cfRule>
  </conditionalFormatting>
  <conditionalFormatting sqref="X23">
    <cfRule type="expression" dxfId="495" priority="1201" stopIfTrue="1">
      <formula>#REF!=0</formula>
    </cfRule>
  </conditionalFormatting>
  <conditionalFormatting sqref="X24">
    <cfRule type="expression" dxfId="494" priority="1202" stopIfTrue="1">
      <formula>#REF!=0</formula>
    </cfRule>
  </conditionalFormatting>
  <conditionalFormatting sqref="X26">
    <cfRule type="expression" dxfId="493" priority="1203" stopIfTrue="1">
      <formula>#REF!=0</formula>
    </cfRule>
  </conditionalFormatting>
  <conditionalFormatting sqref="X27">
    <cfRule type="expression" dxfId="492" priority="1204" stopIfTrue="1">
      <formula>#REF!=0</formula>
    </cfRule>
  </conditionalFormatting>
  <conditionalFormatting sqref="X28">
    <cfRule type="expression" dxfId="491" priority="1205" stopIfTrue="1">
      <formula>#REF!=0</formula>
    </cfRule>
  </conditionalFormatting>
  <conditionalFormatting sqref="X29">
    <cfRule type="expression" dxfId="490" priority="1206" stopIfTrue="1">
      <formula>#REF!=0</formula>
    </cfRule>
  </conditionalFormatting>
  <conditionalFormatting sqref="X30">
    <cfRule type="expression" dxfId="489" priority="1207" stopIfTrue="1">
      <formula>#REF!=0</formula>
    </cfRule>
  </conditionalFormatting>
  <conditionalFormatting sqref="X31">
    <cfRule type="expression" dxfId="488" priority="1208" stopIfTrue="1">
      <formula>#REF!=0</formula>
    </cfRule>
  </conditionalFormatting>
  <conditionalFormatting sqref="X32">
    <cfRule type="expression" dxfId="487" priority="1209" stopIfTrue="1">
      <formula>#REF!=0</formula>
    </cfRule>
  </conditionalFormatting>
  <conditionalFormatting sqref="X33">
    <cfRule type="expression" dxfId="486" priority="1210" stopIfTrue="1">
      <formula>#REF!=0</formula>
    </cfRule>
  </conditionalFormatting>
  <conditionalFormatting sqref="X34">
    <cfRule type="expression" dxfId="485" priority="1211" stopIfTrue="1">
      <formula>#REF!=0</formula>
    </cfRule>
  </conditionalFormatting>
  <conditionalFormatting sqref="X35">
    <cfRule type="expression" dxfId="484" priority="1212" stopIfTrue="1">
      <formula>#REF!=0</formula>
    </cfRule>
  </conditionalFormatting>
  <conditionalFormatting sqref="X36">
    <cfRule type="expression" dxfId="483" priority="1213" stopIfTrue="1">
      <formula>#REF!=0</formula>
    </cfRule>
  </conditionalFormatting>
  <conditionalFormatting sqref="X37">
    <cfRule type="expression" dxfId="482" priority="1214" stopIfTrue="1">
      <formula>#REF!=0</formula>
    </cfRule>
  </conditionalFormatting>
  <conditionalFormatting sqref="X38">
    <cfRule type="expression" dxfId="481" priority="1215" stopIfTrue="1">
      <formula>#REF!=0</formula>
    </cfRule>
  </conditionalFormatting>
  <conditionalFormatting sqref="X39">
    <cfRule type="expression" dxfId="480" priority="1216" stopIfTrue="1">
      <formula>#REF!=0</formula>
    </cfRule>
  </conditionalFormatting>
  <conditionalFormatting sqref="X40">
    <cfRule type="expression" dxfId="479" priority="1217" stopIfTrue="1">
      <formula>#REF!=0</formula>
    </cfRule>
  </conditionalFormatting>
  <conditionalFormatting sqref="X41">
    <cfRule type="expression" dxfId="478" priority="1218" stopIfTrue="1">
      <formula>#REF!=0</formula>
    </cfRule>
  </conditionalFormatting>
  <conditionalFormatting sqref="X42">
    <cfRule type="expression" dxfId="477" priority="1219" stopIfTrue="1">
      <formula>#REF!=0</formula>
    </cfRule>
  </conditionalFormatting>
  <conditionalFormatting sqref="X43">
    <cfRule type="expression" dxfId="476" priority="1220" stopIfTrue="1">
      <formula>#REF!=0</formula>
    </cfRule>
  </conditionalFormatting>
  <conditionalFormatting sqref="X44">
    <cfRule type="expression" dxfId="475" priority="1221" stopIfTrue="1">
      <formula>#REF!=0</formula>
    </cfRule>
  </conditionalFormatting>
  <conditionalFormatting sqref="X45">
    <cfRule type="expression" dxfId="474" priority="1222" stopIfTrue="1">
      <formula>#REF!=0</formula>
    </cfRule>
  </conditionalFormatting>
  <conditionalFormatting sqref="X46">
    <cfRule type="expression" dxfId="473" priority="1223" stopIfTrue="1">
      <formula>#REF!=0</formula>
    </cfRule>
  </conditionalFormatting>
  <conditionalFormatting sqref="X48">
    <cfRule type="expression" dxfId="472" priority="1224" stopIfTrue="1">
      <formula>#REF!=0</formula>
    </cfRule>
  </conditionalFormatting>
  <conditionalFormatting sqref="X49">
    <cfRule type="expression" dxfId="471" priority="1225" stopIfTrue="1">
      <formula>#REF!=0</formula>
    </cfRule>
  </conditionalFormatting>
  <conditionalFormatting sqref="X50">
    <cfRule type="expression" dxfId="470" priority="1226" stopIfTrue="1">
      <formula>#REF!=0</formula>
    </cfRule>
  </conditionalFormatting>
  <conditionalFormatting sqref="X51">
    <cfRule type="expression" dxfId="469" priority="1227" stopIfTrue="1">
      <formula>#REF!=0</formula>
    </cfRule>
  </conditionalFormatting>
  <conditionalFormatting sqref="X52">
    <cfRule type="expression" dxfId="468" priority="1228" stopIfTrue="1">
      <formula>#REF!=0</formula>
    </cfRule>
  </conditionalFormatting>
  <pageMargins left="0.7" right="0.7" top="0.75" bottom="0.75" header="0.3" footer="0.3"/>
  <pageSetup paperSize="9" scale="46" orientation="landscape" r:id="rId1"/>
  <colBreaks count="1" manualBreakCount="1">
    <brk id="33" max="1048575" man="1"/>
  </colBreaks>
  <ignoredErrors>
    <ignoredError sqref="T10:T60" formulaRange="1"/>
  </ignoredErrors>
  <drawing r:id="rId2"/>
  <legacyDrawing r:id="rId3"/>
  <mc:AlternateContent xmlns:mc="http://schemas.openxmlformats.org/markup-compatibility/2006">
    <mc:Choice Requires="x14">
      <controls>
        <mc:AlternateContent xmlns:mc="http://schemas.openxmlformats.org/markup-compatibility/2006">
          <mc:Choice Requires="x14">
            <control shapeId="1555262" r:id="rId4" name="Button 9022">
              <controlPr defaultSize="0" print="0" autoLine="0" autoPict="0" macro="[0]!ButtonOpenAll">
                <anchor moveWithCells="1" sizeWithCells="1">
                  <from>
                    <xdr:col>2</xdr:col>
                    <xdr:colOff>2762250</xdr:colOff>
                    <xdr:row>3</xdr:row>
                    <xdr:rowOff>114300</xdr:rowOff>
                  </from>
                  <to>
                    <xdr:col>2</xdr:col>
                    <xdr:colOff>3838575</xdr:colOff>
                    <xdr:row>5</xdr:row>
                    <xdr:rowOff>104775</xdr:rowOff>
                  </to>
                </anchor>
              </controlPr>
            </control>
          </mc:Choice>
        </mc:AlternateContent>
        <mc:AlternateContent xmlns:mc="http://schemas.openxmlformats.org/markup-compatibility/2006">
          <mc:Choice Requires="x14">
            <control shapeId="1613246" r:id="rId5" name="Button 9662">
              <controlPr defaultSize="0" print="0" autoLine="0" autoPict="0" macro="[0]!ButtonD5_CloseAll">
                <anchor moveWithCells="1" sizeWithCells="1">
                  <from>
                    <xdr:col>2</xdr:col>
                    <xdr:colOff>3933825</xdr:colOff>
                    <xdr:row>3</xdr:row>
                    <xdr:rowOff>104775</xdr:rowOff>
                  </from>
                  <to>
                    <xdr:col>5</xdr:col>
                    <xdr:colOff>66675</xdr:colOff>
                    <xdr:row>5</xdr:row>
                    <xdr:rowOff>95250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88555558946501"/>
  </sheetPr>
  <dimension ref="B1:AM33"/>
  <sheetViews>
    <sheetView showGridLines="0" showRowColHeaders="0" zoomScale="80" zoomScaleNormal="80" workbookViewId="0">
      <pane ySplit="8" topLeftCell="A9" activePane="bottomLeft" state="frozen"/>
      <selection pane="bottomLeft" activeCell="C6" sqref="C6:S6"/>
    </sheetView>
  </sheetViews>
  <sheetFormatPr defaultRowHeight="15" outlineLevelCol="1" x14ac:dyDescent="0.25"/>
  <cols>
    <col min="1" max="1" width="1.7109375" style="163" customWidth="1"/>
    <col min="2" max="2" width="4.85546875" style="163" customWidth="1"/>
    <col min="3" max="3" width="65.85546875" style="163" customWidth="1"/>
    <col min="4" max="4" width="2.5703125" style="163" customWidth="1" outlineLevel="1"/>
    <col min="5" max="5" width="6" style="163" customWidth="1" outlineLevel="1"/>
    <col min="6" max="6" width="2.5703125" style="163" customWidth="1" outlineLevel="1"/>
    <col min="7" max="7" width="5.28515625" style="163" customWidth="1" outlineLevel="1"/>
    <col min="8" max="8" width="4.42578125" style="163" customWidth="1"/>
    <col min="9" max="10" width="4.42578125" style="163" hidden="1" customWidth="1"/>
    <col min="11" max="12" width="4" style="163" customWidth="1"/>
    <col min="13" max="13" width="3.28515625" style="163" customWidth="1"/>
    <col min="14" max="14" width="4.42578125" style="163" customWidth="1"/>
    <col min="15" max="15" width="4.140625" style="163" customWidth="1"/>
    <col min="16" max="16" width="3.42578125" style="163" customWidth="1"/>
    <col min="17" max="17" width="3.7109375" style="163" customWidth="1"/>
    <col min="18" max="18" width="6.85546875" style="163" customWidth="1"/>
    <col min="19" max="19" width="13.28515625" style="163" customWidth="1"/>
    <col min="20" max="20" width="8.28515625" style="163" hidden="1" customWidth="1"/>
    <col min="21" max="21" width="9.7109375" style="163" hidden="1" customWidth="1"/>
    <col min="22" max="22" width="10.42578125" style="163" hidden="1" customWidth="1"/>
    <col min="23" max="23" width="9.28515625" style="163" hidden="1" customWidth="1"/>
    <col min="24" max="24" width="7.140625" style="163" customWidth="1"/>
    <col min="25" max="25" width="13.7109375" style="163" customWidth="1"/>
    <col min="26" max="26" width="19.28515625" style="163" customWidth="1"/>
    <col min="27" max="27" width="15.140625" style="163" customWidth="1"/>
    <col min="28" max="28" width="9.140625" style="163"/>
    <col min="29" max="29" width="51.7109375" style="163" customWidth="1"/>
    <col min="30" max="16384" width="9.140625" style="163"/>
  </cols>
  <sheetData>
    <row r="1" spans="2:39" ht="36.75" customHeight="1" x14ac:dyDescent="0.25">
      <c r="B1" s="185"/>
      <c r="C1" s="363" t="s">
        <v>519</v>
      </c>
      <c r="D1" s="363"/>
      <c r="E1" s="363"/>
      <c r="F1" s="363"/>
      <c r="G1" s="363"/>
      <c r="H1" s="363"/>
      <c r="I1" s="363"/>
      <c r="J1" s="363"/>
      <c r="K1" s="363"/>
      <c r="L1" s="363"/>
      <c r="M1" s="363"/>
      <c r="N1" s="363"/>
      <c r="O1" s="363"/>
      <c r="P1" s="363"/>
      <c r="Q1" s="363"/>
      <c r="R1" s="363"/>
      <c r="S1" s="363"/>
      <c r="T1" s="363"/>
      <c r="U1" s="363"/>
      <c r="V1" s="185"/>
      <c r="W1" s="185"/>
      <c r="X1" s="185"/>
    </row>
    <row r="2" spans="2:39" x14ac:dyDescent="0.25">
      <c r="B2" s="186"/>
      <c r="C2" s="367" t="s">
        <v>1679</v>
      </c>
      <c r="D2" s="367"/>
      <c r="E2" s="367"/>
      <c r="F2" s="367"/>
      <c r="G2" s="367"/>
      <c r="H2" s="367"/>
      <c r="I2" s="367"/>
      <c r="J2" s="367"/>
      <c r="K2" s="367"/>
      <c r="L2" s="367"/>
      <c r="M2" s="367"/>
      <c r="N2" s="367"/>
      <c r="O2" s="367"/>
      <c r="P2" s="367"/>
      <c r="Q2" s="367"/>
      <c r="R2" s="367"/>
      <c r="S2" s="367"/>
      <c r="T2" s="367"/>
      <c r="U2" s="367"/>
      <c r="V2" s="186"/>
      <c r="W2" s="186"/>
      <c r="X2" s="186"/>
    </row>
    <row r="3" spans="2:39" x14ac:dyDescent="0.25">
      <c r="B3" s="186"/>
      <c r="C3" s="367" t="s">
        <v>1680</v>
      </c>
      <c r="D3" s="367"/>
      <c r="E3" s="367"/>
      <c r="F3" s="367"/>
      <c r="G3" s="367"/>
      <c r="H3" s="367"/>
      <c r="I3" s="367"/>
      <c r="J3" s="367"/>
      <c r="K3" s="367"/>
      <c r="L3" s="367"/>
      <c r="M3" s="367"/>
      <c r="N3" s="367"/>
      <c r="O3" s="367"/>
      <c r="P3" s="367"/>
      <c r="Q3" s="367"/>
      <c r="R3" s="367"/>
      <c r="S3" s="367"/>
      <c r="T3" s="367"/>
      <c r="U3" s="367"/>
      <c r="V3" s="186"/>
      <c r="W3" s="186"/>
      <c r="X3" s="186"/>
    </row>
    <row r="4" spans="2:39" x14ac:dyDescent="0.25">
      <c r="B4" s="186"/>
      <c r="C4" s="162"/>
      <c r="D4" s="162"/>
      <c r="E4" s="162"/>
      <c r="F4" s="162"/>
      <c r="G4" s="162"/>
      <c r="H4" s="162"/>
      <c r="I4" s="162"/>
      <c r="J4" s="162"/>
      <c r="K4" s="162"/>
      <c r="L4" s="162"/>
      <c r="M4" s="162"/>
      <c r="N4" s="162"/>
      <c r="O4" s="162"/>
      <c r="P4" s="162"/>
      <c r="Q4" s="162"/>
      <c r="R4" s="162"/>
      <c r="S4" s="162"/>
      <c r="T4" s="162"/>
      <c r="U4" s="162"/>
      <c r="V4" s="162"/>
      <c r="W4" s="162"/>
      <c r="X4" s="162"/>
    </row>
    <row r="5" spans="2:39" s="166" customFormat="1" ht="14.25" customHeight="1" x14ac:dyDescent="0.25">
      <c r="B5" s="187"/>
      <c r="C5" s="302"/>
      <c r="D5" s="302"/>
      <c r="E5" s="302"/>
      <c r="F5" s="302"/>
      <c r="G5" s="302"/>
      <c r="H5" s="302"/>
      <c r="I5" s="366"/>
      <c r="J5" s="366"/>
      <c r="K5" s="366"/>
      <c r="L5" s="366"/>
      <c r="M5" s="366"/>
      <c r="N5" s="366"/>
      <c r="O5" s="366"/>
      <c r="P5" s="366"/>
      <c r="Q5" s="366"/>
      <c r="R5" s="366"/>
      <c r="S5" s="366"/>
      <c r="T5" s="366"/>
      <c r="U5" s="366"/>
      <c r="V5" s="366"/>
      <c r="W5" s="366"/>
      <c r="X5" s="366"/>
      <c r="Y5" s="366"/>
      <c r="Z5" s="366"/>
      <c r="AA5" s="366"/>
      <c r="AB5" s="366"/>
      <c r="AC5" s="366"/>
    </row>
    <row r="6" spans="2:39" s="166" customFormat="1" x14ac:dyDescent="0.25">
      <c r="B6" s="167"/>
      <c r="C6" s="453"/>
      <c r="D6" s="453"/>
      <c r="E6" s="453"/>
      <c r="F6" s="453"/>
      <c r="G6" s="453"/>
      <c r="H6" s="453"/>
      <c r="I6" s="453"/>
      <c r="J6" s="453"/>
      <c r="K6" s="453"/>
      <c r="L6" s="453"/>
      <c r="M6" s="453"/>
      <c r="N6" s="453"/>
      <c r="O6" s="453"/>
      <c r="P6" s="453"/>
      <c r="Q6" s="453"/>
      <c r="R6" s="453"/>
      <c r="S6" s="453"/>
      <c r="T6" s="167"/>
      <c r="U6" s="167"/>
      <c r="V6" s="167"/>
      <c r="W6" s="167"/>
      <c r="X6" s="167"/>
    </row>
    <row r="7" spans="2:39" s="166" customFormat="1" ht="37.5" customHeight="1" x14ac:dyDescent="0.25">
      <c r="B7" s="181"/>
      <c r="C7" s="356" t="s">
        <v>520</v>
      </c>
      <c r="D7" s="338"/>
      <c r="E7" s="359" t="s">
        <v>521</v>
      </c>
      <c r="F7" s="339"/>
      <c r="G7" s="359" t="s">
        <v>522</v>
      </c>
      <c r="H7" s="169"/>
      <c r="I7" s="361" t="s">
        <v>1694</v>
      </c>
      <c r="J7" s="362"/>
      <c r="K7" s="362"/>
      <c r="L7" s="362"/>
      <c r="M7" s="362"/>
      <c r="N7" s="362"/>
      <c r="O7" s="362"/>
      <c r="P7" s="362"/>
      <c r="Q7" s="362"/>
      <c r="R7" s="169"/>
      <c r="S7" s="360" t="s">
        <v>523</v>
      </c>
      <c r="T7" s="360"/>
      <c r="U7" s="360"/>
      <c r="V7" s="170"/>
      <c r="W7" s="170"/>
      <c r="X7" s="170"/>
      <c r="Y7" s="170"/>
      <c r="AG7" s="356" t="s">
        <v>524</v>
      </c>
      <c r="AH7" s="356"/>
      <c r="AI7" s="356"/>
      <c r="AJ7" s="356"/>
      <c r="AK7" s="356"/>
      <c r="AL7" s="356"/>
      <c r="AM7" s="356"/>
    </row>
    <row r="8" spans="2:39" s="166" customFormat="1" ht="80.25" customHeight="1" x14ac:dyDescent="0.25">
      <c r="B8" s="181"/>
      <c r="C8" s="356"/>
      <c r="D8" s="338"/>
      <c r="E8" s="359"/>
      <c r="F8" s="340"/>
      <c r="G8" s="359"/>
      <c r="H8" s="171"/>
      <c r="I8" s="172" t="s">
        <v>550</v>
      </c>
      <c r="J8" s="172" t="s">
        <v>551</v>
      </c>
      <c r="K8" s="192">
        <v>0</v>
      </c>
      <c r="L8" s="192">
        <v>0.2</v>
      </c>
      <c r="M8" s="192">
        <v>0.4</v>
      </c>
      <c r="N8" s="192">
        <v>0.6</v>
      </c>
      <c r="O8" s="192">
        <v>0.8</v>
      </c>
      <c r="P8" s="192">
        <v>1</v>
      </c>
      <c r="Q8" s="193" t="s">
        <v>525</v>
      </c>
      <c r="S8" s="174"/>
      <c r="T8" s="174" t="s">
        <v>552</v>
      </c>
      <c r="U8" s="173" t="s">
        <v>553</v>
      </c>
      <c r="V8" s="171"/>
      <c r="X8" s="171"/>
      <c r="AG8" s="356"/>
      <c r="AH8" s="356"/>
      <c r="AI8" s="356"/>
      <c r="AJ8" s="356"/>
      <c r="AK8" s="356"/>
      <c r="AL8" s="356"/>
      <c r="AM8" s="356"/>
    </row>
    <row r="9" spans="2:39" ht="42" customHeight="1" x14ac:dyDescent="0.25">
      <c r="D9" s="139"/>
      <c r="E9" s="139"/>
      <c r="F9" s="139"/>
      <c r="G9" s="139"/>
      <c r="J9" s="45"/>
      <c r="K9" s="45"/>
      <c r="L9" s="45"/>
      <c r="M9" s="45"/>
      <c r="N9" s="45"/>
      <c r="O9" s="46"/>
      <c r="P9" s="129"/>
      <c r="Q9" s="130"/>
      <c r="S9" s="47"/>
      <c r="T9" s="47"/>
      <c r="U9" s="46"/>
      <c r="V9" s="163" t="s">
        <v>554</v>
      </c>
      <c r="W9" s="163" t="s">
        <v>555</v>
      </c>
      <c r="Y9" s="131" t="s">
        <v>526</v>
      </c>
    </row>
    <row r="10" spans="2:39" ht="48" customHeight="1" x14ac:dyDescent="0.45">
      <c r="B10" s="301">
        <v>1</v>
      </c>
      <c r="C10" s="154" t="s">
        <v>527</v>
      </c>
      <c r="D10" s="139"/>
      <c r="E10" s="283" t="s">
        <v>528</v>
      </c>
      <c r="F10" s="139"/>
      <c r="G10" s="204"/>
      <c r="H10" s="165"/>
      <c r="I10" s="137">
        <f>SUM(K10:P10)</f>
        <v>0</v>
      </c>
      <c r="J10" s="137">
        <f t="shared" ref="J10" si="0">SUM(K10:P10)</f>
        <v>0</v>
      </c>
      <c r="K10" s="135"/>
      <c r="L10" s="135"/>
      <c r="M10" s="135"/>
      <c r="N10" s="135"/>
      <c r="O10" s="136"/>
      <c r="P10" s="197"/>
      <c r="Q10" s="136"/>
      <c r="S10" s="138" t="str">
        <f>IF(SUM(K10:P10)=1,((K10*0)+(L10*20)+(M10*40)+(N10*60)+(O10*80)+(P10*100)),"")</f>
        <v/>
      </c>
      <c r="T10" s="160" t="e">
        <f>1/$I$19</f>
        <v>#DIV/0!</v>
      </c>
      <c r="U10" s="140" t="e">
        <f t="shared" ref="U10" si="1">1/$J$19</f>
        <v>#DIV/0!</v>
      </c>
      <c r="V10" s="152" t="e">
        <f>IF(Q10=1,0,S10*T10)</f>
        <v>#VALUE!</v>
      </c>
      <c r="W10" s="48" t="e">
        <f>IF(Q10=1,0,S10*U10)</f>
        <v>#VALUE!</v>
      </c>
      <c r="Y10" s="355"/>
      <c r="Z10" s="355"/>
      <c r="AG10" s="358" t="s">
        <v>1681</v>
      </c>
      <c r="AH10" s="358"/>
      <c r="AI10" s="358"/>
      <c r="AJ10" s="358"/>
      <c r="AK10" s="358"/>
      <c r="AL10" s="358"/>
      <c r="AM10" s="358"/>
    </row>
    <row r="11" spans="2:39" ht="47.25" customHeight="1" x14ac:dyDescent="0.25">
      <c r="B11" s="301" t="s">
        <v>529</v>
      </c>
      <c r="C11" s="158" t="s">
        <v>530</v>
      </c>
      <c r="D11" s="189"/>
      <c r="E11" s="279" t="s">
        <v>531</v>
      </c>
      <c r="F11" s="279"/>
      <c r="G11" s="279"/>
      <c r="H11" s="165"/>
      <c r="I11" s="165"/>
      <c r="J11" s="137">
        <f t="shared" ref="J11" si="2">SUM(K11:P11)</f>
        <v>0</v>
      </c>
      <c r="K11" s="135"/>
      <c r="L11" s="135"/>
      <c r="M11" s="135"/>
      <c r="N11" s="135"/>
      <c r="O11" s="136"/>
      <c r="P11" s="135"/>
      <c r="Q11" s="136"/>
      <c r="S11" s="138" t="str">
        <f>IF(SUM(K11:P11)=1,((K11*0)+(L11*20)+(M11*40)+(N11*60)+(O11*80)+(P11*100)),"")</f>
        <v/>
      </c>
      <c r="T11" s="160"/>
      <c r="U11" s="140" t="e">
        <f t="shared" ref="U11" si="3">1/$J$19</f>
        <v>#DIV/0!</v>
      </c>
      <c r="V11" s="152"/>
      <c r="W11" s="48" t="e">
        <f>IF(Q11=1,0,S11*U11)</f>
        <v>#VALUE!</v>
      </c>
      <c r="Y11" s="355"/>
      <c r="Z11" s="355"/>
      <c r="AF11" s="308"/>
      <c r="AG11" s="357" t="s">
        <v>1682</v>
      </c>
      <c r="AH11" s="357"/>
      <c r="AI11" s="357"/>
      <c r="AJ11" s="357"/>
      <c r="AK11" s="357"/>
      <c r="AL11" s="357"/>
      <c r="AM11" s="357"/>
    </row>
    <row r="12" spans="2:39" ht="49.5" customHeight="1" x14ac:dyDescent="0.45">
      <c r="B12" s="301">
        <v>2</v>
      </c>
      <c r="C12" s="154" t="s">
        <v>532</v>
      </c>
      <c r="D12" s="139"/>
      <c r="E12" s="283" t="s">
        <v>533</v>
      </c>
      <c r="F12" s="139"/>
      <c r="G12" s="204"/>
      <c r="H12" s="165"/>
      <c r="I12" s="137">
        <f>SUM(K12:P12)</f>
        <v>0</v>
      </c>
      <c r="J12" s="137">
        <f t="shared" ref="J12:J17" si="4">SUM(K12:P12)</f>
        <v>0</v>
      </c>
      <c r="K12" s="135"/>
      <c r="L12" s="135"/>
      <c r="M12" s="135"/>
      <c r="N12" s="135"/>
      <c r="O12" s="136"/>
      <c r="P12" s="135"/>
      <c r="Q12" s="136"/>
      <c r="S12" s="138" t="str">
        <f t="shared" ref="S12" si="5">IF(SUM(K12:P12)=1,((K12*0)+(L12*20)+(M12*40)+(N12*60)+(O12*80)+(P12*100)),"")</f>
        <v/>
      </c>
      <c r="T12" s="160" t="e">
        <f>1/$I$19</f>
        <v>#DIV/0!</v>
      </c>
      <c r="U12" s="140" t="e">
        <f t="shared" ref="U12:U17" si="6">1/$J$19</f>
        <v>#DIV/0!</v>
      </c>
      <c r="V12" s="152" t="e">
        <f>IF(Q12=1,0,S12*T12)</f>
        <v>#VALUE!</v>
      </c>
      <c r="W12" s="48" t="e">
        <f t="shared" ref="W12" si="7">IF(Q12=1,0,S12*U12)</f>
        <v>#VALUE!</v>
      </c>
      <c r="Y12" s="355"/>
      <c r="Z12" s="355"/>
      <c r="AG12" s="358" t="s">
        <v>1683</v>
      </c>
      <c r="AH12" s="358"/>
      <c r="AI12" s="358"/>
      <c r="AJ12" s="358"/>
      <c r="AK12" s="358"/>
      <c r="AL12" s="358"/>
      <c r="AM12" s="358"/>
    </row>
    <row r="13" spans="2:39" ht="48" customHeight="1" collapsed="1" x14ac:dyDescent="0.45">
      <c r="B13" s="301" t="s">
        <v>534</v>
      </c>
      <c r="C13" s="155" t="s">
        <v>535</v>
      </c>
      <c r="D13" s="139"/>
      <c r="E13" s="283" t="s">
        <v>536</v>
      </c>
      <c r="F13" s="139"/>
      <c r="G13" s="204"/>
      <c r="H13" s="165"/>
      <c r="I13" s="165"/>
      <c r="J13" s="137">
        <f t="shared" si="4"/>
        <v>0</v>
      </c>
      <c r="K13" s="135"/>
      <c r="L13" s="135"/>
      <c r="M13" s="135"/>
      <c r="N13" s="135"/>
      <c r="O13" s="136"/>
      <c r="P13" s="135"/>
      <c r="Q13" s="136"/>
      <c r="S13" s="138" t="str">
        <f>IF(SUM(K13:P13)=1,((K13*0)+(L13*20)+(M13*40)+(N13*60)+(O13*80)+(P13*100)),"")</f>
        <v/>
      </c>
      <c r="T13" s="160"/>
      <c r="U13" s="140" t="e">
        <f t="shared" si="6"/>
        <v>#DIV/0!</v>
      </c>
      <c r="V13" s="152"/>
      <c r="W13" s="48" t="e">
        <f>IF(Q13=1,0,S13*U13)</f>
        <v>#VALUE!</v>
      </c>
      <c r="Y13" s="355"/>
      <c r="Z13" s="355"/>
      <c r="AG13" s="358" t="s">
        <v>1684</v>
      </c>
      <c r="AH13" s="358"/>
      <c r="AI13" s="358"/>
      <c r="AJ13" s="358"/>
      <c r="AK13" s="358"/>
      <c r="AL13" s="358"/>
      <c r="AM13" s="358"/>
    </row>
    <row r="14" spans="2:39" ht="49.5" customHeight="1" collapsed="1" x14ac:dyDescent="0.25">
      <c r="B14" s="301" t="s">
        <v>537</v>
      </c>
      <c r="C14" s="156" t="s">
        <v>538</v>
      </c>
      <c r="D14" s="128"/>
      <c r="E14" s="283" t="s">
        <v>539</v>
      </c>
      <c r="F14" s="128"/>
      <c r="G14" s="205"/>
      <c r="H14" s="165"/>
      <c r="I14" s="165"/>
      <c r="J14" s="137">
        <f t="shared" si="4"/>
        <v>0</v>
      </c>
      <c r="K14" s="135"/>
      <c r="L14" s="135"/>
      <c r="M14" s="135"/>
      <c r="N14" s="135"/>
      <c r="O14" s="136"/>
      <c r="P14" s="135"/>
      <c r="Q14" s="136"/>
      <c r="S14" s="138" t="str">
        <f>IF(SUM(K14:P14)=1,((K14*0)+(L14*20)+(M14*40)+(N14*60)+(O14*80)+(P14*100)),"")</f>
        <v/>
      </c>
      <c r="T14" s="160"/>
      <c r="U14" s="140" t="e">
        <f t="shared" si="6"/>
        <v>#DIV/0!</v>
      </c>
      <c r="V14" s="152"/>
      <c r="W14" s="48" t="e">
        <f>IF(Q14=1,0,S14*U14)</f>
        <v>#VALUE!</v>
      </c>
      <c r="Y14" s="355"/>
      <c r="Z14" s="355"/>
      <c r="AG14" s="358" t="s">
        <v>1685</v>
      </c>
      <c r="AH14" s="358"/>
      <c r="AI14" s="358"/>
      <c r="AJ14" s="358"/>
      <c r="AK14" s="358"/>
      <c r="AL14" s="358"/>
      <c r="AM14" s="358"/>
    </row>
    <row r="15" spans="2:39" ht="49.5" customHeight="1" x14ac:dyDescent="0.25">
      <c r="B15" s="301" t="s">
        <v>540</v>
      </c>
      <c r="C15" s="156" t="s">
        <v>541</v>
      </c>
      <c r="D15" s="128"/>
      <c r="E15" s="283" t="s">
        <v>542</v>
      </c>
      <c r="F15" s="128"/>
      <c r="G15" s="205"/>
      <c r="H15" s="165"/>
      <c r="I15" s="165"/>
      <c r="J15" s="137">
        <f t="shared" si="4"/>
        <v>0</v>
      </c>
      <c r="K15" s="135"/>
      <c r="L15" s="135"/>
      <c r="M15" s="135"/>
      <c r="N15" s="135"/>
      <c r="O15" s="136"/>
      <c r="P15" s="135"/>
      <c r="Q15" s="136"/>
      <c r="S15" s="138" t="str">
        <f>IF(SUM(K15:P15)=1,((K15*0)+(L15*20)+(M15*40)+(N15*60)+(O15*80)+(P15*100)),"")</f>
        <v/>
      </c>
      <c r="T15" s="160"/>
      <c r="U15" s="140" t="e">
        <f t="shared" si="6"/>
        <v>#DIV/0!</v>
      </c>
      <c r="V15" s="152"/>
      <c r="W15" s="48" t="e">
        <f>IF(Q15=1,0,S15*U15)</f>
        <v>#VALUE!</v>
      </c>
      <c r="Y15" s="355"/>
      <c r="Z15" s="355"/>
      <c r="AG15" s="358" t="s">
        <v>1686</v>
      </c>
      <c r="AH15" s="358"/>
      <c r="AI15" s="358"/>
      <c r="AJ15" s="358"/>
      <c r="AK15" s="358"/>
      <c r="AL15" s="358"/>
      <c r="AM15" s="358"/>
    </row>
    <row r="16" spans="2:39" ht="51.75" customHeight="1" x14ac:dyDescent="0.25">
      <c r="B16" s="301" t="s">
        <v>543</v>
      </c>
      <c r="C16" s="157" t="s">
        <v>544</v>
      </c>
      <c r="D16" s="128"/>
      <c r="E16" s="283" t="s">
        <v>545</v>
      </c>
      <c r="F16" s="128"/>
      <c r="G16" s="205"/>
      <c r="H16" s="165"/>
      <c r="I16" s="165"/>
      <c r="J16" s="137">
        <f t="shared" si="4"/>
        <v>0</v>
      </c>
      <c r="K16" s="135"/>
      <c r="L16" s="135"/>
      <c r="M16" s="135"/>
      <c r="N16" s="135"/>
      <c r="O16" s="136"/>
      <c r="P16" s="135"/>
      <c r="Q16" s="136"/>
      <c r="S16" s="138" t="str">
        <f>IF(SUM(K16:P16)=1,((K16*0)+(L16*20)+(M16*40)+(N16*60)+(O16*80)+(P16*100)),"")</f>
        <v/>
      </c>
      <c r="T16" s="160"/>
      <c r="U16" s="140" t="e">
        <f t="shared" si="6"/>
        <v>#DIV/0!</v>
      </c>
      <c r="W16" s="48" t="e">
        <f>IF(Q16=1,0,S16*U16)</f>
        <v>#VALUE!</v>
      </c>
      <c r="Y16" s="355"/>
      <c r="Z16" s="355"/>
      <c r="AG16" s="358" t="s">
        <v>1687</v>
      </c>
      <c r="AH16" s="358"/>
      <c r="AI16" s="358"/>
      <c r="AJ16" s="358"/>
      <c r="AK16" s="358"/>
      <c r="AL16" s="358"/>
      <c r="AM16" s="358"/>
    </row>
    <row r="17" spans="2:29" ht="45.75" customHeight="1" x14ac:dyDescent="0.25">
      <c r="B17" s="301">
        <v>3</v>
      </c>
      <c r="C17" s="154" t="s">
        <v>546</v>
      </c>
      <c r="D17" s="128"/>
      <c r="E17" s="283" t="s">
        <v>547</v>
      </c>
      <c r="F17" s="128"/>
      <c r="G17" s="205"/>
      <c r="H17" s="165"/>
      <c r="I17" s="137">
        <f>SUM(K17:P17)</f>
        <v>0</v>
      </c>
      <c r="J17" s="137">
        <f t="shared" si="4"/>
        <v>0</v>
      </c>
      <c r="K17" s="135"/>
      <c r="L17" s="135"/>
      <c r="M17" s="135"/>
      <c r="N17" s="135"/>
      <c r="O17" s="136"/>
      <c r="P17" s="135"/>
      <c r="Q17" s="136"/>
      <c r="S17" s="138" t="str">
        <f>IF(SUM(K17:P17)=1,((K17*0)+(L17*20)+(M17*40)+(N17*60)+(O17*80)+(P17*100)),"")</f>
        <v/>
      </c>
      <c r="T17" s="160" t="e">
        <f>1/$I$19</f>
        <v>#DIV/0!</v>
      </c>
      <c r="U17" s="140" t="e">
        <f t="shared" si="6"/>
        <v>#DIV/0!</v>
      </c>
      <c r="V17" s="152" t="e">
        <f>IF(Q17=1,0,S17*T17)</f>
        <v>#VALUE!</v>
      </c>
      <c r="W17" s="48" t="e">
        <f>IF(Q17=1,0,S17*U17)</f>
        <v>#VALUE!</v>
      </c>
      <c r="Y17" s="355"/>
      <c r="Z17" s="355"/>
    </row>
    <row r="18" spans="2:29" x14ac:dyDescent="0.25">
      <c r="C18" s="165"/>
    </row>
    <row r="19" spans="2:29" ht="12.75" customHeight="1" x14ac:dyDescent="0.25">
      <c r="C19" s="165"/>
      <c r="I19" s="163">
        <f>SUM(I10:I17)</f>
        <v>0</v>
      </c>
      <c r="J19" s="163">
        <f>SUM(J10:J17)</f>
        <v>0</v>
      </c>
      <c r="R19" s="131" t="s">
        <v>548</v>
      </c>
      <c r="S19" s="142">
        <f>SUMIF(I19,3-V21,V19)</f>
        <v>0</v>
      </c>
      <c r="V19" s="184" t="e">
        <f>SUM(V10:V17)</f>
        <v>#VALUE!</v>
      </c>
      <c r="W19" s="184" t="e">
        <f>SUM(W10:W17)</f>
        <v>#VALUE!</v>
      </c>
    </row>
    <row r="20" spans="2:29" x14ac:dyDescent="0.25">
      <c r="C20" s="165"/>
      <c r="R20" s="131" t="s">
        <v>549</v>
      </c>
      <c r="S20" s="142">
        <f>SUMIF(J19,8-V22,W19)</f>
        <v>0</v>
      </c>
      <c r="X20" s="141"/>
    </row>
    <row r="21" spans="2:29" x14ac:dyDescent="0.25">
      <c r="C21" s="165"/>
      <c r="U21" s="163" t="s">
        <v>556</v>
      </c>
      <c r="V21" s="163">
        <f>SUM(Q10,Q12,Q17)</f>
        <v>0</v>
      </c>
      <c r="X21" s="141"/>
    </row>
    <row r="22" spans="2:29" x14ac:dyDescent="0.25">
      <c r="C22" s="165"/>
      <c r="U22" s="163" t="s">
        <v>557</v>
      </c>
      <c r="V22" s="163">
        <f>SUM(Q10:Q17)</f>
        <v>0</v>
      </c>
    </row>
    <row r="23" spans="2:29" ht="13.5" customHeight="1" x14ac:dyDescent="0.25">
      <c r="C23" s="165"/>
    </row>
    <row r="24" spans="2:29" x14ac:dyDescent="0.25">
      <c r="C24" s="165"/>
    </row>
    <row r="31" spans="2:29" ht="22.5" customHeight="1" x14ac:dyDescent="0.25">
      <c r="AA31" s="164"/>
      <c r="AB31" s="164"/>
      <c r="AC31" s="164"/>
    </row>
    <row r="33" spans="27:32" ht="15" customHeight="1" x14ac:dyDescent="0.25">
      <c r="AA33" s="164"/>
      <c r="AB33" s="164"/>
      <c r="AC33" s="164"/>
      <c r="AD33" s="164"/>
      <c r="AE33" s="164"/>
      <c r="AF33" s="164"/>
    </row>
  </sheetData>
  <sheetProtection formatCells="0" formatColumns="0" formatRows="0" insertColumns="0" insertRows="0" insertHyperlinks="0" deleteColumns="0" deleteRows="0" sort="0" autoFilter="0" pivotTables="0"/>
  <mergeCells count="26">
    <mergeCell ref="Y17:Z17"/>
    <mergeCell ref="Y10:Z10"/>
    <mergeCell ref="Y12:Z12"/>
    <mergeCell ref="Y13:Z13"/>
    <mergeCell ref="Y14:Z14"/>
    <mergeCell ref="Y15:Z15"/>
    <mergeCell ref="Y16:Z16"/>
    <mergeCell ref="Y11:Z11"/>
    <mergeCell ref="I7:Q7"/>
    <mergeCell ref="C1:U1"/>
    <mergeCell ref="C2:U2"/>
    <mergeCell ref="C3:U3"/>
    <mergeCell ref="E7:E8"/>
    <mergeCell ref="G7:G8"/>
    <mergeCell ref="C7:C8"/>
    <mergeCell ref="S7:U7"/>
    <mergeCell ref="I5:AC5"/>
    <mergeCell ref="C6:S6"/>
    <mergeCell ref="AG16:AM16"/>
    <mergeCell ref="AG7:AM8"/>
    <mergeCell ref="AG10:AM10"/>
    <mergeCell ref="AG12:AM12"/>
    <mergeCell ref="AG13:AM13"/>
    <mergeCell ref="AG14:AM14"/>
    <mergeCell ref="AG15:AM15"/>
    <mergeCell ref="AG11:AM11"/>
  </mergeCells>
  <conditionalFormatting sqref="J10">
    <cfRule type="cellIs" dxfId="467" priority="179" stopIfTrue="1" operator="notEqual">
      <formula>1</formula>
    </cfRule>
    <cfRule type="cellIs" dxfId="466" priority="180" stopIfTrue="1" operator="equal">
      <formula>1</formula>
    </cfRule>
  </conditionalFormatting>
  <conditionalFormatting sqref="S20">
    <cfRule type="containsBlanks" dxfId="465" priority="115" stopIfTrue="1">
      <formula>LEN(TRIM(S20))=0</formula>
    </cfRule>
    <cfRule type="cellIs" dxfId="464" priority="116" stopIfTrue="1" operator="lessThan">
      <formula>19.999</formula>
    </cfRule>
    <cfRule type="cellIs" dxfId="463" priority="117" stopIfTrue="1" operator="lessThan">
      <formula>39.999</formula>
    </cfRule>
    <cfRule type="cellIs" dxfId="462" priority="118" stopIfTrue="1" operator="lessThan">
      <formula>59.999</formula>
    </cfRule>
    <cfRule type="cellIs" dxfId="461" priority="119" stopIfTrue="1" operator="lessThan">
      <formula>79.999</formula>
    </cfRule>
    <cfRule type="cellIs" dxfId="460" priority="120" stopIfTrue="1" operator="lessThan">
      <formula>89.999</formula>
    </cfRule>
    <cfRule type="cellIs" dxfId="459" priority="121" stopIfTrue="1" operator="between">
      <formula>90</formula>
      <formula>100</formula>
    </cfRule>
  </conditionalFormatting>
  <conditionalFormatting sqref="S19">
    <cfRule type="containsBlanks" dxfId="458" priority="108" stopIfTrue="1">
      <formula>LEN(TRIM(S19))=0</formula>
    </cfRule>
    <cfRule type="cellIs" dxfId="457" priority="109" stopIfTrue="1" operator="lessThan">
      <formula>19.999</formula>
    </cfRule>
    <cfRule type="cellIs" dxfId="456" priority="110" stopIfTrue="1" operator="lessThan">
      <formula>39.999</formula>
    </cfRule>
    <cfRule type="cellIs" dxfId="455" priority="111" stopIfTrue="1" operator="lessThan">
      <formula>59.999</formula>
    </cfRule>
    <cfRule type="cellIs" dxfId="454" priority="112" stopIfTrue="1" operator="lessThan">
      <formula>79.999</formula>
    </cfRule>
    <cfRule type="cellIs" dxfId="453" priority="113" stopIfTrue="1" operator="lessThan">
      <formula>89.999</formula>
    </cfRule>
    <cfRule type="cellIs" dxfId="452" priority="114" stopIfTrue="1" operator="between">
      <formula>90</formula>
      <formula>100</formula>
    </cfRule>
  </conditionalFormatting>
  <conditionalFormatting sqref="I10">
    <cfRule type="cellIs" dxfId="451" priority="94" stopIfTrue="1" operator="notEqual">
      <formula>1</formula>
    </cfRule>
    <cfRule type="cellIs" dxfId="450" priority="95" stopIfTrue="1" operator="equal">
      <formula>1</formula>
    </cfRule>
  </conditionalFormatting>
  <conditionalFormatting sqref="J12">
    <cfRule type="cellIs" dxfId="449" priority="39" stopIfTrue="1" operator="notEqual">
      <formula>1</formula>
    </cfRule>
    <cfRule type="cellIs" dxfId="448" priority="40" stopIfTrue="1" operator="equal">
      <formula>1</formula>
    </cfRule>
  </conditionalFormatting>
  <conditionalFormatting sqref="J13">
    <cfRule type="cellIs" dxfId="447" priority="37" stopIfTrue="1" operator="notEqual">
      <formula>1</formula>
    </cfRule>
    <cfRule type="cellIs" dxfId="446" priority="38" stopIfTrue="1" operator="equal">
      <formula>1</formula>
    </cfRule>
  </conditionalFormatting>
  <conditionalFormatting sqref="J14">
    <cfRule type="cellIs" dxfId="445" priority="35" stopIfTrue="1" operator="notEqual">
      <formula>1</formula>
    </cfRule>
    <cfRule type="cellIs" dxfId="444" priority="36" stopIfTrue="1" operator="equal">
      <formula>1</formula>
    </cfRule>
  </conditionalFormatting>
  <conditionalFormatting sqref="J15">
    <cfRule type="cellIs" dxfId="443" priority="33" stopIfTrue="1" operator="notEqual">
      <formula>1</formula>
    </cfRule>
    <cfRule type="cellIs" dxfId="442" priority="34" stopIfTrue="1" operator="equal">
      <formula>1</formula>
    </cfRule>
  </conditionalFormatting>
  <conditionalFormatting sqref="J16">
    <cfRule type="cellIs" dxfId="441" priority="31" stopIfTrue="1" operator="notEqual">
      <formula>1</formula>
    </cfRule>
    <cfRule type="cellIs" dxfId="440" priority="32" stopIfTrue="1" operator="equal">
      <formula>1</formula>
    </cfRule>
  </conditionalFormatting>
  <conditionalFormatting sqref="J17">
    <cfRule type="cellIs" dxfId="439" priority="29" stopIfTrue="1" operator="notEqual">
      <formula>1</formula>
    </cfRule>
    <cfRule type="cellIs" dxfId="438" priority="30" stopIfTrue="1" operator="equal">
      <formula>1</formula>
    </cfRule>
  </conditionalFormatting>
  <conditionalFormatting sqref="I12">
    <cfRule type="cellIs" dxfId="437" priority="27" stopIfTrue="1" operator="notEqual">
      <formula>1</formula>
    </cfRule>
    <cfRule type="cellIs" dxfId="436" priority="28" stopIfTrue="1" operator="equal">
      <formula>1</formula>
    </cfRule>
  </conditionalFormatting>
  <conditionalFormatting sqref="I17">
    <cfRule type="cellIs" dxfId="435" priority="25" stopIfTrue="1" operator="notEqual">
      <formula>1</formula>
    </cfRule>
    <cfRule type="cellIs" dxfId="434" priority="26" stopIfTrue="1" operator="equal">
      <formula>1</formula>
    </cfRule>
  </conditionalFormatting>
  <conditionalFormatting sqref="W10">
    <cfRule type="expression" dxfId="433" priority="207" stopIfTrue="1">
      <formula>#REF!=0</formula>
    </cfRule>
  </conditionalFormatting>
  <conditionalFormatting sqref="W12">
    <cfRule type="expression" dxfId="432" priority="208" stopIfTrue="1">
      <formula>#REF!=0</formula>
    </cfRule>
  </conditionalFormatting>
  <conditionalFormatting sqref="W13">
    <cfRule type="expression" dxfId="431" priority="209" stopIfTrue="1">
      <formula>#REF!=0</formula>
    </cfRule>
  </conditionalFormatting>
  <conditionalFormatting sqref="W14">
    <cfRule type="expression" dxfId="430" priority="210" stopIfTrue="1">
      <formula>#REF!=0</formula>
    </cfRule>
  </conditionalFormatting>
  <conditionalFormatting sqref="W15">
    <cfRule type="expression" dxfId="429" priority="211" stopIfTrue="1">
      <formula>#REF!=0</formula>
    </cfRule>
  </conditionalFormatting>
  <conditionalFormatting sqref="W16">
    <cfRule type="expression" dxfId="428" priority="212" stopIfTrue="1">
      <formula>#REF!=0</formula>
    </cfRule>
  </conditionalFormatting>
  <conditionalFormatting sqref="W17">
    <cfRule type="expression" dxfId="427" priority="213" stopIfTrue="1">
      <formula>#REF!=0</formula>
    </cfRule>
  </conditionalFormatting>
  <pageMargins left="0.7" right="0.7" top="0.75" bottom="0.75" header="0.3" footer="0.3"/>
  <pageSetup paperSize="9" scale="46" orientation="landscape" r:id="rId1"/>
  <colBreaks count="1" manualBreakCount="1">
    <brk id="32" max="1048575" man="1"/>
  </colBreaks>
  <ignoredErrors>
    <ignoredError sqref="S10:S17" formulaRange="1"/>
  </ignoredErrors>
  <drawing r:id="rId2"/>
  <legacyDrawing r:id="rId3"/>
  <mc:AlternateContent xmlns:mc="http://schemas.openxmlformats.org/markup-compatibility/2006">
    <mc:Choice Requires="x14">
      <controls>
        <mc:AlternateContent xmlns:mc="http://schemas.openxmlformats.org/markup-compatibility/2006">
          <mc:Choice Requires="x14">
            <control shapeId="1434154" r:id="rId4" name="Button 2602">
              <controlPr defaultSize="0" print="0" autoLine="0" autoPict="0" macro="[0]!ButtonOpenAll">
                <anchor moveWithCells="1" sizeWithCells="1">
                  <from>
                    <xdr:col>2</xdr:col>
                    <xdr:colOff>2819400</xdr:colOff>
                    <xdr:row>3</xdr:row>
                    <xdr:rowOff>95250</xdr:rowOff>
                  </from>
                  <to>
                    <xdr:col>2</xdr:col>
                    <xdr:colOff>3895725</xdr:colOff>
                    <xdr:row>5</xdr:row>
                    <xdr:rowOff>85725</xdr:rowOff>
                  </to>
                </anchor>
              </controlPr>
            </control>
          </mc:Choice>
        </mc:AlternateContent>
        <mc:AlternateContent xmlns:mc="http://schemas.openxmlformats.org/markup-compatibility/2006">
          <mc:Choice Requires="x14">
            <control shapeId="1434278" r:id="rId5" name="Button 2726">
              <controlPr defaultSize="0" print="0" autoLine="0" autoPict="0" macro="[0]!ButtonD6_CloseALl">
                <anchor moveWithCells="1" sizeWithCells="1">
                  <from>
                    <xdr:col>2</xdr:col>
                    <xdr:colOff>3981450</xdr:colOff>
                    <xdr:row>3</xdr:row>
                    <xdr:rowOff>85725</xdr:rowOff>
                  </from>
                  <to>
                    <xdr:col>5</xdr:col>
                    <xdr:colOff>95250</xdr:colOff>
                    <xdr:row>5</xdr:row>
                    <xdr:rowOff>76200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88555558946501"/>
  </sheetPr>
  <dimension ref="B1:AM30"/>
  <sheetViews>
    <sheetView showGridLines="0" showRowColHeaders="0" zoomScale="80" zoomScaleNormal="80" zoomScaleSheetLayoutView="90" workbookViewId="0">
      <pane ySplit="8" topLeftCell="A9" activePane="bottomLeft" state="frozen"/>
      <selection activeCell="D1" sqref="D1"/>
      <selection pane="bottomLeft" activeCell="AG10" sqref="AG10:AM10"/>
    </sheetView>
  </sheetViews>
  <sheetFormatPr defaultRowHeight="15" outlineLevelCol="1" x14ac:dyDescent="0.25"/>
  <cols>
    <col min="1" max="1" width="2" style="163" customWidth="1"/>
    <col min="2" max="2" width="4.5703125" style="163" customWidth="1"/>
    <col min="3" max="3" width="65.85546875" style="163" customWidth="1"/>
    <col min="4" max="4" width="2.5703125" style="163" customWidth="1" outlineLevel="1"/>
    <col min="5" max="5" width="5.28515625" style="163" customWidth="1" outlineLevel="1"/>
    <col min="6" max="6" width="2.5703125" style="163" customWidth="1" outlineLevel="1"/>
    <col min="7" max="7" width="5.7109375" style="163" customWidth="1" outlineLevel="1"/>
    <col min="8" max="8" width="4.42578125" style="163" customWidth="1"/>
    <col min="9" max="10" width="4.42578125" style="163" hidden="1" customWidth="1"/>
    <col min="11" max="12" width="4" style="163" customWidth="1"/>
    <col min="13" max="13" width="3.28515625" style="163" customWidth="1"/>
    <col min="14" max="14" width="4.42578125" style="163" customWidth="1"/>
    <col min="15" max="15" width="4.140625" style="163" customWidth="1"/>
    <col min="16" max="16" width="3.42578125" style="163" customWidth="1"/>
    <col min="17" max="17" width="3.7109375" style="163" customWidth="1"/>
    <col min="18" max="18" width="8.28515625" style="163" customWidth="1"/>
    <col min="19" max="19" width="13.28515625" style="163" customWidth="1"/>
    <col min="20" max="20" width="8.28515625" style="163" hidden="1" customWidth="1"/>
    <col min="21" max="21" width="9.85546875" style="163" hidden="1" customWidth="1"/>
    <col min="22" max="22" width="10.42578125" style="163" hidden="1" customWidth="1"/>
    <col min="23" max="23" width="9" style="163" hidden="1" customWidth="1"/>
    <col min="24" max="24" width="7.140625" style="163" customWidth="1"/>
    <col min="25" max="25" width="13.7109375" style="163" customWidth="1"/>
    <col min="26" max="26" width="19.28515625" style="163" customWidth="1"/>
    <col min="27" max="27" width="15.140625" style="163" customWidth="1"/>
    <col min="28" max="28" width="9.140625" style="163"/>
    <col min="29" max="29" width="51.7109375" style="163" customWidth="1"/>
    <col min="30" max="16384" width="9.140625" style="163"/>
  </cols>
  <sheetData>
    <row r="1" spans="2:39" ht="30" customHeight="1" x14ac:dyDescent="0.25">
      <c r="B1" s="185"/>
      <c r="C1" s="363" t="s">
        <v>558</v>
      </c>
      <c r="D1" s="363"/>
      <c r="E1" s="363"/>
      <c r="F1" s="363"/>
      <c r="G1" s="363"/>
      <c r="H1" s="363"/>
      <c r="I1" s="363"/>
      <c r="J1" s="363"/>
      <c r="K1" s="363"/>
      <c r="L1" s="363"/>
      <c r="M1" s="363"/>
      <c r="N1" s="363"/>
      <c r="O1" s="363"/>
      <c r="P1" s="363"/>
      <c r="Q1" s="363"/>
      <c r="R1" s="363"/>
      <c r="S1" s="363"/>
      <c r="T1" s="363"/>
      <c r="U1" s="363"/>
      <c r="V1" s="185"/>
      <c r="W1" s="185"/>
      <c r="X1" s="185"/>
    </row>
    <row r="2" spans="2:39" x14ac:dyDescent="0.25">
      <c r="B2" s="186"/>
      <c r="C2" s="367" t="s">
        <v>1688</v>
      </c>
      <c r="D2" s="367"/>
      <c r="E2" s="367"/>
      <c r="F2" s="367"/>
      <c r="G2" s="367"/>
      <c r="H2" s="367"/>
      <c r="I2" s="367"/>
      <c r="J2" s="367"/>
      <c r="K2" s="367"/>
      <c r="L2" s="367"/>
      <c r="M2" s="367"/>
      <c r="N2" s="367"/>
      <c r="O2" s="367"/>
      <c r="P2" s="367"/>
      <c r="Q2" s="367"/>
      <c r="R2" s="367"/>
      <c r="S2" s="367"/>
      <c r="T2" s="367"/>
      <c r="U2" s="367"/>
      <c r="V2" s="186"/>
      <c r="W2" s="186"/>
      <c r="X2" s="186"/>
    </row>
    <row r="3" spans="2:39" x14ac:dyDescent="0.25">
      <c r="B3" s="186"/>
      <c r="C3" s="367" t="s">
        <v>1689</v>
      </c>
      <c r="D3" s="367"/>
      <c r="E3" s="367"/>
      <c r="F3" s="367"/>
      <c r="G3" s="367"/>
      <c r="H3" s="367"/>
      <c r="I3" s="367"/>
      <c r="J3" s="367"/>
      <c r="K3" s="367"/>
      <c r="L3" s="367"/>
      <c r="M3" s="367"/>
      <c r="N3" s="367"/>
      <c r="O3" s="367"/>
      <c r="P3" s="367"/>
      <c r="Q3" s="367"/>
      <c r="R3" s="367"/>
      <c r="S3" s="367"/>
      <c r="T3" s="367"/>
      <c r="U3" s="367"/>
      <c r="V3" s="186"/>
      <c r="W3" s="186"/>
      <c r="X3" s="186"/>
    </row>
    <row r="4" spans="2:39" x14ac:dyDescent="0.25">
      <c r="B4" s="186"/>
      <c r="C4" s="162"/>
      <c r="D4" s="162"/>
      <c r="E4" s="162"/>
      <c r="F4" s="162"/>
      <c r="G4" s="162"/>
      <c r="H4" s="162"/>
      <c r="I4" s="162"/>
      <c r="J4" s="162"/>
      <c r="K4" s="162"/>
      <c r="L4" s="162"/>
      <c r="M4" s="162"/>
      <c r="N4" s="162"/>
      <c r="O4" s="162"/>
      <c r="P4" s="162"/>
      <c r="Q4" s="162"/>
      <c r="R4" s="162"/>
      <c r="S4" s="162"/>
      <c r="T4" s="162"/>
      <c r="U4" s="162"/>
      <c r="V4" s="162"/>
      <c r="W4" s="162"/>
      <c r="X4" s="162"/>
    </row>
    <row r="5" spans="2:39" s="166" customFormat="1" ht="14.25" customHeight="1" x14ac:dyDescent="0.25">
      <c r="B5" s="187"/>
      <c r="C5" s="302"/>
      <c r="D5" s="302"/>
      <c r="E5" s="302"/>
      <c r="F5" s="302"/>
      <c r="G5" s="302"/>
      <c r="H5" s="302"/>
      <c r="I5" s="302"/>
      <c r="J5" s="302"/>
      <c r="K5" s="364"/>
      <c r="L5" s="364"/>
      <c r="M5" s="364"/>
      <c r="N5" s="364"/>
      <c r="O5" s="364"/>
      <c r="P5" s="364"/>
      <c r="Q5" s="364"/>
      <c r="R5" s="364"/>
      <c r="S5" s="364"/>
      <c r="T5" s="364"/>
      <c r="U5" s="364"/>
      <c r="V5" s="364"/>
      <c r="W5" s="364"/>
      <c r="X5" s="364"/>
      <c r="Y5" s="364"/>
      <c r="Z5" s="364"/>
      <c r="AA5" s="364"/>
      <c r="AB5" s="364"/>
      <c r="AC5" s="364"/>
    </row>
    <row r="6" spans="2:39" s="166" customFormat="1" x14ac:dyDescent="0.25">
      <c r="B6" s="167"/>
      <c r="C6" s="453"/>
      <c r="D6" s="453"/>
      <c r="E6" s="453"/>
      <c r="F6" s="453"/>
      <c r="G6" s="453"/>
      <c r="H6" s="453"/>
      <c r="I6" s="453"/>
      <c r="J6" s="453"/>
      <c r="K6" s="453"/>
      <c r="L6" s="453"/>
      <c r="M6" s="453"/>
      <c r="N6" s="453"/>
      <c r="O6" s="453"/>
      <c r="P6" s="453"/>
      <c r="Q6" s="453"/>
      <c r="R6" s="453"/>
      <c r="S6" s="167"/>
      <c r="T6" s="167"/>
      <c r="U6" s="167"/>
      <c r="V6" s="167"/>
      <c r="W6" s="167"/>
      <c r="X6" s="167"/>
    </row>
    <row r="7" spans="2:39" s="166" customFormat="1" ht="37.5" customHeight="1" x14ac:dyDescent="0.25">
      <c r="B7" s="181"/>
      <c r="C7" s="356" t="s">
        <v>559</v>
      </c>
      <c r="D7" s="338"/>
      <c r="E7" s="359" t="s">
        <v>560</v>
      </c>
      <c r="F7" s="339"/>
      <c r="G7" s="359" t="s">
        <v>561</v>
      </c>
      <c r="H7" s="169"/>
      <c r="I7" s="361" t="s">
        <v>1694</v>
      </c>
      <c r="J7" s="362"/>
      <c r="K7" s="362"/>
      <c r="L7" s="362"/>
      <c r="M7" s="362"/>
      <c r="N7" s="362"/>
      <c r="O7" s="362"/>
      <c r="P7" s="362"/>
      <c r="Q7" s="362"/>
      <c r="R7" s="169"/>
      <c r="S7" s="360" t="s">
        <v>562</v>
      </c>
      <c r="T7" s="360"/>
      <c r="U7" s="360"/>
      <c r="V7" s="170"/>
      <c r="W7" s="170"/>
      <c r="X7" s="170"/>
      <c r="Y7" s="170"/>
      <c r="AG7" s="356" t="s">
        <v>563</v>
      </c>
      <c r="AH7" s="356"/>
      <c r="AI7" s="356"/>
      <c r="AJ7" s="356"/>
      <c r="AK7" s="356"/>
      <c r="AL7" s="356"/>
      <c r="AM7" s="356"/>
    </row>
    <row r="8" spans="2:39" s="166" customFormat="1" ht="80.25" customHeight="1" x14ac:dyDescent="0.25">
      <c r="B8" s="181"/>
      <c r="C8" s="356"/>
      <c r="D8" s="338"/>
      <c r="E8" s="359"/>
      <c r="F8" s="340"/>
      <c r="G8" s="359"/>
      <c r="H8" s="171"/>
      <c r="I8" s="172" t="s">
        <v>580</v>
      </c>
      <c r="J8" s="172" t="s">
        <v>581</v>
      </c>
      <c r="K8" s="192">
        <v>0</v>
      </c>
      <c r="L8" s="192">
        <v>0.2</v>
      </c>
      <c r="M8" s="192">
        <v>0.4</v>
      </c>
      <c r="N8" s="192">
        <v>0.6</v>
      </c>
      <c r="O8" s="192">
        <v>0.8</v>
      </c>
      <c r="P8" s="192">
        <v>1</v>
      </c>
      <c r="Q8" s="193" t="s">
        <v>564</v>
      </c>
      <c r="S8" s="174"/>
      <c r="T8" s="174" t="s">
        <v>582</v>
      </c>
      <c r="U8" s="173" t="s">
        <v>583</v>
      </c>
      <c r="V8" s="171"/>
      <c r="X8" s="171"/>
      <c r="AG8" s="356"/>
      <c r="AH8" s="356"/>
      <c r="AI8" s="356"/>
      <c r="AJ8" s="356"/>
      <c r="AK8" s="356"/>
      <c r="AL8" s="356"/>
      <c r="AM8" s="356"/>
    </row>
    <row r="9" spans="2:39" ht="42" customHeight="1" x14ac:dyDescent="0.25">
      <c r="D9" s="139"/>
      <c r="E9" s="139"/>
      <c r="F9" s="139"/>
      <c r="G9" s="139"/>
      <c r="J9" s="45"/>
      <c r="K9" s="45"/>
      <c r="L9" s="45"/>
      <c r="M9" s="45"/>
      <c r="N9" s="45"/>
      <c r="O9" s="46"/>
      <c r="P9" s="129"/>
      <c r="Q9" s="130"/>
      <c r="S9" s="47"/>
      <c r="T9" s="47"/>
      <c r="U9" s="46"/>
      <c r="V9" s="163" t="s">
        <v>584</v>
      </c>
      <c r="W9" s="163" t="s">
        <v>585</v>
      </c>
      <c r="Y9" s="131" t="s">
        <v>565</v>
      </c>
    </row>
    <row r="10" spans="2:39" ht="107.25" customHeight="1" x14ac:dyDescent="0.45">
      <c r="B10" s="301">
        <v>1</v>
      </c>
      <c r="C10" s="154" t="s">
        <v>566</v>
      </c>
      <c r="D10" s="139"/>
      <c r="E10" s="285" t="s">
        <v>567</v>
      </c>
      <c r="F10" s="139"/>
      <c r="G10" s="204"/>
      <c r="H10" s="165"/>
      <c r="I10" s="137">
        <f>SUM(K10:P10)</f>
        <v>0</v>
      </c>
      <c r="J10" s="137">
        <f>SUM(K10:P10)</f>
        <v>0</v>
      </c>
      <c r="K10" s="135"/>
      <c r="L10" s="135"/>
      <c r="M10" s="135"/>
      <c r="N10" s="135"/>
      <c r="O10" s="136"/>
      <c r="P10" s="197"/>
      <c r="Q10" s="136"/>
      <c r="S10" s="138" t="str">
        <f>IF(SUM(K10:P10)=1,((K10*0)+(L10*20)+(M10*40)+(N10*60)+(O10*80)+(P10*100)),"")</f>
        <v/>
      </c>
      <c r="T10" s="160" t="e">
        <f>1/$I$16</f>
        <v>#DIV/0!</v>
      </c>
      <c r="U10" s="140" t="e">
        <f>1/$J$16</f>
        <v>#DIV/0!</v>
      </c>
      <c r="V10" s="152" t="e">
        <f>IF(Q10=1,0,S10*T10)</f>
        <v>#VALUE!</v>
      </c>
      <c r="W10" s="48" t="e">
        <f>IF(Q10=1,0,S10*U10)</f>
        <v>#VALUE!</v>
      </c>
      <c r="Y10" s="355"/>
      <c r="Z10" s="355"/>
      <c r="AG10" s="358" t="s">
        <v>1690</v>
      </c>
      <c r="AH10" s="358"/>
      <c r="AI10" s="358"/>
      <c r="AJ10" s="358"/>
      <c r="AK10" s="358"/>
      <c r="AL10" s="358"/>
      <c r="AM10" s="358"/>
    </row>
    <row r="11" spans="2:39" ht="47.25" customHeight="1" x14ac:dyDescent="0.45">
      <c r="B11" s="301">
        <v>2</v>
      </c>
      <c r="C11" s="154" t="s">
        <v>568</v>
      </c>
      <c r="D11" s="139"/>
      <c r="E11" s="285" t="s">
        <v>569</v>
      </c>
      <c r="F11" s="139"/>
      <c r="G11" s="204"/>
      <c r="H11" s="165"/>
      <c r="I11" s="137">
        <f>SUM(K11:P11)</f>
        <v>0</v>
      </c>
      <c r="J11" s="137">
        <f>SUM(K11:P11)</f>
        <v>0</v>
      </c>
      <c r="K11" s="135"/>
      <c r="L11" s="135"/>
      <c r="M11" s="135"/>
      <c r="N11" s="135"/>
      <c r="O11" s="136"/>
      <c r="P11" s="135"/>
      <c r="Q11" s="136"/>
      <c r="S11" s="138" t="str">
        <f>IF(SUM(K11:P11)=1,((K11*0)+(L11*20)+(M11*40)+(N11*60)+(O11*80)+(P11*100)),"")</f>
        <v/>
      </c>
      <c r="T11" s="160" t="e">
        <f>1/$I$16</f>
        <v>#DIV/0!</v>
      </c>
      <c r="U11" s="140" t="e">
        <f>1/$J$16</f>
        <v>#DIV/0!</v>
      </c>
      <c r="V11" s="152" t="e">
        <f>IF(Q11=1,0,S11*T11)</f>
        <v>#VALUE!</v>
      </c>
      <c r="W11" s="48" t="e">
        <f>IF(Q11=1,0,S11*U11)</f>
        <v>#VALUE!</v>
      </c>
      <c r="Y11" s="355"/>
      <c r="Z11" s="355"/>
      <c r="AG11" s="358" t="s">
        <v>1691</v>
      </c>
      <c r="AH11" s="358"/>
      <c r="AI11" s="358"/>
      <c r="AJ11" s="358"/>
      <c r="AK11" s="358"/>
      <c r="AL11" s="358"/>
      <c r="AM11" s="358"/>
    </row>
    <row r="12" spans="2:39" ht="45.75" customHeight="1" x14ac:dyDescent="0.45">
      <c r="B12" s="301">
        <v>3</v>
      </c>
      <c r="C12" s="154" t="s">
        <v>570</v>
      </c>
      <c r="D12" s="139"/>
      <c r="E12" s="285" t="s">
        <v>571</v>
      </c>
      <c r="F12" s="139"/>
      <c r="G12" s="204"/>
      <c r="H12" s="165"/>
      <c r="I12" s="137">
        <f>SUM(K12:P12)</f>
        <v>0</v>
      </c>
      <c r="J12" s="137">
        <f>SUM(K12:P12)</f>
        <v>0</v>
      </c>
      <c r="K12" s="135"/>
      <c r="L12" s="135"/>
      <c r="M12" s="135"/>
      <c r="N12" s="135"/>
      <c r="O12" s="136"/>
      <c r="P12" s="135"/>
      <c r="Q12" s="136"/>
      <c r="S12" s="138" t="str">
        <f>IF(SUM(K12:P12)=1,((K12*0)+(L12*20)+(M12*40)+(N12*60)+(O12*80)+(P12*100)),"")</f>
        <v/>
      </c>
      <c r="T12" s="160" t="e">
        <f>1/$I$16</f>
        <v>#DIV/0!</v>
      </c>
      <c r="U12" s="140" t="e">
        <f>1/$J$16</f>
        <v>#DIV/0!</v>
      </c>
      <c r="V12" s="152" t="e">
        <f>IF(Q12=1,0,S12*T12)</f>
        <v>#VALUE!</v>
      </c>
      <c r="W12" s="48" t="e">
        <f>IF(Q12=1,0,S12*U12)</f>
        <v>#VALUE!</v>
      </c>
      <c r="Y12" s="355"/>
      <c r="Z12" s="355"/>
      <c r="AG12" s="358" t="s">
        <v>1692</v>
      </c>
      <c r="AH12" s="358"/>
      <c r="AI12" s="358"/>
      <c r="AJ12" s="358"/>
      <c r="AK12" s="358"/>
      <c r="AL12" s="358"/>
      <c r="AM12" s="358"/>
    </row>
    <row r="13" spans="2:39" ht="50.25" customHeight="1" collapsed="1" x14ac:dyDescent="0.25">
      <c r="B13" s="301" t="s">
        <v>572</v>
      </c>
      <c r="C13" s="155" t="s">
        <v>573</v>
      </c>
      <c r="D13" s="128"/>
      <c r="E13" s="285" t="s">
        <v>574</v>
      </c>
      <c r="F13" s="128"/>
      <c r="G13" s="128"/>
      <c r="H13" s="165"/>
      <c r="I13" s="165"/>
      <c r="J13" s="137">
        <f>SUM(K13:P13)</f>
        <v>0</v>
      </c>
      <c r="K13" s="135"/>
      <c r="L13" s="135"/>
      <c r="M13" s="135"/>
      <c r="N13" s="135"/>
      <c r="O13" s="136"/>
      <c r="P13" s="135"/>
      <c r="Q13" s="136"/>
      <c r="S13" s="138" t="str">
        <f>IF(SUM(K13:P13)=1,((K13*0)+(L13*20)+(M13*40)+(N13*60)+(O13*80)+(P13*100)),"")</f>
        <v/>
      </c>
      <c r="T13" s="160"/>
      <c r="U13" s="140" t="e">
        <f>1/$J$16</f>
        <v>#DIV/0!</v>
      </c>
      <c r="V13" s="152"/>
      <c r="W13" s="48" t="e">
        <f>IF(Q13=1,0,S13*U13)</f>
        <v>#VALUE!</v>
      </c>
      <c r="Y13" s="368"/>
      <c r="Z13" s="368"/>
      <c r="AG13" s="358" t="s">
        <v>1693</v>
      </c>
      <c r="AH13" s="358"/>
      <c r="AI13" s="358"/>
      <c r="AJ13" s="358"/>
      <c r="AK13" s="358"/>
      <c r="AL13" s="358"/>
      <c r="AM13" s="358"/>
    </row>
    <row r="14" spans="2:39" ht="44.25" customHeight="1" x14ac:dyDescent="0.25">
      <c r="B14" s="301" t="s">
        <v>575</v>
      </c>
      <c r="C14" s="157" t="s">
        <v>576</v>
      </c>
      <c r="D14" s="128"/>
      <c r="E14" s="285" t="s">
        <v>577</v>
      </c>
      <c r="F14" s="128"/>
      <c r="G14" s="128"/>
      <c r="H14" s="165"/>
      <c r="I14" s="165"/>
      <c r="J14" s="137">
        <f>SUM(K14:P14)</f>
        <v>0</v>
      </c>
      <c r="K14" s="135"/>
      <c r="L14" s="135"/>
      <c r="M14" s="135"/>
      <c r="N14" s="135"/>
      <c r="O14" s="136"/>
      <c r="P14" s="135"/>
      <c r="Q14" s="136"/>
      <c r="S14" s="138" t="str">
        <f>IF(SUM(K14:P14)=1,((K14*0)+(L14*20)+(M14*40)+(N14*60)+(O14*80)+(P14*100)),"")</f>
        <v/>
      </c>
      <c r="T14" s="160"/>
      <c r="U14" s="140" t="e">
        <f>1/$J$16</f>
        <v>#DIV/0!</v>
      </c>
      <c r="V14" s="152"/>
      <c r="W14" s="48" t="e">
        <f>IF(Q14=1,0,S14*U14)</f>
        <v>#VALUE!</v>
      </c>
      <c r="Y14" s="355"/>
      <c r="Z14" s="355"/>
    </row>
    <row r="15" spans="2:39" x14ac:dyDescent="0.25">
      <c r="C15" s="165"/>
    </row>
    <row r="16" spans="2:39" x14ac:dyDescent="0.25">
      <c r="C16" s="165"/>
      <c r="I16" s="163">
        <f>SUM(I10:I14)</f>
        <v>0</v>
      </c>
      <c r="J16" s="163">
        <f>SUM(J10:J14)</f>
        <v>0</v>
      </c>
      <c r="R16" s="131" t="s">
        <v>578</v>
      </c>
      <c r="S16" s="142">
        <f>SUMIF(I16,3-U18,V16)</f>
        <v>0</v>
      </c>
      <c r="V16" s="184" t="e">
        <f>SUM(V10:V14)</f>
        <v>#VALUE!</v>
      </c>
      <c r="W16" s="184" t="e">
        <f>SUM(W10:W14)</f>
        <v>#VALUE!</v>
      </c>
    </row>
    <row r="17" spans="3:32" x14ac:dyDescent="0.25">
      <c r="C17" s="165"/>
      <c r="R17" s="131" t="s">
        <v>579</v>
      </c>
      <c r="S17" s="142">
        <f>SUMIF(J16,5-U19,W16)</f>
        <v>0</v>
      </c>
      <c r="X17" s="141"/>
    </row>
    <row r="18" spans="3:32" x14ac:dyDescent="0.25">
      <c r="C18" s="165"/>
      <c r="T18" s="163" t="s">
        <v>586</v>
      </c>
      <c r="U18" s="163">
        <f>SUM(Q10,Q11,,Q12)</f>
        <v>0</v>
      </c>
      <c r="X18" s="141"/>
    </row>
    <row r="19" spans="3:32" x14ac:dyDescent="0.25">
      <c r="C19" s="165"/>
      <c r="T19" s="163" t="s">
        <v>587</v>
      </c>
      <c r="U19" s="163">
        <f>SUM(Q10:Q14)</f>
        <v>0</v>
      </c>
    </row>
    <row r="20" spans="3:32" ht="13.5" customHeight="1" x14ac:dyDescent="0.25">
      <c r="C20" s="165"/>
    </row>
    <row r="21" spans="3:32" x14ac:dyDescent="0.25">
      <c r="C21" s="165"/>
    </row>
    <row r="28" spans="3:32" ht="22.5" customHeight="1" x14ac:dyDescent="0.25">
      <c r="AA28" s="164"/>
      <c r="AB28" s="164"/>
      <c r="AC28" s="164"/>
    </row>
    <row r="30" spans="3:32" ht="15" customHeight="1" x14ac:dyDescent="0.25">
      <c r="AA30" s="164"/>
      <c r="AB30" s="164"/>
      <c r="AC30" s="164"/>
      <c r="AD30" s="164"/>
      <c r="AE30" s="164"/>
      <c r="AF30" s="164"/>
    </row>
  </sheetData>
  <sheetProtection formatCells="0" formatColumns="0" formatRows="0" insertColumns="0" insertRows="0" insertHyperlinks="0" deleteColumns="0" deleteRows="0" sort="0" autoFilter="0" pivotTables="0"/>
  <mergeCells count="20">
    <mergeCell ref="Y12:Z12"/>
    <mergeCell ref="Y13:Z13"/>
    <mergeCell ref="Y14:Z14"/>
    <mergeCell ref="E7:E8"/>
    <mergeCell ref="C7:C8"/>
    <mergeCell ref="S7:U7"/>
    <mergeCell ref="Y10:Z10"/>
    <mergeCell ref="Y11:Z11"/>
    <mergeCell ref="G7:G8"/>
    <mergeCell ref="C1:U1"/>
    <mergeCell ref="C2:U2"/>
    <mergeCell ref="C3:U3"/>
    <mergeCell ref="I7:Q7"/>
    <mergeCell ref="K5:AC5"/>
    <mergeCell ref="C6:R6"/>
    <mergeCell ref="AG7:AM8"/>
    <mergeCell ref="AG12:AM12"/>
    <mergeCell ref="AG11:AM11"/>
    <mergeCell ref="AG10:AM10"/>
    <mergeCell ref="AG13:AM13"/>
  </mergeCells>
  <conditionalFormatting sqref="J10">
    <cfRule type="cellIs" dxfId="426" priority="192" stopIfTrue="1" operator="notEqual">
      <formula>1</formula>
    </cfRule>
    <cfRule type="cellIs" dxfId="425" priority="193" stopIfTrue="1" operator="equal">
      <formula>1</formula>
    </cfRule>
  </conditionalFormatting>
  <conditionalFormatting sqref="S17">
    <cfRule type="containsBlanks" dxfId="424" priority="86" stopIfTrue="1">
      <formula>LEN(TRIM(S17))=0</formula>
    </cfRule>
    <cfRule type="cellIs" dxfId="423" priority="87" stopIfTrue="1" operator="lessThan">
      <formula>19.999</formula>
    </cfRule>
    <cfRule type="cellIs" dxfId="422" priority="88" stopIfTrue="1" operator="lessThan">
      <formula>39.999</formula>
    </cfRule>
    <cfRule type="cellIs" dxfId="421" priority="89" stopIfTrue="1" operator="lessThan">
      <formula>59.999</formula>
    </cfRule>
    <cfRule type="cellIs" dxfId="420" priority="90" stopIfTrue="1" operator="lessThan">
      <formula>79.999</formula>
    </cfRule>
    <cfRule type="cellIs" dxfId="419" priority="91" stopIfTrue="1" operator="lessThan">
      <formula>89.999</formula>
    </cfRule>
    <cfRule type="cellIs" dxfId="418" priority="92" stopIfTrue="1" operator="between">
      <formula>90</formula>
      <formula>100</formula>
    </cfRule>
  </conditionalFormatting>
  <conditionalFormatting sqref="S16">
    <cfRule type="containsBlanks" dxfId="417" priority="79" stopIfTrue="1">
      <formula>LEN(TRIM(S16))=0</formula>
    </cfRule>
    <cfRule type="cellIs" dxfId="416" priority="80" stopIfTrue="1" operator="lessThan">
      <formula>19.999</formula>
    </cfRule>
    <cfRule type="cellIs" dxfId="415" priority="81" stopIfTrue="1" operator="lessThan">
      <formula>39.999</formula>
    </cfRule>
    <cfRule type="cellIs" dxfId="414" priority="82" stopIfTrue="1" operator="lessThan">
      <formula>59.999</formula>
    </cfRule>
    <cfRule type="cellIs" dxfId="413" priority="83" stopIfTrue="1" operator="lessThan">
      <formula>79.999</formula>
    </cfRule>
    <cfRule type="cellIs" dxfId="412" priority="84" stopIfTrue="1" operator="lessThan">
      <formula>89.999</formula>
    </cfRule>
    <cfRule type="cellIs" dxfId="411" priority="85" stopIfTrue="1" operator="between">
      <formula>90</formula>
      <formula>100</formula>
    </cfRule>
  </conditionalFormatting>
  <conditionalFormatting sqref="W14">
    <cfRule type="expression" dxfId="410" priority="202" stopIfTrue="1">
      <formula>#REF!=0</formula>
    </cfRule>
  </conditionalFormatting>
  <conditionalFormatting sqref="W13">
    <cfRule type="expression" dxfId="409" priority="203" stopIfTrue="1">
      <formula>#REF!=0</formula>
    </cfRule>
  </conditionalFormatting>
  <conditionalFormatting sqref="W12">
    <cfRule type="expression" dxfId="408" priority="204" stopIfTrue="1">
      <formula>#REF!=0</formula>
    </cfRule>
  </conditionalFormatting>
  <conditionalFormatting sqref="W11">
    <cfRule type="expression" dxfId="407" priority="205" stopIfTrue="1">
      <formula>#REF!=0</formula>
    </cfRule>
  </conditionalFormatting>
  <conditionalFormatting sqref="W10">
    <cfRule type="expression" dxfId="406" priority="206" stopIfTrue="1">
      <formula>#REF!=0</formula>
    </cfRule>
  </conditionalFormatting>
  <pageMargins left="0.7" right="0.7" top="0.75" bottom="0.75" header="0.3" footer="0.3"/>
  <pageSetup paperSize="9" scale="45" orientation="landscape" r:id="rId1"/>
  <colBreaks count="1" manualBreakCount="1">
    <brk id="32" max="1048575" man="1"/>
  </colBreaks>
  <ignoredErrors>
    <ignoredError sqref="S10:S14" formulaRange="1"/>
  </ignoredErrors>
  <drawing r:id="rId2"/>
  <legacyDrawing r:id="rId3"/>
  <mc:AlternateContent xmlns:mc="http://schemas.openxmlformats.org/markup-compatibility/2006">
    <mc:Choice Requires="x14">
      <controls>
        <mc:AlternateContent xmlns:mc="http://schemas.openxmlformats.org/markup-compatibility/2006">
          <mc:Choice Requires="x14">
            <control shapeId="1541265" r:id="rId4" name="Button 2193">
              <controlPr defaultSize="0" print="0" autoLine="0" autoPict="0" macro="[0]!ButtonOpenAll">
                <anchor moveWithCells="1" sizeWithCells="1">
                  <from>
                    <xdr:col>2</xdr:col>
                    <xdr:colOff>2743200</xdr:colOff>
                    <xdr:row>3</xdr:row>
                    <xdr:rowOff>114300</xdr:rowOff>
                  </from>
                  <to>
                    <xdr:col>2</xdr:col>
                    <xdr:colOff>3819525</xdr:colOff>
                    <xdr:row>5</xdr:row>
                    <xdr:rowOff>104775</xdr:rowOff>
                  </to>
                </anchor>
              </controlPr>
            </control>
          </mc:Choice>
        </mc:AlternateContent>
        <mc:AlternateContent xmlns:mc="http://schemas.openxmlformats.org/markup-compatibility/2006">
          <mc:Choice Requires="x14">
            <control shapeId="1541355" r:id="rId5" name="Button 2283">
              <controlPr defaultSize="0" print="0" autoLine="0" autoPict="0" macro="[0]!ButtonD7_CloseAll">
                <anchor moveWithCells="1" sizeWithCells="1">
                  <from>
                    <xdr:col>2</xdr:col>
                    <xdr:colOff>3914775</xdr:colOff>
                    <xdr:row>3</xdr:row>
                    <xdr:rowOff>104775</xdr:rowOff>
                  </from>
                  <to>
                    <xdr:col>5</xdr:col>
                    <xdr:colOff>85725</xdr:colOff>
                    <xdr:row>5</xdr:row>
                    <xdr:rowOff>95250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tabColor theme="6" tint="-0.24988555558946501"/>
  </sheetPr>
  <dimension ref="A1:V135"/>
  <sheetViews>
    <sheetView showGridLines="0" showRowColHeaders="0" zoomScale="85" zoomScaleNormal="85" workbookViewId="0">
      <selection activeCell="E111" sqref="E111:H111"/>
    </sheetView>
  </sheetViews>
  <sheetFormatPr defaultColWidth="11.42578125" defaultRowHeight="12.75" x14ac:dyDescent="0.25"/>
  <cols>
    <col min="1" max="1" width="4.85546875" style="63" customWidth="1"/>
    <col min="2" max="2" width="23.28515625" style="63" customWidth="1"/>
    <col min="3" max="3" width="75" style="63" customWidth="1"/>
    <col min="4" max="4" width="14" style="63" hidden="1" customWidth="1"/>
    <col min="5" max="5" width="28.7109375" style="63" customWidth="1"/>
    <col min="6" max="6" width="20.85546875" style="63" customWidth="1"/>
    <col min="7" max="7" width="10" style="63" customWidth="1"/>
    <col min="8" max="8" width="14.42578125" style="63" customWidth="1"/>
    <col min="9" max="20" width="11.42578125" style="63" customWidth="1"/>
    <col min="21" max="21" width="14.42578125" style="63" customWidth="1"/>
    <col min="22" max="16384" width="11.42578125" style="63"/>
  </cols>
  <sheetData>
    <row r="1" spans="2:22" ht="19.5" customHeight="1" thickBot="1" x14ac:dyDescent="0.3">
      <c r="V1" s="64"/>
    </row>
    <row r="2" spans="2:22" ht="28.5" customHeight="1" thickBot="1" x14ac:dyDescent="0.3">
      <c r="B2" s="410" t="s">
        <v>588</v>
      </c>
      <c r="C2" s="411"/>
      <c r="D2" s="411"/>
      <c r="E2" s="411"/>
      <c r="F2" s="411"/>
      <c r="G2" s="412"/>
      <c r="I2" s="65"/>
      <c r="J2" s="65"/>
      <c r="K2" s="65"/>
      <c r="L2" s="65"/>
      <c r="M2" s="65"/>
      <c r="N2" s="65"/>
      <c r="O2" s="65"/>
      <c r="P2" s="65"/>
      <c r="Q2" s="65"/>
      <c r="R2" s="65"/>
      <c r="S2" s="65"/>
      <c r="T2" s="65"/>
      <c r="U2" s="43"/>
      <c r="V2" s="64"/>
    </row>
    <row r="3" spans="2:22" s="44" customFormat="1" ht="15.75" customHeight="1" thickBot="1" x14ac:dyDescent="0.3">
      <c r="B3" s="77"/>
      <c r="C3" s="77"/>
      <c r="D3" s="77"/>
      <c r="E3" s="77"/>
      <c r="F3" s="77"/>
      <c r="G3" s="77"/>
      <c r="I3" s="78"/>
      <c r="J3" s="78"/>
      <c r="K3" s="78"/>
      <c r="L3" s="78"/>
      <c r="M3" s="78"/>
      <c r="N3" s="78"/>
      <c r="O3" s="78"/>
      <c r="P3" s="78"/>
      <c r="Q3" s="78"/>
      <c r="R3" s="78"/>
      <c r="S3" s="78"/>
      <c r="T3" s="78"/>
      <c r="U3" s="49"/>
    </row>
    <row r="4" spans="2:22" ht="25.5" customHeight="1" thickBot="1" x14ac:dyDescent="0.3">
      <c r="B4" s="389" t="s">
        <v>589</v>
      </c>
      <c r="C4" s="390"/>
      <c r="D4" s="390"/>
      <c r="E4" s="390"/>
      <c r="F4" s="390"/>
      <c r="G4" s="81" t="s">
        <v>590</v>
      </c>
      <c r="V4" s="64"/>
    </row>
    <row r="5" spans="2:22" ht="18" customHeight="1" x14ac:dyDescent="0.25">
      <c r="B5" s="108" t="s">
        <v>591</v>
      </c>
      <c r="C5" s="117" t="s">
        <v>592</v>
      </c>
      <c r="D5" s="117"/>
      <c r="E5" s="117"/>
      <c r="F5" s="117"/>
      <c r="G5" s="79">
        <f>'D1'!T49</f>
        <v>0</v>
      </c>
      <c r="V5" s="64"/>
    </row>
    <row r="6" spans="2:22" ht="18" customHeight="1" thickBot="1" x14ac:dyDescent="0.3">
      <c r="B6" s="110" t="s">
        <v>593</v>
      </c>
      <c r="C6" s="118" t="s">
        <v>594</v>
      </c>
      <c r="D6" s="118"/>
      <c r="E6" s="118"/>
      <c r="F6" s="118"/>
      <c r="G6" s="80">
        <f>'D1'!T50</f>
        <v>0</v>
      </c>
      <c r="V6" s="64"/>
    </row>
    <row r="7" spans="2:22" ht="18" customHeight="1" thickBot="1" x14ac:dyDescent="0.3">
      <c r="B7" s="66"/>
      <c r="C7" s="67"/>
      <c r="D7" s="67"/>
      <c r="E7" s="68"/>
      <c r="F7" s="69"/>
      <c r="G7" s="68"/>
      <c r="V7" s="64"/>
    </row>
    <row r="8" spans="2:22" ht="28.5" customHeight="1" thickBot="1" x14ac:dyDescent="0.3">
      <c r="B8" s="389" t="s">
        <v>595</v>
      </c>
      <c r="C8" s="390"/>
      <c r="D8" s="390"/>
      <c r="E8" s="390"/>
      <c r="F8" s="390"/>
      <c r="G8" s="81" t="s">
        <v>596</v>
      </c>
      <c r="V8" s="64"/>
    </row>
    <row r="9" spans="2:22" ht="18" customHeight="1" x14ac:dyDescent="0.25">
      <c r="B9" s="108" t="s">
        <v>597</v>
      </c>
      <c r="C9" s="117" t="s">
        <v>598</v>
      </c>
      <c r="D9" s="117"/>
      <c r="E9" s="117"/>
      <c r="F9" s="117"/>
      <c r="G9" s="82">
        <f>'D2'!T24</f>
        <v>0</v>
      </c>
      <c r="V9" s="64"/>
    </row>
    <row r="10" spans="2:22" ht="21" customHeight="1" thickBot="1" x14ac:dyDescent="0.3">
      <c r="B10" s="110" t="s">
        <v>599</v>
      </c>
      <c r="C10" s="118" t="s">
        <v>600</v>
      </c>
      <c r="D10" s="118"/>
      <c r="E10" s="118"/>
      <c r="F10" s="118"/>
      <c r="G10" s="83">
        <f>'D2'!T25</f>
        <v>0</v>
      </c>
      <c r="I10" s="69"/>
      <c r="J10" s="69"/>
      <c r="K10" s="69"/>
      <c r="L10" s="69"/>
      <c r="M10" s="69"/>
      <c r="N10" s="69"/>
      <c r="O10" s="69"/>
      <c r="P10" s="69"/>
      <c r="Q10" s="69"/>
      <c r="R10" s="69"/>
      <c r="S10" s="69"/>
      <c r="T10" s="69"/>
      <c r="U10" s="52"/>
      <c r="V10" s="64"/>
    </row>
    <row r="11" spans="2:22" ht="25.5" customHeight="1" thickBot="1" x14ac:dyDescent="0.3">
      <c r="B11" s="66"/>
      <c r="C11" s="67"/>
      <c r="D11" s="67"/>
      <c r="E11" s="68"/>
      <c r="F11" s="69"/>
      <c r="G11" s="68"/>
      <c r="U11" s="52"/>
      <c r="V11" s="64"/>
    </row>
    <row r="12" spans="2:22" ht="29.25" customHeight="1" thickBot="1" x14ac:dyDescent="0.3">
      <c r="B12" s="413" t="s">
        <v>601</v>
      </c>
      <c r="C12" s="414"/>
      <c r="D12" s="414"/>
      <c r="E12" s="414"/>
      <c r="F12" s="414"/>
      <c r="G12" s="107" t="s">
        <v>602</v>
      </c>
      <c r="U12" s="52"/>
      <c r="V12" s="64"/>
    </row>
    <row r="13" spans="2:22" ht="18" customHeight="1" x14ac:dyDescent="0.25">
      <c r="B13" s="108" t="s">
        <v>603</v>
      </c>
      <c r="C13" s="119" t="s">
        <v>604</v>
      </c>
      <c r="D13" s="119"/>
      <c r="E13" s="119"/>
      <c r="F13" s="119"/>
      <c r="G13" s="109">
        <f>'D3'!S30</f>
        <v>0</v>
      </c>
      <c r="U13" s="55"/>
      <c r="V13" s="64"/>
    </row>
    <row r="14" spans="2:22" ht="18" customHeight="1" thickBot="1" x14ac:dyDescent="0.3">
      <c r="B14" s="110" t="s">
        <v>605</v>
      </c>
      <c r="C14" s="120" t="s">
        <v>606</v>
      </c>
      <c r="D14" s="120"/>
      <c r="E14" s="120"/>
      <c r="F14" s="120"/>
      <c r="G14" s="111">
        <f>'D3'!S31</f>
        <v>0</v>
      </c>
      <c r="V14" s="64"/>
    </row>
    <row r="15" spans="2:22" ht="18.75" customHeight="1" thickBot="1" x14ac:dyDescent="0.3">
      <c r="B15" s="66"/>
      <c r="C15" s="67"/>
      <c r="D15" s="67"/>
      <c r="E15" s="68"/>
      <c r="F15" s="69"/>
      <c r="G15" s="68"/>
      <c r="V15" s="64"/>
    </row>
    <row r="16" spans="2:22" ht="33" customHeight="1" thickBot="1" x14ac:dyDescent="0.3">
      <c r="B16" s="389" t="s">
        <v>607</v>
      </c>
      <c r="C16" s="390"/>
      <c r="D16" s="390"/>
      <c r="E16" s="390"/>
      <c r="F16" s="390"/>
      <c r="G16" s="81" t="s">
        <v>608</v>
      </c>
      <c r="V16" s="64"/>
    </row>
    <row r="17" spans="2:22" ht="18" customHeight="1" x14ac:dyDescent="0.25">
      <c r="B17" s="108" t="s">
        <v>609</v>
      </c>
      <c r="C17" s="117" t="s">
        <v>610</v>
      </c>
      <c r="D17" s="117"/>
      <c r="E17" s="117"/>
      <c r="F17" s="117"/>
      <c r="G17" s="79">
        <f>'D4'!T28</f>
        <v>0</v>
      </c>
      <c r="V17" s="64"/>
    </row>
    <row r="18" spans="2:22" ht="18" customHeight="1" thickBot="1" x14ac:dyDescent="0.3">
      <c r="B18" s="110" t="s">
        <v>611</v>
      </c>
      <c r="C18" s="118" t="s">
        <v>612</v>
      </c>
      <c r="D18" s="118"/>
      <c r="E18" s="118"/>
      <c r="F18" s="118"/>
      <c r="G18" s="80">
        <f>'D4'!T29</f>
        <v>0</v>
      </c>
      <c r="V18" s="64"/>
    </row>
    <row r="19" spans="2:22" ht="18" customHeight="1" thickBot="1" x14ac:dyDescent="0.3">
      <c r="B19" s="66"/>
      <c r="C19" s="67"/>
      <c r="D19" s="67"/>
      <c r="E19" s="68"/>
      <c r="F19" s="69"/>
      <c r="G19" s="68"/>
      <c r="V19" s="64"/>
    </row>
    <row r="20" spans="2:22" ht="27.75" customHeight="1" thickBot="1" x14ac:dyDescent="0.3">
      <c r="B20" s="389" t="s">
        <v>613</v>
      </c>
      <c r="C20" s="390"/>
      <c r="D20" s="390"/>
      <c r="E20" s="390"/>
      <c r="F20" s="390"/>
      <c r="G20" s="81" t="s">
        <v>614</v>
      </c>
      <c r="V20" s="64"/>
    </row>
    <row r="21" spans="2:22" ht="18" customHeight="1" x14ac:dyDescent="0.25">
      <c r="B21" s="108" t="s">
        <v>615</v>
      </c>
      <c r="C21" s="117" t="s">
        <v>616</v>
      </c>
      <c r="D21" s="117"/>
      <c r="E21" s="117"/>
      <c r="F21" s="117"/>
      <c r="G21" s="79">
        <f>'D5'!T62</f>
        <v>0</v>
      </c>
      <c r="V21" s="64"/>
    </row>
    <row r="22" spans="2:22" ht="18" customHeight="1" thickBot="1" x14ac:dyDescent="0.3">
      <c r="B22" s="110" t="s">
        <v>617</v>
      </c>
      <c r="C22" s="118" t="s">
        <v>618</v>
      </c>
      <c r="D22" s="118"/>
      <c r="E22" s="118"/>
      <c r="F22" s="118"/>
      <c r="G22" s="80">
        <f>'D5'!T63</f>
        <v>0</v>
      </c>
      <c r="V22" s="64"/>
    </row>
    <row r="23" spans="2:22" ht="18" customHeight="1" thickBot="1" x14ac:dyDescent="0.3">
      <c r="B23" s="66"/>
      <c r="C23" s="67"/>
      <c r="D23" s="67"/>
      <c r="E23" s="68"/>
      <c r="F23" s="69"/>
      <c r="G23" s="68"/>
      <c r="V23" s="64"/>
    </row>
    <row r="24" spans="2:22" ht="27.75" customHeight="1" thickBot="1" x14ac:dyDescent="0.3">
      <c r="B24" s="389" t="s">
        <v>619</v>
      </c>
      <c r="C24" s="390"/>
      <c r="D24" s="390"/>
      <c r="E24" s="390"/>
      <c r="F24" s="390"/>
      <c r="G24" s="81" t="s">
        <v>620</v>
      </c>
      <c r="V24" s="64"/>
    </row>
    <row r="25" spans="2:22" ht="18" customHeight="1" x14ac:dyDescent="0.25">
      <c r="B25" s="108" t="s">
        <v>621</v>
      </c>
      <c r="C25" s="117" t="s">
        <v>622</v>
      </c>
      <c r="D25" s="117"/>
      <c r="E25" s="117"/>
      <c r="F25" s="117"/>
      <c r="G25" s="79">
        <f>'D6'!S19</f>
        <v>0</v>
      </c>
      <c r="V25" s="64"/>
    </row>
    <row r="26" spans="2:22" ht="18" customHeight="1" thickBot="1" x14ac:dyDescent="0.3">
      <c r="B26" s="110" t="s">
        <v>623</v>
      </c>
      <c r="C26" s="118" t="s">
        <v>624</v>
      </c>
      <c r="D26" s="118"/>
      <c r="E26" s="118"/>
      <c r="F26" s="118"/>
      <c r="G26" s="80">
        <f>'D6'!S20</f>
        <v>0</v>
      </c>
      <c r="V26" s="64"/>
    </row>
    <row r="27" spans="2:22" ht="18" customHeight="1" thickBot="1" x14ac:dyDescent="0.3">
      <c r="B27" s="70"/>
      <c r="C27" s="71"/>
      <c r="D27" s="71"/>
      <c r="E27" s="72"/>
      <c r="F27" s="74"/>
      <c r="G27" s="73"/>
      <c r="V27" s="64"/>
    </row>
    <row r="28" spans="2:22" ht="26.25" customHeight="1" thickBot="1" x14ac:dyDescent="0.3">
      <c r="B28" s="389" t="s">
        <v>625</v>
      </c>
      <c r="C28" s="390"/>
      <c r="D28" s="390"/>
      <c r="E28" s="390"/>
      <c r="F28" s="390"/>
      <c r="G28" s="81" t="s">
        <v>626</v>
      </c>
      <c r="V28" s="64"/>
    </row>
    <row r="29" spans="2:22" ht="18" customHeight="1" x14ac:dyDescent="0.25">
      <c r="B29" s="108" t="s">
        <v>627</v>
      </c>
      <c r="C29" s="117" t="s">
        <v>628</v>
      </c>
      <c r="D29" s="117"/>
      <c r="E29" s="117"/>
      <c r="F29" s="117"/>
      <c r="G29" s="79">
        <f>'D7'!S16</f>
        <v>0</v>
      </c>
      <c r="V29" s="64"/>
    </row>
    <row r="30" spans="2:22" ht="24.75" customHeight="1" thickBot="1" x14ac:dyDescent="0.3">
      <c r="B30" s="110" t="s">
        <v>629</v>
      </c>
      <c r="C30" s="118" t="s">
        <v>630</v>
      </c>
      <c r="D30" s="118"/>
      <c r="E30" s="118"/>
      <c r="F30" s="118"/>
      <c r="G30" s="80">
        <f>'D7'!S17</f>
        <v>0</v>
      </c>
      <c r="H30" s="75"/>
      <c r="V30" s="64"/>
    </row>
    <row r="31" spans="2:22" ht="28.5" customHeight="1" thickBot="1" x14ac:dyDescent="0.3">
      <c r="B31" s="76"/>
      <c r="C31" s="67"/>
      <c r="D31" s="67"/>
      <c r="E31" s="68"/>
      <c r="F31" s="69"/>
      <c r="G31" s="68"/>
      <c r="H31" s="100"/>
      <c r="V31" s="64"/>
    </row>
    <row r="32" spans="2:22" ht="20.25" customHeight="1" thickBot="1" x14ac:dyDescent="0.3">
      <c r="B32" s="421" t="s">
        <v>631</v>
      </c>
      <c r="C32" s="422"/>
      <c r="D32" s="289"/>
      <c r="E32" s="423">
        <f>AVERAGE(G5,G9,G13,G17,G21,G25,G29)</f>
        <v>0</v>
      </c>
      <c r="F32" s="423"/>
      <c r="G32" s="424"/>
      <c r="H32" s="100" t="e">
        <f>_xlfn.NUMBERVALUE(#REF!)</f>
        <v>#REF!</v>
      </c>
      <c r="V32" s="64"/>
    </row>
    <row r="33" spans="2:22" ht="18" customHeight="1" x14ac:dyDescent="0.25">
      <c r="E33" s="68"/>
      <c r="F33" s="69"/>
      <c r="G33" s="68"/>
      <c r="H33" s="100" t="e">
        <f>_xlfn.NUMBERVALUE(#REF!)</f>
        <v>#REF!</v>
      </c>
      <c r="V33" s="64"/>
    </row>
    <row r="34" spans="2:22" ht="36" customHeight="1" x14ac:dyDescent="0.25">
      <c r="E34" s="394" t="s">
        <v>632</v>
      </c>
      <c r="F34" s="395"/>
      <c r="G34" s="182">
        <f>G5</f>
        <v>0</v>
      </c>
      <c r="V34" s="64"/>
    </row>
    <row r="35" spans="2:22" ht="33" customHeight="1" x14ac:dyDescent="0.25">
      <c r="E35" s="394" t="s">
        <v>633</v>
      </c>
      <c r="F35" s="395"/>
      <c r="G35" s="183">
        <f>G9</f>
        <v>0</v>
      </c>
      <c r="V35" s="64"/>
    </row>
    <row r="36" spans="2:22" ht="28.5" customHeight="1" x14ac:dyDescent="0.25">
      <c r="E36" s="394" t="s">
        <v>634</v>
      </c>
      <c r="F36" s="395"/>
      <c r="G36" s="182">
        <f>G13</f>
        <v>0</v>
      </c>
    </row>
    <row r="37" spans="2:22" ht="27" customHeight="1" x14ac:dyDescent="0.25">
      <c r="E37" s="396" t="s">
        <v>635</v>
      </c>
      <c r="F37" s="397"/>
      <c r="G37" s="182">
        <f>G17</f>
        <v>0</v>
      </c>
    </row>
    <row r="38" spans="2:22" ht="30" customHeight="1" x14ac:dyDescent="0.25">
      <c r="E38" s="394" t="s">
        <v>636</v>
      </c>
      <c r="F38" s="395"/>
      <c r="G38" s="182">
        <f>G21</f>
        <v>0</v>
      </c>
    </row>
    <row r="39" spans="2:22" ht="24.75" customHeight="1" x14ac:dyDescent="0.25">
      <c r="E39" s="394" t="s">
        <v>637</v>
      </c>
      <c r="F39" s="395"/>
      <c r="G39" s="182">
        <f>G25</f>
        <v>0</v>
      </c>
    </row>
    <row r="40" spans="2:22" ht="27.75" customHeight="1" x14ac:dyDescent="0.25">
      <c r="E40" s="394" t="s">
        <v>638</v>
      </c>
      <c r="F40" s="395"/>
      <c r="G40" s="182">
        <f>G29</f>
        <v>0</v>
      </c>
    </row>
    <row r="41" spans="2:22" ht="21" customHeight="1" x14ac:dyDescent="0.25">
      <c r="E41" s="68"/>
      <c r="F41" s="69"/>
      <c r="G41"/>
      <c r="H41"/>
    </row>
    <row r="42" spans="2:22" ht="28.5" customHeight="1" x14ac:dyDescent="0.25">
      <c r="E42" s="68"/>
      <c r="F42" s="69"/>
      <c r="G42"/>
      <c r="H42"/>
    </row>
    <row r="43" spans="2:22" ht="12" customHeight="1" thickBot="1" x14ac:dyDescent="0.3">
      <c r="I43" s="69"/>
      <c r="J43" s="69"/>
      <c r="K43" s="69"/>
      <c r="L43" s="69"/>
      <c r="M43" s="69"/>
      <c r="N43" s="69"/>
      <c r="O43" s="69"/>
      <c r="P43" s="69"/>
      <c r="Q43" s="69"/>
      <c r="R43" s="69"/>
      <c r="S43" s="69"/>
      <c r="T43" s="69"/>
    </row>
    <row r="44" spans="2:22" ht="20.25" customHeight="1" thickBot="1" x14ac:dyDescent="0.3">
      <c r="B44" s="421" t="s">
        <v>639</v>
      </c>
      <c r="C44" s="422"/>
      <c r="D44" s="289"/>
      <c r="E44" s="423">
        <f>AVERAGE(G6,G10,G14,G18,G22,G26,G30)</f>
        <v>0</v>
      </c>
      <c r="F44" s="423"/>
      <c r="G44" s="424"/>
      <c r="I44" s="69"/>
      <c r="J44" s="69"/>
      <c r="K44" s="69"/>
      <c r="L44" s="69"/>
      <c r="M44" s="69"/>
      <c r="N44" s="69"/>
      <c r="O44" s="69"/>
      <c r="P44" s="69"/>
      <c r="Q44" s="69"/>
      <c r="R44" s="69"/>
      <c r="S44" s="69"/>
      <c r="T44" s="69"/>
    </row>
    <row r="45" spans="2:22" ht="12" customHeight="1" x14ac:dyDescent="0.25">
      <c r="E45" s="68"/>
      <c r="F45" s="69"/>
      <c r="G45" s="68"/>
      <c r="I45" s="69"/>
      <c r="J45" s="69"/>
      <c r="K45" s="69"/>
      <c r="L45" s="69"/>
      <c r="M45" s="69"/>
      <c r="N45" s="69"/>
      <c r="O45" s="69"/>
      <c r="P45" s="69"/>
      <c r="Q45" s="69"/>
      <c r="R45" s="69"/>
      <c r="S45" s="69"/>
      <c r="T45" s="69"/>
    </row>
    <row r="46" spans="2:22" ht="30" customHeight="1" x14ac:dyDescent="0.25">
      <c r="E46" s="394" t="s">
        <v>640</v>
      </c>
      <c r="F46" s="395"/>
      <c r="G46" s="182">
        <f>G6</f>
        <v>0</v>
      </c>
    </row>
    <row r="47" spans="2:22" ht="30" customHeight="1" x14ac:dyDescent="0.25">
      <c r="E47" s="394" t="s">
        <v>641</v>
      </c>
      <c r="F47" s="395"/>
      <c r="G47" s="183">
        <f>G10</f>
        <v>0</v>
      </c>
    </row>
    <row r="48" spans="2:22" ht="25.5" customHeight="1" x14ac:dyDescent="0.25">
      <c r="E48" s="394" t="s">
        <v>642</v>
      </c>
      <c r="F48" s="395"/>
      <c r="G48" s="182">
        <f>G14</f>
        <v>0</v>
      </c>
    </row>
    <row r="49" spans="1:9" ht="25.5" customHeight="1" x14ac:dyDescent="0.25">
      <c r="E49" s="396" t="s">
        <v>643</v>
      </c>
      <c r="F49" s="397"/>
      <c r="G49" s="182">
        <f>G18</f>
        <v>0</v>
      </c>
    </row>
    <row r="50" spans="1:9" ht="28.5" customHeight="1" x14ac:dyDescent="0.25">
      <c r="E50" s="394" t="s">
        <v>644</v>
      </c>
      <c r="F50" s="395"/>
      <c r="G50" s="182">
        <f>G22</f>
        <v>0</v>
      </c>
    </row>
    <row r="51" spans="1:9" ht="26.25" customHeight="1" x14ac:dyDescent="0.25">
      <c r="E51" s="394" t="s">
        <v>645</v>
      </c>
      <c r="F51" s="395"/>
      <c r="G51" s="182">
        <f>G26</f>
        <v>0</v>
      </c>
    </row>
    <row r="52" spans="1:9" ht="30" customHeight="1" x14ac:dyDescent="0.25">
      <c r="E52" s="394" t="s">
        <v>646</v>
      </c>
      <c r="F52" s="395"/>
      <c r="G52" s="182">
        <f>G30</f>
        <v>0</v>
      </c>
    </row>
    <row r="53" spans="1:9" ht="15" x14ac:dyDescent="0.25">
      <c r="E53" s="68"/>
      <c r="F53" s="69"/>
      <c r="G53" s="163"/>
    </row>
    <row r="60" spans="1:9" ht="23.25" x14ac:dyDescent="0.25">
      <c r="B60" s="415" t="s">
        <v>647</v>
      </c>
      <c r="C60" s="415"/>
      <c r="D60" s="415"/>
      <c r="E60" s="415"/>
      <c r="F60" s="415"/>
      <c r="G60" s="415"/>
      <c r="H60" s="415"/>
      <c r="I60" s="415"/>
    </row>
    <row r="61" spans="1:9" ht="15" x14ac:dyDescent="0.25">
      <c r="A61" s="200"/>
      <c r="B61" s="306"/>
      <c r="C61" s="306"/>
      <c r="D61" s="306"/>
      <c r="E61" s="306"/>
      <c r="F61" s="299"/>
      <c r="G61" s="307"/>
      <c r="H61" s="307"/>
      <c r="I61" s="64"/>
    </row>
    <row r="62" spans="1:9" ht="31.5" customHeight="1" x14ac:dyDescent="0.25">
      <c r="A62" s="200"/>
      <c r="B62" s="379" t="s">
        <v>648</v>
      </c>
      <c r="C62" s="379"/>
      <c r="D62" s="379"/>
      <c r="E62" s="379"/>
      <c r="F62" s="379"/>
      <c r="G62" s="379"/>
      <c r="H62" s="379"/>
      <c r="I62" s="379"/>
    </row>
    <row r="63" spans="1:9" ht="15" x14ac:dyDescent="0.25">
      <c r="A63" s="200"/>
      <c r="B63" s="201"/>
      <c r="C63" s="201"/>
      <c r="D63" s="201"/>
      <c r="E63" s="201"/>
      <c r="F63" s="201"/>
      <c r="G63" s="200"/>
      <c r="H63" s="200"/>
    </row>
    <row r="64" spans="1:9" ht="15" x14ac:dyDescent="0.25">
      <c r="A64" s="200"/>
      <c r="B64" s="201"/>
      <c r="C64" s="201"/>
      <c r="D64" s="201"/>
      <c r="E64" s="201"/>
      <c r="F64" s="201"/>
      <c r="G64" s="200"/>
      <c r="H64" s="200"/>
    </row>
    <row r="65" spans="1:9" ht="15" x14ac:dyDescent="0.25">
      <c r="A65" s="200"/>
      <c r="B65" s="201"/>
      <c r="C65" s="201"/>
      <c r="D65" s="201"/>
      <c r="E65" s="201"/>
      <c r="F65" s="201"/>
      <c r="G65" s="200"/>
      <c r="H65" s="200"/>
    </row>
    <row r="66" spans="1:9" ht="15" x14ac:dyDescent="0.25">
      <c r="A66" s="200"/>
      <c r="B66" s="201"/>
      <c r="C66" s="201"/>
      <c r="D66" s="201"/>
      <c r="E66" s="201"/>
      <c r="F66" s="201"/>
      <c r="G66" s="200"/>
      <c r="H66" s="200"/>
    </row>
    <row r="67" spans="1:9" ht="15" x14ac:dyDescent="0.25">
      <c r="A67" s="200"/>
      <c r="B67" s="201"/>
      <c r="C67" s="201"/>
      <c r="D67" s="201"/>
      <c r="E67" s="201"/>
      <c r="F67" s="201"/>
      <c r="G67" s="200"/>
      <c r="H67" s="200"/>
    </row>
    <row r="68" spans="1:9" ht="15" x14ac:dyDescent="0.25">
      <c r="A68" s="200"/>
      <c r="B68" s="201"/>
      <c r="C68" s="201"/>
      <c r="D68" s="201"/>
      <c r="E68" s="201"/>
      <c r="F68" s="201"/>
      <c r="G68" s="200"/>
      <c r="H68" s="200"/>
    </row>
    <row r="69" spans="1:9" ht="15" x14ac:dyDescent="0.25">
      <c r="A69" s="200"/>
      <c r="B69" s="201"/>
      <c r="C69" s="201"/>
      <c r="D69" s="201"/>
      <c r="E69" s="201"/>
      <c r="F69" s="201"/>
      <c r="G69" s="200"/>
      <c r="H69" s="200"/>
    </row>
    <row r="70" spans="1:9" ht="15" x14ac:dyDescent="0.25">
      <c r="A70" s="200"/>
      <c r="B70" s="201"/>
      <c r="C70" s="201"/>
      <c r="D70" s="201"/>
      <c r="E70" s="201"/>
      <c r="F70" s="201"/>
      <c r="G70" s="200"/>
      <c r="H70" s="200"/>
    </row>
    <row r="71" spans="1:9" ht="15" x14ac:dyDescent="0.25">
      <c r="A71" s="200"/>
      <c r="B71" s="201"/>
      <c r="C71" s="201"/>
      <c r="D71" s="201"/>
      <c r="E71" s="201"/>
      <c r="F71" s="201"/>
      <c r="G71" s="200"/>
      <c r="H71" s="200"/>
    </row>
    <row r="72" spans="1:9" ht="15" x14ac:dyDescent="0.25">
      <c r="A72" s="200"/>
      <c r="B72" s="201"/>
      <c r="C72" s="201"/>
      <c r="D72" s="201"/>
      <c r="E72" s="201"/>
      <c r="F72" s="201"/>
      <c r="G72" s="200"/>
      <c r="H72" s="200"/>
    </row>
    <row r="73" spans="1:9" ht="22.5" customHeight="1" x14ac:dyDescent="0.25">
      <c r="A73" s="200"/>
      <c r="B73" s="211"/>
      <c r="C73" s="212" t="s">
        <v>649</v>
      </c>
      <c r="D73" s="287"/>
      <c r="E73" s="213"/>
      <c r="F73" s="380" t="s">
        <v>650</v>
      </c>
      <c r="G73" s="380"/>
      <c r="H73" s="214"/>
      <c r="I73" s="212" t="s">
        <v>651</v>
      </c>
    </row>
    <row r="74" spans="1:9" ht="15.75" thickBot="1" x14ac:dyDescent="0.3">
      <c r="A74" s="200"/>
      <c r="B74" s="201"/>
      <c r="C74" s="299"/>
      <c r="D74" s="299"/>
      <c r="E74" s="299"/>
      <c r="F74" s="299"/>
      <c r="G74" s="200"/>
      <c r="H74" s="200"/>
    </row>
    <row r="75" spans="1:9" ht="59.25" customHeight="1" x14ac:dyDescent="0.25">
      <c r="A75" s="200"/>
      <c r="B75" s="416" t="s">
        <v>652</v>
      </c>
      <c r="C75" s="220" t="s">
        <v>653</v>
      </c>
      <c r="D75" s="290"/>
      <c r="E75" s="391"/>
      <c r="F75" s="391"/>
      <c r="G75" s="391"/>
      <c r="H75" s="391"/>
      <c r="I75" s="293"/>
    </row>
    <row r="76" spans="1:9" ht="63.75" customHeight="1" x14ac:dyDescent="0.25">
      <c r="A76" s="200"/>
      <c r="B76" s="417"/>
      <c r="C76" s="221" t="s">
        <v>654</v>
      </c>
      <c r="D76" s="291"/>
      <c r="E76" s="384"/>
      <c r="F76" s="384"/>
      <c r="G76" s="384"/>
      <c r="H76" s="384"/>
      <c r="I76" s="294"/>
    </row>
    <row r="77" spans="1:9" ht="30" x14ac:dyDescent="0.25">
      <c r="A77" s="200"/>
      <c r="B77" s="417"/>
      <c r="C77" s="215" t="s">
        <v>655</v>
      </c>
      <c r="D77" s="292"/>
      <c r="E77" s="385"/>
      <c r="F77" s="385"/>
      <c r="G77" s="385"/>
      <c r="H77" s="385"/>
      <c r="I77" s="294"/>
    </row>
    <row r="78" spans="1:9" ht="15" x14ac:dyDescent="0.25">
      <c r="A78" s="200"/>
      <c r="B78" s="417"/>
      <c r="C78" s="222"/>
      <c r="D78" s="223"/>
      <c r="E78" s="386"/>
      <c r="F78" s="386"/>
      <c r="G78" s="386"/>
      <c r="H78" s="386"/>
      <c r="I78" s="295"/>
    </row>
    <row r="79" spans="1:9" ht="39" customHeight="1" x14ac:dyDescent="0.25">
      <c r="A79" s="200"/>
      <c r="B79" s="417"/>
      <c r="C79" s="221" t="s">
        <v>656</v>
      </c>
      <c r="D79" s="291"/>
      <c r="E79" s="384"/>
      <c r="F79" s="384"/>
      <c r="G79" s="384"/>
      <c r="H79" s="384"/>
      <c r="I79" s="294"/>
    </row>
    <row r="80" spans="1:9" ht="35.25" customHeight="1" x14ac:dyDescent="0.25">
      <c r="A80" s="200"/>
      <c r="B80" s="417"/>
      <c r="C80" s="238" t="s">
        <v>657</v>
      </c>
      <c r="D80" s="245"/>
      <c r="E80" s="245"/>
      <c r="F80" s="245"/>
      <c r="G80" s="246"/>
      <c r="H80" s="246"/>
      <c r="I80" s="295"/>
    </row>
    <row r="81" spans="1:9" ht="36" customHeight="1" x14ac:dyDescent="0.25">
      <c r="A81" s="200"/>
      <c r="B81" s="417"/>
      <c r="C81" s="243" t="s">
        <v>658</v>
      </c>
      <c r="D81" s="244" t="s">
        <v>743</v>
      </c>
      <c r="E81" s="381" t="s">
        <v>659</v>
      </c>
      <c r="F81" s="381"/>
      <c r="G81" s="381"/>
      <c r="H81" s="381"/>
      <c r="I81" s="298" t="str">
        <f>'D5'!T12</f>
        <v/>
      </c>
    </row>
    <row r="82" spans="1:9" ht="43.5" customHeight="1" x14ac:dyDescent="0.25">
      <c r="A82" s="200"/>
      <c r="B82" s="417"/>
      <c r="C82" s="243" t="s">
        <v>660</v>
      </c>
      <c r="D82" s="244" t="s">
        <v>744</v>
      </c>
      <c r="E82" s="381" t="s">
        <v>661</v>
      </c>
      <c r="F82" s="381"/>
      <c r="G82" s="381"/>
      <c r="H82" s="381"/>
      <c r="I82" s="298" t="str">
        <f>'D1'!T30</f>
        <v/>
      </c>
    </row>
    <row r="83" spans="1:9" ht="26.25" customHeight="1" x14ac:dyDescent="0.25">
      <c r="A83" s="200"/>
      <c r="B83" s="417"/>
      <c r="C83" s="222" t="s">
        <v>662</v>
      </c>
      <c r="D83" s="224"/>
      <c r="E83" s="382"/>
      <c r="F83" s="382"/>
      <c r="G83" s="382"/>
      <c r="H83" s="382"/>
      <c r="I83" s="296"/>
    </row>
    <row r="84" spans="1:9" ht="36" customHeight="1" x14ac:dyDescent="0.25">
      <c r="A84" s="200"/>
      <c r="B84" s="417"/>
      <c r="C84" s="238" t="s">
        <v>663</v>
      </c>
      <c r="D84" s="240"/>
      <c r="E84" s="383"/>
      <c r="F84" s="383"/>
      <c r="G84" s="383"/>
      <c r="H84" s="383"/>
      <c r="I84" s="296"/>
    </row>
    <row r="85" spans="1:9" ht="44.25" customHeight="1" x14ac:dyDescent="0.25">
      <c r="A85" s="200"/>
      <c r="B85" s="417"/>
      <c r="C85" s="243" t="s">
        <v>664</v>
      </c>
      <c r="D85" s="244" t="s">
        <v>745</v>
      </c>
      <c r="E85" s="381" t="s">
        <v>665</v>
      </c>
      <c r="F85" s="381"/>
      <c r="G85" s="381"/>
      <c r="H85" s="381"/>
      <c r="I85" s="298" t="str">
        <f>'D5'!T30</f>
        <v/>
      </c>
    </row>
    <row r="86" spans="1:9" ht="36.75" customHeight="1" x14ac:dyDescent="0.25">
      <c r="A86" s="200"/>
      <c r="B86" s="417"/>
      <c r="C86" s="243" t="s">
        <v>666</v>
      </c>
      <c r="D86" s="244" t="s">
        <v>746</v>
      </c>
      <c r="E86" s="381" t="s">
        <v>667</v>
      </c>
      <c r="F86" s="381"/>
      <c r="G86" s="381"/>
      <c r="H86" s="381"/>
      <c r="I86" s="298" t="str">
        <f>'D5'!T29</f>
        <v/>
      </c>
    </row>
    <row r="87" spans="1:9" ht="61.5" customHeight="1" x14ac:dyDescent="0.25">
      <c r="A87" s="200"/>
      <c r="B87" s="417"/>
      <c r="C87" s="243" t="s">
        <v>668</v>
      </c>
      <c r="D87" s="244" t="s">
        <v>747</v>
      </c>
      <c r="E87" s="381" t="s">
        <v>669</v>
      </c>
      <c r="F87" s="381"/>
      <c r="G87" s="381"/>
      <c r="H87" s="381"/>
      <c r="I87" s="298" t="str">
        <f>'D1'!T25</f>
        <v/>
      </c>
    </row>
    <row r="88" spans="1:9" ht="15" x14ac:dyDescent="0.25">
      <c r="A88" s="200"/>
      <c r="B88" s="417"/>
      <c r="C88" s="215" t="s">
        <v>670</v>
      </c>
      <c r="D88" s="207"/>
      <c r="E88" s="392"/>
      <c r="F88" s="392"/>
      <c r="G88" s="392"/>
      <c r="H88" s="392"/>
      <c r="I88" s="296"/>
    </row>
    <row r="89" spans="1:9" ht="15" x14ac:dyDescent="0.25">
      <c r="A89" s="200"/>
      <c r="B89" s="417"/>
      <c r="C89" s="222"/>
      <c r="D89" s="224"/>
      <c r="E89" s="393"/>
      <c r="F89" s="393"/>
      <c r="G89" s="393"/>
      <c r="H89" s="393"/>
      <c r="I89" s="296"/>
    </row>
    <row r="90" spans="1:9" ht="15" x14ac:dyDescent="0.25">
      <c r="A90" s="200"/>
      <c r="B90" s="417"/>
      <c r="C90" s="221" t="s">
        <v>671</v>
      </c>
      <c r="D90" s="225"/>
      <c r="E90" s="373"/>
      <c r="F90" s="373"/>
      <c r="G90" s="373"/>
      <c r="H90" s="373"/>
      <c r="I90" s="296"/>
    </row>
    <row r="91" spans="1:9" ht="25.5" customHeight="1" x14ac:dyDescent="0.25">
      <c r="A91" s="200"/>
      <c r="B91" s="418"/>
      <c r="C91" s="231" t="s">
        <v>672</v>
      </c>
      <c r="D91" s="242"/>
      <c r="E91" s="376"/>
      <c r="F91" s="376"/>
      <c r="G91" s="376"/>
      <c r="H91" s="376"/>
      <c r="I91" s="296"/>
    </row>
    <row r="92" spans="1:9" ht="38.25" customHeight="1" x14ac:dyDescent="0.25">
      <c r="A92" s="200"/>
      <c r="B92" s="419" t="s">
        <v>673</v>
      </c>
      <c r="C92" s="234" t="s">
        <v>674</v>
      </c>
      <c r="D92" s="235" t="s">
        <v>748</v>
      </c>
      <c r="E92" s="375" t="s">
        <v>675</v>
      </c>
      <c r="F92" s="375"/>
      <c r="G92" s="375"/>
      <c r="H92" s="375"/>
      <c r="I92" s="298" t="str">
        <f>'D5'!T14</f>
        <v/>
      </c>
    </row>
    <row r="93" spans="1:9" ht="36" customHeight="1" x14ac:dyDescent="0.25">
      <c r="A93" s="200"/>
      <c r="B93" s="419"/>
      <c r="C93" s="222" t="s">
        <v>676</v>
      </c>
      <c r="D93" s="241"/>
      <c r="E93" s="387"/>
      <c r="F93" s="387"/>
      <c r="G93" s="387"/>
      <c r="H93" s="387"/>
      <c r="I93" s="296"/>
    </row>
    <row r="94" spans="1:9" ht="31.5" customHeight="1" x14ac:dyDescent="0.25">
      <c r="A94" s="200"/>
      <c r="B94" s="419"/>
      <c r="C94" s="221" t="s">
        <v>677</v>
      </c>
      <c r="D94" s="226"/>
      <c r="E94" s="388"/>
      <c r="F94" s="388"/>
      <c r="G94" s="388"/>
      <c r="H94" s="388"/>
      <c r="I94" s="296"/>
    </row>
    <row r="95" spans="1:9" ht="36" customHeight="1" x14ac:dyDescent="0.25">
      <c r="A95" s="200"/>
      <c r="B95" s="419"/>
      <c r="C95" s="238" t="s">
        <v>678</v>
      </c>
      <c r="D95" s="239"/>
      <c r="E95" s="376"/>
      <c r="F95" s="376"/>
      <c r="G95" s="376"/>
      <c r="H95" s="376"/>
      <c r="I95" s="296"/>
    </row>
    <row r="96" spans="1:9" ht="38.25" customHeight="1" x14ac:dyDescent="0.25">
      <c r="A96" s="200"/>
      <c r="B96" s="419"/>
      <c r="C96" s="217" t="s">
        <v>679</v>
      </c>
      <c r="D96" s="208" t="s">
        <v>749</v>
      </c>
      <c r="E96" s="377" t="s">
        <v>680</v>
      </c>
      <c r="F96" s="377"/>
      <c r="G96" s="377"/>
      <c r="H96" s="377"/>
      <c r="I96" s="298" t="str">
        <f>'D3'!S10</f>
        <v/>
      </c>
    </row>
    <row r="97" spans="1:10" ht="32.25" customHeight="1" x14ac:dyDescent="0.25">
      <c r="A97" s="200"/>
      <c r="B97" s="419"/>
      <c r="C97" s="234"/>
      <c r="D97" s="235" t="s">
        <v>750</v>
      </c>
      <c r="E97" s="374" t="s">
        <v>681</v>
      </c>
      <c r="F97" s="374"/>
      <c r="G97" s="374"/>
      <c r="H97" s="374"/>
      <c r="I97" s="298" t="str">
        <f>'D3'!S12</f>
        <v/>
      </c>
    </row>
    <row r="98" spans="1:10" ht="30.75" customHeight="1" x14ac:dyDescent="0.25">
      <c r="A98" s="200"/>
      <c r="B98" s="419"/>
      <c r="C98" s="217" t="s">
        <v>682</v>
      </c>
      <c r="D98" s="208" t="s">
        <v>751</v>
      </c>
      <c r="E98" s="377" t="s">
        <v>683</v>
      </c>
      <c r="F98" s="377"/>
      <c r="G98" s="377"/>
      <c r="H98" s="377"/>
      <c r="I98" s="298" t="str">
        <f>'D3'!S14</f>
        <v/>
      </c>
      <c r="J98" s="64"/>
    </row>
    <row r="99" spans="1:10" ht="39.75" customHeight="1" x14ac:dyDescent="0.25">
      <c r="A99" s="200"/>
      <c r="B99" s="419"/>
      <c r="C99" s="217"/>
      <c r="D99" s="208" t="s">
        <v>752</v>
      </c>
      <c r="E99" s="378" t="s">
        <v>684</v>
      </c>
      <c r="F99" s="378"/>
      <c r="G99" s="378"/>
      <c r="H99" s="378"/>
      <c r="I99" s="298" t="str">
        <f>'D3'!S26</f>
        <v/>
      </c>
      <c r="J99" s="64"/>
    </row>
    <row r="100" spans="1:10" ht="29.25" customHeight="1" x14ac:dyDescent="0.25">
      <c r="A100" s="200"/>
      <c r="B100" s="419"/>
      <c r="C100" s="217"/>
      <c r="D100" s="208" t="s">
        <v>753</v>
      </c>
      <c r="E100" s="378" t="s">
        <v>685</v>
      </c>
      <c r="F100" s="378"/>
      <c r="G100" s="378"/>
      <c r="H100" s="378"/>
      <c r="I100" s="298" t="str">
        <f>'D3'!S27</f>
        <v/>
      </c>
      <c r="J100" s="64"/>
    </row>
    <row r="101" spans="1:10" ht="56.25" customHeight="1" x14ac:dyDescent="0.25">
      <c r="A101" s="200"/>
      <c r="B101" s="419"/>
      <c r="C101" s="217"/>
      <c r="D101" s="208" t="s">
        <v>754</v>
      </c>
      <c r="E101" s="378" t="s">
        <v>686</v>
      </c>
      <c r="F101" s="378"/>
      <c r="G101" s="378"/>
      <c r="H101" s="378"/>
      <c r="I101" s="298" t="str">
        <f>'D3'!S24</f>
        <v/>
      </c>
      <c r="J101" s="64"/>
    </row>
    <row r="102" spans="1:10" ht="33" customHeight="1" x14ac:dyDescent="0.25">
      <c r="A102" s="200"/>
      <c r="B102" s="419"/>
      <c r="C102" s="234"/>
      <c r="D102" s="235" t="s">
        <v>755</v>
      </c>
      <c r="E102" s="374" t="s">
        <v>687</v>
      </c>
      <c r="F102" s="374"/>
      <c r="G102" s="374"/>
      <c r="H102" s="374"/>
      <c r="I102" s="298" t="str">
        <f>'D3'!S23</f>
        <v/>
      </c>
      <c r="J102" s="64"/>
    </row>
    <row r="103" spans="1:10" ht="40.5" customHeight="1" x14ac:dyDescent="0.25">
      <c r="A103" s="200"/>
      <c r="B103" s="419"/>
      <c r="C103" s="234" t="s">
        <v>688</v>
      </c>
      <c r="D103" s="235" t="s">
        <v>756</v>
      </c>
      <c r="E103" s="375" t="s">
        <v>689</v>
      </c>
      <c r="F103" s="375"/>
      <c r="G103" s="375"/>
      <c r="H103" s="375"/>
      <c r="I103" s="298" t="str">
        <f>'D3'!S28</f>
        <v/>
      </c>
      <c r="J103" s="64"/>
    </row>
    <row r="104" spans="1:10" ht="45" customHeight="1" x14ac:dyDescent="0.25">
      <c r="A104" s="200"/>
      <c r="B104" s="419"/>
      <c r="C104" s="234" t="s">
        <v>690</v>
      </c>
      <c r="D104" s="235" t="s">
        <v>757</v>
      </c>
      <c r="E104" s="375" t="s">
        <v>691</v>
      </c>
      <c r="F104" s="375"/>
      <c r="G104" s="375"/>
      <c r="H104" s="375"/>
      <c r="I104" s="298" t="str">
        <f>'D3'!S12</f>
        <v/>
      </c>
      <c r="J104" s="64"/>
    </row>
    <row r="105" spans="1:10" ht="35.25" customHeight="1" x14ac:dyDescent="0.25">
      <c r="A105" s="200"/>
      <c r="B105" s="419"/>
      <c r="C105" s="234" t="s">
        <v>692</v>
      </c>
      <c r="D105" s="235" t="s">
        <v>758</v>
      </c>
      <c r="E105" s="377" t="s">
        <v>693</v>
      </c>
      <c r="F105" s="377"/>
      <c r="G105" s="377"/>
      <c r="H105" s="377"/>
      <c r="I105" s="298" t="str">
        <f>'D5'!T42</f>
        <v/>
      </c>
      <c r="J105" s="64"/>
    </row>
    <row r="106" spans="1:10" ht="35.25" customHeight="1" x14ac:dyDescent="0.25">
      <c r="A106" s="200"/>
      <c r="B106" s="419"/>
      <c r="C106" s="408" t="s">
        <v>694</v>
      </c>
      <c r="D106" s="235"/>
      <c r="E106" s="377" t="s">
        <v>695</v>
      </c>
      <c r="F106" s="377"/>
      <c r="G106" s="377"/>
      <c r="H106" s="377"/>
      <c r="I106" s="298" t="str">
        <f>'D1'!T37</f>
        <v/>
      </c>
      <c r="J106" s="64"/>
    </row>
    <row r="107" spans="1:10" ht="38.25" customHeight="1" x14ac:dyDescent="0.25">
      <c r="A107" s="200"/>
      <c r="B107" s="419"/>
      <c r="C107" s="409"/>
      <c r="D107" s="235" t="s">
        <v>759</v>
      </c>
      <c r="E107" s="374" t="s">
        <v>696</v>
      </c>
      <c r="F107" s="374"/>
      <c r="G107" s="374"/>
      <c r="H107" s="374"/>
      <c r="I107" s="298" t="str">
        <f>'D3'!S27</f>
        <v/>
      </c>
      <c r="J107" s="64"/>
    </row>
    <row r="108" spans="1:10" ht="32.25" customHeight="1" x14ac:dyDescent="0.25">
      <c r="A108" s="200"/>
      <c r="B108" s="419"/>
      <c r="C108" s="234" t="s">
        <v>697</v>
      </c>
      <c r="D108" s="235" t="s">
        <v>760</v>
      </c>
      <c r="E108" s="374" t="s">
        <v>698</v>
      </c>
      <c r="F108" s="374"/>
      <c r="G108" s="374"/>
      <c r="H108" s="374"/>
      <c r="I108" s="298" t="str">
        <f>'D2'!T11</f>
        <v/>
      </c>
    </row>
    <row r="109" spans="1:10" ht="31.5" customHeight="1" x14ac:dyDescent="0.25">
      <c r="A109" s="200"/>
      <c r="B109" s="419"/>
      <c r="C109" s="236" t="s">
        <v>699</v>
      </c>
      <c r="D109" s="237"/>
      <c r="E109" s="372"/>
      <c r="F109" s="372"/>
      <c r="G109" s="372"/>
      <c r="H109" s="372"/>
      <c r="I109" s="296"/>
    </row>
    <row r="110" spans="1:10" ht="47.25" customHeight="1" x14ac:dyDescent="0.25">
      <c r="A110" s="200"/>
      <c r="B110" s="420"/>
      <c r="C110" s="234" t="s">
        <v>700</v>
      </c>
      <c r="D110" s="235" t="s">
        <v>761</v>
      </c>
      <c r="E110" s="375" t="s">
        <v>701</v>
      </c>
      <c r="F110" s="375"/>
      <c r="G110" s="375"/>
      <c r="H110" s="375"/>
      <c r="I110" s="298" t="str">
        <f>'D2'!T10</f>
        <v/>
      </c>
    </row>
    <row r="111" spans="1:10" ht="51.75" customHeight="1" x14ac:dyDescent="0.25">
      <c r="A111" s="200"/>
      <c r="B111" s="400" t="s">
        <v>702</v>
      </c>
      <c r="C111" s="218" t="s">
        <v>703</v>
      </c>
      <c r="D111" s="219" t="s">
        <v>762</v>
      </c>
      <c r="E111" s="371" t="s">
        <v>704</v>
      </c>
      <c r="F111" s="371"/>
      <c r="G111" s="371"/>
      <c r="H111" s="371"/>
      <c r="I111" s="298" t="str">
        <f>'D1'!T12</f>
        <v/>
      </c>
    </row>
    <row r="112" spans="1:10" ht="30.75" customHeight="1" x14ac:dyDescent="0.25">
      <c r="A112" s="200"/>
      <c r="B112" s="401"/>
      <c r="C112" s="227"/>
      <c r="D112" s="228" t="s">
        <v>763</v>
      </c>
      <c r="E112" s="370" t="s">
        <v>705</v>
      </c>
      <c r="F112" s="370"/>
      <c r="G112" s="370"/>
      <c r="H112" s="370"/>
      <c r="I112" s="298" t="str">
        <f>'D1'!T13</f>
        <v/>
      </c>
    </row>
    <row r="113" spans="1:9" ht="33" customHeight="1" x14ac:dyDescent="0.25">
      <c r="A113" s="200"/>
      <c r="B113" s="401"/>
      <c r="C113" s="227" t="s">
        <v>706</v>
      </c>
      <c r="D113" s="229" t="s">
        <v>764</v>
      </c>
      <c r="E113" s="406" t="s">
        <v>707</v>
      </c>
      <c r="F113" s="406"/>
      <c r="G113" s="406"/>
      <c r="H113" s="406"/>
      <c r="I113" s="298" t="str">
        <f>'D1'!T29</f>
        <v/>
      </c>
    </row>
    <row r="114" spans="1:9" ht="30" customHeight="1" x14ac:dyDescent="0.25">
      <c r="A114" s="200"/>
      <c r="B114" s="401"/>
      <c r="C114" s="218" t="s">
        <v>708</v>
      </c>
      <c r="D114" s="219" t="s">
        <v>765</v>
      </c>
      <c r="E114" s="371" t="s">
        <v>709</v>
      </c>
      <c r="F114" s="371"/>
      <c r="G114" s="371"/>
      <c r="H114" s="371"/>
      <c r="I114" s="402" t="str">
        <f>'D5'!T16</f>
        <v/>
      </c>
    </row>
    <row r="115" spans="1:9" ht="25.5" customHeight="1" x14ac:dyDescent="0.25">
      <c r="A115" s="200"/>
      <c r="B115" s="401"/>
      <c r="C115" s="218" t="s">
        <v>710</v>
      </c>
      <c r="D115" s="209"/>
      <c r="E115" s="407"/>
      <c r="F115" s="407"/>
      <c r="G115" s="407"/>
      <c r="H115" s="407"/>
      <c r="I115" s="403"/>
    </row>
    <row r="116" spans="1:9" ht="24.75" customHeight="1" x14ac:dyDescent="0.25">
      <c r="A116" s="200"/>
      <c r="B116" s="401"/>
      <c r="C116" s="227" t="s">
        <v>711</v>
      </c>
      <c r="D116" s="288"/>
      <c r="E116" s="370"/>
      <c r="F116" s="370"/>
      <c r="G116" s="370"/>
      <c r="H116" s="370"/>
      <c r="I116" s="404"/>
    </row>
    <row r="117" spans="1:9" ht="36" customHeight="1" x14ac:dyDescent="0.25">
      <c r="A117" s="200"/>
      <c r="B117" s="401"/>
      <c r="C117" s="227" t="s">
        <v>712</v>
      </c>
      <c r="D117" s="229" t="s">
        <v>766</v>
      </c>
      <c r="E117" s="406" t="s">
        <v>713</v>
      </c>
      <c r="F117" s="406"/>
      <c r="G117" s="406"/>
      <c r="H117" s="406"/>
      <c r="I117" s="298" t="str">
        <f>'D5'!T52</f>
        <v/>
      </c>
    </row>
    <row r="118" spans="1:9" ht="57.75" customHeight="1" x14ac:dyDescent="0.25">
      <c r="A118" s="200"/>
      <c r="B118" s="401"/>
      <c r="C118" s="227" t="s">
        <v>714</v>
      </c>
      <c r="D118" s="229" t="s">
        <v>767</v>
      </c>
      <c r="E118" s="406" t="s">
        <v>715</v>
      </c>
      <c r="F118" s="406"/>
      <c r="G118" s="406"/>
      <c r="H118" s="406"/>
      <c r="I118" s="298" t="str">
        <f>'D1'!T24</f>
        <v/>
      </c>
    </row>
    <row r="119" spans="1:9" ht="39" customHeight="1" x14ac:dyDescent="0.25">
      <c r="A119" s="200"/>
      <c r="B119" s="401"/>
      <c r="C119" s="227" t="s">
        <v>716</v>
      </c>
      <c r="D119" s="229" t="s">
        <v>768</v>
      </c>
      <c r="E119" s="406" t="s">
        <v>717</v>
      </c>
      <c r="F119" s="406"/>
      <c r="G119" s="406"/>
      <c r="H119" s="406"/>
      <c r="I119" s="298" t="str">
        <f>'D5'!T28</f>
        <v/>
      </c>
    </row>
    <row r="120" spans="1:9" ht="37.5" customHeight="1" x14ac:dyDescent="0.25">
      <c r="A120" s="200"/>
      <c r="B120" s="401"/>
      <c r="C120" s="227" t="s">
        <v>718</v>
      </c>
      <c r="D120" s="229" t="s">
        <v>769</v>
      </c>
      <c r="E120" s="406" t="s">
        <v>719</v>
      </c>
      <c r="F120" s="406"/>
      <c r="G120" s="406"/>
      <c r="H120" s="406"/>
      <c r="I120" s="298" t="str">
        <f>'D5'!T33</f>
        <v/>
      </c>
    </row>
    <row r="121" spans="1:9" ht="45.75" customHeight="1" x14ac:dyDescent="0.25">
      <c r="A121" s="200"/>
      <c r="B121" s="401"/>
      <c r="C121" s="227" t="s">
        <v>720</v>
      </c>
      <c r="D121" s="229" t="s">
        <v>770</v>
      </c>
      <c r="E121" s="406" t="s">
        <v>721</v>
      </c>
      <c r="F121" s="406"/>
      <c r="G121" s="406"/>
      <c r="H121" s="406"/>
      <c r="I121" s="298" t="str">
        <f>'D1'!T38</f>
        <v/>
      </c>
    </row>
    <row r="122" spans="1:9" ht="48" customHeight="1" x14ac:dyDescent="0.25">
      <c r="A122" s="200"/>
      <c r="B122" s="401"/>
      <c r="C122" s="218" t="s">
        <v>722</v>
      </c>
      <c r="D122" s="219" t="s">
        <v>771</v>
      </c>
      <c r="E122" s="371" t="s">
        <v>723</v>
      </c>
      <c r="F122" s="371"/>
      <c r="G122" s="371"/>
      <c r="H122" s="371"/>
      <c r="I122" s="298" t="str">
        <f>'D1'!T38</f>
        <v/>
      </c>
    </row>
    <row r="123" spans="1:9" ht="46.5" customHeight="1" x14ac:dyDescent="0.25">
      <c r="A123" s="200"/>
      <c r="B123" s="401"/>
      <c r="C123" s="218"/>
      <c r="D123" s="210" t="s">
        <v>772</v>
      </c>
      <c r="E123" s="407" t="s">
        <v>724</v>
      </c>
      <c r="F123" s="407"/>
      <c r="G123" s="407"/>
      <c r="H123" s="407"/>
      <c r="I123" s="298" t="str">
        <f>'D5'!T20</f>
        <v/>
      </c>
    </row>
    <row r="124" spans="1:9" ht="39.75" customHeight="1" x14ac:dyDescent="0.25">
      <c r="A124" s="200"/>
      <c r="B124" s="401"/>
      <c r="C124" s="227"/>
      <c r="D124" s="228" t="s">
        <v>773</v>
      </c>
      <c r="E124" s="370" t="s">
        <v>725</v>
      </c>
      <c r="F124" s="370"/>
      <c r="G124" s="370"/>
      <c r="H124" s="370"/>
      <c r="I124" s="298" t="str">
        <f>'D5'!T22</f>
        <v/>
      </c>
    </row>
    <row r="125" spans="1:9" ht="42" customHeight="1" x14ac:dyDescent="0.25">
      <c r="A125" s="200"/>
      <c r="B125" s="401"/>
      <c r="C125" s="218" t="s">
        <v>726</v>
      </c>
      <c r="D125" s="219" t="s">
        <v>774</v>
      </c>
      <c r="E125" s="371" t="s">
        <v>727</v>
      </c>
      <c r="F125" s="371"/>
      <c r="G125" s="371"/>
      <c r="H125" s="371"/>
      <c r="I125" s="298" t="str">
        <f>'D5'!T54</f>
        <v/>
      </c>
    </row>
    <row r="126" spans="1:9" ht="45" customHeight="1" x14ac:dyDescent="0.25">
      <c r="A126" s="200"/>
      <c r="B126" s="401"/>
      <c r="C126" s="232"/>
      <c r="D126" s="233" t="s">
        <v>775</v>
      </c>
      <c r="E126" s="370" t="s">
        <v>728</v>
      </c>
      <c r="F126" s="370"/>
      <c r="G126" s="370"/>
      <c r="H126" s="370"/>
      <c r="I126" s="298" t="str">
        <f>'D5'!T56</f>
        <v/>
      </c>
    </row>
    <row r="127" spans="1:9" ht="36.75" customHeight="1" x14ac:dyDescent="0.25">
      <c r="A127" s="200"/>
      <c r="B127" s="401"/>
      <c r="C127" s="231" t="s">
        <v>729</v>
      </c>
      <c r="D127" s="230"/>
      <c r="E127" s="372"/>
      <c r="F127" s="372"/>
      <c r="G127" s="372"/>
      <c r="H127" s="372"/>
      <c r="I127" s="296"/>
    </row>
    <row r="128" spans="1:9" ht="39" customHeight="1" x14ac:dyDescent="0.25">
      <c r="A128" s="200"/>
      <c r="B128" s="401"/>
      <c r="C128" s="218" t="s">
        <v>730</v>
      </c>
      <c r="D128" s="219" t="s">
        <v>776</v>
      </c>
      <c r="E128" s="371" t="s">
        <v>731</v>
      </c>
      <c r="F128" s="371"/>
      <c r="G128" s="371"/>
      <c r="H128" s="371"/>
      <c r="I128" s="298" t="str">
        <f>'D5'!T59</f>
        <v/>
      </c>
    </row>
    <row r="129" spans="1:9" ht="51" customHeight="1" x14ac:dyDescent="0.25">
      <c r="A129" s="200"/>
      <c r="B129" s="401"/>
      <c r="C129" s="227"/>
      <c r="D129" s="228" t="s">
        <v>777</v>
      </c>
      <c r="E129" s="370" t="s">
        <v>732</v>
      </c>
      <c r="F129" s="370"/>
      <c r="G129" s="370"/>
      <c r="H129" s="370"/>
      <c r="I129" s="298" t="str">
        <f>'D5'!T24</f>
        <v/>
      </c>
    </row>
    <row r="130" spans="1:9" ht="38.25" customHeight="1" x14ac:dyDescent="0.25">
      <c r="A130" s="200"/>
      <c r="B130" s="398" t="s">
        <v>733</v>
      </c>
      <c r="C130" s="248" t="s">
        <v>734</v>
      </c>
      <c r="D130" s="249" t="s">
        <v>778</v>
      </c>
      <c r="E130" s="405" t="s">
        <v>735</v>
      </c>
      <c r="F130" s="405"/>
      <c r="G130" s="405"/>
      <c r="H130" s="405"/>
      <c r="I130" s="298" t="str">
        <f>'D5'!T53</f>
        <v/>
      </c>
    </row>
    <row r="131" spans="1:9" ht="43.5" customHeight="1" x14ac:dyDescent="0.25">
      <c r="A131" s="200"/>
      <c r="B131" s="398"/>
      <c r="C131" s="248" t="s">
        <v>736</v>
      </c>
      <c r="D131" s="249" t="s">
        <v>779</v>
      </c>
      <c r="E131" s="405" t="s">
        <v>737</v>
      </c>
      <c r="F131" s="405"/>
      <c r="G131" s="405"/>
      <c r="H131" s="405"/>
      <c r="I131" s="298" t="str">
        <f>'D5'!T51</f>
        <v/>
      </c>
    </row>
    <row r="132" spans="1:9" ht="48" customHeight="1" x14ac:dyDescent="0.25">
      <c r="A132" s="200"/>
      <c r="B132" s="398"/>
      <c r="C132" s="248" t="s">
        <v>738</v>
      </c>
      <c r="D132" s="250" t="s">
        <v>780</v>
      </c>
      <c r="E132" s="405" t="s">
        <v>739</v>
      </c>
      <c r="F132" s="405"/>
      <c r="G132" s="405"/>
      <c r="H132" s="405"/>
      <c r="I132" s="298" t="str">
        <f>'D1'!T33</f>
        <v/>
      </c>
    </row>
    <row r="133" spans="1:9" ht="42.75" customHeight="1" x14ac:dyDescent="0.25">
      <c r="A133" s="200"/>
      <c r="B133" s="398"/>
      <c r="C133" s="222" t="s">
        <v>740</v>
      </c>
      <c r="D133" s="224"/>
      <c r="E133" s="382"/>
      <c r="F133" s="382"/>
      <c r="G133" s="382"/>
      <c r="H133" s="382"/>
      <c r="I133" s="296"/>
    </row>
    <row r="134" spans="1:9" ht="48" customHeight="1" x14ac:dyDescent="0.25">
      <c r="A134" s="200"/>
      <c r="B134" s="398"/>
      <c r="C134" s="221" t="s">
        <v>741</v>
      </c>
      <c r="D134" s="225"/>
      <c r="E134" s="373"/>
      <c r="F134" s="373"/>
      <c r="G134" s="373"/>
      <c r="H134" s="373"/>
      <c r="I134" s="296"/>
    </row>
    <row r="135" spans="1:9" ht="33.75" customHeight="1" thickBot="1" x14ac:dyDescent="0.3">
      <c r="A135" s="200"/>
      <c r="B135" s="399"/>
      <c r="C135" s="216" t="s">
        <v>742</v>
      </c>
      <c r="D135" s="206"/>
      <c r="E135" s="369"/>
      <c r="F135" s="369"/>
      <c r="G135" s="369"/>
      <c r="H135" s="369"/>
      <c r="I135" s="297"/>
    </row>
  </sheetData>
  <sheetProtection formatCells="0" formatColumns="0" formatRows="0" insertColumns="0" insertRows="0" insertHyperlinks="0" deleteColumns="0" deleteRows="0" sort="0" autoFilter="0" pivotTables="0"/>
  <mergeCells count="91">
    <mergeCell ref="E46:F46"/>
    <mergeCell ref="E47:F47"/>
    <mergeCell ref="E48:F48"/>
    <mergeCell ref="E49:F49"/>
    <mergeCell ref="E50:F50"/>
    <mergeCell ref="C106:C107"/>
    <mergeCell ref="E106:H106"/>
    <mergeCell ref="E92:H92"/>
    <mergeCell ref="B2:G2"/>
    <mergeCell ref="B4:F4"/>
    <mergeCell ref="B8:F8"/>
    <mergeCell ref="B12:F12"/>
    <mergeCell ref="B16:F16"/>
    <mergeCell ref="B60:I60"/>
    <mergeCell ref="B75:B91"/>
    <mergeCell ref="B92:B110"/>
    <mergeCell ref="B24:F24"/>
    <mergeCell ref="B44:C44"/>
    <mergeCell ref="E44:G44"/>
    <mergeCell ref="B32:C32"/>
    <mergeCell ref="E32:G32"/>
    <mergeCell ref="B130:B135"/>
    <mergeCell ref="B111:B129"/>
    <mergeCell ref="I114:I116"/>
    <mergeCell ref="E130:H130"/>
    <mergeCell ref="E131:H131"/>
    <mergeCell ref="E120:H120"/>
    <mergeCell ref="E113:H113"/>
    <mergeCell ref="E114:H116"/>
    <mergeCell ref="E117:H117"/>
    <mergeCell ref="E118:H118"/>
    <mergeCell ref="E119:H119"/>
    <mergeCell ref="E121:H121"/>
    <mergeCell ref="E122:H122"/>
    <mergeCell ref="E123:H123"/>
    <mergeCell ref="E132:H132"/>
    <mergeCell ref="E133:H133"/>
    <mergeCell ref="E94:H94"/>
    <mergeCell ref="B20:F20"/>
    <mergeCell ref="E75:H75"/>
    <mergeCell ref="B28:F28"/>
    <mergeCell ref="E88:H89"/>
    <mergeCell ref="E90:H90"/>
    <mergeCell ref="E91:H91"/>
    <mergeCell ref="E34:F34"/>
    <mergeCell ref="E35:F35"/>
    <mergeCell ref="E36:F36"/>
    <mergeCell ref="E37:F37"/>
    <mergeCell ref="E38:F38"/>
    <mergeCell ref="E39:F39"/>
    <mergeCell ref="E51:F51"/>
    <mergeCell ref="E52:F52"/>
    <mergeCell ref="E40:F40"/>
    <mergeCell ref="E105:H105"/>
    <mergeCell ref="E102:H102"/>
    <mergeCell ref="E103:H103"/>
    <mergeCell ref="B62:I62"/>
    <mergeCell ref="F73:G73"/>
    <mergeCell ref="E82:H82"/>
    <mergeCell ref="E83:H83"/>
    <mergeCell ref="E84:H84"/>
    <mergeCell ref="E85:H85"/>
    <mergeCell ref="E76:H76"/>
    <mergeCell ref="E77:H78"/>
    <mergeCell ref="E79:H79"/>
    <mergeCell ref="E81:H81"/>
    <mergeCell ref="E86:H86"/>
    <mergeCell ref="E87:H87"/>
    <mergeCell ref="E93:H93"/>
    <mergeCell ref="E95:H95"/>
    <mergeCell ref="E96:H96"/>
    <mergeCell ref="E97:H97"/>
    <mergeCell ref="E98:H98"/>
    <mergeCell ref="E104:H104"/>
    <mergeCell ref="E99:H99"/>
    <mergeCell ref="E100:H100"/>
    <mergeCell ref="E101:H101"/>
    <mergeCell ref="E107:H107"/>
    <mergeCell ref="E108:H108"/>
    <mergeCell ref="E109:H109"/>
    <mergeCell ref="E110:H110"/>
    <mergeCell ref="E112:H112"/>
    <mergeCell ref="E111:H111"/>
    <mergeCell ref="E135:H135"/>
    <mergeCell ref="E124:H124"/>
    <mergeCell ref="E125:H125"/>
    <mergeCell ref="E126:H126"/>
    <mergeCell ref="E127:H127"/>
    <mergeCell ref="E129:H129"/>
    <mergeCell ref="E128:H128"/>
    <mergeCell ref="E134:H134"/>
  </mergeCells>
  <conditionalFormatting sqref="G17:G18 G13:G14 G9:G10 G5:G6">
    <cfRule type="cellIs" dxfId="405" priority="459" stopIfTrue="1" operator="lessThan">
      <formula>19.999</formula>
    </cfRule>
    <cfRule type="cellIs" dxfId="404" priority="460" stopIfTrue="1" operator="lessThan">
      <formula>79.999</formula>
    </cfRule>
    <cfRule type="cellIs" dxfId="403" priority="461" stopIfTrue="1" operator="between">
      <formula>90</formula>
      <formula>100</formula>
    </cfRule>
  </conditionalFormatting>
  <conditionalFormatting sqref="G17:G18 G13:G14 G9:G10 G5:G6">
    <cfRule type="containsBlanks" dxfId="402" priority="453" stopIfTrue="1">
      <formula>LEN(TRIM(G5))=0</formula>
    </cfRule>
    <cfRule type="cellIs" dxfId="401" priority="455" stopIfTrue="1" operator="lessThan">
      <formula>39.999</formula>
    </cfRule>
    <cfRule type="cellIs" dxfId="400" priority="456" stopIfTrue="1" operator="lessThan">
      <formula>59.999</formula>
    </cfRule>
    <cfRule type="cellIs" dxfId="399" priority="458" stopIfTrue="1" operator="lessThan">
      <formula>89.999</formula>
    </cfRule>
  </conditionalFormatting>
  <conditionalFormatting sqref="G21:G22">
    <cfRule type="cellIs" dxfId="398" priority="465" stopIfTrue="1" operator="lessThan">
      <formula>19.999</formula>
    </cfRule>
    <cfRule type="cellIs" dxfId="397" priority="466" stopIfTrue="1" operator="lessThan">
      <formula>79.999</formula>
    </cfRule>
    <cfRule type="cellIs" dxfId="396" priority="467" stopIfTrue="1" operator="between">
      <formula>90</formula>
      <formula>100</formula>
    </cfRule>
  </conditionalFormatting>
  <conditionalFormatting sqref="G21:G22">
    <cfRule type="containsBlanks" dxfId="395" priority="407" stopIfTrue="1">
      <formula>LEN(TRIM(G21))=0</formula>
    </cfRule>
    <cfRule type="cellIs" dxfId="394" priority="409" stopIfTrue="1" operator="lessThan">
      <formula>39.999</formula>
    </cfRule>
    <cfRule type="cellIs" dxfId="393" priority="410" stopIfTrue="1" operator="lessThan">
      <formula>59.999</formula>
    </cfRule>
    <cfRule type="cellIs" dxfId="392" priority="412" stopIfTrue="1" operator="lessThan">
      <formula>89.999</formula>
    </cfRule>
  </conditionalFormatting>
  <conditionalFormatting sqref="G25:G26">
    <cfRule type="cellIs" dxfId="391" priority="471" stopIfTrue="1" operator="lessThan">
      <formula>19.999</formula>
    </cfRule>
    <cfRule type="cellIs" dxfId="390" priority="472" stopIfTrue="1" operator="lessThan">
      <formula>79.999</formula>
    </cfRule>
    <cfRule type="cellIs" dxfId="389" priority="473" stopIfTrue="1" operator="between">
      <formula>90</formula>
      <formula>100</formula>
    </cfRule>
  </conditionalFormatting>
  <conditionalFormatting sqref="G25:G26">
    <cfRule type="containsBlanks" dxfId="388" priority="400" stopIfTrue="1">
      <formula>LEN(TRIM(G25))=0</formula>
    </cfRule>
    <cfRule type="cellIs" dxfId="387" priority="402" stopIfTrue="1" operator="lessThan">
      <formula>39.999</formula>
    </cfRule>
    <cfRule type="cellIs" dxfId="386" priority="403" stopIfTrue="1" operator="lessThan">
      <formula>59.999</formula>
    </cfRule>
    <cfRule type="cellIs" dxfId="385" priority="405" stopIfTrue="1" operator="lessThan">
      <formula>89.999</formula>
    </cfRule>
  </conditionalFormatting>
  <conditionalFormatting sqref="E32">
    <cfRule type="cellIs" dxfId="384" priority="477" stopIfTrue="1" operator="lessThan">
      <formula>19.999</formula>
    </cfRule>
    <cfRule type="cellIs" dxfId="383" priority="478" stopIfTrue="1" operator="lessThan">
      <formula>79.999</formula>
    </cfRule>
    <cfRule type="cellIs" dxfId="382" priority="479" stopIfTrue="1" operator="between">
      <formula>90</formula>
      <formula>100</formula>
    </cfRule>
  </conditionalFormatting>
  <conditionalFormatting sqref="E32:G32">
    <cfRule type="containsBlanks" dxfId="381" priority="393" stopIfTrue="1">
      <formula>LEN(TRIM(E32))=0</formula>
    </cfRule>
    <cfRule type="cellIs" dxfId="380" priority="395" stopIfTrue="1" operator="lessThan">
      <formula>39.999</formula>
    </cfRule>
    <cfRule type="cellIs" dxfId="379" priority="396" stopIfTrue="1" operator="lessThan">
      <formula>59.999</formula>
    </cfRule>
    <cfRule type="cellIs" dxfId="378" priority="398" stopIfTrue="1" operator="lessThan">
      <formula>89.999</formula>
    </cfRule>
  </conditionalFormatting>
  <conditionalFormatting sqref="G29:G30">
    <cfRule type="cellIs" dxfId="377" priority="483" stopIfTrue="1" operator="lessThan">
      <formula>19.999</formula>
    </cfRule>
    <cfRule type="cellIs" dxfId="376" priority="484" stopIfTrue="1" operator="lessThan">
      <formula>79.999</formula>
    </cfRule>
    <cfRule type="cellIs" dxfId="375" priority="485" stopIfTrue="1" operator="between">
      <formula>90</formula>
      <formula>100</formula>
    </cfRule>
  </conditionalFormatting>
  <conditionalFormatting sqref="G29:G30">
    <cfRule type="containsBlanks" dxfId="374" priority="386" stopIfTrue="1">
      <formula>LEN(TRIM(G29))=0</formula>
    </cfRule>
    <cfRule type="cellIs" dxfId="373" priority="388" stopIfTrue="1" operator="lessThan">
      <formula>39.999</formula>
    </cfRule>
    <cfRule type="cellIs" dxfId="372" priority="389" stopIfTrue="1" operator="lessThan">
      <formula>59.999</formula>
    </cfRule>
    <cfRule type="cellIs" dxfId="371" priority="391" stopIfTrue="1" operator="lessThan">
      <formula>89.999</formula>
    </cfRule>
  </conditionalFormatting>
  <conditionalFormatting sqref="G34">
    <cfRule type="cellIs" dxfId="370" priority="489" stopIfTrue="1" operator="lessThan">
      <formula>19.999</formula>
    </cfRule>
    <cfRule type="cellIs" dxfId="369" priority="490" stopIfTrue="1" operator="lessThan">
      <formula>79.999</formula>
    </cfRule>
    <cfRule type="cellIs" dxfId="368" priority="491" stopIfTrue="1" operator="between">
      <formula>90</formula>
      <formula>100</formula>
    </cfRule>
  </conditionalFormatting>
  <conditionalFormatting sqref="G34">
    <cfRule type="containsBlanks" dxfId="367" priority="379" stopIfTrue="1">
      <formula>LEN(TRIM(G34))=0</formula>
    </cfRule>
    <cfRule type="cellIs" dxfId="366" priority="381" stopIfTrue="1" operator="lessThan">
      <formula>39.999</formula>
    </cfRule>
    <cfRule type="cellIs" dxfId="365" priority="382" stopIfTrue="1" operator="lessThan">
      <formula>59.999</formula>
    </cfRule>
    <cfRule type="cellIs" dxfId="364" priority="384" stopIfTrue="1" operator="lessThan">
      <formula>89.999</formula>
    </cfRule>
  </conditionalFormatting>
  <conditionalFormatting sqref="G35">
    <cfRule type="cellIs" dxfId="363" priority="495" stopIfTrue="1" operator="lessThan">
      <formula>19.999</formula>
    </cfRule>
    <cfRule type="cellIs" dxfId="362" priority="496" stopIfTrue="1" operator="lessThan">
      <formula>79.999</formula>
    </cfRule>
    <cfRule type="cellIs" dxfId="361" priority="497" stopIfTrue="1" operator="between">
      <formula>90</formula>
      <formula>100</formula>
    </cfRule>
  </conditionalFormatting>
  <conditionalFormatting sqref="G35">
    <cfRule type="containsBlanks" dxfId="360" priority="372" stopIfTrue="1">
      <formula>LEN(TRIM(G35))=0</formula>
    </cfRule>
    <cfRule type="cellIs" dxfId="359" priority="374" stopIfTrue="1" operator="lessThan">
      <formula>39.999</formula>
    </cfRule>
    <cfRule type="cellIs" dxfId="358" priority="375" stopIfTrue="1" operator="lessThan">
      <formula>59.999</formula>
    </cfRule>
    <cfRule type="cellIs" dxfId="357" priority="377" stopIfTrue="1" operator="lessThan">
      <formula>89.999</formula>
    </cfRule>
  </conditionalFormatting>
  <conditionalFormatting sqref="G36">
    <cfRule type="cellIs" dxfId="356" priority="501" stopIfTrue="1" operator="lessThan">
      <formula>19.999</formula>
    </cfRule>
    <cfRule type="cellIs" dxfId="355" priority="502" stopIfTrue="1" operator="lessThan">
      <formula>79.999</formula>
    </cfRule>
    <cfRule type="cellIs" dxfId="354" priority="503" stopIfTrue="1" operator="between">
      <formula>90</formula>
      <formula>100</formula>
    </cfRule>
  </conditionalFormatting>
  <conditionalFormatting sqref="G36">
    <cfRule type="containsBlanks" dxfId="353" priority="365" stopIfTrue="1">
      <formula>LEN(TRIM(G36))=0</formula>
    </cfRule>
    <cfRule type="cellIs" dxfId="352" priority="367" stopIfTrue="1" operator="lessThan">
      <formula>39.999</formula>
    </cfRule>
    <cfRule type="cellIs" dxfId="351" priority="368" stopIfTrue="1" operator="lessThan">
      <formula>59.999</formula>
    </cfRule>
    <cfRule type="cellIs" dxfId="350" priority="370" stopIfTrue="1" operator="lessThan">
      <formula>89.999</formula>
    </cfRule>
  </conditionalFormatting>
  <conditionalFormatting sqref="G38">
    <cfRule type="cellIs" dxfId="349" priority="507" stopIfTrue="1" operator="lessThan">
      <formula>19.999</formula>
    </cfRule>
    <cfRule type="cellIs" dxfId="348" priority="508" stopIfTrue="1" operator="lessThan">
      <formula>79.999</formula>
    </cfRule>
    <cfRule type="cellIs" dxfId="347" priority="509" stopIfTrue="1" operator="between">
      <formula>90</formula>
      <formula>100</formula>
    </cfRule>
  </conditionalFormatting>
  <conditionalFormatting sqref="G38">
    <cfRule type="containsBlanks" dxfId="346" priority="358" stopIfTrue="1">
      <formula>LEN(TRIM(G38))=0</formula>
    </cfRule>
    <cfRule type="cellIs" dxfId="345" priority="360" stopIfTrue="1" operator="lessThan">
      <formula>39.999</formula>
    </cfRule>
    <cfRule type="cellIs" dxfId="344" priority="361" stopIfTrue="1" operator="lessThan">
      <formula>59.999</formula>
    </cfRule>
    <cfRule type="cellIs" dxfId="343" priority="363" stopIfTrue="1" operator="lessThan">
      <formula>89.999</formula>
    </cfRule>
  </conditionalFormatting>
  <conditionalFormatting sqref="G37">
    <cfRule type="cellIs" dxfId="342" priority="513" stopIfTrue="1" operator="lessThan">
      <formula>19.999</formula>
    </cfRule>
    <cfRule type="cellIs" dxfId="341" priority="514" stopIfTrue="1" operator="lessThan">
      <formula>79.999</formula>
    </cfRule>
    <cfRule type="cellIs" dxfId="340" priority="515" stopIfTrue="1" operator="between">
      <formula>90</formula>
      <formula>100</formula>
    </cfRule>
  </conditionalFormatting>
  <conditionalFormatting sqref="G37">
    <cfRule type="containsBlanks" dxfId="339" priority="351" stopIfTrue="1">
      <formula>LEN(TRIM(G37))=0</formula>
    </cfRule>
    <cfRule type="cellIs" dxfId="338" priority="353" stopIfTrue="1" operator="lessThan">
      <formula>39.999</formula>
    </cfRule>
    <cfRule type="cellIs" dxfId="337" priority="354" stopIfTrue="1" operator="lessThan">
      <formula>59.999</formula>
    </cfRule>
    <cfRule type="cellIs" dxfId="336" priority="356" stopIfTrue="1" operator="lessThan">
      <formula>89.999</formula>
    </cfRule>
  </conditionalFormatting>
  <conditionalFormatting sqref="G39">
    <cfRule type="cellIs" dxfId="335" priority="519" stopIfTrue="1" operator="lessThan">
      <formula>19.999</formula>
    </cfRule>
    <cfRule type="cellIs" dxfId="334" priority="520" stopIfTrue="1" operator="lessThan">
      <formula>79.999</formula>
    </cfRule>
    <cfRule type="cellIs" dxfId="333" priority="521" stopIfTrue="1" operator="between">
      <formula>90</formula>
      <formula>100</formula>
    </cfRule>
  </conditionalFormatting>
  <conditionalFormatting sqref="G39">
    <cfRule type="containsBlanks" dxfId="332" priority="344" stopIfTrue="1">
      <formula>LEN(TRIM(G39))=0</formula>
    </cfRule>
    <cfRule type="cellIs" dxfId="331" priority="346" stopIfTrue="1" operator="lessThan">
      <formula>39.999</formula>
    </cfRule>
    <cfRule type="cellIs" dxfId="330" priority="347" stopIfTrue="1" operator="lessThan">
      <formula>59.999</formula>
    </cfRule>
    <cfRule type="cellIs" dxfId="329" priority="349" stopIfTrue="1" operator="lessThan">
      <formula>89.999</formula>
    </cfRule>
  </conditionalFormatting>
  <conditionalFormatting sqref="G40">
    <cfRule type="cellIs" dxfId="328" priority="525" stopIfTrue="1" operator="lessThan">
      <formula>19.999</formula>
    </cfRule>
    <cfRule type="cellIs" dxfId="327" priority="526" stopIfTrue="1" operator="lessThan">
      <formula>79.999</formula>
    </cfRule>
    <cfRule type="cellIs" dxfId="326" priority="527" stopIfTrue="1" operator="between">
      <formula>90</formula>
      <formula>100</formula>
    </cfRule>
  </conditionalFormatting>
  <conditionalFormatting sqref="G40">
    <cfRule type="containsBlanks" dxfId="325" priority="337" stopIfTrue="1">
      <formula>LEN(TRIM(G40))=0</formula>
    </cfRule>
    <cfRule type="cellIs" dxfId="324" priority="339" stopIfTrue="1" operator="lessThan">
      <formula>39.999</formula>
    </cfRule>
    <cfRule type="cellIs" dxfId="323" priority="340" stopIfTrue="1" operator="lessThan">
      <formula>59.999</formula>
    </cfRule>
    <cfRule type="cellIs" dxfId="322" priority="342" stopIfTrue="1" operator="lessThan">
      <formula>89.999</formula>
    </cfRule>
  </conditionalFormatting>
  <conditionalFormatting sqref="E44">
    <cfRule type="cellIs" dxfId="321" priority="531" stopIfTrue="1" operator="lessThan">
      <formula>19.999</formula>
    </cfRule>
    <cfRule type="cellIs" dxfId="320" priority="532" stopIfTrue="1" operator="lessThan">
      <formula>79.999</formula>
    </cfRule>
    <cfRule type="cellIs" dxfId="319" priority="533" stopIfTrue="1" operator="between">
      <formula>90</formula>
      <formula>100</formula>
    </cfRule>
  </conditionalFormatting>
  <conditionalFormatting sqref="E44:G44">
    <cfRule type="containsBlanks" dxfId="318" priority="330" stopIfTrue="1">
      <formula>LEN(TRIM(E44))=0</formula>
    </cfRule>
    <cfRule type="cellIs" dxfId="317" priority="332" stopIfTrue="1" operator="lessThan">
      <formula>39.999</formula>
    </cfRule>
    <cfRule type="cellIs" dxfId="316" priority="333" stopIfTrue="1" operator="lessThan">
      <formula>59.999</formula>
    </cfRule>
    <cfRule type="cellIs" dxfId="315" priority="335" stopIfTrue="1" operator="lessThan">
      <formula>89.999</formula>
    </cfRule>
  </conditionalFormatting>
  <conditionalFormatting sqref="G46">
    <cfRule type="cellIs" dxfId="314" priority="537" stopIfTrue="1" operator="lessThan">
      <formula>19.999</formula>
    </cfRule>
    <cfRule type="cellIs" dxfId="313" priority="538" stopIfTrue="1" operator="lessThan">
      <formula>79.999</formula>
    </cfRule>
    <cfRule type="cellIs" dxfId="312" priority="539" stopIfTrue="1" operator="between">
      <formula>90</formula>
      <formula>100</formula>
    </cfRule>
  </conditionalFormatting>
  <conditionalFormatting sqref="G46">
    <cfRule type="containsBlanks" dxfId="311" priority="323" stopIfTrue="1">
      <formula>LEN(TRIM(G46))=0</formula>
    </cfRule>
    <cfRule type="cellIs" dxfId="310" priority="325" stopIfTrue="1" operator="lessThan">
      <formula>39.999</formula>
    </cfRule>
    <cfRule type="cellIs" dxfId="309" priority="326" stopIfTrue="1" operator="lessThan">
      <formula>59.999</formula>
    </cfRule>
    <cfRule type="cellIs" dxfId="308" priority="328" stopIfTrue="1" operator="lessThan">
      <formula>89.999</formula>
    </cfRule>
  </conditionalFormatting>
  <conditionalFormatting sqref="G47">
    <cfRule type="cellIs" dxfId="307" priority="543" stopIfTrue="1" operator="lessThan">
      <formula>19.999</formula>
    </cfRule>
    <cfRule type="cellIs" dxfId="306" priority="544" stopIfTrue="1" operator="lessThan">
      <formula>79.999</formula>
    </cfRule>
    <cfRule type="cellIs" dxfId="305" priority="545" stopIfTrue="1" operator="between">
      <formula>90</formula>
      <formula>100</formula>
    </cfRule>
  </conditionalFormatting>
  <conditionalFormatting sqref="G47">
    <cfRule type="containsBlanks" dxfId="304" priority="316" stopIfTrue="1">
      <formula>LEN(TRIM(G47))=0</formula>
    </cfRule>
    <cfRule type="cellIs" dxfId="303" priority="318" stopIfTrue="1" operator="lessThan">
      <formula>39.999</formula>
    </cfRule>
    <cfRule type="cellIs" dxfId="302" priority="319" stopIfTrue="1" operator="lessThan">
      <formula>59.999</formula>
    </cfRule>
    <cfRule type="cellIs" dxfId="301" priority="321" stopIfTrue="1" operator="lessThan">
      <formula>89.999</formula>
    </cfRule>
  </conditionalFormatting>
  <conditionalFormatting sqref="G48">
    <cfRule type="cellIs" dxfId="300" priority="549" stopIfTrue="1" operator="lessThan">
      <formula>19.999</formula>
    </cfRule>
    <cfRule type="cellIs" dxfId="299" priority="550" stopIfTrue="1" operator="lessThan">
      <formula>79.999</formula>
    </cfRule>
    <cfRule type="cellIs" dxfId="298" priority="551" stopIfTrue="1" operator="between">
      <formula>90</formula>
      <formula>100</formula>
    </cfRule>
  </conditionalFormatting>
  <conditionalFormatting sqref="G48">
    <cfRule type="containsBlanks" dxfId="297" priority="309" stopIfTrue="1">
      <formula>LEN(TRIM(G48))=0</formula>
    </cfRule>
    <cfRule type="cellIs" dxfId="296" priority="311" stopIfTrue="1" operator="lessThan">
      <formula>39.999</formula>
    </cfRule>
    <cfRule type="cellIs" dxfId="295" priority="312" stopIfTrue="1" operator="lessThan">
      <formula>59.999</formula>
    </cfRule>
    <cfRule type="cellIs" dxfId="294" priority="314" stopIfTrue="1" operator="lessThan">
      <formula>89.999</formula>
    </cfRule>
  </conditionalFormatting>
  <conditionalFormatting sqref="G50">
    <cfRule type="cellIs" dxfId="293" priority="555" stopIfTrue="1" operator="lessThan">
      <formula>19.999</formula>
    </cfRule>
    <cfRule type="cellIs" dxfId="292" priority="556" stopIfTrue="1" operator="lessThan">
      <formula>79.999</formula>
    </cfRule>
    <cfRule type="cellIs" dxfId="291" priority="557" stopIfTrue="1" operator="between">
      <formula>90</formula>
      <formula>100</formula>
    </cfRule>
  </conditionalFormatting>
  <conditionalFormatting sqref="G50">
    <cfRule type="containsBlanks" dxfId="290" priority="302" stopIfTrue="1">
      <formula>LEN(TRIM(G50))=0</formula>
    </cfRule>
    <cfRule type="cellIs" dxfId="289" priority="304" stopIfTrue="1" operator="lessThan">
      <formula>39.999</formula>
    </cfRule>
    <cfRule type="cellIs" dxfId="288" priority="305" stopIfTrue="1" operator="lessThan">
      <formula>59.999</formula>
    </cfRule>
    <cfRule type="cellIs" dxfId="287" priority="307" stopIfTrue="1" operator="lessThan">
      <formula>89.999</formula>
    </cfRule>
  </conditionalFormatting>
  <conditionalFormatting sqref="G49">
    <cfRule type="cellIs" dxfId="286" priority="561" stopIfTrue="1" operator="lessThan">
      <formula>19.999</formula>
    </cfRule>
    <cfRule type="cellIs" dxfId="285" priority="562" stopIfTrue="1" operator="lessThan">
      <formula>79.999</formula>
    </cfRule>
    <cfRule type="cellIs" dxfId="284" priority="563" stopIfTrue="1" operator="between">
      <formula>90</formula>
      <formula>100</formula>
    </cfRule>
  </conditionalFormatting>
  <conditionalFormatting sqref="G49">
    <cfRule type="containsBlanks" dxfId="283" priority="295" stopIfTrue="1">
      <formula>LEN(TRIM(G49))=0</formula>
    </cfRule>
    <cfRule type="cellIs" dxfId="282" priority="297" stopIfTrue="1" operator="lessThan">
      <formula>39.999</formula>
    </cfRule>
    <cfRule type="cellIs" dxfId="281" priority="298" stopIfTrue="1" operator="lessThan">
      <formula>59.999</formula>
    </cfRule>
    <cfRule type="cellIs" dxfId="280" priority="300" stopIfTrue="1" operator="lessThan">
      <formula>89.999</formula>
    </cfRule>
  </conditionalFormatting>
  <conditionalFormatting sqref="G51">
    <cfRule type="cellIs" dxfId="279" priority="567" stopIfTrue="1" operator="lessThan">
      <formula>19.999</formula>
    </cfRule>
    <cfRule type="cellIs" dxfId="278" priority="568" stopIfTrue="1" operator="lessThan">
      <formula>79.999</formula>
    </cfRule>
    <cfRule type="cellIs" dxfId="277" priority="569" stopIfTrue="1" operator="between">
      <formula>90</formula>
      <formula>100</formula>
    </cfRule>
  </conditionalFormatting>
  <conditionalFormatting sqref="G51">
    <cfRule type="containsBlanks" dxfId="276" priority="288" stopIfTrue="1">
      <formula>LEN(TRIM(G51))=0</formula>
    </cfRule>
    <cfRule type="cellIs" dxfId="275" priority="290" stopIfTrue="1" operator="lessThan">
      <formula>39.999</formula>
    </cfRule>
    <cfRule type="cellIs" dxfId="274" priority="291" stopIfTrue="1" operator="lessThan">
      <formula>59.999</formula>
    </cfRule>
    <cfRule type="cellIs" dxfId="273" priority="293" stopIfTrue="1" operator="lessThan">
      <formula>89.999</formula>
    </cfRule>
  </conditionalFormatting>
  <conditionalFormatting sqref="G52">
    <cfRule type="cellIs" dxfId="272" priority="573" stopIfTrue="1" operator="lessThan">
      <formula>19.999</formula>
    </cfRule>
    <cfRule type="cellIs" dxfId="271" priority="574" stopIfTrue="1" operator="lessThan">
      <formula>79.999</formula>
    </cfRule>
    <cfRule type="cellIs" dxfId="270" priority="575" stopIfTrue="1" operator="between">
      <formula>90</formula>
      <formula>100</formula>
    </cfRule>
  </conditionalFormatting>
  <conditionalFormatting sqref="G52">
    <cfRule type="containsBlanks" dxfId="269" priority="281" stopIfTrue="1">
      <formula>LEN(TRIM(G52))=0</formula>
    </cfRule>
    <cfRule type="cellIs" dxfId="268" priority="283" stopIfTrue="1" operator="lessThan">
      <formula>39.999</formula>
    </cfRule>
    <cfRule type="cellIs" dxfId="267" priority="284" stopIfTrue="1" operator="lessThan">
      <formula>59.999</formula>
    </cfRule>
    <cfRule type="cellIs" dxfId="266" priority="286" stopIfTrue="1" operator="lessThan">
      <formula>89.999</formula>
    </cfRule>
  </conditionalFormatting>
  <conditionalFormatting sqref="I81">
    <cfRule type="cellIs" dxfId="265" priority="274" stopIfTrue="1" operator="lessThan">
      <formula>19.999</formula>
    </cfRule>
    <cfRule type="cellIs" dxfId="264" priority="275" stopIfTrue="1" operator="lessThan">
      <formula>39.999</formula>
    </cfRule>
    <cfRule type="cellIs" dxfId="263" priority="276" stopIfTrue="1" operator="lessThan">
      <formula>59.999</formula>
    </cfRule>
    <cfRule type="cellIs" dxfId="262" priority="277" stopIfTrue="1" operator="lessThan">
      <formula>79.999</formula>
    </cfRule>
    <cfRule type="cellIs" dxfId="261" priority="278" stopIfTrue="1" operator="lessThan">
      <formula>89.999</formula>
    </cfRule>
    <cfRule type="cellIs" dxfId="260" priority="279" stopIfTrue="1" operator="between">
      <formula>90</formula>
      <formula>100</formula>
    </cfRule>
    <cfRule type="containsBlanks" dxfId="259" priority="280">
      <formula>LEN(TRIM(I81))=0</formula>
    </cfRule>
  </conditionalFormatting>
  <conditionalFormatting sqref="I82">
    <cfRule type="cellIs" dxfId="258" priority="267" stopIfTrue="1" operator="lessThan">
      <formula>19.999</formula>
    </cfRule>
    <cfRule type="cellIs" dxfId="257" priority="268" stopIfTrue="1" operator="lessThan">
      <formula>39.999</formula>
    </cfRule>
    <cfRule type="cellIs" dxfId="256" priority="269" stopIfTrue="1" operator="lessThan">
      <formula>59.999</formula>
    </cfRule>
    <cfRule type="cellIs" dxfId="255" priority="270" stopIfTrue="1" operator="lessThan">
      <formula>79.999</formula>
    </cfRule>
    <cfRule type="cellIs" dxfId="254" priority="271" stopIfTrue="1" operator="lessThan">
      <formula>89.999</formula>
    </cfRule>
    <cfRule type="cellIs" dxfId="253" priority="272" stopIfTrue="1" operator="between">
      <formula>90</formula>
      <formula>100</formula>
    </cfRule>
    <cfRule type="containsBlanks" dxfId="252" priority="273">
      <formula>LEN(TRIM(I82))=0</formula>
    </cfRule>
  </conditionalFormatting>
  <conditionalFormatting sqref="I101">
    <cfRule type="cellIs" dxfId="251" priority="1" stopIfTrue="1" operator="lessThan">
      <formula>19.999</formula>
    </cfRule>
    <cfRule type="cellIs" dxfId="250" priority="2" stopIfTrue="1" operator="lessThan">
      <formula>39.999</formula>
    </cfRule>
    <cfRule type="cellIs" dxfId="249" priority="3" stopIfTrue="1" operator="lessThan">
      <formula>59.999</formula>
    </cfRule>
    <cfRule type="cellIs" dxfId="248" priority="4" stopIfTrue="1" operator="lessThan">
      <formula>79.999</formula>
    </cfRule>
    <cfRule type="cellIs" dxfId="247" priority="5" stopIfTrue="1" operator="lessThan">
      <formula>89.999</formula>
    </cfRule>
    <cfRule type="cellIs" dxfId="246" priority="6" stopIfTrue="1" operator="between">
      <formula>90</formula>
      <formula>100</formula>
    </cfRule>
    <cfRule type="containsBlanks" dxfId="245" priority="7">
      <formula>LEN(TRIM(I101))=0</formula>
    </cfRule>
  </conditionalFormatting>
  <conditionalFormatting sqref="I85">
    <cfRule type="cellIs" dxfId="244" priority="260" stopIfTrue="1" operator="lessThan">
      <formula>19.999</formula>
    </cfRule>
    <cfRule type="cellIs" dxfId="243" priority="261" stopIfTrue="1" operator="lessThan">
      <formula>39.999</formula>
    </cfRule>
    <cfRule type="cellIs" dxfId="242" priority="262" stopIfTrue="1" operator="lessThan">
      <formula>59.999</formula>
    </cfRule>
    <cfRule type="cellIs" dxfId="241" priority="263" stopIfTrue="1" operator="lessThan">
      <formula>79.999</formula>
    </cfRule>
    <cfRule type="cellIs" dxfId="240" priority="264" stopIfTrue="1" operator="lessThan">
      <formula>89.999</formula>
    </cfRule>
    <cfRule type="cellIs" dxfId="239" priority="265" stopIfTrue="1" operator="between">
      <formula>90</formula>
      <formula>100</formula>
    </cfRule>
    <cfRule type="containsBlanks" dxfId="238" priority="266">
      <formula>LEN(TRIM(I85))=0</formula>
    </cfRule>
  </conditionalFormatting>
  <conditionalFormatting sqref="I86">
    <cfRule type="cellIs" dxfId="237" priority="253" stopIfTrue="1" operator="lessThan">
      <formula>19.999</formula>
    </cfRule>
    <cfRule type="cellIs" dxfId="236" priority="254" stopIfTrue="1" operator="lessThan">
      <formula>39.999</formula>
    </cfRule>
    <cfRule type="cellIs" dxfId="235" priority="255" stopIfTrue="1" operator="lessThan">
      <formula>59.999</formula>
    </cfRule>
    <cfRule type="cellIs" dxfId="234" priority="256" stopIfTrue="1" operator="lessThan">
      <formula>79.999</formula>
    </cfRule>
    <cfRule type="cellIs" dxfId="233" priority="257" stopIfTrue="1" operator="lessThan">
      <formula>89.999</formula>
    </cfRule>
    <cfRule type="cellIs" dxfId="232" priority="258" stopIfTrue="1" operator="between">
      <formula>90</formula>
      <formula>100</formula>
    </cfRule>
    <cfRule type="containsBlanks" dxfId="231" priority="259">
      <formula>LEN(TRIM(I86))=0</formula>
    </cfRule>
  </conditionalFormatting>
  <conditionalFormatting sqref="I87">
    <cfRule type="cellIs" dxfId="230" priority="246" stopIfTrue="1" operator="lessThan">
      <formula>19.999</formula>
    </cfRule>
    <cfRule type="cellIs" dxfId="229" priority="247" stopIfTrue="1" operator="lessThan">
      <formula>39.999</formula>
    </cfRule>
    <cfRule type="cellIs" dxfId="228" priority="248" stopIfTrue="1" operator="lessThan">
      <formula>59.999</formula>
    </cfRule>
    <cfRule type="cellIs" dxfId="227" priority="249" stopIfTrue="1" operator="lessThan">
      <formula>79.999</formula>
    </cfRule>
    <cfRule type="cellIs" dxfId="226" priority="250" stopIfTrue="1" operator="lessThan">
      <formula>89.999</formula>
    </cfRule>
    <cfRule type="cellIs" dxfId="225" priority="251" stopIfTrue="1" operator="between">
      <formula>90</formula>
      <formula>100</formula>
    </cfRule>
    <cfRule type="containsBlanks" dxfId="224" priority="252">
      <formula>LEN(TRIM(I87))=0</formula>
    </cfRule>
  </conditionalFormatting>
  <conditionalFormatting sqref="I92">
    <cfRule type="cellIs" dxfId="223" priority="239" stopIfTrue="1" operator="lessThan">
      <formula>19.999</formula>
    </cfRule>
    <cfRule type="cellIs" dxfId="222" priority="240" stopIfTrue="1" operator="lessThan">
      <formula>39.999</formula>
    </cfRule>
    <cfRule type="cellIs" dxfId="221" priority="241" stopIfTrue="1" operator="lessThan">
      <formula>59.999</formula>
    </cfRule>
    <cfRule type="cellIs" dxfId="220" priority="242" stopIfTrue="1" operator="lessThan">
      <formula>79.999</formula>
    </cfRule>
    <cfRule type="cellIs" dxfId="219" priority="243" stopIfTrue="1" operator="lessThan">
      <formula>89.999</formula>
    </cfRule>
    <cfRule type="cellIs" dxfId="218" priority="244" stopIfTrue="1" operator="between">
      <formula>90</formula>
      <formula>100</formula>
    </cfRule>
    <cfRule type="containsBlanks" dxfId="217" priority="245">
      <formula>LEN(TRIM(I92))=0</formula>
    </cfRule>
  </conditionalFormatting>
  <conditionalFormatting sqref="I96">
    <cfRule type="cellIs" dxfId="216" priority="232" stopIfTrue="1" operator="lessThan">
      <formula>19.999</formula>
    </cfRule>
    <cfRule type="cellIs" dxfId="215" priority="233" stopIfTrue="1" operator="lessThan">
      <formula>39.999</formula>
    </cfRule>
    <cfRule type="cellIs" dxfId="214" priority="234" stopIfTrue="1" operator="lessThan">
      <formula>59.999</formula>
    </cfRule>
    <cfRule type="cellIs" dxfId="213" priority="235" stopIfTrue="1" operator="lessThan">
      <formula>79.999</formula>
    </cfRule>
    <cfRule type="cellIs" dxfId="212" priority="236" stopIfTrue="1" operator="lessThan">
      <formula>89.999</formula>
    </cfRule>
    <cfRule type="cellIs" dxfId="211" priority="237" stopIfTrue="1" operator="between">
      <formula>90</formula>
      <formula>100</formula>
    </cfRule>
    <cfRule type="containsBlanks" dxfId="210" priority="238">
      <formula>LEN(TRIM(I96))=0</formula>
    </cfRule>
  </conditionalFormatting>
  <conditionalFormatting sqref="I97">
    <cfRule type="cellIs" dxfId="209" priority="225" stopIfTrue="1" operator="lessThan">
      <formula>19.999</formula>
    </cfRule>
    <cfRule type="cellIs" dxfId="208" priority="226" stopIfTrue="1" operator="lessThan">
      <formula>39.999</formula>
    </cfRule>
    <cfRule type="cellIs" dxfId="207" priority="227" stopIfTrue="1" operator="lessThan">
      <formula>59.999</formula>
    </cfRule>
    <cfRule type="cellIs" dxfId="206" priority="228" stopIfTrue="1" operator="lessThan">
      <formula>79.999</formula>
    </cfRule>
    <cfRule type="cellIs" dxfId="205" priority="229" stopIfTrue="1" operator="lessThan">
      <formula>89.999</formula>
    </cfRule>
    <cfRule type="cellIs" dxfId="204" priority="230" stopIfTrue="1" operator="between">
      <formula>90</formula>
      <formula>100</formula>
    </cfRule>
    <cfRule type="containsBlanks" dxfId="203" priority="231">
      <formula>LEN(TRIM(I97))=0</formula>
    </cfRule>
  </conditionalFormatting>
  <conditionalFormatting sqref="I99">
    <cfRule type="cellIs" dxfId="202" priority="211" stopIfTrue="1" operator="lessThan">
      <formula>19.999</formula>
    </cfRule>
    <cfRule type="cellIs" dxfId="201" priority="212" stopIfTrue="1" operator="lessThan">
      <formula>39.999</formula>
    </cfRule>
    <cfRule type="cellIs" dxfId="200" priority="213" stopIfTrue="1" operator="lessThan">
      <formula>59.999</formula>
    </cfRule>
    <cfRule type="cellIs" dxfId="199" priority="214" stopIfTrue="1" operator="lessThan">
      <formula>79.999</formula>
    </cfRule>
    <cfRule type="cellIs" dxfId="198" priority="215" stopIfTrue="1" operator="lessThan">
      <formula>89.999</formula>
    </cfRule>
    <cfRule type="cellIs" dxfId="197" priority="216" stopIfTrue="1" operator="between">
      <formula>90</formula>
      <formula>100</formula>
    </cfRule>
    <cfRule type="containsBlanks" dxfId="196" priority="217">
      <formula>LEN(TRIM(I99))=0</formula>
    </cfRule>
  </conditionalFormatting>
  <conditionalFormatting sqref="I100">
    <cfRule type="cellIs" dxfId="195" priority="204" stopIfTrue="1" operator="lessThan">
      <formula>19.999</formula>
    </cfRule>
    <cfRule type="cellIs" dxfId="194" priority="205" stopIfTrue="1" operator="lessThan">
      <formula>39.999</formula>
    </cfRule>
    <cfRule type="cellIs" dxfId="193" priority="206" stopIfTrue="1" operator="lessThan">
      <formula>59.999</formula>
    </cfRule>
    <cfRule type="cellIs" dxfId="192" priority="207" stopIfTrue="1" operator="lessThan">
      <formula>79.999</formula>
    </cfRule>
    <cfRule type="cellIs" dxfId="191" priority="208" stopIfTrue="1" operator="lessThan">
      <formula>89.999</formula>
    </cfRule>
    <cfRule type="cellIs" dxfId="190" priority="209" stopIfTrue="1" operator="between">
      <formula>90</formula>
      <formula>100</formula>
    </cfRule>
    <cfRule type="containsBlanks" dxfId="189" priority="210">
      <formula>LEN(TRIM(I100))=0</formula>
    </cfRule>
  </conditionalFormatting>
  <conditionalFormatting sqref="I102">
    <cfRule type="cellIs" dxfId="188" priority="190" stopIfTrue="1" operator="lessThan">
      <formula>19.999</formula>
    </cfRule>
    <cfRule type="cellIs" dxfId="187" priority="191" stopIfTrue="1" operator="lessThan">
      <formula>39.999</formula>
    </cfRule>
    <cfRule type="cellIs" dxfId="186" priority="192" stopIfTrue="1" operator="lessThan">
      <formula>59.999</formula>
    </cfRule>
    <cfRule type="cellIs" dxfId="185" priority="193" stopIfTrue="1" operator="lessThan">
      <formula>79.999</formula>
    </cfRule>
    <cfRule type="cellIs" dxfId="184" priority="194" stopIfTrue="1" operator="lessThan">
      <formula>89.999</formula>
    </cfRule>
    <cfRule type="cellIs" dxfId="183" priority="195" stopIfTrue="1" operator="between">
      <formula>90</formula>
      <formula>100</formula>
    </cfRule>
    <cfRule type="containsBlanks" dxfId="182" priority="196">
      <formula>LEN(TRIM(I102))=0</formula>
    </cfRule>
  </conditionalFormatting>
  <conditionalFormatting sqref="I103">
    <cfRule type="cellIs" dxfId="181" priority="183" stopIfTrue="1" operator="lessThan">
      <formula>19.999</formula>
    </cfRule>
    <cfRule type="cellIs" dxfId="180" priority="184" stopIfTrue="1" operator="lessThan">
      <formula>39.999</formula>
    </cfRule>
    <cfRule type="cellIs" dxfId="179" priority="185" stopIfTrue="1" operator="lessThan">
      <formula>59.999</formula>
    </cfRule>
    <cfRule type="cellIs" dxfId="178" priority="186" stopIfTrue="1" operator="lessThan">
      <formula>79.999</formula>
    </cfRule>
    <cfRule type="cellIs" dxfId="177" priority="187" stopIfTrue="1" operator="lessThan">
      <formula>89.999</formula>
    </cfRule>
    <cfRule type="cellIs" dxfId="176" priority="188" stopIfTrue="1" operator="between">
      <formula>90</formula>
      <formula>100</formula>
    </cfRule>
    <cfRule type="containsBlanks" dxfId="175" priority="189">
      <formula>LEN(TRIM(I103))=0</formula>
    </cfRule>
  </conditionalFormatting>
  <conditionalFormatting sqref="I104">
    <cfRule type="cellIs" dxfId="174" priority="176" stopIfTrue="1" operator="lessThan">
      <formula>19.999</formula>
    </cfRule>
    <cfRule type="cellIs" dxfId="173" priority="177" stopIfTrue="1" operator="lessThan">
      <formula>39.999</formula>
    </cfRule>
    <cfRule type="cellIs" dxfId="172" priority="178" stopIfTrue="1" operator="lessThan">
      <formula>59.999</formula>
    </cfRule>
    <cfRule type="cellIs" dxfId="171" priority="179" stopIfTrue="1" operator="lessThan">
      <formula>79.999</formula>
    </cfRule>
    <cfRule type="cellIs" dxfId="170" priority="180" stopIfTrue="1" operator="lessThan">
      <formula>89.999</formula>
    </cfRule>
    <cfRule type="cellIs" dxfId="169" priority="181" stopIfTrue="1" operator="between">
      <formula>90</formula>
      <formula>100</formula>
    </cfRule>
    <cfRule type="containsBlanks" dxfId="168" priority="182">
      <formula>LEN(TRIM(I104))=0</formula>
    </cfRule>
  </conditionalFormatting>
  <conditionalFormatting sqref="I105:I106">
    <cfRule type="cellIs" dxfId="167" priority="169" stopIfTrue="1" operator="lessThan">
      <formula>19.999</formula>
    </cfRule>
    <cfRule type="cellIs" dxfId="166" priority="170" stopIfTrue="1" operator="lessThan">
      <formula>39.999</formula>
    </cfRule>
    <cfRule type="cellIs" dxfId="165" priority="171" stopIfTrue="1" operator="lessThan">
      <formula>59.999</formula>
    </cfRule>
    <cfRule type="cellIs" dxfId="164" priority="172" stopIfTrue="1" operator="lessThan">
      <formula>79.999</formula>
    </cfRule>
    <cfRule type="cellIs" dxfId="163" priority="173" stopIfTrue="1" operator="lessThan">
      <formula>89.999</formula>
    </cfRule>
    <cfRule type="cellIs" dxfId="162" priority="174" stopIfTrue="1" operator="between">
      <formula>90</formula>
      <formula>100</formula>
    </cfRule>
    <cfRule type="containsBlanks" dxfId="161" priority="175">
      <formula>LEN(TRIM(I105))=0</formula>
    </cfRule>
  </conditionalFormatting>
  <conditionalFormatting sqref="I107">
    <cfRule type="cellIs" dxfId="160" priority="162" stopIfTrue="1" operator="lessThan">
      <formula>19.999</formula>
    </cfRule>
    <cfRule type="cellIs" dxfId="159" priority="163" stopIfTrue="1" operator="lessThan">
      <formula>39.999</formula>
    </cfRule>
    <cfRule type="cellIs" dxfId="158" priority="164" stopIfTrue="1" operator="lessThan">
      <formula>59.999</formula>
    </cfRule>
    <cfRule type="cellIs" dxfId="157" priority="165" stopIfTrue="1" operator="lessThan">
      <formula>79.999</formula>
    </cfRule>
    <cfRule type="cellIs" dxfId="156" priority="166" stopIfTrue="1" operator="lessThan">
      <formula>89.999</formula>
    </cfRule>
    <cfRule type="cellIs" dxfId="155" priority="167" stopIfTrue="1" operator="between">
      <formula>90</formula>
      <formula>100</formula>
    </cfRule>
    <cfRule type="containsBlanks" dxfId="154" priority="168">
      <formula>LEN(TRIM(I107))=0</formula>
    </cfRule>
  </conditionalFormatting>
  <conditionalFormatting sqref="I108">
    <cfRule type="cellIs" dxfId="153" priority="155" stopIfTrue="1" operator="lessThan">
      <formula>19.999</formula>
    </cfRule>
    <cfRule type="cellIs" dxfId="152" priority="156" stopIfTrue="1" operator="lessThan">
      <formula>39.999</formula>
    </cfRule>
    <cfRule type="cellIs" dxfId="151" priority="157" stopIfTrue="1" operator="lessThan">
      <formula>59.999</formula>
    </cfRule>
    <cfRule type="cellIs" dxfId="150" priority="158" stopIfTrue="1" operator="lessThan">
      <formula>79.999</formula>
    </cfRule>
    <cfRule type="cellIs" dxfId="149" priority="159" stopIfTrue="1" operator="lessThan">
      <formula>89.999</formula>
    </cfRule>
    <cfRule type="cellIs" dxfId="148" priority="160" stopIfTrue="1" operator="between">
      <formula>90</formula>
      <formula>100</formula>
    </cfRule>
    <cfRule type="containsBlanks" dxfId="147" priority="161">
      <formula>LEN(TRIM(I108))=0</formula>
    </cfRule>
  </conditionalFormatting>
  <conditionalFormatting sqref="I110">
    <cfRule type="cellIs" dxfId="146" priority="148" stopIfTrue="1" operator="lessThan">
      <formula>19.999</formula>
    </cfRule>
    <cfRule type="cellIs" dxfId="145" priority="149" stopIfTrue="1" operator="lessThan">
      <formula>39.999</formula>
    </cfRule>
    <cfRule type="cellIs" dxfId="144" priority="150" stopIfTrue="1" operator="lessThan">
      <formula>59.999</formula>
    </cfRule>
    <cfRule type="cellIs" dxfId="143" priority="151" stopIfTrue="1" operator="lessThan">
      <formula>79.999</formula>
    </cfRule>
    <cfRule type="cellIs" dxfId="142" priority="152" stopIfTrue="1" operator="lessThan">
      <formula>89.999</formula>
    </cfRule>
    <cfRule type="cellIs" dxfId="141" priority="153" stopIfTrue="1" operator="between">
      <formula>90</formula>
      <formula>100</formula>
    </cfRule>
    <cfRule type="containsBlanks" dxfId="140" priority="154">
      <formula>LEN(TRIM(I110))=0</formula>
    </cfRule>
  </conditionalFormatting>
  <conditionalFormatting sqref="I111">
    <cfRule type="cellIs" dxfId="139" priority="141" stopIfTrue="1" operator="lessThan">
      <formula>19.999</formula>
    </cfRule>
    <cfRule type="cellIs" dxfId="138" priority="142" stopIfTrue="1" operator="lessThan">
      <formula>39.999</formula>
    </cfRule>
    <cfRule type="cellIs" dxfId="137" priority="143" stopIfTrue="1" operator="lessThan">
      <formula>59.999</formula>
    </cfRule>
    <cfRule type="cellIs" dxfId="136" priority="144" stopIfTrue="1" operator="lessThan">
      <formula>79.999</formula>
    </cfRule>
    <cfRule type="cellIs" dxfId="135" priority="145" stopIfTrue="1" operator="lessThan">
      <formula>89.999</formula>
    </cfRule>
    <cfRule type="cellIs" dxfId="134" priority="146" stopIfTrue="1" operator="between">
      <formula>90</formula>
      <formula>100</formula>
    </cfRule>
    <cfRule type="containsBlanks" dxfId="133" priority="147">
      <formula>LEN(TRIM(I111))=0</formula>
    </cfRule>
  </conditionalFormatting>
  <conditionalFormatting sqref="I112">
    <cfRule type="cellIs" dxfId="132" priority="134" stopIfTrue="1" operator="lessThan">
      <formula>19.999</formula>
    </cfRule>
    <cfRule type="cellIs" dxfId="131" priority="135" stopIfTrue="1" operator="lessThan">
      <formula>39.999</formula>
    </cfRule>
    <cfRule type="cellIs" dxfId="130" priority="136" stopIfTrue="1" operator="lessThan">
      <formula>59.999</formula>
    </cfRule>
    <cfRule type="cellIs" dxfId="129" priority="137" stopIfTrue="1" operator="lessThan">
      <formula>79.999</formula>
    </cfRule>
    <cfRule type="cellIs" dxfId="128" priority="138" stopIfTrue="1" operator="lessThan">
      <formula>89.999</formula>
    </cfRule>
    <cfRule type="cellIs" dxfId="127" priority="139" stopIfTrue="1" operator="between">
      <formula>90</formula>
      <formula>100</formula>
    </cfRule>
    <cfRule type="containsBlanks" dxfId="126" priority="140">
      <formula>LEN(TRIM(I112))=0</formula>
    </cfRule>
  </conditionalFormatting>
  <conditionalFormatting sqref="I113">
    <cfRule type="cellIs" dxfId="125" priority="127" stopIfTrue="1" operator="lessThan">
      <formula>19.999</formula>
    </cfRule>
    <cfRule type="cellIs" dxfId="124" priority="128" stopIfTrue="1" operator="lessThan">
      <formula>39.999</formula>
    </cfRule>
    <cfRule type="cellIs" dxfId="123" priority="129" stopIfTrue="1" operator="lessThan">
      <formula>59.999</formula>
    </cfRule>
    <cfRule type="cellIs" dxfId="122" priority="130" stopIfTrue="1" operator="lessThan">
      <formula>79.999</formula>
    </cfRule>
    <cfRule type="cellIs" dxfId="121" priority="131" stopIfTrue="1" operator="lessThan">
      <formula>89.999</formula>
    </cfRule>
    <cfRule type="cellIs" dxfId="120" priority="132" stopIfTrue="1" operator="between">
      <formula>90</formula>
      <formula>100</formula>
    </cfRule>
    <cfRule type="containsBlanks" dxfId="119" priority="133">
      <formula>LEN(TRIM(I113))=0</formula>
    </cfRule>
  </conditionalFormatting>
  <conditionalFormatting sqref="I117">
    <cfRule type="cellIs" dxfId="118" priority="120" stopIfTrue="1" operator="lessThan">
      <formula>19.999</formula>
    </cfRule>
    <cfRule type="cellIs" dxfId="117" priority="121" stopIfTrue="1" operator="lessThan">
      <formula>39.999</formula>
    </cfRule>
    <cfRule type="cellIs" dxfId="116" priority="122" stopIfTrue="1" operator="lessThan">
      <formula>59.999</formula>
    </cfRule>
    <cfRule type="cellIs" dxfId="115" priority="123" stopIfTrue="1" operator="lessThan">
      <formula>79.999</formula>
    </cfRule>
    <cfRule type="cellIs" dxfId="114" priority="124" stopIfTrue="1" operator="lessThan">
      <formula>89.999</formula>
    </cfRule>
    <cfRule type="cellIs" dxfId="113" priority="125" stopIfTrue="1" operator="between">
      <formula>90</formula>
      <formula>100</formula>
    </cfRule>
    <cfRule type="containsBlanks" dxfId="112" priority="126">
      <formula>LEN(TRIM(I117))=0</formula>
    </cfRule>
  </conditionalFormatting>
  <conditionalFormatting sqref="I118">
    <cfRule type="cellIs" dxfId="111" priority="113" stopIfTrue="1" operator="lessThan">
      <formula>19.999</formula>
    </cfRule>
    <cfRule type="cellIs" dxfId="110" priority="114" stopIfTrue="1" operator="lessThan">
      <formula>39.999</formula>
    </cfRule>
    <cfRule type="cellIs" dxfId="109" priority="115" stopIfTrue="1" operator="lessThan">
      <formula>59.999</formula>
    </cfRule>
    <cfRule type="cellIs" dxfId="108" priority="116" stopIfTrue="1" operator="lessThan">
      <formula>79.999</formula>
    </cfRule>
    <cfRule type="cellIs" dxfId="107" priority="117" stopIfTrue="1" operator="lessThan">
      <formula>89.999</formula>
    </cfRule>
    <cfRule type="cellIs" dxfId="106" priority="118" stopIfTrue="1" operator="between">
      <formula>90</formula>
      <formula>100</formula>
    </cfRule>
    <cfRule type="containsBlanks" dxfId="105" priority="119">
      <formula>LEN(TRIM(I118))=0</formula>
    </cfRule>
  </conditionalFormatting>
  <conditionalFormatting sqref="I119">
    <cfRule type="cellIs" dxfId="104" priority="106" stopIfTrue="1" operator="lessThan">
      <formula>19.999</formula>
    </cfRule>
    <cfRule type="cellIs" dxfId="103" priority="107" stopIfTrue="1" operator="lessThan">
      <formula>39.999</formula>
    </cfRule>
    <cfRule type="cellIs" dxfId="102" priority="108" stopIfTrue="1" operator="lessThan">
      <formula>59.999</formula>
    </cfRule>
    <cfRule type="cellIs" dxfId="101" priority="109" stopIfTrue="1" operator="lessThan">
      <formula>79.999</formula>
    </cfRule>
    <cfRule type="cellIs" dxfId="100" priority="110" stopIfTrue="1" operator="lessThan">
      <formula>89.999</formula>
    </cfRule>
    <cfRule type="cellIs" dxfId="99" priority="111" stopIfTrue="1" operator="between">
      <formula>90</formula>
      <formula>100</formula>
    </cfRule>
    <cfRule type="containsBlanks" dxfId="98" priority="112">
      <formula>LEN(TRIM(I119))=0</formula>
    </cfRule>
  </conditionalFormatting>
  <conditionalFormatting sqref="I120">
    <cfRule type="cellIs" dxfId="97" priority="99" stopIfTrue="1" operator="lessThan">
      <formula>19.999</formula>
    </cfRule>
    <cfRule type="cellIs" dxfId="96" priority="100" stopIfTrue="1" operator="lessThan">
      <formula>39.999</formula>
    </cfRule>
    <cfRule type="cellIs" dxfId="95" priority="101" stopIfTrue="1" operator="lessThan">
      <formula>59.999</formula>
    </cfRule>
    <cfRule type="cellIs" dxfId="94" priority="102" stopIfTrue="1" operator="lessThan">
      <formula>79.999</formula>
    </cfRule>
    <cfRule type="cellIs" dxfId="93" priority="103" stopIfTrue="1" operator="lessThan">
      <formula>89.999</formula>
    </cfRule>
    <cfRule type="cellIs" dxfId="92" priority="104" stopIfTrue="1" operator="between">
      <formula>90</formula>
      <formula>100</formula>
    </cfRule>
    <cfRule type="containsBlanks" dxfId="91" priority="105">
      <formula>LEN(TRIM(I120))=0</formula>
    </cfRule>
  </conditionalFormatting>
  <conditionalFormatting sqref="I121">
    <cfRule type="cellIs" dxfId="90" priority="92" stopIfTrue="1" operator="lessThan">
      <formula>19.999</formula>
    </cfRule>
    <cfRule type="cellIs" dxfId="89" priority="93" stopIfTrue="1" operator="lessThan">
      <formula>39.999</formula>
    </cfRule>
    <cfRule type="cellIs" dxfId="88" priority="94" stopIfTrue="1" operator="lessThan">
      <formula>59.999</formula>
    </cfRule>
    <cfRule type="cellIs" dxfId="87" priority="95" stopIfTrue="1" operator="lessThan">
      <formula>79.999</formula>
    </cfRule>
    <cfRule type="cellIs" dxfId="86" priority="96" stopIfTrue="1" operator="lessThan">
      <formula>89.999</formula>
    </cfRule>
    <cfRule type="cellIs" dxfId="85" priority="97" stopIfTrue="1" operator="between">
      <formula>90</formula>
      <formula>100</formula>
    </cfRule>
    <cfRule type="containsBlanks" dxfId="84" priority="98">
      <formula>LEN(TRIM(I121))=0</formula>
    </cfRule>
  </conditionalFormatting>
  <conditionalFormatting sqref="I122">
    <cfRule type="cellIs" dxfId="83" priority="85" stopIfTrue="1" operator="lessThan">
      <formula>19.999</formula>
    </cfRule>
    <cfRule type="cellIs" dxfId="82" priority="86" stopIfTrue="1" operator="lessThan">
      <formula>39.999</formula>
    </cfRule>
    <cfRule type="cellIs" dxfId="81" priority="87" stopIfTrue="1" operator="lessThan">
      <formula>59.999</formula>
    </cfRule>
    <cfRule type="cellIs" dxfId="80" priority="88" stopIfTrue="1" operator="lessThan">
      <formula>79.999</formula>
    </cfRule>
    <cfRule type="cellIs" dxfId="79" priority="89" stopIfTrue="1" operator="lessThan">
      <formula>89.999</formula>
    </cfRule>
    <cfRule type="cellIs" dxfId="78" priority="90" stopIfTrue="1" operator="between">
      <formula>90</formula>
      <formula>100</formula>
    </cfRule>
    <cfRule type="containsBlanks" dxfId="77" priority="91">
      <formula>LEN(TRIM(I122))=0</formula>
    </cfRule>
  </conditionalFormatting>
  <conditionalFormatting sqref="I123">
    <cfRule type="cellIs" dxfId="76" priority="78" stopIfTrue="1" operator="lessThan">
      <formula>19.999</formula>
    </cfRule>
    <cfRule type="cellIs" dxfId="75" priority="79" stopIfTrue="1" operator="lessThan">
      <formula>39.999</formula>
    </cfRule>
    <cfRule type="cellIs" dxfId="74" priority="80" stopIfTrue="1" operator="lessThan">
      <formula>59.999</formula>
    </cfRule>
    <cfRule type="cellIs" dxfId="73" priority="81" stopIfTrue="1" operator="lessThan">
      <formula>79.999</formula>
    </cfRule>
    <cfRule type="cellIs" dxfId="72" priority="82" stopIfTrue="1" operator="lessThan">
      <formula>89.999</formula>
    </cfRule>
    <cfRule type="cellIs" dxfId="71" priority="83" stopIfTrue="1" operator="between">
      <formula>90</formula>
      <formula>100</formula>
    </cfRule>
    <cfRule type="containsBlanks" dxfId="70" priority="84">
      <formula>LEN(TRIM(I123))=0</formula>
    </cfRule>
  </conditionalFormatting>
  <conditionalFormatting sqref="I124">
    <cfRule type="cellIs" dxfId="69" priority="71" stopIfTrue="1" operator="lessThan">
      <formula>19.999</formula>
    </cfRule>
    <cfRule type="cellIs" dxfId="68" priority="72" stopIfTrue="1" operator="lessThan">
      <formula>39.999</formula>
    </cfRule>
    <cfRule type="cellIs" dxfId="67" priority="73" stopIfTrue="1" operator="lessThan">
      <formula>59.999</formula>
    </cfRule>
    <cfRule type="cellIs" dxfId="66" priority="74" stopIfTrue="1" operator="lessThan">
      <formula>79.999</formula>
    </cfRule>
    <cfRule type="cellIs" dxfId="65" priority="75" stopIfTrue="1" operator="lessThan">
      <formula>89.999</formula>
    </cfRule>
    <cfRule type="cellIs" dxfId="64" priority="76" stopIfTrue="1" operator="between">
      <formula>90</formula>
      <formula>100</formula>
    </cfRule>
    <cfRule type="containsBlanks" dxfId="63" priority="77">
      <formula>LEN(TRIM(I124))=0</formula>
    </cfRule>
  </conditionalFormatting>
  <conditionalFormatting sqref="I125">
    <cfRule type="cellIs" dxfId="62" priority="64" stopIfTrue="1" operator="lessThan">
      <formula>19.999</formula>
    </cfRule>
    <cfRule type="cellIs" dxfId="61" priority="65" stopIfTrue="1" operator="lessThan">
      <formula>39.999</formula>
    </cfRule>
    <cfRule type="cellIs" dxfId="60" priority="66" stopIfTrue="1" operator="lessThan">
      <formula>59.999</formula>
    </cfRule>
    <cfRule type="cellIs" dxfId="59" priority="67" stopIfTrue="1" operator="lessThan">
      <formula>79.999</formula>
    </cfRule>
    <cfRule type="cellIs" dxfId="58" priority="68" stopIfTrue="1" operator="lessThan">
      <formula>89.999</formula>
    </cfRule>
    <cfRule type="cellIs" dxfId="57" priority="69" stopIfTrue="1" operator="between">
      <formula>90</formula>
      <formula>100</formula>
    </cfRule>
    <cfRule type="containsBlanks" dxfId="56" priority="70">
      <formula>LEN(TRIM(I125))=0</formula>
    </cfRule>
  </conditionalFormatting>
  <conditionalFormatting sqref="I126">
    <cfRule type="cellIs" dxfId="55" priority="57" stopIfTrue="1" operator="lessThan">
      <formula>19.999</formula>
    </cfRule>
    <cfRule type="cellIs" dxfId="54" priority="58" stopIfTrue="1" operator="lessThan">
      <formula>39.999</formula>
    </cfRule>
    <cfRule type="cellIs" dxfId="53" priority="59" stopIfTrue="1" operator="lessThan">
      <formula>59.999</formula>
    </cfRule>
    <cfRule type="cellIs" dxfId="52" priority="60" stopIfTrue="1" operator="lessThan">
      <formula>79.999</formula>
    </cfRule>
    <cfRule type="cellIs" dxfId="51" priority="61" stopIfTrue="1" operator="lessThan">
      <formula>89.999</formula>
    </cfRule>
    <cfRule type="cellIs" dxfId="50" priority="62" stopIfTrue="1" operator="between">
      <formula>90</formula>
      <formula>100</formula>
    </cfRule>
    <cfRule type="containsBlanks" dxfId="49" priority="63">
      <formula>LEN(TRIM(I126))=0</formula>
    </cfRule>
  </conditionalFormatting>
  <conditionalFormatting sqref="I128">
    <cfRule type="cellIs" dxfId="48" priority="50" stopIfTrue="1" operator="lessThan">
      <formula>19.999</formula>
    </cfRule>
    <cfRule type="cellIs" dxfId="47" priority="51" stopIfTrue="1" operator="lessThan">
      <formula>39.999</formula>
    </cfRule>
    <cfRule type="cellIs" dxfId="46" priority="52" stopIfTrue="1" operator="lessThan">
      <formula>59.999</formula>
    </cfRule>
    <cfRule type="cellIs" dxfId="45" priority="53" stopIfTrue="1" operator="lessThan">
      <formula>79.999</formula>
    </cfRule>
    <cfRule type="cellIs" dxfId="44" priority="54" stopIfTrue="1" operator="lessThan">
      <formula>89.999</formula>
    </cfRule>
    <cfRule type="cellIs" dxfId="43" priority="55" stopIfTrue="1" operator="between">
      <formula>90</formula>
      <formula>100</formula>
    </cfRule>
    <cfRule type="containsBlanks" dxfId="42" priority="56">
      <formula>LEN(TRIM(I128))=0</formula>
    </cfRule>
  </conditionalFormatting>
  <conditionalFormatting sqref="I129">
    <cfRule type="cellIs" dxfId="41" priority="43" stopIfTrue="1" operator="lessThan">
      <formula>19.999</formula>
    </cfRule>
    <cfRule type="cellIs" dxfId="40" priority="44" stopIfTrue="1" operator="lessThan">
      <formula>39.999</formula>
    </cfRule>
    <cfRule type="cellIs" dxfId="39" priority="45" stopIfTrue="1" operator="lessThan">
      <formula>59.999</formula>
    </cfRule>
    <cfRule type="cellIs" dxfId="38" priority="46" stopIfTrue="1" operator="lessThan">
      <formula>79.999</formula>
    </cfRule>
    <cfRule type="cellIs" dxfId="37" priority="47" stopIfTrue="1" operator="lessThan">
      <formula>89.999</formula>
    </cfRule>
    <cfRule type="cellIs" dxfId="36" priority="48" stopIfTrue="1" operator="between">
      <formula>90</formula>
      <formula>100</formula>
    </cfRule>
    <cfRule type="containsBlanks" dxfId="35" priority="49">
      <formula>LEN(TRIM(I129))=0</formula>
    </cfRule>
  </conditionalFormatting>
  <conditionalFormatting sqref="I130">
    <cfRule type="cellIs" dxfId="34" priority="36" stopIfTrue="1" operator="lessThan">
      <formula>19.999</formula>
    </cfRule>
    <cfRule type="cellIs" dxfId="33" priority="37" stopIfTrue="1" operator="lessThan">
      <formula>39.999</formula>
    </cfRule>
    <cfRule type="cellIs" dxfId="32" priority="38" stopIfTrue="1" operator="lessThan">
      <formula>59.999</formula>
    </cfRule>
    <cfRule type="cellIs" dxfId="31" priority="39" stopIfTrue="1" operator="lessThan">
      <formula>79.999</formula>
    </cfRule>
    <cfRule type="cellIs" dxfId="30" priority="40" stopIfTrue="1" operator="lessThan">
      <formula>89.999</formula>
    </cfRule>
    <cfRule type="cellIs" dxfId="29" priority="41" stopIfTrue="1" operator="between">
      <formula>90</formula>
      <formula>100</formula>
    </cfRule>
    <cfRule type="containsBlanks" dxfId="28" priority="42">
      <formula>LEN(TRIM(I130))=0</formula>
    </cfRule>
  </conditionalFormatting>
  <conditionalFormatting sqref="I131">
    <cfRule type="cellIs" dxfId="27" priority="29" stopIfTrue="1" operator="lessThan">
      <formula>19.999</formula>
    </cfRule>
    <cfRule type="cellIs" dxfId="26" priority="30" stopIfTrue="1" operator="lessThan">
      <formula>39.999</formula>
    </cfRule>
    <cfRule type="cellIs" dxfId="25" priority="31" stopIfTrue="1" operator="lessThan">
      <formula>59.999</formula>
    </cfRule>
    <cfRule type="cellIs" dxfId="24" priority="32" stopIfTrue="1" operator="lessThan">
      <formula>79.999</formula>
    </cfRule>
    <cfRule type="cellIs" dxfId="23" priority="33" stopIfTrue="1" operator="lessThan">
      <formula>89.999</formula>
    </cfRule>
    <cfRule type="cellIs" dxfId="22" priority="34" stopIfTrue="1" operator="between">
      <formula>90</formula>
      <formula>100</formula>
    </cfRule>
    <cfRule type="containsBlanks" dxfId="21" priority="35">
      <formula>LEN(TRIM(I131))=0</formula>
    </cfRule>
  </conditionalFormatting>
  <conditionalFormatting sqref="I132">
    <cfRule type="cellIs" dxfId="20" priority="22" stopIfTrue="1" operator="lessThan">
      <formula>19.999</formula>
    </cfRule>
    <cfRule type="cellIs" dxfId="19" priority="23" stopIfTrue="1" operator="lessThan">
      <formula>39.999</formula>
    </cfRule>
    <cfRule type="cellIs" dxfId="18" priority="24" stopIfTrue="1" operator="lessThan">
      <formula>59.999</formula>
    </cfRule>
    <cfRule type="cellIs" dxfId="17" priority="25" stopIfTrue="1" operator="lessThan">
      <formula>79.999</formula>
    </cfRule>
    <cfRule type="cellIs" dxfId="16" priority="26" stopIfTrue="1" operator="lessThan">
      <formula>89.999</formula>
    </cfRule>
    <cfRule type="cellIs" dxfId="15" priority="27" stopIfTrue="1" operator="between">
      <formula>90</formula>
      <formula>100</formula>
    </cfRule>
    <cfRule type="containsBlanks" dxfId="14" priority="28">
      <formula>LEN(TRIM(I132))=0</formula>
    </cfRule>
  </conditionalFormatting>
  <conditionalFormatting sqref="I98">
    <cfRule type="cellIs" dxfId="13" priority="15" stopIfTrue="1" operator="lessThan">
      <formula>19.999</formula>
    </cfRule>
    <cfRule type="cellIs" dxfId="12" priority="16" stopIfTrue="1" operator="lessThan">
      <formula>39.999</formula>
    </cfRule>
    <cfRule type="cellIs" dxfId="11" priority="17" stopIfTrue="1" operator="lessThan">
      <formula>59.999</formula>
    </cfRule>
    <cfRule type="cellIs" dxfId="10" priority="18" stopIfTrue="1" operator="lessThan">
      <formula>79.999</formula>
    </cfRule>
    <cfRule type="cellIs" dxfId="9" priority="19" stopIfTrue="1" operator="lessThan">
      <formula>89.999</formula>
    </cfRule>
    <cfRule type="cellIs" dxfId="8" priority="20" stopIfTrue="1" operator="between">
      <formula>90</formula>
      <formula>100</formula>
    </cfRule>
    <cfRule type="containsBlanks" dxfId="7" priority="21">
      <formula>LEN(TRIM(I98))=0</formula>
    </cfRule>
  </conditionalFormatting>
  <conditionalFormatting sqref="I114">
    <cfRule type="cellIs" dxfId="6" priority="8" stopIfTrue="1" operator="lessThan">
      <formula>19.999</formula>
    </cfRule>
    <cfRule type="cellIs" dxfId="5" priority="9" stopIfTrue="1" operator="lessThan">
      <formula>39.999</formula>
    </cfRule>
    <cfRule type="cellIs" dxfId="4" priority="10" stopIfTrue="1" operator="lessThan">
      <formula>59.999</formula>
    </cfRule>
    <cfRule type="cellIs" dxfId="3" priority="11" stopIfTrue="1" operator="lessThan">
      <formula>79.999</formula>
    </cfRule>
    <cfRule type="cellIs" dxfId="2" priority="12" stopIfTrue="1" operator="lessThan">
      <formula>89.999</formula>
    </cfRule>
    <cfRule type="cellIs" dxfId="1" priority="13" stopIfTrue="1" operator="between">
      <formula>90</formula>
      <formula>100</formula>
    </cfRule>
    <cfRule type="containsBlanks" dxfId="0" priority="14">
      <formula>LEN(TRIM(I114))=0</formula>
    </cfRule>
  </conditionalFormatting>
  <pageMargins left="0.7" right="0.7" top="0.75" bottom="0.75" header="0.3" footer="0.3"/>
  <pageSetup paperSize="9" scale="43" orientation="portrait" r:id="rId1"/>
  <rowBreaks count="2" manualBreakCount="2">
    <brk id="58" max="9" man="1"/>
    <brk id="110" max="9" man="1"/>
  </rowBreaks>
  <ignoredErrors>
    <ignoredError sqref="E19:G19 E27:G27 E2:G2 G7:G8 G11:G12 G15:G16 C2 B27:C27 B19:C19" unlockedFormula="1"/>
  </ignoredError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6" tint="-0.24988555558946501"/>
  </sheetPr>
  <dimension ref="B2:D140"/>
  <sheetViews>
    <sheetView showGridLines="0" showRowColHeaders="0" zoomScale="70" zoomScaleNormal="70" workbookViewId="0">
      <selection activeCell="C140" sqref="C140:D140"/>
    </sheetView>
  </sheetViews>
  <sheetFormatPr defaultRowHeight="15" x14ac:dyDescent="0.25"/>
  <cols>
    <col min="1" max="1" width="9.140625" style="180"/>
    <col min="2" max="2" width="79.42578125" style="180" customWidth="1"/>
    <col min="3" max="3" width="69.5703125" style="180" customWidth="1"/>
    <col min="4" max="4" width="9.140625" style="180" customWidth="1"/>
    <col min="5" max="16384" width="9.140625" style="180"/>
  </cols>
  <sheetData>
    <row r="2" spans="2:4" ht="23.25" x14ac:dyDescent="0.35">
      <c r="B2" s="425" t="s">
        <v>781</v>
      </c>
      <c r="C2" s="425"/>
      <c r="D2" s="425"/>
    </row>
    <row r="4" spans="2:4" x14ac:dyDescent="0.25">
      <c r="B4" s="427" t="s">
        <v>782</v>
      </c>
      <c r="C4" s="427"/>
      <c r="D4" s="427"/>
    </row>
    <row r="5" spans="2:4" x14ac:dyDescent="0.25">
      <c r="B5" s="309" t="s">
        <v>783</v>
      </c>
      <c r="C5" s="428" t="s">
        <v>784</v>
      </c>
      <c r="D5" s="428"/>
    </row>
    <row r="6" spans="2:4" ht="30" x14ac:dyDescent="0.25">
      <c r="B6" s="310" t="s">
        <v>785</v>
      </c>
      <c r="C6" s="429"/>
      <c r="D6" s="429"/>
    </row>
    <row r="7" spans="2:4" ht="30" x14ac:dyDescent="0.25">
      <c r="B7" s="310" t="s">
        <v>786</v>
      </c>
      <c r="C7" s="429"/>
      <c r="D7" s="429"/>
    </row>
    <row r="8" spans="2:4" ht="18" customHeight="1" x14ac:dyDescent="0.25">
      <c r="B8" s="426" t="s">
        <v>787</v>
      </c>
      <c r="C8" s="429" t="s">
        <v>788</v>
      </c>
      <c r="D8" s="429"/>
    </row>
    <row r="9" spans="2:4" x14ac:dyDescent="0.25">
      <c r="B9" s="426"/>
      <c r="C9" s="429" t="s">
        <v>789</v>
      </c>
      <c r="D9" s="429"/>
    </row>
    <row r="10" spans="2:4" ht="51.75" customHeight="1" x14ac:dyDescent="0.25">
      <c r="B10" s="426"/>
      <c r="C10" s="429" t="s">
        <v>790</v>
      </c>
      <c r="D10" s="429"/>
    </row>
    <row r="11" spans="2:4" ht="45" x14ac:dyDescent="0.25">
      <c r="B11" s="310" t="s">
        <v>791</v>
      </c>
      <c r="C11" s="429" t="s">
        <v>792</v>
      </c>
      <c r="D11" s="429"/>
    </row>
    <row r="12" spans="2:4" ht="19.5" customHeight="1" x14ac:dyDescent="0.25">
      <c r="B12" s="426" t="s">
        <v>793</v>
      </c>
      <c r="C12" s="429" t="s">
        <v>794</v>
      </c>
      <c r="D12" s="429"/>
    </row>
    <row r="13" spans="2:4" ht="30.75" customHeight="1" x14ac:dyDescent="0.25">
      <c r="B13" s="426"/>
      <c r="C13" s="429" t="s">
        <v>795</v>
      </c>
      <c r="D13" s="429"/>
    </row>
    <row r="14" spans="2:4" ht="30.75" customHeight="1" x14ac:dyDescent="0.25">
      <c r="B14" s="426"/>
      <c r="C14" s="429" t="s">
        <v>796</v>
      </c>
      <c r="D14" s="429"/>
    </row>
    <row r="15" spans="2:4" ht="30" x14ac:dyDescent="0.25">
      <c r="B15" s="310" t="s">
        <v>797</v>
      </c>
      <c r="C15" s="429" t="s">
        <v>798</v>
      </c>
      <c r="D15" s="429"/>
    </row>
    <row r="16" spans="2:4" ht="30" x14ac:dyDescent="0.25">
      <c r="B16" s="310" t="s">
        <v>799</v>
      </c>
      <c r="C16" s="429" t="s">
        <v>800</v>
      </c>
      <c r="D16" s="429"/>
    </row>
    <row r="17" spans="2:4" ht="28.5" customHeight="1" x14ac:dyDescent="0.25">
      <c r="B17" s="310"/>
      <c r="C17" s="429" t="s">
        <v>801</v>
      </c>
      <c r="D17" s="429"/>
    </row>
    <row r="18" spans="2:4" ht="29.25" customHeight="1" x14ac:dyDescent="0.25">
      <c r="B18" s="310"/>
      <c r="C18" s="429" t="s">
        <v>802</v>
      </c>
      <c r="D18" s="429"/>
    </row>
    <row r="19" spans="2:4" ht="46.5" customHeight="1" x14ac:dyDescent="0.25">
      <c r="B19" s="310"/>
      <c r="C19" s="429" t="s">
        <v>803</v>
      </c>
      <c r="D19" s="429"/>
    </row>
    <row r="20" spans="2:4" ht="28.5" customHeight="1" x14ac:dyDescent="0.25">
      <c r="B20" s="426" t="s">
        <v>804</v>
      </c>
      <c r="C20" s="429" t="s">
        <v>805</v>
      </c>
      <c r="D20" s="429"/>
    </row>
    <row r="21" spans="2:4" ht="32.25" customHeight="1" x14ac:dyDescent="0.25">
      <c r="B21" s="426"/>
      <c r="C21" s="429" t="s">
        <v>806</v>
      </c>
      <c r="D21" s="429"/>
    </row>
    <row r="22" spans="2:4" ht="45" customHeight="1" x14ac:dyDescent="0.25">
      <c r="B22" s="426" t="s">
        <v>807</v>
      </c>
      <c r="C22" s="429" t="s">
        <v>808</v>
      </c>
      <c r="D22" s="429"/>
    </row>
    <row r="23" spans="2:4" ht="48.75" customHeight="1" x14ac:dyDescent="0.25">
      <c r="B23" s="426"/>
      <c r="C23" s="429" t="s">
        <v>809</v>
      </c>
      <c r="D23" s="429"/>
    </row>
    <row r="24" spans="2:4" x14ac:dyDescent="0.25">
      <c r="B24" s="310" t="s">
        <v>810</v>
      </c>
      <c r="C24" s="429"/>
      <c r="D24" s="429"/>
    </row>
    <row r="25" spans="2:4" x14ac:dyDescent="0.25">
      <c r="B25" s="310" t="s">
        <v>811</v>
      </c>
      <c r="C25" s="429"/>
      <c r="D25" s="429"/>
    </row>
    <row r="26" spans="2:4" ht="30" x14ac:dyDescent="0.25">
      <c r="B26" s="310" t="s">
        <v>812</v>
      </c>
      <c r="C26" s="429"/>
      <c r="D26" s="429"/>
    </row>
    <row r="27" spans="2:4" ht="30.75" customHeight="1" x14ac:dyDescent="0.25">
      <c r="B27" s="426" t="s">
        <v>813</v>
      </c>
      <c r="C27" s="429" t="s">
        <v>814</v>
      </c>
      <c r="D27" s="429"/>
    </row>
    <row r="28" spans="2:4" ht="32.25" customHeight="1" x14ac:dyDescent="0.25">
      <c r="B28" s="426"/>
      <c r="C28" s="429" t="s">
        <v>815</v>
      </c>
      <c r="D28" s="429"/>
    </row>
    <row r="29" spans="2:4" ht="36" customHeight="1" x14ac:dyDescent="0.25">
      <c r="B29" s="426"/>
      <c r="C29" s="429" t="s">
        <v>816</v>
      </c>
      <c r="D29" s="429"/>
    </row>
    <row r="30" spans="2:4" ht="43.5" customHeight="1" x14ac:dyDescent="0.25">
      <c r="B30" s="426"/>
      <c r="C30" s="429" t="s">
        <v>817</v>
      </c>
      <c r="D30" s="429"/>
    </row>
    <row r="31" spans="2:4" x14ac:dyDescent="0.25">
      <c r="B31" s="426"/>
      <c r="C31" s="429" t="s">
        <v>818</v>
      </c>
      <c r="D31" s="429"/>
    </row>
    <row r="32" spans="2:4" ht="30" customHeight="1" x14ac:dyDescent="0.25">
      <c r="B32" s="426"/>
      <c r="C32" s="429" t="s">
        <v>819</v>
      </c>
      <c r="D32" s="429"/>
    </row>
    <row r="33" spans="2:4" ht="51" customHeight="1" x14ac:dyDescent="0.25">
      <c r="B33" s="426"/>
      <c r="C33" s="429" t="s">
        <v>820</v>
      </c>
      <c r="D33" s="429"/>
    </row>
    <row r="34" spans="2:4" ht="29.25" customHeight="1" x14ac:dyDescent="0.25">
      <c r="B34" s="426"/>
      <c r="C34" s="429" t="s">
        <v>821</v>
      </c>
      <c r="D34" s="429"/>
    </row>
    <row r="35" spans="2:4" ht="48" customHeight="1" x14ac:dyDescent="0.25">
      <c r="B35" s="426"/>
      <c r="C35" s="429" t="s">
        <v>822</v>
      </c>
      <c r="D35" s="429"/>
    </row>
    <row r="36" spans="2:4" x14ac:dyDescent="0.25">
      <c r="B36" s="430" t="s">
        <v>823</v>
      </c>
      <c r="C36" s="430"/>
      <c r="D36" s="430"/>
    </row>
    <row r="37" spans="2:4" x14ac:dyDescent="0.25">
      <c r="B37" s="311" t="s">
        <v>824</v>
      </c>
      <c r="C37" s="428" t="s">
        <v>825</v>
      </c>
      <c r="D37" s="428"/>
    </row>
    <row r="38" spans="2:4" ht="30" x14ac:dyDescent="0.25">
      <c r="B38" s="310" t="s">
        <v>826</v>
      </c>
      <c r="C38" s="429"/>
      <c r="D38" s="429"/>
    </row>
    <row r="39" spans="2:4" ht="30" x14ac:dyDescent="0.25">
      <c r="B39" s="310" t="s">
        <v>827</v>
      </c>
      <c r="C39" s="429"/>
      <c r="D39" s="429"/>
    </row>
    <row r="40" spans="2:4" ht="30" x14ac:dyDescent="0.25">
      <c r="B40" s="310" t="s">
        <v>828</v>
      </c>
      <c r="C40" s="429"/>
      <c r="D40" s="429"/>
    </row>
    <row r="41" spans="2:4" ht="30" x14ac:dyDescent="0.25">
      <c r="B41" s="310" t="s">
        <v>829</v>
      </c>
      <c r="C41" s="429" t="s">
        <v>830</v>
      </c>
      <c r="D41" s="429"/>
    </row>
    <row r="42" spans="2:4" ht="33" customHeight="1" x14ac:dyDescent="0.25">
      <c r="B42" s="310" t="s">
        <v>831</v>
      </c>
      <c r="C42" s="429" t="s">
        <v>832</v>
      </c>
      <c r="D42" s="429"/>
    </row>
    <row r="43" spans="2:4" ht="30" customHeight="1" x14ac:dyDescent="0.25">
      <c r="B43" s="426" t="s">
        <v>833</v>
      </c>
      <c r="C43" s="429" t="s">
        <v>834</v>
      </c>
      <c r="D43" s="429"/>
    </row>
    <row r="44" spans="2:4" ht="51" customHeight="1" x14ac:dyDescent="0.25">
      <c r="B44" s="426"/>
      <c r="C44" s="429" t="s">
        <v>835</v>
      </c>
      <c r="D44" s="429"/>
    </row>
    <row r="45" spans="2:4" ht="37.5" customHeight="1" x14ac:dyDescent="0.25">
      <c r="B45" s="426"/>
      <c r="C45" s="429" t="s">
        <v>836</v>
      </c>
      <c r="D45" s="429"/>
    </row>
    <row r="46" spans="2:4" ht="30" x14ac:dyDescent="0.25">
      <c r="B46" s="310" t="s">
        <v>837</v>
      </c>
      <c r="C46" s="429"/>
      <c r="D46" s="429"/>
    </row>
    <row r="47" spans="2:4" ht="45" x14ac:dyDescent="0.25">
      <c r="B47" s="310" t="s">
        <v>838</v>
      </c>
      <c r="C47" s="429"/>
      <c r="D47" s="429"/>
    </row>
    <row r="48" spans="2:4" x14ac:dyDescent="0.25">
      <c r="B48" s="430" t="s">
        <v>839</v>
      </c>
      <c r="C48" s="430"/>
      <c r="D48" s="430"/>
    </row>
    <row r="49" spans="2:4" x14ac:dyDescent="0.25">
      <c r="B49" s="311" t="s">
        <v>840</v>
      </c>
      <c r="C49" s="428" t="s">
        <v>841</v>
      </c>
      <c r="D49" s="428"/>
    </row>
    <row r="50" spans="2:4" x14ac:dyDescent="0.25">
      <c r="B50" s="310" t="s">
        <v>842</v>
      </c>
      <c r="C50" s="429" t="s">
        <v>843</v>
      </c>
      <c r="D50" s="429"/>
    </row>
    <row r="51" spans="2:4" ht="42" customHeight="1" x14ac:dyDescent="0.25">
      <c r="B51" s="426" t="s">
        <v>844</v>
      </c>
      <c r="C51" s="429" t="s">
        <v>845</v>
      </c>
      <c r="D51" s="429"/>
    </row>
    <row r="52" spans="2:4" ht="44.25" customHeight="1" x14ac:dyDescent="0.25">
      <c r="B52" s="426"/>
      <c r="C52" s="429" t="s">
        <v>846</v>
      </c>
      <c r="D52" s="429"/>
    </row>
    <row r="53" spans="2:4" ht="29.25" customHeight="1" x14ac:dyDescent="0.25">
      <c r="B53" s="426"/>
      <c r="C53" s="429" t="s">
        <v>847</v>
      </c>
      <c r="D53" s="429"/>
    </row>
    <row r="54" spans="2:4" ht="29.25" customHeight="1" x14ac:dyDescent="0.25">
      <c r="B54" s="426"/>
      <c r="C54" s="429" t="s">
        <v>848</v>
      </c>
      <c r="D54" s="429"/>
    </row>
    <row r="55" spans="2:4" x14ac:dyDescent="0.25">
      <c r="B55" s="426"/>
      <c r="C55" s="429" t="s">
        <v>849</v>
      </c>
      <c r="D55" s="429"/>
    </row>
    <row r="56" spans="2:4" ht="29.25" customHeight="1" x14ac:dyDescent="0.25">
      <c r="B56" s="426"/>
      <c r="C56" s="429" t="s">
        <v>850</v>
      </c>
      <c r="D56" s="429"/>
    </row>
    <row r="57" spans="2:4" ht="33" customHeight="1" x14ac:dyDescent="0.25">
      <c r="B57" s="426"/>
      <c r="C57" s="429" t="s">
        <v>851</v>
      </c>
      <c r="D57" s="429"/>
    </row>
    <row r="58" spans="2:4" ht="30" customHeight="1" x14ac:dyDescent="0.25">
      <c r="B58" s="426"/>
      <c r="C58" s="429" t="s">
        <v>852</v>
      </c>
      <c r="D58" s="429"/>
    </row>
    <row r="59" spans="2:4" ht="32.25" customHeight="1" x14ac:dyDescent="0.25">
      <c r="B59" s="426"/>
      <c r="C59" s="429" t="s">
        <v>853</v>
      </c>
      <c r="D59" s="429"/>
    </row>
    <row r="60" spans="2:4" ht="30" x14ac:dyDescent="0.25">
      <c r="B60" s="310" t="s">
        <v>854</v>
      </c>
      <c r="C60" s="429"/>
      <c r="D60" s="429"/>
    </row>
    <row r="61" spans="2:4" x14ac:dyDescent="0.25">
      <c r="B61" s="310" t="s">
        <v>855</v>
      </c>
      <c r="C61" s="429"/>
      <c r="D61" s="429"/>
    </row>
    <row r="62" spans="2:4" ht="45" x14ac:dyDescent="0.25">
      <c r="B62" s="310" t="s">
        <v>856</v>
      </c>
      <c r="C62" s="429"/>
      <c r="D62" s="429"/>
    </row>
    <row r="63" spans="2:4" ht="32.25" customHeight="1" x14ac:dyDescent="0.25">
      <c r="B63" s="426" t="s">
        <v>857</v>
      </c>
      <c r="C63" s="429" t="s">
        <v>858</v>
      </c>
      <c r="D63" s="429"/>
    </row>
    <row r="64" spans="2:4" x14ac:dyDescent="0.25">
      <c r="B64" s="426"/>
      <c r="C64" s="429" t="s">
        <v>859</v>
      </c>
      <c r="D64" s="429"/>
    </row>
    <row r="65" spans="2:4" ht="31.5" customHeight="1" x14ac:dyDescent="0.25">
      <c r="B65" s="426"/>
      <c r="C65" s="429" t="s">
        <v>860</v>
      </c>
      <c r="D65" s="429"/>
    </row>
    <row r="66" spans="2:4" x14ac:dyDescent="0.25">
      <c r="B66" s="430" t="s">
        <v>861</v>
      </c>
      <c r="C66" s="430"/>
      <c r="D66" s="430"/>
    </row>
    <row r="67" spans="2:4" x14ac:dyDescent="0.25">
      <c r="B67" s="311" t="s">
        <v>862</v>
      </c>
      <c r="C67" s="428" t="s">
        <v>863</v>
      </c>
      <c r="D67" s="428"/>
    </row>
    <row r="68" spans="2:4" ht="30" x14ac:dyDescent="0.25">
      <c r="B68" s="310" t="s">
        <v>864</v>
      </c>
      <c r="C68" s="429"/>
      <c r="D68" s="429"/>
    </row>
    <row r="69" spans="2:4" ht="28.5" customHeight="1" x14ac:dyDescent="0.25">
      <c r="B69" s="426" t="s">
        <v>865</v>
      </c>
      <c r="C69" s="429" t="s">
        <v>866</v>
      </c>
      <c r="D69" s="429"/>
    </row>
    <row r="70" spans="2:4" ht="30.75" customHeight="1" x14ac:dyDescent="0.25">
      <c r="B70" s="426"/>
      <c r="C70" s="429" t="s">
        <v>867</v>
      </c>
      <c r="D70" s="429"/>
    </row>
    <row r="71" spans="2:4" ht="15.75" customHeight="1" x14ac:dyDescent="0.25">
      <c r="B71" s="426"/>
      <c r="C71" s="429" t="s">
        <v>868</v>
      </c>
      <c r="D71" s="429"/>
    </row>
    <row r="72" spans="2:4" ht="30.75" customHeight="1" x14ac:dyDescent="0.25">
      <c r="B72" s="426"/>
      <c r="C72" s="429" t="s">
        <v>869</v>
      </c>
      <c r="D72" s="429"/>
    </row>
    <row r="73" spans="2:4" ht="30" customHeight="1" x14ac:dyDescent="0.25">
      <c r="B73" s="426"/>
      <c r="C73" s="429" t="s">
        <v>870</v>
      </c>
      <c r="D73" s="429"/>
    </row>
    <row r="74" spans="2:4" ht="45.75" customHeight="1" x14ac:dyDescent="0.25">
      <c r="B74" s="426"/>
      <c r="C74" s="429" t="s">
        <v>871</v>
      </c>
      <c r="D74" s="429"/>
    </row>
    <row r="75" spans="2:4" ht="48" customHeight="1" x14ac:dyDescent="0.25">
      <c r="B75" s="426"/>
      <c r="C75" s="429" t="s">
        <v>872</v>
      </c>
      <c r="D75" s="429"/>
    </row>
    <row r="76" spans="2:4" ht="30" customHeight="1" x14ac:dyDescent="0.25">
      <c r="B76" s="426" t="s">
        <v>873</v>
      </c>
      <c r="C76" s="429" t="s">
        <v>874</v>
      </c>
      <c r="D76" s="429"/>
    </row>
    <row r="77" spans="2:4" x14ac:dyDescent="0.25">
      <c r="B77" s="426"/>
      <c r="C77" s="429" t="s">
        <v>875</v>
      </c>
      <c r="D77" s="429"/>
    </row>
    <row r="78" spans="2:4" x14ac:dyDescent="0.25">
      <c r="B78" s="426"/>
      <c r="C78" s="429" t="s">
        <v>876</v>
      </c>
      <c r="D78" s="429"/>
    </row>
    <row r="79" spans="2:4" ht="34.5" customHeight="1" x14ac:dyDescent="0.25">
      <c r="B79" s="426"/>
      <c r="C79" s="429" t="s">
        <v>877</v>
      </c>
      <c r="D79" s="429"/>
    </row>
    <row r="80" spans="2:4" ht="33" customHeight="1" x14ac:dyDescent="0.25">
      <c r="B80" s="426"/>
      <c r="C80" s="429" t="s">
        <v>878</v>
      </c>
      <c r="D80" s="429"/>
    </row>
    <row r="81" spans="2:4" ht="32.25" customHeight="1" x14ac:dyDescent="0.25">
      <c r="B81" s="426"/>
      <c r="C81" s="429" t="s">
        <v>879</v>
      </c>
      <c r="D81" s="429"/>
    </row>
    <row r="82" spans="2:4" x14ac:dyDescent="0.25">
      <c r="B82" s="426"/>
      <c r="C82" s="429" t="s">
        <v>880</v>
      </c>
      <c r="D82" s="429"/>
    </row>
    <row r="83" spans="2:4" x14ac:dyDescent="0.25">
      <c r="B83" s="430" t="s">
        <v>881</v>
      </c>
      <c r="C83" s="430"/>
      <c r="D83" s="430"/>
    </row>
    <row r="84" spans="2:4" x14ac:dyDescent="0.25">
      <c r="B84" s="311" t="s">
        <v>882</v>
      </c>
      <c r="C84" s="428" t="s">
        <v>883</v>
      </c>
      <c r="D84" s="428"/>
    </row>
    <row r="85" spans="2:4" ht="30" x14ac:dyDescent="0.25">
      <c r="B85" s="310" t="s">
        <v>884</v>
      </c>
      <c r="C85" s="429" t="s">
        <v>885</v>
      </c>
      <c r="D85" s="429"/>
    </row>
    <row r="86" spans="2:4" ht="30" x14ac:dyDescent="0.25">
      <c r="B86" s="310" t="s">
        <v>886</v>
      </c>
      <c r="C86" s="429" t="s">
        <v>887</v>
      </c>
      <c r="D86" s="429"/>
    </row>
    <row r="87" spans="2:4" ht="33.75" customHeight="1" x14ac:dyDescent="0.25">
      <c r="B87" s="310" t="s">
        <v>888</v>
      </c>
      <c r="C87" s="429" t="s">
        <v>889</v>
      </c>
      <c r="D87" s="429"/>
    </row>
    <row r="88" spans="2:4" ht="45" x14ac:dyDescent="0.25">
      <c r="B88" s="310" t="s">
        <v>890</v>
      </c>
      <c r="C88" s="429"/>
      <c r="D88" s="429"/>
    </row>
    <row r="89" spans="2:4" ht="44.25" customHeight="1" x14ac:dyDescent="0.25">
      <c r="B89" s="426" t="s">
        <v>891</v>
      </c>
      <c r="C89" s="429" t="s">
        <v>892</v>
      </c>
      <c r="D89" s="429"/>
    </row>
    <row r="90" spans="2:4" x14ac:dyDescent="0.25">
      <c r="B90" s="426"/>
      <c r="C90" s="429" t="s">
        <v>893</v>
      </c>
      <c r="D90" s="429"/>
    </row>
    <row r="91" spans="2:4" ht="52.5" customHeight="1" x14ac:dyDescent="0.25">
      <c r="B91" s="426"/>
      <c r="C91" s="429" t="s">
        <v>894</v>
      </c>
      <c r="D91" s="429"/>
    </row>
    <row r="92" spans="2:4" x14ac:dyDescent="0.25">
      <c r="B92" s="426"/>
      <c r="C92" s="429" t="s">
        <v>895</v>
      </c>
      <c r="D92" s="429"/>
    </row>
    <row r="93" spans="2:4" ht="29.25" customHeight="1" x14ac:dyDescent="0.25">
      <c r="B93" s="426"/>
      <c r="C93" s="429" t="s">
        <v>896</v>
      </c>
      <c r="D93" s="429"/>
    </row>
    <row r="94" spans="2:4" x14ac:dyDescent="0.25">
      <c r="B94" s="426"/>
      <c r="C94" s="429" t="s">
        <v>897</v>
      </c>
      <c r="D94" s="429"/>
    </row>
    <row r="95" spans="2:4" ht="32.25" customHeight="1" x14ac:dyDescent="0.25">
      <c r="B95" s="426"/>
      <c r="C95" s="429" t="s">
        <v>898</v>
      </c>
      <c r="D95" s="429"/>
    </row>
    <row r="96" spans="2:4" x14ac:dyDescent="0.25">
      <c r="B96" s="426" t="s">
        <v>899</v>
      </c>
      <c r="C96" s="429"/>
      <c r="D96" s="429"/>
    </row>
    <row r="97" spans="2:4" x14ac:dyDescent="0.25">
      <c r="B97" s="426"/>
      <c r="C97" s="429"/>
      <c r="D97" s="429"/>
    </row>
    <row r="98" spans="2:4" ht="29.25" customHeight="1" x14ac:dyDescent="0.25">
      <c r="B98" s="426" t="s">
        <v>900</v>
      </c>
      <c r="C98" s="429" t="s">
        <v>901</v>
      </c>
      <c r="D98" s="429"/>
    </row>
    <row r="99" spans="2:4" ht="29.25" customHeight="1" x14ac:dyDescent="0.25">
      <c r="B99" s="426"/>
      <c r="C99" s="429" t="s">
        <v>902</v>
      </c>
      <c r="D99" s="429"/>
    </row>
    <row r="100" spans="2:4" ht="29.25" customHeight="1" x14ac:dyDescent="0.25">
      <c r="B100" s="426"/>
      <c r="C100" s="429" t="s">
        <v>903</v>
      </c>
      <c r="D100" s="429"/>
    </row>
    <row r="101" spans="2:4" ht="28.5" customHeight="1" x14ac:dyDescent="0.25">
      <c r="B101" s="426"/>
      <c r="C101" s="429" t="s">
        <v>904</v>
      </c>
      <c r="D101" s="429"/>
    </row>
    <row r="102" spans="2:4" ht="30.75" customHeight="1" x14ac:dyDescent="0.25">
      <c r="B102" s="426"/>
      <c r="C102" s="429" t="s">
        <v>905</v>
      </c>
      <c r="D102" s="429"/>
    </row>
    <row r="103" spans="2:4" ht="30" customHeight="1" x14ac:dyDescent="0.25">
      <c r="B103" s="426"/>
      <c r="C103" s="429" t="s">
        <v>906</v>
      </c>
      <c r="D103" s="429"/>
    </row>
    <row r="104" spans="2:4" ht="31.5" customHeight="1" x14ac:dyDescent="0.25">
      <c r="B104" s="426"/>
      <c r="C104" s="429" t="s">
        <v>907</v>
      </c>
      <c r="D104" s="429"/>
    </row>
    <row r="105" spans="2:4" x14ac:dyDescent="0.25">
      <c r="B105" s="426" t="s">
        <v>908</v>
      </c>
      <c r="C105" s="429" t="s">
        <v>909</v>
      </c>
      <c r="D105" s="429"/>
    </row>
    <row r="106" spans="2:4" x14ac:dyDescent="0.25">
      <c r="B106" s="426"/>
      <c r="C106" s="429" t="s">
        <v>910</v>
      </c>
      <c r="D106" s="429"/>
    </row>
    <row r="107" spans="2:4" ht="29.25" customHeight="1" x14ac:dyDescent="0.25">
      <c r="B107" s="426"/>
      <c r="C107" s="429" t="s">
        <v>911</v>
      </c>
      <c r="D107" s="429"/>
    </row>
    <row r="108" spans="2:4" ht="30.75" customHeight="1" x14ac:dyDescent="0.25">
      <c r="B108" s="426"/>
      <c r="C108" s="429" t="s">
        <v>912</v>
      </c>
      <c r="D108" s="429"/>
    </row>
    <row r="109" spans="2:4" ht="33" customHeight="1" x14ac:dyDescent="0.25">
      <c r="B109" s="426"/>
      <c r="C109" s="429" t="s">
        <v>913</v>
      </c>
      <c r="D109" s="429"/>
    </row>
    <row r="110" spans="2:4" x14ac:dyDescent="0.25">
      <c r="B110" s="426"/>
      <c r="C110" s="429" t="s">
        <v>914</v>
      </c>
      <c r="D110" s="429"/>
    </row>
    <row r="111" spans="2:4" ht="33" customHeight="1" x14ac:dyDescent="0.25">
      <c r="B111" s="426" t="s">
        <v>915</v>
      </c>
      <c r="C111" s="429" t="s">
        <v>916</v>
      </c>
      <c r="D111" s="429"/>
    </row>
    <row r="112" spans="2:4" ht="28.5" customHeight="1" x14ac:dyDescent="0.25">
      <c r="B112" s="426"/>
      <c r="C112" s="429" t="s">
        <v>917</v>
      </c>
      <c r="D112" s="429"/>
    </row>
    <row r="113" spans="2:4" ht="29.25" customHeight="1" x14ac:dyDescent="0.25">
      <c r="B113" s="426"/>
      <c r="C113" s="429" t="s">
        <v>918</v>
      </c>
      <c r="D113" s="429"/>
    </row>
    <row r="114" spans="2:4" ht="31.5" customHeight="1" x14ac:dyDescent="0.25">
      <c r="B114" s="426"/>
      <c r="C114" s="429" t="s">
        <v>919</v>
      </c>
      <c r="D114" s="429"/>
    </row>
    <row r="115" spans="2:4" x14ac:dyDescent="0.25">
      <c r="B115" s="426"/>
      <c r="C115" s="429" t="s">
        <v>920</v>
      </c>
      <c r="D115" s="429"/>
    </row>
    <row r="116" spans="2:4" ht="33" customHeight="1" x14ac:dyDescent="0.25">
      <c r="B116" s="426"/>
      <c r="C116" s="429" t="s">
        <v>921</v>
      </c>
      <c r="D116" s="429"/>
    </row>
    <row r="117" spans="2:4" ht="30" customHeight="1" x14ac:dyDescent="0.25">
      <c r="B117" s="426" t="s">
        <v>922</v>
      </c>
      <c r="C117" s="429" t="s">
        <v>923</v>
      </c>
      <c r="D117" s="429"/>
    </row>
    <row r="118" spans="2:4" ht="33.75" customHeight="1" x14ac:dyDescent="0.25">
      <c r="B118" s="426"/>
      <c r="C118" s="429" t="s">
        <v>924</v>
      </c>
      <c r="D118" s="429"/>
    </row>
    <row r="119" spans="2:4" x14ac:dyDescent="0.25">
      <c r="B119" s="426" t="s">
        <v>925</v>
      </c>
      <c r="C119" s="429" t="s">
        <v>926</v>
      </c>
      <c r="D119" s="429"/>
    </row>
    <row r="120" spans="2:4" x14ac:dyDescent="0.25">
      <c r="B120" s="426"/>
      <c r="C120" s="429" t="s">
        <v>927</v>
      </c>
      <c r="D120" s="429"/>
    </row>
    <row r="121" spans="2:4" ht="30" customHeight="1" x14ac:dyDescent="0.25">
      <c r="B121" s="426" t="s">
        <v>928</v>
      </c>
      <c r="C121" s="429" t="s">
        <v>929</v>
      </c>
      <c r="D121" s="429"/>
    </row>
    <row r="122" spans="2:4" ht="17.25" customHeight="1" x14ac:dyDescent="0.25">
      <c r="B122" s="426"/>
      <c r="C122" s="429" t="s">
        <v>930</v>
      </c>
      <c r="D122" s="429"/>
    </row>
    <row r="123" spans="2:4" x14ac:dyDescent="0.25">
      <c r="B123" s="426"/>
      <c r="C123" s="429" t="s">
        <v>931</v>
      </c>
      <c r="D123" s="429"/>
    </row>
    <row r="124" spans="2:4" x14ac:dyDescent="0.25">
      <c r="B124" s="426"/>
      <c r="C124" s="429" t="s">
        <v>932</v>
      </c>
      <c r="D124" s="429"/>
    </row>
    <row r="125" spans="2:4" ht="29.25" customHeight="1" x14ac:dyDescent="0.25">
      <c r="B125" s="426"/>
      <c r="C125" s="429" t="s">
        <v>933</v>
      </c>
      <c r="D125" s="429"/>
    </row>
    <row r="126" spans="2:4" ht="32.25" customHeight="1" x14ac:dyDescent="0.25">
      <c r="B126" s="426"/>
      <c r="C126" s="429" t="s">
        <v>934</v>
      </c>
      <c r="D126" s="429"/>
    </row>
    <row r="127" spans="2:4" x14ac:dyDescent="0.25">
      <c r="B127" s="430" t="s">
        <v>935</v>
      </c>
      <c r="C127" s="430"/>
      <c r="D127" s="430"/>
    </row>
    <row r="128" spans="2:4" x14ac:dyDescent="0.25">
      <c r="B128" s="311" t="s">
        <v>936</v>
      </c>
      <c r="C128" s="428" t="s">
        <v>937</v>
      </c>
      <c r="D128" s="428"/>
    </row>
    <row r="129" spans="2:4" ht="30" x14ac:dyDescent="0.25">
      <c r="B129" s="310" t="s">
        <v>938</v>
      </c>
      <c r="C129" s="429" t="s">
        <v>939</v>
      </c>
      <c r="D129" s="429"/>
    </row>
    <row r="130" spans="2:4" x14ac:dyDescent="0.25">
      <c r="B130" s="426" t="s">
        <v>940</v>
      </c>
      <c r="C130" s="429" t="s">
        <v>941</v>
      </c>
      <c r="D130" s="429"/>
    </row>
    <row r="131" spans="2:4" x14ac:dyDescent="0.25">
      <c r="B131" s="426"/>
      <c r="C131" s="429" t="s">
        <v>942</v>
      </c>
      <c r="D131" s="429"/>
    </row>
    <row r="132" spans="2:4" ht="30.75" customHeight="1" x14ac:dyDescent="0.25">
      <c r="B132" s="426"/>
      <c r="C132" s="429" t="s">
        <v>943</v>
      </c>
      <c r="D132" s="429"/>
    </row>
    <row r="133" spans="2:4" ht="45.75" customHeight="1" x14ac:dyDescent="0.25">
      <c r="B133" s="426"/>
      <c r="C133" s="429" t="s">
        <v>944</v>
      </c>
      <c r="D133" s="429"/>
    </row>
    <row r="134" spans="2:4" ht="30" x14ac:dyDescent="0.25">
      <c r="B134" s="310" t="s">
        <v>945</v>
      </c>
      <c r="C134" s="429"/>
      <c r="D134" s="429"/>
    </row>
    <row r="135" spans="2:4" x14ac:dyDescent="0.25">
      <c r="B135" s="430" t="s">
        <v>946</v>
      </c>
      <c r="C135" s="430"/>
      <c r="D135" s="430"/>
    </row>
    <row r="136" spans="2:4" x14ac:dyDescent="0.25">
      <c r="B136" s="311" t="s">
        <v>947</v>
      </c>
      <c r="C136" s="428" t="s">
        <v>948</v>
      </c>
      <c r="D136" s="428"/>
    </row>
    <row r="137" spans="2:4" ht="30" x14ac:dyDescent="0.25">
      <c r="B137" s="310" t="s">
        <v>949</v>
      </c>
      <c r="C137" s="429"/>
      <c r="D137" s="429"/>
    </row>
    <row r="138" spans="2:4" ht="30" x14ac:dyDescent="0.25">
      <c r="B138" s="310" t="s">
        <v>950</v>
      </c>
      <c r="C138" s="429"/>
      <c r="D138" s="429"/>
    </row>
    <row r="139" spans="2:4" ht="31.5" customHeight="1" x14ac:dyDescent="0.25">
      <c r="B139" s="426" t="s">
        <v>951</v>
      </c>
      <c r="C139" s="429" t="s">
        <v>952</v>
      </c>
      <c r="D139" s="429"/>
    </row>
    <row r="140" spans="2:4" ht="30.75" customHeight="1" x14ac:dyDescent="0.25">
      <c r="B140" s="426"/>
      <c r="C140" s="429" t="s">
        <v>953</v>
      </c>
      <c r="D140" s="429"/>
    </row>
  </sheetData>
  <sheetProtection formatCells="0" formatColumns="0" formatRows="0" insertColumns="0" insertRows="0" insertHyperlinks="0" deleteColumns="0" deleteRows="0" sort="0" autoFilter="0" pivotTables="0"/>
  <mergeCells count="157">
    <mergeCell ref="C124:D124"/>
    <mergeCell ref="C125:D125"/>
    <mergeCell ref="C134:D134"/>
    <mergeCell ref="B135:D135"/>
    <mergeCell ref="C136:D136"/>
    <mergeCell ref="B127:D127"/>
    <mergeCell ref="C128:D128"/>
    <mergeCell ref="C129:D129"/>
    <mergeCell ref="C126:D126"/>
    <mergeCell ref="C137:D137"/>
    <mergeCell ref="C138:D138"/>
    <mergeCell ref="C133:D133"/>
    <mergeCell ref="B139:B140"/>
    <mergeCell ref="C139:D139"/>
    <mergeCell ref="C140:D140"/>
    <mergeCell ref="B130:B133"/>
    <mergeCell ref="C130:D130"/>
    <mergeCell ref="C131:D131"/>
    <mergeCell ref="C132:D132"/>
    <mergeCell ref="B105:B110"/>
    <mergeCell ref="C105:D105"/>
    <mergeCell ref="C106:D106"/>
    <mergeCell ref="C107:D107"/>
    <mergeCell ref="C108:D108"/>
    <mergeCell ref="C109:D109"/>
    <mergeCell ref="C110:D110"/>
    <mergeCell ref="B121:B126"/>
    <mergeCell ref="C121:D121"/>
    <mergeCell ref="C122:D122"/>
    <mergeCell ref="B111:B116"/>
    <mergeCell ref="C111:D111"/>
    <mergeCell ref="C112:D112"/>
    <mergeCell ref="C113:D113"/>
    <mergeCell ref="C114:D114"/>
    <mergeCell ref="C115:D115"/>
    <mergeCell ref="C116:D116"/>
    <mergeCell ref="B117:B118"/>
    <mergeCell ref="C117:D117"/>
    <mergeCell ref="C118:D118"/>
    <mergeCell ref="B119:B120"/>
    <mergeCell ref="C119:D119"/>
    <mergeCell ref="C120:D120"/>
    <mergeCell ref="C123:D123"/>
    <mergeCell ref="B96:B97"/>
    <mergeCell ref="C96:D97"/>
    <mergeCell ref="B98:B104"/>
    <mergeCell ref="C98:D98"/>
    <mergeCell ref="C99:D99"/>
    <mergeCell ref="C100:D100"/>
    <mergeCell ref="C101:D101"/>
    <mergeCell ref="C102:D102"/>
    <mergeCell ref="C103:D103"/>
    <mergeCell ref="C104:D104"/>
    <mergeCell ref="C84:D84"/>
    <mergeCell ref="C85:D85"/>
    <mergeCell ref="C86:D86"/>
    <mergeCell ref="C87:D87"/>
    <mergeCell ref="C88:D88"/>
    <mergeCell ref="B89:B95"/>
    <mergeCell ref="C89:D89"/>
    <mergeCell ref="C90:D90"/>
    <mergeCell ref="C91:D91"/>
    <mergeCell ref="C92:D92"/>
    <mergeCell ref="C93:D93"/>
    <mergeCell ref="C94:D94"/>
    <mergeCell ref="C95:D95"/>
    <mergeCell ref="B76:B82"/>
    <mergeCell ref="C76:D76"/>
    <mergeCell ref="C77:D77"/>
    <mergeCell ref="C78:D78"/>
    <mergeCell ref="C79:D79"/>
    <mergeCell ref="C80:D80"/>
    <mergeCell ref="C81:D81"/>
    <mergeCell ref="C82:D82"/>
    <mergeCell ref="B83:D83"/>
    <mergeCell ref="C68:D68"/>
    <mergeCell ref="B69:B75"/>
    <mergeCell ref="C69:D69"/>
    <mergeCell ref="C70:D70"/>
    <mergeCell ref="C71:D71"/>
    <mergeCell ref="C72:D72"/>
    <mergeCell ref="C73:D73"/>
    <mergeCell ref="C74:D74"/>
    <mergeCell ref="C75:D75"/>
    <mergeCell ref="C60:D60"/>
    <mergeCell ref="C61:D61"/>
    <mergeCell ref="C62:D62"/>
    <mergeCell ref="B63:B65"/>
    <mergeCell ref="C63:D63"/>
    <mergeCell ref="C64:D64"/>
    <mergeCell ref="C65:D65"/>
    <mergeCell ref="B66:D66"/>
    <mergeCell ref="C67:D67"/>
    <mergeCell ref="B48:D48"/>
    <mergeCell ref="C49:D49"/>
    <mergeCell ref="C50:D50"/>
    <mergeCell ref="B51:B59"/>
    <mergeCell ref="C51:D51"/>
    <mergeCell ref="C52:D52"/>
    <mergeCell ref="C53:D53"/>
    <mergeCell ref="C54:D54"/>
    <mergeCell ref="C55:D55"/>
    <mergeCell ref="C56:D56"/>
    <mergeCell ref="C57:D57"/>
    <mergeCell ref="C58:D58"/>
    <mergeCell ref="C59:D59"/>
    <mergeCell ref="C40:D40"/>
    <mergeCell ref="C41:D41"/>
    <mergeCell ref="C42:D42"/>
    <mergeCell ref="B43:B45"/>
    <mergeCell ref="C43:D43"/>
    <mergeCell ref="C44:D44"/>
    <mergeCell ref="C45:D45"/>
    <mergeCell ref="C46:D46"/>
    <mergeCell ref="C47:D47"/>
    <mergeCell ref="C31:D31"/>
    <mergeCell ref="C32:D32"/>
    <mergeCell ref="C33:D33"/>
    <mergeCell ref="C34:D34"/>
    <mergeCell ref="C35:D35"/>
    <mergeCell ref="B36:D36"/>
    <mergeCell ref="C37:D37"/>
    <mergeCell ref="C38:D38"/>
    <mergeCell ref="C39:D39"/>
    <mergeCell ref="C22:D22"/>
    <mergeCell ref="C23:D23"/>
    <mergeCell ref="C24:D24"/>
    <mergeCell ref="C25:D25"/>
    <mergeCell ref="C26:D26"/>
    <mergeCell ref="C27:D27"/>
    <mergeCell ref="C28:D28"/>
    <mergeCell ref="C29:D29"/>
    <mergeCell ref="C30:D30"/>
    <mergeCell ref="B2:D2"/>
    <mergeCell ref="B27:B35"/>
    <mergeCell ref="B8:B10"/>
    <mergeCell ref="B12:B14"/>
    <mergeCell ref="B20:B21"/>
    <mergeCell ref="B22:B23"/>
    <mergeCell ref="B4:D4"/>
    <mergeCell ref="C5:D5"/>
    <mergeCell ref="C6:D6"/>
    <mergeCell ref="C7:D7"/>
    <mergeCell ref="C8:D8"/>
    <mergeCell ref="C9:D9"/>
    <mergeCell ref="C10:D10"/>
    <mergeCell ref="C11:D11"/>
    <mergeCell ref="C12:D12"/>
    <mergeCell ref="C13:D13"/>
    <mergeCell ref="C14:D14"/>
    <mergeCell ref="C15:D15"/>
    <mergeCell ref="C16:D16"/>
    <mergeCell ref="C17:D17"/>
    <mergeCell ref="C18:D18"/>
    <mergeCell ref="C19:D19"/>
    <mergeCell ref="C20:D20"/>
    <mergeCell ref="C21:D21"/>
  </mergeCells>
  <pageMargins left="0.7" right="0.7" top="0.75" bottom="0.75" header="0.3" footer="0.3"/>
  <pageSetup paperSize="9" scale="46" orientation="landscape" r:id="rId1"/>
  <rowBreaks count="4" manualBreakCount="4">
    <brk id="35" max="4" man="1"/>
    <brk id="65" max="4" man="1"/>
    <brk id="104" max="4" man="1"/>
    <brk id="140" max="4"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C70"/>
  <sheetViews>
    <sheetView workbookViewId="0">
      <selection activeCell="I17" sqref="I17"/>
    </sheetView>
  </sheetViews>
  <sheetFormatPr defaultRowHeight="15" x14ac:dyDescent="0.25"/>
  <cols>
    <col min="1" max="1" width="5.28515625" customWidth="1"/>
    <col min="2" max="2" width="10.28515625" customWidth="1"/>
    <col min="3" max="3" width="10.5703125" customWidth="1"/>
    <col min="4" max="4" width="110.7109375" customWidth="1"/>
    <col min="10" max="10" width="42.85546875" customWidth="1"/>
    <col min="11" max="11" width="3.28515625" customWidth="1"/>
    <col min="22" max="22" width="11.5703125" customWidth="1"/>
    <col min="23" max="23" width="5.28515625" customWidth="1"/>
    <col min="24" max="24" width="11.28515625" customWidth="1"/>
    <col min="25" max="25" width="4.42578125" customWidth="1"/>
    <col min="26" max="26" width="12.42578125" customWidth="1"/>
    <col min="27" max="27" width="4.42578125" customWidth="1"/>
    <col min="28" max="28" width="12.42578125" customWidth="1"/>
  </cols>
  <sheetData>
    <row r="1" spans="2:29" x14ac:dyDescent="0.25">
      <c r="U1" s="91"/>
      <c r="V1" s="91"/>
      <c r="W1" s="91"/>
      <c r="X1" s="91"/>
      <c r="Y1" s="91"/>
      <c r="Z1" s="91"/>
      <c r="AA1" s="91"/>
      <c r="AB1" s="91"/>
      <c r="AC1" s="91"/>
    </row>
    <row r="2" spans="2:29" x14ac:dyDescent="0.25">
      <c r="B2" s="90" t="s">
        <v>1500</v>
      </c>
      <c r="C2" s="91"/>
      <c r="D2" s="91"/>
      <c r="E2" s="91"/>
      <c r="F2" s="91"/>
      <c r="G2" s="91"/>
      <c r="H2" s="91"/>
      <c r="I2" s="91"/>
      <c r="J2" s="91"/>
      <c r="K2" s="91"/>
      <c r="L2" s="91"/>
      <c r="M2" s="91"/>
      <c r="N2" s="91"/>
      <c r="O2" s="91"/>
      <c r="P2" s="91"/>
      <c r="Q2" s="91"/>
      <c r="R2" s="91"/>
      <c r="S2" s="91"/>
      <c r="T2" s="91"/>
      <c r="U2" s="91"/>
      <c r="V2" s="104"/>
      <c r="W2" s="104"/>
      <c r="X2" s="104"/>
      <c r="Y2" s="104"/>
      <c r="Z2" s="104"/>
      <c r="AA2" s="104"/>
      <c r="AB2" s="104"/>
      <c r="AC2" s="91"/>
    </row>
    <row r="3" spans="2:29" ht="15.75" x14ac:dyDescent="0.25">
      <c r="B3" s="95" t="s">
        <v>1501</v>
      </c>
      <c r="C3" s="95" t="s">
        <v>1502</v>
      </c>
      <c r="D3" s="96" t="s">
        <v>1503</v>
      </c>
      <c r="E3" s="431" t="s">
        <v>1504</v>
      </c>
      <c r="F3" s="431"/>
      <c r="G3" s="431"/>
      <c r="H3" s="431"/>
      <c r="I3" s="431"/>
      <c r="J3" s="431"/>
      <c r="K3" s="431"/>
      <c r="L3" s="431"/>
      <c r="M3" s="431"/>
      <c r="N3" s="431"/>
      <c r="O3" s="431"/>
      <c r="P3" s="431"/>
      <c r="Q3" s="431"/>
      <c r="R3" s="431"/>
      <c r="S3" s="431"/>
      <c r="T3" s="431"/>
      <c r="U3" s="91"/>
      <c r="V3" s="102" t="s">
        <v>1505</v>
      </c>
      <c r="W3" s="105"/>
      <c r="X3" s="102" t="s">
        <v>1506</v>
      </c>
      <c r="Y3" s="106"/>
      <c r="Z3" s="103" t="s">
        <v>1507</v>
      </c>
      <c r="AA3" s="106"/>
      <c r="AB3" s="103" t="s">
        <v>1508</v>
      </c>
      <c r="AC3" s="91"/>
    </row>
    <row r="4" spans="2:29" x14ac:dyDescent="0.25">
      <c r="B4" s="97" t="s">
        <v>1509</v>
      </c>
      <c r="C4" s="92" t="s">
        <v>1510</v>
      </c>
      <c r="D4" s="93" t="s">
        <v>1511</v>
      </c>
      <c r="E4" s="84" t="s">
        <v>1512</v>
      </c>
      <c r="F4" s="85"/>
      <c r="G4" s="86"/>
      <c r="H4" s="86"/>
      <c r="I4" s="86"/>
      <c r="J4" s="86"/>
      <c r="K4" s="86"/>
      <c r="L4" s="86"/>
      <c r="M4" s="86"/>
      <c r="N4" s="86"/>
      <c r="O4" s="86"/>
      <c r="P4" s="86"/>
      <c r="Q4" s="87"/>
      <c r="R4" s="88"/>
      <c r="S4" s="89"/>
      <c r="T4" s="86"/>
      <c r="U4" s="91"/>
      <c r="V4" s="102" t="s">
        <v>1513</v>
      </c>
      <c r="W4" s="104"/>
      <c r="X4" s="104"/>
      <c r="Y4" s="104"/>
      <c r="Z4" s="104"/>
      <c r="AA4" s="104"/>
      <c r="AB4" s="104"/>
      <c r="AC4" s="91"/>
    </row>
    <row r="5" spans="2:29" x14ac:dyDescent="0.25">
      <c r="B5" s="101">
        <v>0.33</v>
      </c>
      <c r="C5" s="94" t="s">
        <v>1514</v>
      </c>
      <c r="D5" s="93" t="s">
        <v>1515</v>
      </c>
      <c r="E5" s="84" t="s">
        <v>1516</v>
      </c>
      <c r="F5" s="85"/>
      <c r="G5" s="86"/>
      <c r="H5" s="86"/>
      <c r="I5" s="86"/>
      <c r="J5" s="86"/>
      <c r="K5" s="86"/>
      <c r="L5" s="86"/>
      <c r="M5" s="86"/>
      <c r="N5" s="86"/>
      <c r="O5" s="86"/>
      <c r="P5" s="86"/>
      <c r="Q5" s="86"/>
      <c r="R5" s="86"/>
      <c r="S5" s="86"/>
      <c r="T5" s="86"/>
      <c r="U5" s="91"/>
      <c r="V5" s="104"/>
      <c r="W5" s="104"/>
      <c r="X5" s="104"/>
      <c r="Y5" s="104"/>
      <c r="Z5" s="104"/>
      <c r="AA5" s="104"/>
      <c r="AB5" s="104"/>
      <c r="AC5" s="91"/>
    </row>
    <row r="6" spans="2:29" x14ac:dyDescent="0.25">
      <c r="B6" s="98">
        <v>0.66</v>
      </c>
      <c r="C6" s="94" t="s">
        <v>1517</v>
      </c>
      <c r="D6" s="93" t="s">
        <v>1518</v>
      </c>
      <c r="E6" s="84" t="s">
        <v>1519</v>
      </c>
      <c r="F6" s="85"/>
      <c r="G6" s="86"/>
      <c r="H6" s="86"/>
      <c r="I6" s="86"/>
      <c r="J6" s="86"/>
      <c r="K6" s="86"/>
      <c r="L6" s="86"/>
      <c r="M6" s="86"/>
      <c r="N6" s="86"/>
      <c r="O6" s="86"/>
      <c r="P6" s="86"/>
      <c r="Q6" s="86"/>
      <c r="R6" s="86"/>
      <c r="S6" s="86"/>
      <c r="T6" s="86"/>
      <c r="U6" s="91"/>
      <c r="V6" s="91"/>
      <c r="W6" s="91"/>
      <c r="X6" s="91"/>
      <c r="Y6" s="91"/>
      <c r="Z6" s="91"/>
      <c r="AA6" s="91"/>
      <c r="AB6" s="91"/>
      <c r="AC6" s="91"/>
    </row>
    <row r="7" spans="2:29" x14ac:dyDescent="0.25">
      <c r="B7" s="99" t="s">
        <v>1520</v>
      </c>
      <c r="C7" s="92" t="s">
        <v>1521</v>
      </c>
      <c r="D7" s="93" t="s">
        <v>1522</v>
      </c>
      <c r="E7" s="84" t="s">
        <v>1523</v>
      </c>
      <c r="F7" s="85"/>
      <c r="G7" s="86"/>
      <c r="H7" s="86"/>
      <c r="I7" s="86"/>
      <c r="J7" s="86"/>
      <c r="K7" s="86"/>
      <c r="L7" s="86"/>
      <c r="M7" s="86"/>
      <c r="N7" s="86"/>
      <c r="O7" s="86"/>
      <c r="P7" s="86"/>
      <c r="Q7" s="86"/>
      <c r="R7" s="86"/>
      <c r="S7" s="86"/>
      <c r="T7" s="86"/>
    </row>
    <row r="10" spans="2:29" x14ac:dyDescent="0.25">
      <c r="J10" s="116" t="s">
        <v>1524</v>
      </c>
      <c r="K10">
        <v>1</v>
      </c>
    </row>
    <row r="11" spans="2:29" x14ac:dyDescent="0.25">
      <c r="J11" s="116" t="s">
        <v>1525</v>
      </c>
      <c r="K11">
        <v>1</v>
      </c>
    </row>
    <row r="12" spans="2:29" x14ac:dyDescent="0.25">
      <c r="J12" s="116" t="s">
        <v>1526</v>
      </c>
      <c r="K12">
        <v>1</v>
      </c>
    </row>
    <row r="54" spans="1:4" x14ac:dyDescent="0.25">
      <c r="A54" s="91"/>
      <c r="B54" s="91"/>
      <c r="C54" s="91"/>
      <c r="D54" s="91"/>
    </row>
    <row r="55" spans="1:4" x14ac:dyDescent="0.25">
      <c r="A55" s="91"/>
      <c r="B55" s="50" t="s">
        <v>1527</v>
      </c>
      <c r="C55" s="43"/>
      <c r="D55" s="91"/>
    </row>
    <row r="56" spans="1:4" x14ac:dyDescent="0.25">
      <c r="A56" s="91"/>
      <c r="B56" s="51" t="s">
        <v>1528</v>
      </c>
      <c r="C56" s="52" t="s">
        <v>1529</v>
      </c>
      <c r="D56" s="91"/>
    </row>
    <row r="57" spans="1:4" x14ac:dyDescent="0.25">
      <c r="A57" s="91"/>
      <c r="B57" s="53" t="s">
        <v>1530</v>
      </c>
      <c r="C57" s="52" t="s">
        <v>1531</v>
      </c>
      <c r="D57" s="91"/>
    </row>
    <row r="58" spans="1:4" x14ac:dyDescent="0.25">
      <c r="A58" s="91"/>
      <c r="B58" s="51" t="s">
        <v>1532</v>
      </c>
      <c r="C58" s="52" t="s">
        <v>1533</v>
      </c>
      <c r="D58" s="91"/>
    </row>
    <row r="59" spans="1:4" x14ac:dyDescent="0.25">
      <c r="A59" s="91"/>
      <c r="B59" s="51" t="s">
        <v>1534</v>
      </c>
      <c r="C59" s="52" t="s">
        <v>1535</v>
      </c>
      <c r="D59" s="91"/>
    </row>
    <row r="60" spans="1:4" ht="15.75" thickBot="1" x14ac:dyDescent="0.3">
      <c r="A60" s="91"/>
      <c r="B60" s="54" t="s">
        <v>1536</v>
      </c>
      <c r="C60" s="55"/>
      <c r="D60" s="91"/>
    </row>
    <row r="61" spans="1:4" ht="15.75" thickBot="1" x14ac:dyDescent="0.3">
      <c r="A61" s="91"/>
      <c r="B61" s="56" t="s">
        <v>1537</v>
      </c>
      <c r="C61" s="57" t="s">
        <v>1538</v>
      </c>
      <c r="D61" s="91"/>
    </row>
    <row r="62" spans="1:4" ht="15.75" thickBot="1" x14ac:dyDescent="0.3">
      <c r="A62" s="91"/>
      <c r="B62" s="58" t="s">
        <v>1539</v>
      </c>
      <c r="C62" s="57"/>
      <c r="D62" s="91"/>
    </row>
    <row r="63" spans="1:4" ht="15.75" thickBot="1" x14ac:dyDescent="0.3">
      <c r="A63" s="91"/>
      <c r="B63" s="59" t="s">
        <v>1540</v>
      </c>
      <c r="C63" s="52" t="s">
        <v>1541</v>
      </c>
      <c r="D63" s="91"/>
    </row>
    <row r="64" spans="1:4" ht="15.75" thickBot="1" x14ac:dyDescent="0.3">
      <c r="A64" s="91"/>
      <c r="B64" s="60" t="s">
        <v>1542</v>
      </c>
      <c r="C64" s="57" t="s">
        <v>1543</v>
      </c>
      <c r="D64" s="91"/>
    </row>
    <row r="65" spans="1:4" ht="15.75" thickBot="1" x14ac:dyDescent="0.3">
      <c r="A65" s="91"/>
      <c r="B65" s="61" t="s">
        <v>1544</v>
      </c>
      <c r="C65" s="57"/>
      <c r="D65" s="91"/>
    </row>
    <row r="66" spans="1:4" ht="15.75" thickBot="1" x14ac:dyDescent="0.3">
      <c r="A66" s="91"/>
      <c r="B66" s="62" t="s">
        <v>1545</v>
      </c>
      <c r="C66" s="52" t="s">
        <v>1546</v>
      </c>
      <c r="D66" s="91"/>
    </row>
    <row r="67" spans="1:4" x14ac:dyDescent="0.25">
      <c r="A67" s="91"/>
      <c r="B67" s="91"/>
      <c r="C67" s="91"/>
      <c r="D67" s="91"/>
    </row>
    <row r="68" spans="1:4" x14ac:dyDescent="0.25">
      <c r="A68" s="91"/>
      <c r="B68" s="91"/>
      <c r="C68" s="91"/>
      <c r="D68" s="91"/>
    </row>
    <row r="69" spans="1:4" x14ac:dyDescent="0.25">
      <c r="A69" s="91"/>
      <c r="B69" s="91"/>
      <c r="C69" s="91"/>
      <c r="D69" s="91"/>
    </row>
    <row r="70" spans="1:4" x14ac:dyDescent="0.25">
      <c r="A70" s="91"/>
      <c r="B70" s="91"/>
      <c r="C70" s="91"/>
      <c r="D70" s="91"/>
    </row>
  </sheetData>
  <mergeCells count="1">
    <mergeCell ref="E3:T3"/>
  </mergeCell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3" tint="0.59990234076967686"/>
  </sheetPr>
  <dimension ref="C2:K56"/>
  <sheetViews>
    <sheetView showGridLines="0" zoomScale="70" zoomScaleNormal="70" workbookViewId="0">
      <selection activeCell="H52" sqref="H52"/>
    </sheetView>
  </sheetViews>
  <sheetFormatPr defaultRowHeight="15" x14ac:dyDescent="0.25"/>
  <cols>
    <col min="1" max="1" width="9.140625" style="163"/>
    <col min="2" max="2" width="7.28515625" style="163" customWidth="1"/>
    <col min="3" max="3" width="10.85546875" style="163" customWidth="1"/>
    <col min="4" max="4" width="11" style="163" customWidth="1"/>
    <col min="5" max="5" width="3.42578125" style="163" customWidth="1"/>
    <col min="6" max="7" width="41.7109375" style="163" customWidth="1"/>
    <col min="8" max="8" width="63.7109375" style="163" customWidth="1"/>
    <col min="9" max="9" width="77" style="163" customWidth="1"/>
    <col min="10" max="16384" width="9.140625" style="163"/>
  </cols>
  <sheetData>
    <row r="2" spans="3:11" ht="33" customHeight="1" x14ac:dyDescent="0.3">
      <c r="C2" s="441" t="s">
        <v>954</v>
      </c>
      <c r="D2" s="441"/>
      <c r="E2" s="304"/>
      <c r="F2" s="445" t="s">
        <v>955</v>
      </c>
      <c r="G2" s="446"/>
      <c r="H2" s="446"/>
      <c r="I2" s="446"/>
    </row>
    <row r="3" spans="3:11" ht="28.5" customHeight="1" x14ac:dyDescent="0.25">
      <c r="C3" s="441"/>
      <c r="D3" s="441"/>
      <c r="E3" s="304"/>
      <c r="F3" s="443" t="s">
        <v>956</v>
      </c>
      <c r="G3" s="444"/>
      <c r="H3" s="444"/>
      <c r="I3" s="444"/>
    </row>
    <row r="4" spans="3:11" ht="15.75" thickBot="1" x14ac:dyDescent="0.3">
      <c r="F4" s="275"/>
      <c r="G4" s="275"/>
      <c r="H4" s="275"/>
    </row>
    <row r="5" spans="3:11" ht="25.5" customHeight="1" x14ac:dyDescent="0.25">
      <c r="C5" s="442" t="s">
        <v>957</v>
      </c>
      <c r="D5" s="442"/>
      <c r="E5" s="180"/>
      <c r="F5" s="274" t="s">
        <v>958</v>
      </c>
      <c r="G5" s="274" t="s">
        <v>959</v>
      </c>
      <c r="H5" s="274" t="s">
        <v>960</v>
      </c>
      <c r="I5" s="273" t="s">
        <v>961</v>
      </c>
    </row>
    <row r="6" spans="3:11" ht="23.25" customHeight="1" thickBot="1" x14ac:dyDescent="0.3">
      <c r="C6" s="272"/>
      <c r="D6" s="272"/>
      <c r="E6" s="180"/>
      <c r="F6" s="447" t="s">
        <v>962</v>
      </c>
      <c r="G6" s="447"/>
      <c r="H6" s="447"/>
      <c r="I6" s="447"/>
      <c r="J6" s="180"/>
    </row>
    <row r="7" spans="3:11" s="258" customFormat="1" ht="12" customHeight="1" x14ac:dyDescent="0.25">
      <c r="C7" s="435" t="s">
        <v>963</v>
      </c>
      <c r="D7" s="435"/>
      <c r="F7" s="271"/>
      <c r="G7" s="268"/>
      <c r="H7" s="268"/>
      <c r="I7" s="268"/>
      <c r="J7" s="259"/>
    </row>
    <row r="8" spans="3:11" ht="37.5" customHeight="1" x14ac:dyDescent="0.25">
      <c r="C8" s="435"/>
      <c r="D8" s="435"/>
      <c r="E8" s="180"/>
      <c r="F8" s="437" t="s">
        <v>964</v>
      </c>
      <c r="G8" s="256" t="s">
        <v>965</v>
      </c>
      <c r="H8" s="255" t="s">
        <v>966</v>
      </c>
      <c r="I8" s="255" t="s">
        <v>967</v>
      </c>
      <c r="J8" s="180"/>
    </row>
    <row r="9" spans="3:11" ht="50.25" customHeight="1" x14ac:dyDescent="0.25">
      <c r="C9" s="435"/>
      <c r="D9" s="435"/>
      <c r="E9" s="180"/>
      <c r="F9" s="437"/>
      <c r="G9" s="256" t="s">
        <v>968</v>
      </c>
      <c r="H9" s="255" t="s">
        <v>969</v>
      </c>
      <c r="I9" s="255" t="s">
        <v>970</v>
      </c>
    </row>
    <row r="10" spans="3:11" ht="38.25" customHeight="1" thickBot="1" x14ac:dyDescent="0.3">
      <c r="C10" s="435"/>
      <c r="D10" s="435"/>
      <c r="F10" s="438"/>
      <c r="G10" s="270"/>
      <c r="H10" s="257" t="s">
        <v>971</v>
      </c>
      <c r="I10" s="263"/>
      <c r="J10" s="180"/>
      <c r="K10" s="180"/>
    </row>
    <row r="11" spans="3:11" ht="12" customHeight="1" x14ac:dyDescent="0.25">
      <c r="C11" s="434" t="s">
        <v>972</v>
      </c>
      <c r="D11" s="434"/>
      <c r="E11" s="180"/>
      <c r="F11" s="266"/>
      <c r="G11" s="266"/>
      <c r="H11" s="261"/>
      <c r="I11" s="262"/>
      <c r="J11" s="180"/>
      <c r="K11" s="180"/>
    </row>
    <row r="12" spans="3:11" ht="64.5" customHeight="1" x14ac:dyDescent="0.25">
      <c r="C12" s="435"/>
      <c r="D12" s="435"/>
      <c r="E12" s="180"/>
      <c r="F12" s="437" t="s">
        <v>973</v>
      </c>
      <c r="G12" s="432" t="s">
        <v>974</v>
      </c>
      <c r="H12" s="253" t="s">
        <v>975</v>
      </c>
      <c r="I12" s="253" t="s">
        <v>976</v>
      </c>
      <c r="J12" s="180"/>
    </row>
    <row r="13" spans="3:11" ht="41.25" customHeight="1" x14ac:dyDescent="0.25">
      <c r="C13" s="435"/>
      <c r="D13" s="435"/>
      <c r="E13" s="180"/>
      <c r="F13" s="437"/>
      <c r="G13" s="432"/>
      <c r="H13" s="253" t="s">
        <v>977</v>
      </c>
      <c r="I13" s="253" t="s">
        <v>978</v>
      </c>
      <c r="J13" s="180"/>
    </row>
    <row r="14" spans="3:11" ht="39.75" customHeight="1" thickBot="1" x14ac:dyDescent="0.3">
      <c r="C14" s="436"/>
      <c r="D14" s="436"/>
      <c r="E14" s="180"/>
      <c r="F14" s="438"/>
      <c r="G14" s="267"/>
      <c r="H14" s="253" t="s">
        <v>979</v>
      </c>
      <c r="I14" s="253" t="s">
        <v>980</v>
      </c>
      <c r="J14" s="180"/>
    </row>
    <row r="15" spans="3:11" ht="9.75" customHeight="1" x14ac:dyDescent="0.25">
      <c r="C15" s="434" t="s">
        <v>981</v>
      </c>
      <c r="D15" s="434"/>
      <c r="E15" s="180"/>
      <c r="F15" s="256"/>
      <c r="G15" s="253"/>
      <c r="H15" s="265"/>
      <c r="I15" s="265"/>
      <c r="J15" s="180"/>
    </row>
    <row r="16" spans="3:11" ht="54" customHeight="1" x14ac:dyDescent="0.25">
      <c r="C16" s="435"/>
      <c r="D16" s="435"/>
      <c r="F16" s="437" t="s">
        <v>982</v>
      </c>
      <c r="G16" s="432" t="s">
        <v>983</v>
      </c>
      <c r="H16" s="255" t="s">
        <v>984</v>
      </c>
      <c r="I16" s="255" t="s">
        <v>985</v>
      </c>
      <c r="J16" s="180"/>
    </row>
    <row r="17" spans="3:10" ht="71.25" customHeight="1" x14ac:dyDescent="0.25">
      <c r="C17" s="435"/>
      <c r="D17" s="435"/>
      <c r="F17" s="437"/>
      <c r="G17" s="432"/>
      <c r="H17" s="255" t="s">
        <v>986</v>
      </c>
      <c r="I17" s="255"/>
      <c r="J17" s="180"/>
    </row>
    <row r="18" spans="3:10" ht="67.5" customHeight="1" thickBot="1" x14ac:dyDescent="0.3">
      <c r="C18" s="436"/>
      <c r="D18" s="436"/>
      <c r="F18" s="437"/>
      <c r="G18" s="255"/>
      <c r="H18" s="255" t="s">
        <v>987</v>
      </c>
      <c r="I18" s="255"/>
      <c r="J18" s="180"/>
    </row>
    <row r="19" spans="3:10" ht="27.75" customHeight="1" thickBot="1" x14ac:dyDescent="0.3">
      <c r="C19" s="440"/>
      <c r="D19" s="440"/>
      <c r="E19" s="180"/>
      <c r="F19" s="439" t="s">
        <v>988</v>
      </c>
      <c r="G19" s="439"/>
      <c r="H19" s="439"/>
      <c r="I19" s="439"/>
    </row>
    <row r="20" spans="3:10" s="258" customFormat="1" ht="9" customHeight="1" x14ac:dyDescent="0.25">
      <c r="C20" s="269"/>
      <c r="D20" s="269"/>
      <c r="E20" s="259"/>
      <c r="F20" s="260"/>
      <c r="G20" s="260"/>
      <c r="H20" s="268"/>
      <c r="I20" s="260"/>
    </row>
    <row r="21" spans="3:10" ht="37.5" customHeight="1" x14ac:dyDescent="0.25">
      <c r="C21" s="435" t="s">
        <v>989</v>
      </c>
      <c r="D21" s="435"/>
      <c r="E21" s="180"/>
      <c r="F21" s="437" t="s">
        <v>990</v>
      </c>
      <c r="G21" s="255" t="s">
        <v>991</v>
      </c>
      <c r="H21" s="255" t="s">
        <v>992</v>
      </c>
      <c r="I21" s="255" t="s">
        <v>993</v>
      </c>
      <c r="J21" s="180"/>
    </row>
    <row r="22" spans="3:10" ht="25.5" customHeight="1" x14ac:dyDescent="0.25">
      <c r="C22" s="435"/>
      <c r="D22" s="435"/>
      <c r="E22" s="180"/>
      <c r="F22" s="437"/>
      <c r="G22" s="432" t="s">
        <v>994</v>
      </c>
      <c r="H22" s="432" t="s">
        <v>995</v>
      </c>
      <c r="I22" s="255" t="s">
        <v>996</v>
      </c>
    </row>
    <row r="23" spans="3:10" ht="42" customHeight="1" thickBot="1" x14ac:dyDescent="0.3">
      <c r="C23" s="436"/>
      <c r="D23" s="436"/>
      <c r="F23" s="438"/>
      <c r="G23" s="433"/>
      <c r="H23" s="433"/>
      <c r="I23" s="257" t="s">
        <v>997</v>
      </c>
      <c r="J23" s="180"/>
    </row>
    <row r="24" spans="3:10" s="259" customFormat="1" ht="8.25" customHeight="1" x14ac:dyDescent="0.25">
      <c r="C24" s="264"/>
      <c r="D24" s="264"/>
      <c r="F24" s="256"/>
      <c r="G24" s="255"/>
      <c r="H24" s="255"/>
      <c r="I24" s="255"/>
    </row>
    <row r="25" spans="3:10" ht="65.25" customHeight="1" x14ac:dyDescent="0.25">
      <c r="C25" s="435" t="s">
        <v>998</v>
      </c>
      <c r="D25" s="435"/>
      <c r="E25" s="180"/>
      <c r="F25" s="437" t="s">
        <v>999</v>
      </c>
      <c r="G25" s="253" t="s">
        <v>1000</v>
      </c>
      <c r="H25" s="253" t="s">
        <v>1001</v>
      </c>
      <c r="I25" s="253" t="s">
        <v>1002</v>
      </c>
      <c r="J25" s="180"/>
    </row>
    <row r="26" spans="3:10" ht="45" customHeight="1" x14ac:dyDescent="0.25">
      <c r="C26" s="435"/>
      <c r="D26" s="435"/>
      <c r="F26" s="437"/>
      <c r="G26" s="253" t="s">
        <v>1003</v>
      </c>
      <c r="H26" s="253" t="s">
        <v>1004</v>
      </c>
      <c r="I26" s="253" t="s">
        <v>1005</v>
      </c>
      <c r="J26" s="180"/>
    </row>
    <row r="27" spans="3:10" ht="52.5" customHeight="1" thickBot="1" x14ac:dyDescent="0.3">
      <c r="C27" s="436"/>
      <c r="D27" s="436"/>
      <c r="F27" s="437"/>
      <c r="G27" s="253" t="s">
        <v>1006</v>
      </c>
      <c r="H27" s="253"/>
      <c r="I27" s="267" t="s">
        <v>1007</v>
      </c>
      <c r="J27" s="180"/>
    </row>
    <row r="28" spans="3:10" s="258" customFormat="1" ht="12.75" customHeight="1" x14ac:dyDescent="0.25">
      <c r="C28" s="264"/>
      <c r="D28" s="264"/>
      <c r="F28" s="266"/>
      <c r="G28" s="265"/>
      <c r="H28" s="265"/>
      <c r="I28" s="253"/>
      <c r="J28" s="259"/>
    </row>
    <row r="29" spans="3:10" ht="39.75" customHeight="1" x14ac:dyDescent="0.25">
      <c r="C29" s="435" t="s">
        <v>1008</v>
      </c>
      <c r="D29" s="435"/>
      <c r="F29" s="437" t="s">
        <v>1009</v>
      </c>
      <c r="G29" s="432" t="s">
        <v>1010</v>
      </c>
      <c r="H29" s="255" t="s">
        <v>1011</v>
      </c>
      <c r="I29" s="255" t="s">
        <v>1012</v>
      </c>
    </row>
    <row r="30" spans="3:10" ht="64.5" customHeight="1" x14ac:dyDescent="0.25">
      <c r="C30" s="435"/>
      <c r="D30" s="435"/>
      <c r="F30" s="437"/>
      <c r="G30" s="432"/>
      <c r="H30" s="432" t="s">
        <v>1013</v>
      </c>
      <c r="I30" s="255" t="s">
        <v>1014</v>
      </c>
    </row>
    <row r="31" spans="3:10" ht="23.25" customHeight="1" thickBot="1" x14ac:dyDescent="0.3">
      <c r="C31" s="436"/>
      <c r="D31" s="436"/>
      <c r="F31" s="438"/>
      <c r="G31" s="433"/>
      <c r="H31" s="433"/>
      <c r="I31" s="255" t="s">
        <v>1015</v>
      </c>
      <c r="J31" s="180"/>
    </row>
    <row r="32" spans="3:10" ht="8.25" customHeight="1" x14ac:dyDescent="0.25">
      <c r="C32" s="264"/>
      <c r="D32" s="264"/>
      <c r="F32" s="256"/>
      <c r="G32" s="255"/>
      <c r="H32" s="255"/>
      <c r="I32" s="261"/>
      <c r="J32" s="180"/>
    </row>
    <row r="33" spans="3:10" ht="52.5" customHeight="1" x14ac:dyDescent="0.25">
      <c r="C33" s="435" t="s">
        <v>1016</v>
      </c>
      <c r="D33" s="435"/>
      <c r="F33" s="437" t="s">
        <v>1017</v>
      </c>
      <c r="G33" s="255" t="s">
        <v>1018</v>
      </c>
      <c r="H33" s="255" t="s">
        <v>1019</v>
      </c>
      <c r="I33" s="255" t="s">
        <v>1020</v>
      </c>
    </row>
    <row r="34" spans="3:10" ht="50.25" customHeight="1" x14ac:dyDescent="0.25">
      <c r="C34" s="435"/>
      <c r="D34" s="435"/>
      <c r="F34" s="437"/>
      <c r="G34" s="255" t="s">
        <v>1021</v>
      </c>
      <c r="H34" s="255" t="s">
        <v>1022</v>
      </c>
      <c r="I34" s="432" t="s">
        <v>1023</v>
      </c>
      <c r="J34" s="180"/>
    </row>
    <row r="35" spans="3:10" ht="33.75" customHeight="1" x14ac:dyDescent="0.25">
      <c r="C35" s="435"/>
      <c r="D35" s="435"/>
      <c r="F35" s="437"/>
      <c r="G35" s="432" t="s">
        <v>1024</v>
      </c>
      <c r="H35" s="255" t="s">
        <v>1025</v>
      </c>
      <c r="I35" s="432"/>
      <c r="J35" s="180"/>
    </row>
    <row r="36" spans="3:10" ht="25.5" customHeight="1" thickBot="1" x14ac:dyDescent="0.3">
      <c r="C36" s="436"/>
      <c r="D36" s="436"/>
      <c r="F36" s="438"/>
      <c r="G36" s="433"/>
      <c r="H36" s="257" t="s">
        <v>1026</v>
      </c>
      <c r="I36" s="433"/>
      <c r="J36" s="180"/>
    </row>
    <row r="37" spans="3:10" s="258" customFormat="1" ht="10.5" customHeight="1" x14ac:dyDescent="0.25">
      <c r="C37" s="434" t="s">
        <v>1027</v>
      </c>
      <c r="D37" s="434"/>
      <c r="F37" s="256"/>
      <c r="G37" s="255"/>
      <c r="H37" s="255"/>
      <c r="I37" s="255"/>
      <c r="J37" s="259"/>
    </row>
    <row r="38" spans="3:10" ht="57.75" customHeight="1" x14ac:dyDescent="0.25">
      <c r="C38" s="435"/>
      <c r="D38" s="435"/>
      <c r="F38" s="437" t="s">
        <v>1028</v>
      </c>
      <c r="G38" s="255" t="s">
        <v>1029</v>
      </c>
      <c r="H38" s="255" t="s">
        <v>1030</v>
      </c>
      <c r="I38" s="255" t="s">
        <v>1031</v>
      </c>
      <c r="J38" s="180"/>
    </row>
    <row r="39" spans="3:10" ht="57.75" customHeight="1" x14ac:dyDescent="0.25">
      <c r="C39" s="435"/>
      <c r="D39" s="435"/>
      <c r="F39" s="437"/>
      <c r="G39" s="255" t="s">
        <v>1032</v>
      </c>
      <c r="H39" s="255" t="s">
        <v>1033</v>
      </c>
      <c r="I39" s="255" t="s">
        <v>1034</v>
      </c>
      <c r="J39" s="180"/>
    </row>
    <row r="40" spans="3:10" ht="43.5" customHeight="1" thickBot="1" x14ac:dyDescent="0.3">
      <c r="C40" s="436"/>
      <c r="D40" s="436"/>
      <c r="F40" s="438"/>
      <c r="G40" s="257" t="s">
        <v>1035</v>
      </c>
      <c r="H40" s="263"/>
      <c r="I40" s="255"/>
      <c r="J40" s="180"/>
    </row>
    <row r="41" spans="3:10" s="258" customFormat="1" ht="12" customHeight="1" x14ac:dyDescent="0.25">
      <c r="C41" s="434" t="s">
        <v>1036</v>
      </c>
      <c r="D41" s="434"/>
      <c r="F41" s="448" t="s">
        <v>1037</v>
      </c>
      <c r="G41" s="255"/>
      <c r="H41" s="262"/>
      <c r="I41" s="261"/>
      <c r="J41" s="259"/>
    </row>
    <row r="42" spans="3:10" ht="52.5" customHeight="1" x14ac:dyDescent="0.25">
      <c r="C42" s="435"/>
      <c r="D42" s="435"/>
      <c r="F42" s="449"/>
      <c r="G42" s="255" t="s">
        <v>1038</v>
      </c>
      <c r="H42" s="255" t="s">
        <v>1039</v>
      </c>
      <c r="I42" s="255" t="s">
        <v>1040</v>
      </c>
      <c r="J42" s="180"/>
    </row>
    <row r="43" spans="3:10" ht="36" customHeight="1" x14ac:dyDescent="0.25">
      <c r="C43" s="435"/>
      <c r="D43" s="435"/>
      <c r="F43" s="449"/>
      <c r="G43" s="255" t="s">
        <v>1041</v>
      </c>
      <c r="H43" s="255" t="s">
        <v>1042</v>
      </c>
      <c r="I43" s="255" t="s">
        <v>1043</v>
      </c>
      <c r="J43" s="180"/>
    </row>
    <row r="44" spans="3:10" ht="39.75" customHeight="1" thickBot="1" x14ac:dyDescent="0.3">
      <c r="C44" s="436"/>
      <c r="D44" s="436"/>
      <c r="F44" s="450"/>
      <c r="G44" s="257"/>
      <c r="H44" s="257" t="s">
        <v>1044</v>
      </c>
      <c r="I44" s="257" t="s">
        <v>1045</v>
      </c>
      <c r="J44" s="180"/>
    </row>
    <row r="45" spans="3:10" ht="24" customHeight="1" thickBot="1" x14ac:dyDescent="0.3">
      <c r="C45" s="451"/>
      <c r="D45" s="451"/>
      <c r="F45" s="439" t="s">
        <v>1046</v>
      </c>
      <c r="G45" s="439"/>
      <c r="H45" s="439"/>
      <c r="I45" s="439"/>
      <c r="J45" s="180"/>
    </row>
    <row r="46" spans="3:10" s="258" customFormat="1" ht="7.5" customHeight="1" x14ac:dyDescent="0.25">
      <c r="C46" s="434" t="s">
        <v>1047</v>
      </c>
      <c r="D46" s="434"/>
      <c r="F46" s="260"/>
      <c r="G46" s="260"/>
      <c r="H46" s="260"/>
      <c r="I46" s="260"/>
      <c r="J46" s="259"/>
    </row>
    <row r="47" spans="3:10" ht="54.75" customHeight="1" x14ac:dyDescent="0.25">
      <c r="C47" s="435"/>
      <c r="D47" s="435"/>
      <c r="F47" s="437" t="s">
        <v>1048</v>
      </c>
      <c r="G47" s="255" t="s">
        <v>1049</v>
      </c>
      <c r="H47" s="255" t="s">
        <v>1050</v>
      </c>
      <c r="I47" s="255" t="s">
        <v>1051</v>
      </c>
      <c r="J47" s="180"/>
    </row>
    <row r="48" spans="3:10" ht="39.75" customHeight="1" thickBot="1" x14ac:dyDescent="0.3">
      <c r="C48" s="436"/>
      <c r="D48" s="436"/>
      <c r="F48" s="438"/>
      <c r="G48" s="257" t="s">
        <v>1052</v>
      </c>
      <c r="H48" s="257" t="s">
        <v>1053</v>
      </c>
      <c r="I48" s="257" t="s">
        <v>1054</v>
      </c>
      <c r="J48" s="180"/>
    </row>
    <row r="49" spans="3:10" ht="9.75" customHeight="1" x14ac:dyDescent="0.25">
      <c r="C49" s="434" t="s">
        <v>1055</v>
      </c>
      <c r="D49" s="434"/>
      <c r="F49" s="256"/>
      <c r="G49" s="255"/>
      <c r="H49" s="255"/>
      <c r="I49" s="255"/>
      <c r="J49" s="180"/>
    </row>
    <row r="50" spans="3:10" ht="36" customHeight="1" x14ac:dyDescent="0.25">
      <c r="C50" s="435"/>
      <c r="D50" s="435"/>
      <c r="F50" s="437" t="s">
        <v>1056</v>
      </c>
      <c r="G50" s="255" t="s">
        <v>1057</v>
      </c>
      <c r="H50" s="255" t="s">
        <v>1058</v>
      </c>
      <c r="I50" s="255" t="s">
        <v>1059</v>
      </c>
    </row>
    <row r="51" spans="3:10" ht="51" customHeight="1" x14ac:dyDescent="0.25">
      <c r="C51" s="435"/>
      <c r="D51" s="435"/>
      <c r="F51" s="437"/>
      <c r="G51" s="255" t="s">
        <v>1060</v>
      </c>
      <c r="H51" s="255" t="s">
        <v>1061</v>
      </c>
      <c r="I51" s="255" t="s">
        <v>1062</v>
      </c>
      <c r="J51" s="180"/>
    </row>
    <row r="52" spans="3:10" ht="75" customHeight="1" thickBot="1" x14ac:dyDescent="0.3">
      <c r="C52" s="436"/>
      <c r="D52" s="436"/>
      <c r="F52" s="438"/>
      <c r="G52" s="257"/>
      <c r="H52" s="257" t="s">
        <v>1063</v>
      </c>
      <c r="I52" s="257" t="s">
        <v>1064</v>
      </c>
    </row>
    <row r="53" spans="3:10" ht="9.75" customHeight="1" x14ac:dyDescent="0.25">
      <c r="C53" s="434" t="s">
        <v>1065</v>
      </c>
      <c r="D53" s="434"/>
      <c r="F53" s="256"/>
      <c r="G53" s="255"/>
      <c r="H53" s="255"/>
      <c r="I53" s="255"/>
    </row>
    <row r="54" spans="3:10" ht="48.75" customHeight="1" x14ac:dyDescent="0.25">
      <c r="C54" s="435"/>
      <c r="D54" s="435"/>
      <c r="E54" s="180"/>
      <c r="F54" s="437" t="s">
        <v>1066</v>
      </c>
      <c r="G54" s="255" t="s">
        <v>1067</v>
      </c>
      <c r="H54" s="255" t="s">
        <v>1068</v>
      </c>
      <c r="I54" s="255" t="s">
        <v>1069</v>
      </c>
    </row>
    <row r="55" spans="3:10" ht="39" customHeight="1" thickBot="1" x14ac:dyDescent="0.3">
      <c r="C55" s="436"/>
      <c r="D55" s="436"/>
      <c r="F55" s="437"/>
      <c r="G55" s="255"/>
      <c r="H55" s="254" t="s">
        <v>1070</v>
      </c>
      <c r="I55" s="253" t="s">
        <v>1071</v>
      </c>
      <c r="J55" s="180"/>
    </row>
    <row r="56" spans="3:10" x14ac:dyDescent="0.25">
      <c r="F56" s="252"/>
      <c r="G56" s="252"/>
      <c r="H56" s="252"/>
      <c r="I56" s="252"/>
    </row>
  </sheetData>
  <sheetProtection formatCells="0" formatColumns="0" formatRows="0" insertColumns="0" insertRows="0" insertHyperlinks="0" deleteColumns="0" deleteRows="0" sort="0" autoFilter="0" pivotTables="0"/>
  <mergeCells count="41">
    <mergeCell ref="F54:F55"/>
    <mergeCell ref="F33:F36"/>
    <mergeCell ref="C53:D55"/>
    <mergeCell ref="C41:D44"/>
    <mergeCell ref="F41:F44"/>
    <mergeCell ref="F45:I45"/>
    <mergeCell ref="C33:D36"/>
    <mergeCell ref="I34:I36"/>
    <mergeCell ref="F47:F48"/>
    <mergeCell ref="C45:D45"/>
    <mergeCell ref="G35:G36"/>
    <mergeCell ref="C2:D3"/>
    <mergeCell ref="C5:D5"/>
    <mergeCell ref="F3:I3"/>
    <mergeCell ref="F2:I2"/>
    <mergeCell ref="F6:I6"/>
    <mergeCell ref="F8:F10"/>
    <mergeCell ref="C11:D14"/>
    <mergeCell ref="F16:F18"/>
    <mergeCell ref="F38:F40"/>
    <mergeCell ref="C29:D31"/>
    <mergeCell ref="C37:D40"/>
    <mergeCell ref="C25:D27"/>
    <mergeCell ref="F21:F23"/>
    <mergeCell ref="C21:D23"/>
    <mergeCell ref="C15:D18"/>
    <mergeCell ref="C7:D10"/>
    <mergeCell ref="G12:G13"/>
    <mergeCell ref="F25:F27"/>
    <mergeCell ref="C19:D19"/>
    <mergeCell ref="G22:G23"/>
    <mergeCell ref="F29:F31"/>
    <mergeCell ref="F12:F14"/>
    <mergeCell ref="H30:H31"/>
    <mergeCell ref="C46:D48"/>
    <mergeCell ref="C49:D52"/>
    <mergeCell ref="G16:G17"/>
    <mergeCell ref="G29:G31"/>
    <mergeCell ref="F50:F52"/>
    <mergeCell ref="F19:I19"/>
    <mergeCell ref="H22:H23"/>
  </mergeCells>
  <pageMargins left="0.7" right="0.7" top="0.75" bottom="0.75" header="0.3" footer="0.3"/>
  <pageSetup paperSize="9" scale="46" orientation="landscape" r:id="rId1"/>
  <rowBreaks count="1" manualBreakCount="1">
    <brk id="31" max="9"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item1.xml><?xml version="1.0" encoding="utf-8"?>
<p:properties xmlns:p="http://schemas.microsoft.com/office/2006/metadata/properties" xmlns:xsi="http://www.w3.org/2001/XMLSchema-instance" xmlns:pc="http://schemas.microsoft.com/office/infopath/2007/PartnerControls">
  <documentManagement>
    <ECDC_Subject_whatTaxHTField0 xmlns="5853e249-3efc-412b-93d1-e2f4d7003703">
      <Terms xmlns="http://schemas.microsoft.com/office/infopath/2007/PartnerControls">
        <TermInfo xmlns="http://schemas.microsoft.com/office/infopath/2007/PartnerControls">
          <TermName xmlns="http://schemas.microsoft.com/office/infopath/2007/PartnerControls">public health emergency</TermName>
          <TermId xmlns="http://schemas.microsoft.com/office/infopath/2007/PartnerControls">aae23c87-e71a-46da-a106-0f177a6dede2</TermId>
        </TermInfo>
      </Terms>
    </ECDC_Subject_whatTaxHTField0>
    <ECDC_Description xmlns="http://schemas.microsoft.com/sharepoint/v3" xsi:nil="true"/>
    <TaxKeywordTaxHTField xmlns="d23a570b-d7a9-49ca-a34c-8afb8206b4bf">
      <Terms xmlns="http://schemas.microsoft.com/office/infopath/2007/PartnerControls">
        <TermInfo xmlns="http://schemas.microsoft.com/office/infopath/2007/PartnerControls">
          <TermName xmlns="http://schemas.microsoft.com/office/infopath/2007/PartnerControls">Editors's choice</TermName>
          <TermId xmlns="http://schemas.microsoft.com/office/infopath/2007/PartnerControls">2541fd23-0382-42c3-9135-86b5721c4179</TermId>
        </TermInfo>
      </Terms>
    </TaxKeywordTaxHTField>
    <ECDC_DMS_Previous_Location xmlns="5853e249-3efc-412b-93d1-e2f4d7003703" xsi:nil="true"/>
    <TaxCatchAll xmlns="d23a570b-d7a9-49ca-a34c-8afb8206b4bf">
      <Value>1241</Value>
      <Value>1164</Value>
      <Value>345</Value>
      <Value>669</Value>
    </TaxCatchAll>
    <ECDC_DMS_Group xmlns="5853e249-3efc-412b-93d1-e2f4d7003703">Publications</ECDC_DMS_Group>
    <ff0459edc9514eb0baaeb2ab50aaa8de xmlns="d23a570b-d7a9-49ca-a34c-8afb8206b4bf">
      <Terms xmlns="http://schemas.microsoft.com/office/infopath/2007/PartnerControls"/>
    </ff0459edc9514eb0baaeb2ab50aaa8de>
    <ECDC_DMS_Previous_Creation_Date xmlns="5853e249-3efc-412b-93d1-e2f4d7003703">2018-05-16T14:27:00+00:00</ECDC_DMS_Previous_Creation_Date>
    <ECDC_Target_audienceTaxHTField0 xmlns="5853e249-3efc-412b-93d1-e2f4d7003703">
      <Terms xmlns="http://schemas.microsoft.com/office/infopath/2007/PartnerControls"/>
    </ECDC_Target_audienceTaxHTField0>
    <ECDC_DMS_Communication_Document_Type0 xmlns="5853e249-3efc-412b-93d1-e2f4d7003703">
      <Terms xmlns="http://schemas.microsoft.com/office/infopath/2007/PartnerControls">
        <TermInfo xmlns="http://schemas.microsoft.com/office/infopath/2007/PartnerControls">
          <TermName xmlns="http://schemas.microsoft.com/office/infopath/2007/PartnerControls">first edit</TermName>
          <TermId xmlns="http://schemas.microsoft.com/office/infopath/2007/PartnerControls">80850886-251b-4f02-9aa9-b2af2dccb954</TermId>
        </TermInfo>
      </Terms>
    </ECDC_DMS_Communication_Document_Type0>
    <m4f2abd528a9430bb1514981700fe204 xmlns="d23a570b-d7a9-49ca-a34c-8afb8206b4bf">
      <Terms xmlns="http://schemas.microsoft.com/office/infopath/2007/PartnerControls">
        <TermInfo xmlns="http://schemas.microsoft.com/office/infopath/2007/PartnerControls">
          <TermName xmlns="http://schemas.microsoft.com/office/infopath/2007/PartnerControls">Publications</TermName>
          <TermId xmlns="http://schemas.microsoft.com/office/infopath/2007/PartnerControls">5ba51513-6ee6-4aab-abac-3d87b7b8a9c3</TermId>
        </TermInfo>
      </Terms>
    </m4f2abd528a9430bb1514981700fe204>
    <ECDC_DMS_Section xmlns="5853e249-3efc-412b-93d1-e2f4d7003703">Communication Support</ECDC_DMS_Section>
    <ECDC_DMS_Project0 xmlns="5853e249-3efc-412b-93d1-e2f4d7003703">
      <Terms xmlns="http://schemas.microsoft.com/office/infopath/2007/PartnerControls"/>
    </ECDC_DMS_Project0>
    <ECDC_DMS_Country0 xmlns="5853e249-3efc-412b-93d1-e2f4d7003703">
      <Terms xmlns="http://schemas.microsoft.com/office/infopath/2007/PartnerControls"/>
    </ECDC_DMS_Country0>
    <ECDC_DMS_Meeting_Date xmlns="d23a570b-d7a9-49ca-a34c-8afb8206b4bf" xsi:nil="true"/>
    <ECDC_DMS_Author xmlns="5853e249-3efc-412b-93d1-e2f4d7003703">
      <UserInfo>
        <DisplayName/>
        <AccountId>197</AccountId>
        <AccountType/>
      </UserInfo>
    </ECDC_DMS_Author>
    <ECDC_Subject_doesTaxHTField0 xmlns="5853e249-3efc-412b-93d1-e2f4d7003703">
      <Terms xmlns="http://schemas.microsoft.com/office/infopath/2007/PartnerControls"/>
    </ECDC_Subject_doesTaxHTField0>
    <ECDC_DMS_MIS_Activity_code0 xmlns="5853e249-3efc-412b-93d1-e2f4d7003703">
      <Terms xmlns="http://schemas.microsoft.com/office/infopath/2007/PartnerControls"/>
    </ECDC_DMS_MIS_Activity_code0>
    <ECDC_Subject_whoTaxHTField0 xmlns="5853e249-3efc-412b-93d1-e2f4d7003703">
      <Terms xmlns="http://schemas.microsoft.com/office/infopath/2007/PartnerControls"/>
    </ECDC_Subject_whoTaxHTField0>
    <ECDC_DMS_Is_Public xmlns="5853e249-3efc-412b-93d1-e2f4d7003703">false</ECDC_DMS_Is_Public>
    <bf6f88d3567d49708e6ddfea625f3427 xmlns="d23a570b-d7a9-49ca-a34c-8afb8206b4bf">
      <Terms xmlns="http://schemas.microsoft.com/office/infopath/2007/PartnerControls"/>
    </bf6f88d3567d49708e6ddfea625f3427>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Communication" ma:contentTypeID="0x010100F92FB91056B24E40ACCE93A804002EFF001822ADB6403249B6AC60D10F8970E85E0002324C79913E41DFAC45BE82D1D0F324002665D754CEA35D49A205CF49138C8367" ma:contentTypeVersion="212" ma:contentTypeDescription="The main level of classification for the document" ma:contentTypeScope="" ma:versionID="4e69245bf4bcf58a20ac5b314828aae6">
  <xsd:schema xmlns:xsd="http://www.w3.org/2001/XMLSchema" xmlns:xs="http://www.w3.org/2001/XMLSchema" xmlns:p="http://schemas.microsoft.com/office/2006/metadata/properties" xmlns:ns1="http://schemas.microsoft.com/sharepoint/v3" xmlns:ns2="5853e249-3efc-412b-93d1-e2f4d7003703" xmlns:ns3="d23a570b-d7a9-49ca-a34c-8afb8206b4bf" targetNamespace="http://schemas.microsoft.com/office/2006/metadata/properties" ma:root="true" ma:fieldsID="8486fb627453461f73c3b84e3edf2656" ns1:_="" ns2:_="" ns3:_="">
    <xsd:import namespace="http://schemas.microsoft.com/sharepoint/v3"/>
    <xsd:import namespace="5853e249-3efc-412b-93d1-e2f4d7003703"/>
    <xsd:import namespace="d23a570b-d7a9-49ca-a34c-8afb8206b4bf"/>
    <xsd:element name="properties">
      <xsd:complexType>
        <xsd:sequence>
          <xsd:element name="documentManagement">
            <xsd:complexType>
              <xsd:all>
                <xsd:element ref="ns1:ECDC_Description" minOccurs="0"/>
                <xsd:element ref="ns2:ECDC_DMS_Author" minOccurs="0"/>
                <xsd:element ref="ns3:m4f2abd528a9430bb1514981700fe204" minOccurs="0"/>
                <xsd:element ref="ns3:TaxCatchAll" minOccurs="0"/>
                <xsd:element ref="ns3:TaxCatchAllLabel" minOccurs="0"/>
                <xsd:element ref="ns2:ECDC_DMS_Communication_Document_Type0" minOccurs="0"/>
                <xsd:element ref="ns2:ECDC_Subject_whatTaxHTField0" minOccurs="0"/>
                <xsd:element ref="ns2:ECDC_Subject_doesTaxHTField0" minOccurs="0"/>
                <xsd:element ref="ns2:ECDC_Subject_whoTaxHTField0" minOccurs="0"/>
                <xsd:element ref="ns3:ff0459edc9514eb0baaeb2ab50aaa8de" minOccurs="0"/>
                <xsd:element ref="ns3:ECDC_DMS_Meeting_Date" minOccurs="0"/>
                <xsd:element ref="ns3:TaxKeywordTaxHTField" minOccurs="0"/>
                <xsd:element ref="ns2:ECDC_DMS_Project0" minOccurs="0"/>
                <xsd:element ref="ns3:bf6f88d3567d49708e6ddfea625f3427" minOccurs="0"/>
                <xsd:element ref="ns2:ECDC_DMS_MIS_Activity_code0" minOccurs="0"/>
                <xsd:element ref="ns2:ECDC_DMS_Country0" minOccurs="0"/>
                <xsd:element ref="ns2:ECDC_DMS_Section" minOccurs="0"/>
                <xsd:element ref="ns2:ECDC_DMS_Group" minOccurs="0"/>
                <xsd:element ref="ns2:ECDC_DMS_Is_Public" minOccurs="0"/>
                <xsd:element ref="ns2:ECDC_DMS_Previous_Location" minOccurs="0"/>
                <xsd:element ref="ns2:ECDC_DMS_Previous_Creation_Date" minOccurs="0"/>
                <xsd:element ref="ns2:ECDC_Target_audienceTaxHTField0"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ECDC_Description" ma:index="2" nillable="true" ma:displayName="Description" ma:internalName="ECDC_Description"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853e249-3efc-412b-93d1-e2f4d7003703" elementFormDefault="qualified">
    <xsd:import namespace="http://schemas.microsoft.com/office/2006/documentManagement/types"/>
    <xsd:import namespace="http://schemas.microsoft.com/office/infopath/2007/PartnerControls"/>
    <xsd:element name="ECDC_DMS_Author" ma:index="3" nillable="true" ma:displayName="Owner" ma:description="An ECDC user or group(s) of users that are responsible for the document" ma:format="Hyperlink" ma:internalName="ECDC_DMS_Author" ma:readOnly="false" ma:showField="Titl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CDC_DMS_Communication_Document_Type0" ma:index="8" ma:taxonomy="true" ma:internalName="ECDC_DMS_Communication_Document_Type0" ma:taxonomyFieldName="ECDC_DMS_Communication_Document_Type" ma:displayName="Document Type" ma:readOnly="false" ma:default="" ma:fieldId="{8ddf4bec-7711-41e1-8e54-79ea39be2c7b}" ma:taxonomyMulti="true" ma:sspId="de887f88-4a24-49db-a549-4c3cbb517053" ma:termSetId="05694767-788d-4e99-ad07-3dd6ddb61ccc" ma:anchorId="adf095c3-d0d5-4cca-afca-cf1c4c9d62a9" ma:open="false" ma:isKeyword="false">
      <xsd:complexType>
        <xsd:sequence>
          <xsd:element ref="pc:Terms" minOccurs="0" maxOccurs="1"/>
        </xsd:sequence>
      </xsd:complexType>
    </xsd:element>
    <xsd:element name="ECDC_Subject_whatTaxHTField0" ma:index="10" ma:taxonomy="true" ma:internalName="ECDC_Subject_whatTaxHTField0" ma:taxonomyFieldName="ECDC_Subject_what" ma:displayName="Topic" ma:default="" ma:fieldId="{7525aafd-95ab-48e0-925f-ead7584e2866}" ma:taxonomyMulti="true" ma:sspId="de887f88-4a24-49db-a549-4c3cbb517053" ma:termSetId="b09c8666-4e2c-4f19-91e4-8f1fe34bcccd" ma:anchorId="00000000-0000-0000-0000-000000000000" ma:open="false" ma:isKeyword="false">
      <xsd:complexType>
        <xsd:sequence>
          <xsd:element ref="pc:Terms" minOccurs="0" maxOccurs="1"/>
        </xsd:sequence>
      </xsd:complexType>
    </xsd:element>
    <xsd:element name="ECDC_Subject_doesTaxHTField0" ma:index="12" nillable="true" ma:taxonomy="true" ma:internalName="ECDC_Subject_doesTaxHTField0" ma:taxonomyFieldName="ECDC_Subject_does" ma:displayName="Activity" ma:default="" ma:fieldId="{f4f89794-25e3-44dd-a94e-7e4212ed52cb}" ma:taxonomyMulti="true" ma:sspId="de887f88-4a24-49db-a549-4c3cbb517053" ma:termSetId="380f87da-0f7e-4cf1-ad09-525006c4d164" ma:anchorId="00000000-0000-0000-0000-000000000000" ma:open="false" ma:isKeyword="false">
      <xsd:complexType>
        <xsd:sequence>
          <xsd:element ref="pc:Terms" minOccurs="0" maxOccurs="1"/>
        </xsd:sequence>
      </xsd:complexType>
    </xsd:element>
    <xsd:element name="ECDC_Subject_whoTaxHTField0" ma:index="14" nillable="true" ma:taxonomy="true" ma:internalName="ECDC_Subject_whoTaxHTField0" ma:taxonomyFieldName="ECDC_Subject_who" ma:displayName="Actor" ma:default="" ma:fieldId="{abe70a07-b4c4-4a08-b47f-19f4275c5dd3}" ma:taxonomyMulti="true" ma:sspId="de887f88-4a24-49db-a549-4c3cbb517053" ma:termSetId="725f5f6f-0471-44ec-8ccb-6de6d3e4909b" ma:anchorId="00000000-0000-0000-0000-000000000000" ma:open="false" ma:isKeyword="false">
      <xsd:complexType>
        <xsd:sequence>
          <xsd:element ref="pc:Terms" minOccurs="0" maxOccurs="1"/>
        </xsd:sequence>
      </xsd:complexType>
    </xsd:element>
    <xsd:element name="ECDC_DMS_Project0" ma:index="24" nillable="true" ma:taxonomy="true" ma:internalName="ECDC_DMS_Project0" ma:taxonomyFieldName="ECDC_DMS_Project" ma:displayName="Project" ma:readOnly="false" ma:default="" ma:fieldId="{951a5c61-3e7d-4f5e-ad41-b76025ccfaa6}" ma:taxonomyMulti="true" ma:sspId="de887f88-4a24-49db-a549-4c3cbb517053" ma:termSetId="83bc1c21-e08b-4faa-97f2-3f7a70f36fcc" ma:anchorId="00000000-0000-0000-0000-000000000000" ma:open="false" ma:isKeyword="false">
      <xsd:complexType>
        <xsd:sequence>
          <xsd:element ref="pc:Terms" minOccurs="0" maxOccurs="1"/>
        </xsd:sequence>
      </xsd:complexType>
    </xsd:element>
    <xsd:element name="ECDC_DMS_MIS_Activity_code0" ma:index="28" nillable="true" ma:taxonomy="true" ma:internalName="ECDC_DMS_MIS_Activity_code0" ma:taxonomyFieldName="ECDC_DMS_MIS_Activity_code" ma:displayName="MIS Activity code" ma:readOnly="false" ma:default="" ma:fieldId="{8cb6b235-d851-4acc-9843-ae912a313215}" ma:taxonomyMulti="true" ma:sspId="de887f88-4a24-49db-a549-4c3cbb517053" ma:termSetId="141081f5-dfc8-474c-9d5b-c9b39840f641" ma:anchorId="00000000-0000-0000-0000-000000000000" ma:open="false" ma:isKeyword="false">
      <xsd:complexType>
        <xsd:sequence>
          <xsd:element ref="pc:Terms" minOccurs="0" maxOccurs="1"/>
        </xsd:sequence>
      </xsd:complexType>
    </xsd:element>
    <xsd:element name="ECDC_DMS_Country0" ma:index="30" nillable="true" ma:taxonomy="true" ma:internalName="ECDC_DMS_Country0" ma:taxonomyFieldName="ECDC_DMS_Country" ma:displayName="Country" ma:readOnly="false" ma:default="" ma:fieldId="{55706165-e828-40c8-8ef4-7f53aaba5845}" ma:taxonomyMulti="true" ma:sspId="de887f88-4a24-49db-a549-4c3cbb517053" ma:termSetId="1ff710a1-673a-41e0-bfbc-1a0da05ecc90" ma:anchorId="00000000-0000-0000-0000-000000000000" ma:open="true" ma:isKeyword="false">
      <xsd:complexType>
        <xsd:sequence>
          <xsd:element ref="pc:Terms" minOccurs="0" maxOccurs="1"/>
        </xsd:sequence>
      </xsd:complexType>
    </xsd:element>
    <xsd:element name="ECDC_DMS_Section" ma:index="32" nillable="true" ma:displayName="Section" ma:description="Indicates the creator users ECDC Unit" ma:hidden="true" ma:internalName="ECDC_DMS_Section" ma:readOnly="false">
      <xsd:simpleType>
        <xsd:restriction base="dms:Text"/>
      </xsd:simpleType>
    </xsd:element>
    <xsd:element name="ECDC_DMS_Group" ma:index="33" nillable="true" ma:displayName="Group" ma:description="Indicates the creator users ECDC Group" ma:hidden="true" ma:internalName="ECDC_DMS_Group" ma:readOnly="false">
      <xsd:simpleType>
        <xsd:restriction base="dms:Text"/>
      </xsd:simpleType>
    </xsd:element>
    <xsd:element name="ECDC_DMS_Is_Public" ma:index="34" nillable="true" ma:displayName="Is Public" ma:default="0" ma:description="The document could be made available in external systems (Eg: Portal)" ma:internalName="ECDC_DMS_Is_Public" ma:readOnly="false">
      <xsd:simpleType>
        <xsd:restriction base="dms:Boolean"/>
      </xsd:simpleType>
    </xsd:element>
    <xsd:element name="ECDC_DMS_Previous_Location" ma:index="35" nillable="true" ma:displayName="Previous Location" ma:description="Some useful information about where the document was stored before (Eg: Shared Drives, Unit Drives, etc.)" ma:hidden="true" ma:internalName="ECDC_DMS_Previous_Location" ma:readOnly="false">
      <xsd:simpleType>
        <xsd:restriction base="dms:Text"/>
      </xsd:simpleType>
    </xsd:element>
    <xsd:element name="ECDC_DMS_Previous_Creation_Date" ma:index="36" nillable="true" ma:displayName="Previous Creation Date" ma:default="[today]" ma:description="An earlier publication date or a previous relevant date of the document" ma:hidden="true" ma:internalName="ECDC_DMS_Previous_Creation_Date" ma:readOnly="false">
      <xsd:simpleType>
        <xsd:restriction base="dms:DateTime"/>
      </xsd:simpleType>
    </xsd:element>
    <xsd:element name="ECDC_Target_audienceTaxHTField0" ma:index="37" nillable="true" ma:taxonomy="true" ma:internalName="ECDC_Target_audienceTaxHTField0" ma:taxonomyFieldName="ECDC_Target_audience" ma:displayName="Target audience" ma:default="" ma:fieldId="{234ea4f9-252c-4d49-a519-4a376f3ed4d7}" ma:taxonomyMulti="true" ma:sspId="de887f88-4a24-49db-a549-4c3cbb517053" ma:termSetId="de5002ed-06b4-47ae-8592-fd6a24aa93a4"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23a570b-d7a9-49ca-a34c-8afb8206b4bf" elementFormDefault="qualified">
    <xsd:import namespace="http://schemas.microsoft.com/office/2006/documentManagement/types"/>
    <xsd:import namespace="http://schemas.microsoft.com/office/infopath/2007/PartnerControls"/>
    <xsd:element name="m4f2abd528a9430bb1514981700fe204" ma:index="4" ma:taxonomy="true" ma:internalName="m4f2abd528a9430bb1514981700fe204" ma:taxonomyFieldName="ECDC_DMS_Organigramme" ma:displayName="ECDC Organigramme" ma:readOnly="false" ma:fieldId="{64f2abd5-28a9-430b-b151-4981700fe204}" ma:taxonomyMulti="true" ma:sspId="de887f88-4a24-49db-a549-4c3cbb517053" ma:termSetId="0a8715e9-9613-4f3d-9487-c066723ad7a7" ma:anchorId="00000000-0000-0000-0000-000000000000" ma:open="false" ma:isKeyword="false">
      <xsd:complexType>
        <xsd:sequence>
          <xsd:element ref="pc:Terms" minOccurs="0" maxOccurs="1"/>
        </xsd:sequence>
      </xsd:complexType>
    </xsd:element>
    <xsd:element name="TaxCatchAll" ma:index="5" nillable="true" ma:displayName="Taxonomy Catch All Column" ma:description="" ma:hidden="true" ma:list="{3e5925a3-a52f-4d08-a0f0-da9b33f289cc}" ma:internalName="TaxCatchAll" ma:showField="CatchAllData" ma:web="5853e249-3efc-412b-93d1-e2f4d7003703">
      <xsd:complexType>
        <xsd:complexContent>
          <xsd:extension base="dms:MultiChoiceLookup">
            <xsd:sequence>
              <xsd:element name="Value" type="dms:Lookup" maxOccurs="unbounded" minOccurs="0" nillable="true"/>
            </xsd:sequence>
          </xsd:extension>
        </xsd:complexContent>
      </xsd:complexType>
    </xsd:element>
    <xsd:element name="TaxCatchAllLabel" ma:index="6" nillable="true" ma:displayName="Taxonomy Catch All Column1" ma:description="" ma:hidden="true" ma:list="{3e5925a3-a52f-4d08-a0f0-da9b33f289cc}" ma:internalName="TaxCatchAllLabel" ma:readOnly="true" ma:showField="CatchAllDataLabel" ma:web="5853e249-3efc-412b-93d1-e2f4d7003703">
      <xsd:complexType>
        <xsd:complexContent>
          <xsd:extension base="dms:MultiChoiceLookup">
            <xsd:sequence>
              <xsd:element name="Value" type="dms:Lookup" maxOccurs="unbounded" minOccurs="0" nillable="true"/>
            </xsd:sequence>
          </xsd:extension>
        </xsd:complexContent>
      </xsd:complexType>
    </xsd:element>
    <xsd:element name="ff0459edc9514eb0baaeb2ab50aaa8de" ma:index="16" nillable="true" ma:taxonomy="true" ma:internalName="ff0459edc9514eb0baaeb2ab50aaa8de" ma:taxonomyFieldName="Meeting_x0020_Code" ma:displayName="Meeting Code" ma:readOnly="false" ma:default="" ma:fieldId="{ff0459ed-c951-4eb0-baae-b2ab50aaa8de}" ma:sspId="de887f88-4a24-49db-a549-4c3cbb517053" ma:termSetId="edec69b4-0510-43be-8a98-012c8d4b4d60" ma:anchorId="00000000-0000-0000-0000-000000000000" ma:open="true" ma:isKeyword="false">
      <xsd:complexType>
        <xsd:sequence>
          <xsd:element ref="pc:Terms" minOccurs="0" maxOccurs="1"/>
        </xsd:sequence>
      </xsd:complexType>
    </xsd:element>
    <xsd:element name="ECDC_DMS_Meeting_Date" ma:index="18" nillable="true" ma:displayName="Meeting date" ma:description="The date of meeting (1) the document belongs to or (2) was discussed, reviewed or approved." ma:format="DateOnly" ma:internalName="ECDC_DMS_Meeting_Date" ma:readOnly="false">
      <xsd:simpleType>
        <xsd:restriction base="dms:DateTime"/>
      </xsd:simpleType>
    </xsd:element>
    <xsd:element name="TaxKeywordTaxHTField" ma:index="22" nillable="true" ma:taxonomy="true" ma:internalName="TaxKeywordTaxHTField" ma:taxonomyFieldName="TaxKeyword" ma:displayName="Additional Keywords" ma:fieldId="{23f27201-bee3-471e-b2e7-b64fd8b7ca38}" ma:taxonomyMulti="true" ma:sspId="de887f88-4a24-49db-a549-4c3cbb517053" ma:termSetId="00000000-0000-0000-0000-000000000000" ma:anchorId="00000000-0000-0000-0000-000000000000" ma:open="true" ma:isKeyword="true">
      <xsd:complexType>
        <xsd:sequence>
          <xsd:element ref="pc:Terms" minOccurs="0" maxOccurs="1"/>
        </xsd:sequence>
      </xsd:complexType>
    </xsd:element>
    <xsd:element name="bf6f88d3567d49708e6ddfea625f3427" ma:index="26" nillable="true" ma:taxonomy="true" ma:internalName="bf6f88d3567d49708e6ddfea625f3427" ma:taxonomyFieldName="DMS_x0020_Product" ma:displayName="Product" ma:readOnly="false" ma:default="" ma:fieldId="{bf6f88d3-567d-4970-8e6d-dfea625f3427}" ma:taxonomyMulti="true" ma:sspId="de887f88-4a24-49db-a549-4c3cbb517053" ma:termSetId="765c2105-95ad-4131-ade8-84f64ee0a1c3"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customXsn xmlns="http://schemas.microsoft.com/office/2006/metadata/customXsn">
  <xsnLocation/>
  <cached>True</cached>
  <openByDefault>False</openByDefault>
  <xsnScope/>
</customXsn>
</file>

<file path=customXml/item5.xml><?xml version="1.0" encoding="utf-8"?>
<LongProperties xmlns="http://schemas.microsoft.com/office/2006/metadata/longProperties"/>
</file>

<file path=customXml/item6.xml><?xml version="1.0" encoding="utf-8"?>
<?mso-contentType ?>
<SharedContentType xmlns="Microsoft.SharePoint.Taxonomy.ContentTypeSync" SourceId="de887f88-4a24-49db-a549-4c3cbb517053" ContentTypeId="0x010100F92FB91056B24E40ACCE93A804002EFF001822ADB6403249B6AC60D10F8970E85E0002324C79913E41DFAC45BE82D1D0F324" PreviousValue="true"/>
</file>

<file path=customXml/item7.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Version=14.0.0.0,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62A65609-E9C0-4E35-983E-6BBE62BF7404}">
  <ds:schemaRefs>
    <ds:schemaRef ds:uri="http://schemas.microsoft.com/office/2006/metadata/properties"/>
    <ds:schemaRef ds:uri="http://schemas.microsoft.com/office/infopath/2007/PartnerControls"/>
    <ds:schemaRef ds:uri="5853e249-3efc-412b-93d1-e2f4d7003703"/>
    <ds:schemaRef ds:uri="http://schemas.microsoft.com/sharepoint/v3"/>
    <ds:schemaRef ds:uri="d23a570b-d7a9-49ca-a34c-8afb8206b4bf"/>
  </ds:schemaRefs>
</ds:datastoreItem>
</file>

<file path=customXml/itemProps2.xml><?xml version="1.0" encoding="utf-8"?>
<ds:datastoreItem xmlns:ds="http://schemas.openxmlformats.org/officeDocument/2006/customXml" ds:itemID="{E8E34141-7C96-4AB0-8947-A148B2E285BB}">
  <ds:schemaRefs>
    <ds:schemaRef ds:uri="http://schemas.microsoft.com/sharepoint/v3/contenttype/forms"/>
  </ds:schemaRefs>
</ds:datastoreItem>
</file>

<file path=customXml/itemProps3.xml><?xml version="1.0" encoding="utf-8"?>
<ds:datastoreItem xmlns:ds="http://schemas.openxmlformats.org/officeDocument/2006/customXml" ds:itemID="{7E3ED75E-4C21-4290-9CB2-28613CCD4B6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5853e249-3efc-412b-93d1-e2f4d7003703"/>
    <ds:schemaRef ds:uri="d23a570b-d7a9-49ca-a34c-8afb8206b4b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20E29A65-A5F9-41DF-B9DE-B3C4ACEF71C4}">
  <ds:schemaRefs>
    <ds:schemaRef ds:uri="http://schemas.microsoft.com/office/2006/metadata/customXsn"/>
  </ds:schemaRefs>
</ds:datastoreItem>
</file>

<file path=customXml/itemProps5.xml><?xml version="1.0" encoding="utf-8"?>
<ds:datastoreItem xmlns:ds="http://schemas.openxmlformats.org/officeDocument/2006/customXml" ds:itemID="{B0098D88-FCAD-4526-B5B0-9BE2F409519E}">
  <ds:schemaRefs>
    <ds:schemaRef ds:uri="http://schemas.microsoft.com/office/2006/metadata/longProperties"/>
  </ds:schemaRefs>
</ds:datastoreItem>
</file>

<file path=customXml/itemProps6.xml><?xml version="1.0" encoding="utf-8"?>
<ds:datastoreItem xmlns:ds="http://schemas.openxmlformats.org/officeDocument/2006/customXml" ds:itemID="{C0110592-E120-4924-AAD1-19818280EACE}">
  <ds:schemaRefs>
    <ds:schemaRef ds:uri="Microsoft.SharePoint.Taxonomy.ContentTypeSync"/>
  </ds:schemaRefs>
</ds:datastoreItem>
</file>

<file path=customXml/itemProps7.xml><?xml version="1.0" encoding="utf-8"?>
<ds:datastoreItem xmlns:ds="http://schemas.openxmlformats.org/officeDocument/2006/customXml" ds:itemID="{C9053258-AB1D-4C95-ADB6-2E3B627DEA39}">
  <ds:schemaRefs>
    <ds:schemaRef ds:uri="http://schemas.microsoft.com/sharepoint/events"/>
  </ds:schemaRefs>
</ds:datastoreItem>
</file>

<file path=docProps/app.xml><?xml version="1.0" encoding="utf-8"?>
<ap:Properties xmlns:vt="http://schemas.openxmlformats.org/officeDocument/2006/docPropsVTypes" xmlns:ap="http://schemas.openxmlformats.org/officeDocument/2006/extended-properties">
  <ap:Template/>
  <ap:Application>Microsoft Excel</ap:Application>
  <ap:DocSecurity>0</ap:DocSecurity>
  <ap:ScaleCrop>false</ap:ScaleCrop>
  <ap:HeadingPairs>
    <vt:vector baseType="variant" size="4">
      <vt:variant>
        <vt:lpstr>Worksheets</vt:lpstr>
      </vt:variant>
      <vt:variant>
        <vt:i4>17</vt:i4>
      </vt:variant>
      <vt:variant>
        <vt:lpstr>Named Ranges</vt:lpstr>
      </vt:variant>
      <vt:variant>
        <vt:i4>12</vt:i4>
      </vt:variant>
    </vt:vector>
  </ap:HeadingPairs>
  <ap:TitlesOfParts>
    <vt:vector baseType="lpstr" size="29">
      <vt:lpstr>11</vt:lpstr>
      <vt:lpstr>1</vt:lpstr>
      <vt:lpstr>2</vt:lpstr>
      <vt:lpstr>3</vt:lpstr>
      <vt:lpstr>Introduzione</vt:lpstr>
      <vt:lpstr>Quadro</vt:lpstr>
      <vt:lpstr>D1</vt:lpstr>
      <vt:lpstr>D2</vt:lpstr>
      <vt:lpstr>D3</vt:lpstr>
      <vt:lpstr>D4</vt:lpstr>
      <vt:lpstr>D5</vt:lpstr>
      <vt:lpstr>D6</vt:lpstr>
      <vt:lpstr>D7</vt:lpstr>
      <vt:lpstr>Sintesi</vt:lpstr>
      <vt:lpstr>Panoramica BSI e CSI</vt:lpstr>
      <vt:lpstr>Figures</vt:lpstr>
      <vt:lpstr>Quadro OMS</vt:lpstr>
      <vt:lpstr>'D1'!Print_Area</vt:lpstr>
      <vt:lpstr>'D2'!Print_Area</vt:lpstr>
      <vt:lpstr>'D3'!Print_Area</vt:lpstr>
      <vt:lpstr>'D4'!Print_Area</vt:lpstr>
      <vt:lpstr>'D5'!Print_Area</vt:lpstr>
      <vt:lpstr>'D6'!Print_Area</vt:lpstr>
      <vt:lpstr>'D7'!Print_Area</vt:lpstr>
      <vt:lpstr>Introduzione!Print_Area</vt:lpstr>
      <vt:lpstr>'Panoramica BSI e CSI'!Print_Area</vt:lpstr>
      <vt:lpstr>Quadro!Print_Area</vt:lpstr>
      <vt:lpstr>'Quadro OMS'!Print_Area</vt:lpstr>
      <vt:lpstr>Sintesi!Print_Area</vt:lpstr>
    </vt:vector>
  </ap:TitlesOfParts>
  <ap:Manager/>
  <ap:Company>CDT</ap:Company>
  <ap:LinksUpToDate>false</ap:LinksUpToDate>
  <ap:SharedDoc>false</ap:SharedDoc>
  <ap:HyperlinksChanged>false</ap:HyperlinksChanged>
  <ap:AppVersion>16.0300</ap:AppVersion>
</ap:Properties>
</file>

<file path=docProps/core.xml><?xml version="1.0" encoding="utf-8"?>
<coreProperties xmlns:dc="http://purl.org/dc/elements/1.1/" xmlns:dcterms="http://purl.org/dc/terms/" xmlns:xsi="http://www.w3.org/2001/XMLSchema-instance" xmlns="http://schemas.openxmlformats.org/package/2006/metadata/core-properties">
  <dc:title>HEPSA tool</dc:title>
  <dc:subject/>
  <dc:creator>CDT</dc:creator>
  <keywords>Editors's choice</keywords>
  <dc:description/>
  <lastModifiedBy>CDT</lastModifiedBy>
  <lastPrinted>2018-02-07T14:25:59.0000000Z</lastPrinted>
  <dcterms:created xsi:type="dcterms:W3CDTF">2015-03-02T09:49:08.0000000Z</dcterms:created>
  <dcterms:modified xsi:type="dcterms:W3CDTF">2019-01-18T13:51:59.0000000Z</dcterms:modified>
  <category/>
</coreProperties>
</file>

<file path=docProps/custom.xml><?xml version="1.0" encoding="utf-8"?>
<Properties xmlns="http://schemas.openxmlformats.org/officeDocument/2006/custom-properties" xmlns:vt="http://schemas.openxmlformats.org/officeDocument/2006/docPropsVTypes">
  <property fmtid="{D5CDD505-2E9C-101B-9397-08002B2CF9AE}" pid="2" name="ECDC_DMS_Organigramme">
    <vt:lpwstr>345;#Publications|5ba51513-6ee6-4aab-abac-3d87b7b8a9c3</vt:lpwstr>
  </property>
  <property fmtid="{D5CDD505-2E9C-101B-9397-08002B2CF9AE}" pid="3" name="_dlc_DocId">
    <vt:lpwstr>DMSPHC-1414929164-474</vt:lpwstr>
  </property>
  <property fmtid="{D5CDD505-2E9C-101B-9397-08002B2CF9AE}" pid="4" name="_dlc_DocIdItemGuid">
    <vt:lpwstr>145a47b7-03a6-43d0-9efb-71de7fe430bc</vt:lpwstr>
  </property>
  <property fmtid="{D5CDD505-2E9C-101B-9397-08002B2CF9AE}" pid="5" name="_dlc_DocIdUrl">
    <vt:lpwstr>http://dms.ecdcnet.europa.eu/sites/phc/externalcomms/publications/_layouts/15/DocIdRedir.aspx?ID=DMSPHC-1414929164-474, DMSPHC-1414929164-474</vt:lpwstr>
  </property>
  <property fmtid="{D5CDD505-2E9C-101B-9397-08002B2CF9AE}" pid="6" name="display_urn:schemas-microsoft-com:office:office#ECDC_DMS_Author">
    <vt:lpwstr>Uwe Kreisel</vt:lpwstr>
  </property>
  <property fmtid="{D5CDD505-2E9C-101B-9397-08002B2CF9AE}" pid="7" name="TaxKeyword">
    <vt:lpwstr>1164;#Editors's choice|2541fd23-0382-42c3-9135-86b5721c4179</vt:lpwstr>
  </property>
  <property fmtid="{D5CDD505-2E9C-101B-9397-08002B2CF9AE}" pid="8" name="ECDC_Subject_does">
    <vt:lpwstr/>
  </property>
  <property fmtid="{D5CDD505-2E9C-101B-9397-08002B2CF9AE}" pid="9" name="Meeting Code">
    <vt:lpwstr/>
  </property>
  <property fmtid="{D5CDD505-2E9C-101B-9397-08002B2CF9AE}" pid="10" name="ECDC_Subject_who">
    <vt:lpwstr/>
  </property>
  <property fmtid="{D5CDD505-2E9C-101B-9397-08002B2CF9AE}" pid="11" name="ECDC_DMS_Project">
    <vt:lpwstr/>
  </property>
  <property fmtid="{D5CDD505-2E9C-101B-9397-08002B2CF9AE}" pid="12" name="DMS Product">
    <vt:lpwstr/>
  </property>
  <property fmtid="{D5CDD505-2E9C-101B-9397-08002B2CF9AE}" pid="13" name="ECDC_Subject_what">
    <vt:lpwstr>669;#public health emergency|aae23c87-e71a-46da-a106-0f177a6dede2</vt:lpwstr>
  </property>
  <property fmtid="{D5CDD505-2E9C-101B-9397-08002B2CF9AE}" pid="14" name="ECDC_DMS_Country">
    <vt:lpwstr/>
  </property>
  <property fmtid="{D5CDD505-2E9C-101B-9397-08002B2CF9AE}" pid="15" name="ECDC_DMS_Communication_Document_Type">
    <vt:lpwstr>1241;#first edit|80850886-251b-4f02-9aa9-b2af2dccb954</vt:lpwstr>
  </property>
  <property fmtid="{D5CDD505-2E9C-101B-9397-08002B2CF9AE}" pid="16" name="ECDC_DMS_MIS_Activity_code">
    <vt:lpwstr/>
  </property>
  <property fmtid="{D5CDD505-2E9C-101B-9397-08002B2CF9AE}" pid="17" name="ECDC_Target_audience">
    <vt:lpwstr/>
  </property>
</Properties>
</file>