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4"/>
  </bookViews>
  <sheets>
    <sheet name="11" sheetId="18" state="hidden" r:id="rId1"/>
    <sheet name="1" sheetId="14" state="hidden" r:id="rId2"/>
    <sheet name="2" sheetId="15" state="hidden" r:id="rId3"/>
    <sheet name="3" sheetId="17" state="hidden" r:id="rId4"/>
    <sheet name="Introduction" sheetId="79" r:id="rId5"/>
    <sheet name="Cadre" sheetId="81" r:id="rId6"/>
    <sheet name="D1" sheetId="73" r:id="rId7"/>
    <sheet name="D2" sheetId="74" r:id="rId8"/>
    <sheet name="D3" sheetId="75" r:id="rId9"/>
    <sheet name="D4" sheetId="70" r:id="rId10"/>
    <sheet name="EL 5" sheetId="76" r:id="rId11"/>
    <sheet name="D6" sheetId="78" r:id="rId12"/>
    <sheet name="D7" sheetId="77" r:id="rId13"/>
    <sheet name="Synthèse" sheetId="27" r:id="rId14"/>
    <sheet name="Aperçu de l’EIR et l’ECI" sheetId="85" r:id="rId15"/>
    <sheet name="Figures" sheetId="56" state="hidden" r:id="rId16"/>
    <sheet name="Cadre OMS" sheetId="84" r:id="rId17"/>
  </sheets>
  <definedNames>
    <definedName name="_xlnm.Print_Area" localSheetId="14">'Aperçu de l’EIR et l’ECI'!$A$1:$E$140</definedName>
    <definedName name="_xlnm.Print_Area" localSheetId="5">Cadre!$A$1:$G$24</definedName>
    <definedName name="_xlnm.Print_Area" localSheetId="16">'Cadre OMS'!$A$1:$J$56</definedName>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1">'D6'!$A$1:$AF$22</definedName>
    <definedName name="_xlnm.Print_Area" localSheetId="12">'D7'!$A$1:$AF$19</definedName>
    <definedName name="_xlnm.Print_Area" localSheetId="10">'EL 5'!$A$1:$AG$65</definedName>
    <definedName name="_xlnm.Print_Area" localSheetId="4">Introduction!$A$1:$D$18</definedName>
    <definedName name="_xlnm.Print_Area" localSheetId="13">Synthèse!$A$1:$J$135</definedName>
    <definedName name="s">#REF!</definedName>
  </definedNames>
  <calcPr calcId="162913"/>
</workbook>
</file>

<file path=xl/calcChain.xml><?xml version="1.0" encoding="utf-8"?>
<calcChain xmlns="http://schemas.openxmlformats.org/spreadsheetml/2006/main">
  <c r="G19" i="81" l="1"/>
  <c r="I131" i="27"/>
  <c r="I130" i="27"/>
  <c r="I126" i="27"/>
  <c r="I122" i="27"/>
  <c r="I121" i="27"/>
  <c r="I120" i="27"/>
  <c r="I119" i="27"/>
  <c r="I86" i="27"/>
  <c r="I85" i="27"/>
  <c r="H33" i="27"/>
  <c r="H32" i="27"/>
  <c r="U19" i="77"/>
  <c r="U18" i="77"/>
  <c r="S14" i="77"/>
  <c r="J14" i="77"/>
  <c r="S13" i="77"/>
  <c r="J13" i="77"/>
  <c r="S12" i="77"/>
  <c r="J12" i="77"/>
  <c r="I12" i="77"/>
  <c r="S11" i="77"/>
  <c r="J11" i="77"/>
  <c r="I11" i="77"/>
  <c r="S10" i="77"/>
  <c r="J10" i="77"/>
  <c r="I10" i="77"/>
  <c r="I16" i="77" s="1"/>
  <c r="V22" i="78"/>
  <c r="V21" i="78"/>
  <c r="S17" i="78"/>
  <c r="J17" i="78"/>
  <c r="I17" i="78"/>
  <c r="I19" i="78" s="1"/>
  <c r="S16" i="78"/>
  <c r="J16" i="78"/>
  <c r="S15" i="78"/>
  <c r="J15" i="78"/>
  <c r="S14" i="78"/>
  <c r="J14" i="78"/>
  <c r="S13" i="78"/>
  <c r="J13" i="78"/>
  <c r="S12" i="78"/>
  <c r="J12" i="78"/>
  <c r="I12" i="78"/>
  <c r="S11" i="78"/>
  <c r="J11" i="78"/>
  <c r="S10" i="78"/>
  <c r="J10" i="78"/>
  <c r="J19" i="78" s="1"/>
  <c r="I10" i="78"/>
  <c r="W65" i="76"/>
  <c r="W64" i="76"/>
  <c r="T60" i="76"/>
  <c r="K60" i="76"/>
  <c r="T59" i="76"/>
  <c r="K59" i="76"/>
  <c r="T58" i="76"/>
  <c r="K58" i="76"/>
  <c r="T57" i="76"/>
  <c r="K57" i="76"/>
  <c r="T56" i="76"/>
  <c r="K56" i="76"/>
  <c r="T55" i="76"/>
  <c r="K55" i="76"/>
  <c r="T54" i="76"/>
  <c r="K54" i="76"/>
  <c r="J54" i="76"/>
  <c r="T53" i="76"/>
  <c r="K53" i="76"/>
  <c r="T52" i="76"/>
  <c r="K52" i="76"/>
  <c r="T51" i="76"/>
  <c r="K51" i="76"/>
  <c r="J51" i="76"/>
  <c r="T50" i="76"/>
  <c r="K50" i="76"/>
  <c r="T49" i="76"/>
  <c r="K49" i="76"/>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K33" i="76"/>
  <c r="T32" i="76"/>
  <c r="K32" i="76"/>
  <c r="T31" i="76"/>
  <c r="K31" i="76"/>
  <c r="T30" i="76"/>
  <c r="K30" i="76"/>
  <c r="T29" i="76"/>
  <c r="K29" i="76"/>
  <c r="T28" i="76"/>
  <c r="K28" i="76"/>
  <c r="T27" i="76"/>
  <c r="K27" i="76"/>
  <c r="T26" i="76"/>
  <c r="K26" i="76"/>
  <c r="J26" i="76"/>
  <c r="T25" i="76"/>
  <c r="K25" i="76"/>
  <c r="J25" i="76"/>
  <c r="T24" i="76"/>
  <c r="K24" i="76"/>
  <c r="T23" i="76"/>
  <c r="K23" i="76"/>
  <c r="T22" i="76"/>
  <c r="I124" i="27" s="1"/>
  <c r="K22" i="76"/>
  <c r="T21" i="76"/>
  <c r="K21" i="76"/>
  <c r="T20" i="76"/>
  <c r="I123" i="27" s="1"/>
  <c r="K20" i="76"/>
  <c r="T19" i="76"/>
  <c r="K19" i="76"/>
  <c r="T18" i="76"/>
  <c r="K18" i="76"/>
  <c r="T17" i="76"/>
  <c r="K17" i="76"/>
  <c r="J17" i="76"/>
  <c r="T16" i="76"/>
  <c r="I114" i="27" s="1"/>
  <c r="K16" i="76"/>
  <c r="J16" i="76"/>
  <c r="T15" i="76"/>
  <c r="K15" i="76"/>
  <c r="T14" i="76"/>
  <c r="K14" i="76"/>
  <c r="J14" i="76"/>
  <c r="T13" i="76"/>
  <c r="K13" i="76"/>
  <c r="T12" i="76"/>
  <c r="I81" i="27" s="1"/>
  <c r="K12" i="76"/>
  <c r="J12" i="76"/>
  <c r="T11" i="76"/>
  <c r="K11" i="76"/>
  <c r="T10" i="76"/>
  <c r="K10" i="76"/>
  <c r="K62" i="76" s="1"/>
  <c r="J10" i="76"/>
  <c r="W32" i="70"/>
  <c r="W31" i="70"/>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K28" i="70" s="1"/>
  <c r="J11" i="70"/>
  <c r="J28" i="70" s="1"/>
  <c r="T10" i="70"/>
  <c r="K10" i="70"/>
  <c r="J10" i="70"/>
  <c r="V33" i="75"/>
  <c r="V32" i="75"/>
  <c r="S28" i="75"/>
  <c r="I103" i="27" s="1"/>
  <c r="J28" i="75"/>
  <c r="S27" i="75"/>
  <c r="J27" i="75"/>
  <c r="S26" i="75"/>
  <c r="I99" i="27" s="1"/>
  <c r="J26" i="75"/>
  <c r="S25" i="75"/>
  <c r="J25" i="75"/>
  <c r="I25" i="75"/>
  <c r="S24" i="75"/>
  <c r="J24" i="75"/>
  <c r="I24" i="75"/>
  <c r="S23" i="75"/>
  <c r="I102" i="27" s="1"/>
  <c r="J23" i="75"/>
  <c r="I23" i="75"/>
  <c r="S22" i="75"/>
  <c r="J22" i="75"/>
  <c r="I22" i="75"/>
  <c r="S21" i="75"/>
  <c r="J21" i="75"/>
  <c r="S20" i="75"/>
  <c r="J20" i="75"/>
  <c r="S19" i="75"/>
  <c r="J19" i="75"/>
  <c r="S18" i="75"/>
  <c r="J18" i="75"/>
  <c r="S17" i="75"/>
  <c r="J17" i="75"/>
  <c r="S16" i="75"/>
  <c r="J16" i="75"/>
  <c r="S15" i="75"/>
  <c r="J15" i="75"/>
  <c r="S14" i="75"/>
  <c r="J14" i="75"/>
  <c r="S13" i="75"/>
  <c r="J13" i="75"/>
  <c r="S12" i="75"/>
  <c r="J12" i="75"/>
  <c r="I12" i="75"/>
  <c r="I29" i="75" s="1"/>
  <c r="S11" i="75"/>
  <c r="J11" i="75"/>
  <c r="S10" i="75"/>
  <c r="I96" i="27" s="1"/>
  <c r="J10" i="75"/>
  <c r="I10" i="75"/>
  <c r="W28" i="74"/>
  <c r="W27" i="74"/>
  <c r="T22" i="74"/>
  <c r="K22" i="74"/>
  <c r="J22" i="74"/>
  <c r="T21" i="74"/>
  <c r="K21" i="74"/>
  <c r="J21" i="74"/>
  <c r="T20" i="74"/>
  <c r="K20" i="74"/>
  <c r="T19" i="74"/>
  <c r="K19" i="74"/>
  <c r="T18" i="74"/>
  <c r="K18" i="74"/>
  <c r="T17" i="74"/>
  <c r="K17" i="74"/>
  <c r="J17" i="74"/>
  <c r="T16" i="74"/>
  <c r="K16" i="74"/>
  <c r="T15" i="74"/>
  <c r="K15" i="74"/>
  <c r="J15" i="74"/>
  <c r="T14" i="74"/>
  <c r="K14" i="74"/>
  <c r="T13" i="74"/>
  <c r="K13" i="74"/>
  <c r="J13" i="74"/>
  <c r="T12" i="74"/>
  <c r="K12" i="74"/>
  <c r="K27" i="74" s="1"/>
  <c r="J12" i="74"/>
  <c r="T11" i="74"/>
  <c r="K11" i="74"/>
  <c r="I10" i="74" s="1"/>
  <c r="J11" i="74"/>
  <c r="J27" i="74" s="1"/>
  <c r="T10" i="74"/>
  <c r="K10" i="74"/>
  <c r="J10" i="74"/>
  <c r="X52" i="73"/>
  <c r="X51" i="73"/>
  <c r="T47" i="73"/>
  <c r="K47" i="73"/>
  <c r="T46" i="73"/>
  <c r="K46" i="73"/>
  <c r="T45" i="73"/>
  <c r="K45" i="73"/>
  <c r="T44" i="73"/>
  <c r="K44" i="73"/>
  <c r="T43" i="73"/>
  <c r="K43" i="73"/>
  <c r="T42" i="73"/>
  <c r="K42" i="73"/>
  <c r="T41" i="73"/>
  <c r="K41" i="73"/>
  <c r="T40" i="73"/>
  <c r="K40" i="73"/>
  <c r="T39" i="73"/>
  <c r="K39" i="73"/>
  <c r="T38" i="73"/>
  <c r="K38" i="73"/>
  <c r="J38" i="73"/>
  <c r="T37" i="73"/>
  <c r="I106" i="27" s="1"/>
  <c r="K37" i="73"/>
  <c r="J37" i="73"/>
  <c r="T36" i="73"/>
  <c r="K36" i="73"/>
  <c r="J36" i="73"/>
  <c r="T35" i="73"/>
  <c r="K35" i="73"/>
  <c r="J35" i="73"/>
  <c r="T34" i="73"/>
  <c r="K34" i="73"/>
  <c r="T33" i="73"/>
  <c r="I132" i="27" s="1"/>
  <c r="K33" i="73"/>
  <c r="T32" i="73"/>
  <c r="K32" i="73"/>
  <c r="J32" i="73"/>
  <c r="T31" i="73"/>
  <c r="K31" i="73"/>
  <c r="T30" i="73"/>
  <c r="I82" i="27" s="1"/>
  <c r="K30" i="73"/>
  <c r="T29" i="73"/>
  <c r="K29" i="73"/>
  <c r="J29" i="73"/>
  <c r="T28" i="73"/>
  <c r="K28" i="73"/>
  <c r="T27" i="73"/>
  <c r="K27" i="73"/>
  <c r="T26" i="73"/>
  <c r="K26" i="73"/>
  <c r="T25" i="73"/>
  <c r="K25" i="73"/>
  <c r="T24" i="73"/>
  <c r="I118" i="27" s="1"/>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I112" i="27" s="1"/>
  <c r="K13" i="73"/>
  <c r="T12" i="73"/>
  <c r="I111" i="27" s="1"/>
  <c r="K12" i="73"/>
  <c r="J12" i="73"/>
  <c r="T11" i="73"/>
  <c r="K11" i="73"/>
  <c r="J11" i="73"/>
  <c r="T10" i="73"/>
  <c r="K10" i="73"/>
  <c r="K48" i="73" s="1"/>
  <c r="J10" i="73"/>
  <c r="J48" i="73" s="1"/>
  <c r="I10" i="73"/>
  <c r="F19" i="81"/>
  <c r="U10" i="70" l="1"/>
  <c r="W10" i="70" s="1"/>
  <c r="W27" i="70" s="1"/>
  <c r="U11" i="70"/>
  <c r="U19" i="70"/>
  <c r="W19" i="70" s="1"/>
  <c r="T28" i="70"/>
  <c r="G17" i="27" s="1"/>
  <c r="G37" i="27" s="1"/>
  <c r="T17" i="78"/>
  <c r="V17" i="78" s="1"/>
  <c r="S19" i="78"/>
  <c r="G25" i="27" s="1"/>
  <c r="G39" i="27" s="1"/>
  <c r="T10" i="78"/>
  <c r="T12" i="78"/>
  <c r="V12" i="78" s="1"/>
  <c r="V26" i="70"/>
  <c r="X26" i="70" s="1"/>
  <c r="V24" i="70"/>
  <c r="X24" i="70" s="1"/>
  <c r="V22" i="70"/>
  <c r="X22" i="70" s="1"/>
  <c r="V20" i="70"/>
  <c r="X20" i="70" s="1"/>
  <c r="V11" i="70"/>
  <c r="X11" i="70" s="1"/>
  <c r="V17" i="70"/>
  <c r="X17" i="70" s="1"/>
  <c r="V15" i="70"/>
  <c r="X15" i="70" s="1"/>
  <c r="V13" i="70"/>
  <c r="X13" i="70" s="1"/>
  <c r="V10" i="70"/>
  <c r="X10" i="70" s="1"/>
  <c r="X27" i="70" s="1"/>
  <c r="V21" i="70"/>
  <c r="X21" i="70" s="1"/>
  <c r="V16" i="70"/>
  <c r="V23" i="70"/>
  <c r="V12" i="70"/>
  <c r="X12" i="70" s="1"/>
  <c r="V18" i="70"/>
  <c r="V19" i="70"/>
  <c r="X19" i="70" s="1"/>
  <c r="V25" i="70"/>
  <c r="V14" i="70"/>
  <c r="U15" i="78"/>
  <c r="U13" i="78"/>
  <c r="U10" i="78"/>
  <c r="U16" i="78"/>
  <c r="W16" i="78" s="1"/>
  <c r="U14" i="78"/>
  <c r="W14" i="78" s="1"/>
  <c r="U12" i="78"/>
  <c r="W12" i="78" s="1"/>
  <c r="U17" i="78"/>
  <c r="W17" i="78" s="1"/>
  <c r="U11" i="78"/>
  <c r="W11" i="78" s="1"/>
  <c r="V47" i="73"/>
  <c r="X47" i="73" s="1"/>
  <c r="V45" i="73"/>
  <c r="X45" i="73" s="1"/>
  <c r="V43" i="73"/>
  <c r="X43" i="73" s="1"/>
  <c r="V41" i="73"/>
  <c r="X41" i="73" s="1"/>
  <c r="V39" i="73"/>
  <c r="X39" i="73" s="1"/>
  <c r="V34" i="73"/>
  <c r="X34" i="73" s="1"/>
  <c r="V29" i="73"/>
  <c r="V21" i="73"/>
  <c r="X21" i="73" s="1"/>
  <c r="V32" i="73"/>
  <c r="V10" i="73"/>
  <c r="V31" i="73"/>
  <c r="X31" i="73" s="1"/>
  <c r="V24" i="73"/>
  <c r="X24" i="73" s="1"/>
  <c r="V19" i="73"/>
  <c r="X19" i="73" s="1"/>
  <c r="V16" i="73"/>
  <c r="X16" i="73" s="1"/>
  <c r="V35" i="73"/>
  <c r="V33" i="73"/>
  <c r="X33" i="73" s="1"/>
  <c r="V18" i="73"/>
  <c r="X18" i="73" s="1"/>
  <c r="V42" i="73"/>
  <c r="V20" i="73"/>
  <c r="V12" i="73"/>
  <c r="X12" i="73" s="1"/>
  <c r="V36" i="73"/>
  <c r="V28" i="73"/>
  <c r="X28" i="73" s="1"/>
  <c r="V11" i="73"/>
  <c r="V22" i="73"/>
  <c r="V14" i="73"/>
  <c r="V44" i="73"/>
  <c r="X44" i="73" s="1"/>
  <c r="V30" i="73"/>
  <c r="V40" i="73"/>
  <c r="X40" i="73" s="1"/>
  <c r="V26" i="73"/>
  <c r="X26" i="73" s="1"/>
  <c r="V37" i="73"/>
  <c r="X37" i="73" s="1"/>
  <c r="V15" i="73"/>
  <c r="X15" i="73" s="1"/>
  <c r="V25" i="73"/>
  <c r="V46" i="73"/>
  <c r="V13" i="73"/>
  <c r="X13" i="73" s="1"/>
  <c r="V38" i="73"/>
  <c r="X38" i="73" s="1"/>
  <c r="V27" i="73"/>
  <c r="X27" i="73" s="1"/>
  <c r="V23" i="73"/>
  <c r="V17" i="73"/>
  <c r="X17" i="73" s="1"/>
  <c r="X23" i="70"/>
  <c r="V20" i="74"/>
  <c r="V18" i="74"/>
  <c r="V15" i="74"/>
  <c r="X15" i="74" s="1"/>
  <c r="V10" i="74"/>
  <c r="V14" i="74"/>
  <c r="X14" i="74" s="1"/>
  <c r="V22" i="74"/>
  <c r="X22" i="74" s="1"/>
  <c r="V11" i="74"/>
  <c r="V17" i="74"/>
  <c r="X17" i="74" s="1"/>
  <c r="V16" i="74"/>
  <c r="V12" i="74"/>
  <c r="T25" i="74"/>
  <c r="G10" i="27" s="1"/>
  <c r="G47" i="27" s="1"/>
  <c r="V21" i="74"/>
  <c r="V19" i="74"/>
  <c r="X19" i="74" s="1"/>
  <c r="V13" i="74"/>
  <c r="X13" i="74" s="1"/>
  <c r="T22" i="75"/>
  <c r="V22" i="75" s="1"/>
  <c r="T23" i="75"/>
  <c r="T24" i="75"/>
  <c r="T25" i="75"/>
  <c r="T12" i="75"/>
  <c r="V12" i="75" s="1"/>
  <c r="T10" i="75"/>
  <c r="V10" i="75" s="1"/>
  <c r="V29" i="75" s="1"/>
  <c r="U24" i="73"/>
  <c r="W24" i="73" s="1"/>
  <c r="U29" i="73"/>
  <c r="U16" i="73"/>
  <c r="U35" i="73"/>
  <c r="U18" i="73"/>
  <c r="W18" i="73" s="1"/>
  <c r="U12" i="73"/>
  <c r="U32" i="73"/>
  <c r="U11" i="73"/>
  <c r="U22" i="73"/>
  <c r="U10" i="73"/>
  <c r="U36" i="73"/>
  <c r="T49" i="73"/>
  <c r="G5" i="27" s="1"/>
  <c r="U37" i="73"/>
  <c r="U38" i="73"/>
  <c r="W38" i="73" s="1"/>
  <c r="X18" i="76"/>
  <c r="X16" i="74"/>
  <c r="V54" i="76"/>
  <c r="X54" i="76" s="1"/>
  <c r="V46" i="76"/>
  <c r="X46" i="76" s="1"/>
  <c r="V44" i="76"/>
  <c r="X44" i="76" s="1"/>
  <c r="V42" i="76"/>
  <c r="X42" i="76" s="1"/>
  <c r="V23" i="76"/>
  <c r="X23" i="76" s="1"/>
  <c r="V21" i="76"/>
  <c r="X21" i="76" s="1"/>
  <c r="V19" i="76"/>
  <c r="X19" i="76" s="1"/>
  <c r="V16" i="76"/>
  <c r="V49" i="76"/>
  <c r="V17" i="76"/>
  <c r="V13" i="76"/>
  <c r="V10" i="76"/>
  <c r="V29" i="76"/>
  <c r="V50" i="76"/>
  <c r="X50" i="76" s="1"/>
  <c r="V41" i="76"/>
  <c r="X41" i="76" s="1"/>
  <c r="V53" i="76"/>
  <c r="X53" i="76" s="1"/>
  <c r="V48" i="76"/>
  <c r="X48" i="76" s="1"/>
  <c r="V32" i="76"/>
  <c r="X32" i="76" s="1"/>
  <c r="V30" i="76"/>
  <c r="X30" i="76" s="1"/>
  <c r="V28" i="76"/>
  <c r="X28" i="76" s="1"/>
  <c r="V25" i="76"/>
  <c r="X25" i="76" s="1"/>
  <c r="V15" i="76"/>
  <c r="X15" i="76" s="1"/>
  <c r="V12" i="76"/>
  <c r="X12" i="76" s="1"/>
  <c r="V60" i="76"/>
  <c r="X60" i="76" s="1"/>
  <c r="V58" i="76"/>
  <c r="X58" i="76" s="1"/>
  <c r="V56" i="76"/>
  <c r="X56" i="76" s="1"/>
  <c r="V51" i="76"/>
  <c r="X51" i="76" s="1"/>
  <c r="V39" i="76"/>
  <c r="X39" i="76" s="1"/>
  <c r="V37" i="76"/>
  <c r="X37" i="76" s="1"/>
  <c r="V35" i="76"/>
  <c r="X35" i="76" s="1"/>
  <c r="V26" i="76"/>
  <c r="X26" i="76" s="1"/>
  <c r="V52" i="76"/>
  <c r="V33" i="76"/>
  <c r="X33" i="76" s="1"/>
  <c r="V31" i="76"/>
  <c r="V27" i="76"/>
  <c r="V47" i="76"/>
  <c r="X47" i="76" s="1"/>
  <c r="V36" i="76"/>
  <c r="V55" i="76"/>
  <c r="V22" i="76"/>
  <c r="V14" i="76"/>
  <c r="X14" i="76" s="1"/>
  <c r="V20" i="76"/>
  <c r="X20" i="76" s="1"/>
  <c r="V38" i="76"/>
  <c r="V24" i="76"/>
  <c r="V57" i="76"/>
  <c r="V43" i="76"/>
  <c r="X43" i="76" s="1"/>
  <c r="V18" i="76"/>
  <c r="V45" i="76"/>
  <c r="X45" i="76" s="1"/>
  <c r="V40" i="76"/>
  <c r="X40" i="76" s="1"/>
  <c r="V34" i="76"/>
  <c r="X34" i="76" s="1"/>
  <c r="V11" i="76"/>
  <c r="X11" i="76" s="1"/>
  <c r="V59" i="76"/>
  <c r="X23" i="73"/>
  <c r="X42" i="73"/>
  <c r="U17" i="74"/>
  <c r="W17" i="74" s="1"/>
  <c r="U12" i="74"/>
  <c r="U22" i="74"/>
  <c r="W22" i="74" s="1"/>
  <c r="U11" i="74"/>
  <c r="U15" i="74"/>
  <c r="U21" i="74"/>
  <c r="W21" i="74" s="1"/>
  <c r="U13" i="74"/>
  <c r="W13" i="74" s="1"/>
  <c r="U10" i="74"/>
  <c r="X24" i="76"/>
  <c r="X20" i="73"/>
  <c r="X46" i="73"/>
  <c r="X29" i="73"/>
  <c r="X25" i="70"/>
  <c r="X25" i="73"/>
  <c r="X12" i="74"/>
  <c r="W15" i="74"/>
  <c r="X14" i="70"/>
  <c r="X13" i="76"/>
  <c r="X31" i="76"/>
  <c r="V10" i="78"/>
  <c r="V19" i="78" s="1"/>
  <c r="W10" i="78"/>
  <c r="W19" i="78" s="1"/>
  <c r="X27" i="76"/>
  <c r="X36" i="73"/>
  <c r="I97" i="27"/>
  <c r="I104" i="27"/>
  <c r="I98" i="27"/>
  <c r="V24" i="75"/>
  <c r="S30" i="75"/>
  <c r="G13" i="27" s="1"/>
  <c r="G36" i="27" s="1"/>
  <c r="X57" i="76"/>
  <c r="S20" i="78"/>
  <c r="G26" i="27" s="1"/>
  <c r="G51" i="27" s="1"/>
  <c r="I87" i="27"/>
  <c r="W15" i="78"/>
  <c r="X10" i="73"/>
  <c r="X48" i="73" s="1"/>
  <c r="W10" i="73"/>
  <c r="W48" i="73" s="1"/>
  <c r="W32" i="73"/>
  <c r="X32" i="73"/>
  <c r="W37" i="73"/>
  <c r="X18" i="70"/>
  <c r="T29" i="70"/>
  <c r="G18" i="27" s="1"/>
  <c r="G49" i="27" s="1"/>
  <c r="X38" i="76"/>
  <c r="W13" i="78"/>
  <c r="T10" i="77"/>
  <c r="T11" i="77"/>
  <c r="V11" i="77" s="1"/>
  <c r="S16" i="77"/>
  <c r="G29" i="27" s="1"/>
  <c r="G40" i="27" s="1"/>
  <c r="I101" i="27"/>
  <c r="I113" i="27"/>
  <c r="W29" i="73"/>
  <c r="T50" i="73"/>
  <c r="G6" i="27" s="1"/>
  <c r="X20" i="74"/>
  <c r="J62" i="76"/>
  <c r="I92" i="27"/>
  <c r="J16" i="77"/>
  <c r="T12" i="77"/>
  <c r="V12" i="77" s="1"/>
  <c r="I129" i="27"/>
  <c r="W10" i="74"/>
  <c r="W24" i="74" s="1"/>
  <c r="X10" i="74"/>
  <c r="X24" i="74" s="1"/>
  <c r="X11" i="74"/>
  <c r="W11" i="74"/>
  <c r="I108" i="27"/>
  <c r="W16" i="73"/>
  <c r="X30" i="73"/>
  <c r="X35" i="73"/>
  <c r="W35" i="73"/>
  <c r="W36" i="73"/>
  <c r="T24" i="74"/>
  <c r="G9" i="27" s="1"/>
  <c r="G35" i="27" s="1"/>
  <c r="V25" i="75"/>
  <c r="I10" i="76"/>
  <c r="X29" i="76"/>
  <c r="X55" i="76"/>
  <c r="I110" i="27"/>
  <c r="X22" i="73"/>
  <c r="W22" i="73"/>
  <c r="X14" i="73"/>
  <c r="X18" i="74"/>
  <c r="X16" i="70"/>
  <c r="X10" i="76"/>
  <c r="X62" i="76" s="1"/>
  <c r="X36" i="76"/>
  <c r="X49" i="76"/>
  <c r="X52" i="76"/>
  <c r="I117" i="27"/>
  <c r="T63" i="76"/>
  <c r="G22" i="27" s="1"/>
  <c r="G50" i="27" s="1"/>
  <c r="W12" i="74"/>
  <c r="J29" i="75"/>
  <c r="X11" i="73"/>
  <c r="W11" i="73"/>
  <c r="W12" i="73"/>
  <c r="X21" i="74"/>
  <c r="V23" i="75"/>
  <c r="X17" i="76"/>
  <c r="X22" i="76"/>
  <c r="X59" i="76"/>
  <c r="I128" i="27"/>
  <c r="W11" i="70"/>
  <c r="V10" i="77"/>
  <c r="V16" i="77" s="1"/>
  <c r="I125" i="27"/>
  <c r="X16" i="76"/>
  <c r="I107" i="27"/>
  <c r="I100" i="27"/>
  <c r="U23" i="75" l="1"/>
  <c r="W23" i="75" s="1"/>
  <c r="U11" i="75"/>
  <c r="W11" i="75" s="1"/>
  <c r="U27" i="75"/>
  <c r="W27" i="75" s="1"/>
  <c r="U24" i="75"/>
  <c r="W24" i="75" s="1"/>
  <c r="U20" i="75"/>
  <c r="W20" i="75" s="1"/>
  <c r="U18" i="75"/>
  <c r="W18" i="75" s="1"/>
  <c r="U16" i="75"/>
  <c r="W16" i="75" s="1"/>
  <c r="U14" i="75"/>
  <c r="W14" i="75" s="1"/>
  <c r="U22" i="75"/>
  <c r="W22" i="75" s="1"/>
  <c r="U25" i="75"/>
  <c r="W25" i="75" s="1"/>
  <c r="U28" i="75"/>
  <c r="W28" i="75" s="1"/>
  <c r="U21" i="75"/>
  <c r="W21" i="75" s="1"/>
  <c r="U13" i="75"/>
  <c r="W13" i="75" s="1"/>
  <c r="U15" i="75"/>
  <c r="W15" i="75" s="1"/>
  <c r="U12" i="75"/>
  <c r="W12" i="75" s="1"/>
  <c r="U17" i="75"/>
  <c r="W17" i="75" s="1"/>
  <c r="U10" i="75"/>
  <c r="W10" i="75" s="1"/>
  <c r="W29" i="75" s="1"/>
  <c r="U26" i="75"/>
  <c r="W26" i="75" s="1"/>
  <c r="U19" i="75"/>
  <c r="W19" i="75" s="1"/>
  <c r="U10" i="77"/>
  <c r="W10" i="77" s="1"/>
  <c r="W16" i="77" s="1"/>
  <c r="U14" i="77"/>
  <c r="W14" i="77" s="1"/>
  <c r="U11" i="77"/>
  <c r="W11" i="77" s="1"/>
  <c r="S17" i="77"/>
  <c r="G30" i="27" s="1"/>
  <c r="G52" i="27" s="1"/>
  <c r="U12" i="77"/>
  <c r="W12" i="77" s="1"/>
  <c r="U13" i="77"/>
  <c r="W13" i="77" s="1"/>
  <c r="U51" i="76"/>
  <c r="W51" i="76" s="1"/>
  <c r="U26" i="76"/>
  <c r="W26" i="76" s="1"/>
  <c r="U54" i="76"/>
  <c r="W54" i="76" s="1"/>
  <c r="U16" i="76"/>
  <c r="W16" i="76" s="1"/>
  <c r="U17" i="76"/>
  <c r="W17" i="76" s="1"/>
  <c r="U10" i="76"/>
  <c r="W10" i="76" s="1"/>
  <c r="W62" i="76" s="1"/>
  <c r="U34" i="76"/>
  <c r="W34" i="76" s="1"/>
  <c r="U41" i="76"/>
  <c r="W41" i="76" s="1"/>
  <c r="U48" i="76"/>
  <c r="W48" i="76" s="1"/>
  <c r="U25" i="76"/>
  <c r="W25" i="76" s="1"/>
  <c r="U12" i="76"/>
  <c r="W12" i="76" s="1"/>
  <c r="U14" i="76"/>
  <c r="W14" i="76" s="1"/>
  <c r="T62" i="76"/>
  <c r="G21" i="27" s="1"/>
  <c r="G38" i="27" s="1"/>
  <c r="G46" i="27"/>
  <c r="E44" i="27"/>
  <c r="S31" i="75"/>
  <c r="G14" i="27" s="1"/>
  <c r="G48" i="27" s="1"/>
  <c r="G34" i="27"/>
  <c r="E32" i="27" l="1"/>
</calcChain>
</file>

<file path=xl/sharedStrings.xml><?xml version="1.0" encoding="utf-8"?>
<sst xmlns="http://schemas.openxmlformats.org/spreadsheetml/2006/main" count="1701" uniqueCount="1696">
  <si>
    <r>
      <rPr>
        <b/>
        <sz val="20"/>
        <color rgb="FFFFFFFF"/>
        <rFont val="Tahoma"/>
        <family val="2"/>
      </rPr>
      <t>HEPSA: Outil d’auto-évaluation de la préparation aux situations d’urgence sanitaire</t>
    </r>
  </si>
  <si>
    <r>
      <rPr>
        <b/>
        <sz val="14"/>
        <color rgb="FF65B32E"/>
        <rFont val="Tahoma"/>
        <family val="2"/>
      </rPr>
      <t>Introduction</t>
    </r>
  </si>
  <si>
    <r>
      <rPr>
        <sz val="11"/>
        <color rgb="FF000000"/>
        <rFont val="Calibri"/>
        <family val="2"/>
      </rPr>
      <t xml:space="preserve">L’outil HEPSA doit permettre d’auto-évaluer le degré de préparation d’un pays face à des urgences de santé publique. Cet outil d’auto-évaluation fondé sur des feuilles de calcul a pour but d’identifier les aspects à améliorer. Cet outil comporte sept domaines (de </t>
    </r>
    <r>
      <rPr>
        <sz val="11"/>
        <color rgb="FF000000"/>
        <rFont val="Calibri"/>
        <family val="2"/>
      </rPr>
      <t xml:space="preserve">D1 à D7) </t>
    </r>
    <r>
      <rPr>
        <sz val="11"/>
        <color rgb="FF000000"/>
        <rFont val="Calibri"/>
        <family val="2"/>
      </rPr>
      <t xml:space="preserve"> qui, ensemble, couvrent tous les domaines de la préparation et de la réaction pour ce qui a trait à la santé publique. Pour de plus amples informations sur les domaines, veuillez vous reporter à la feuille de calcul «Cadre».</t>
    </r>
  </si>
  <si>
    <r>
      <rPr>
        <sz val="11"/>
        <color rgb="FF000000"/>
        <rFont val="Calibri"/>
        <family val="2"/>
      </rPr>
      <t xml:space="preserve">Chaque domaine possède une série d’indicateurs qui lui est propre et qui permet de mesurer et de suivre le degré de préparation. Le résultat obtenu peut être utilisé pour contrôler le degré de préparation si cet outil est renseigné tous les ans (pour documenter les progrès). Cet outil peut également être utilisé pour faciliter une discussion structurée, sur la base du résultat de l’auto-évaluation. </t>
    </r>
  </si>
  <si>
    <r>
      <rPr>
        <sz val="11"/>
        <color rgb="FF000000"/>
        <rFont val="Calibri"/>
        <family val="2"/>
      </rPr>
      <t xml:space="preserve">L’outil HEPSA peut faciliter la planification de la préparation stratégique pour les urgences de santé publique: il identifie les lacunes </t>
    </r>
    <r>
      <rPr>
        <sz val="11"/>
        <color rgb="FF000000"/>
        <rFont val="Calibri"/>
        <family val="2"/>
      </rPr>
      <t>et recommande la mise en œuvre d’améliorations.</t>
    </r>
  </si>
  <si>
    <r>
      <rPr>
        <b/>
        <sz val="14"/>
        <color rgb="FF65B32E"/>
        <rFont val="Tahoma"/>
        <family val="2"/>
      </rPr>
      <t>Instructions</t>
    </r>
  </si>
  <si>
    <r>
      <rPr>
        <sz val="11"/>
        <color rgb="FF000000"/>
        <rFont val="Calibri"/>
        <family val="2"/>
      </rPr>
      <t xml:space="preserve">Pour de plus amples instructions, veuillez vous reporter à la publication suivante de l’ECDC: </t>
    </r>
    <r>
      <rPr>
        <sz val="11"/>
        <color rgb="FF000000"/>
        <rFont val="Calibri"/>
        <family val="2"/>
      </rPr>
      <t xml:space="preserve"> «HEPSA – outil d’auto-évaluation de la préparation aux situations d’urgence sanitaire, guide d’utilisation». Stockholm: ECDC; 2018.</t>
    </r>
  </si>
  <si>
    <r>
      <rPr>
        <sz val="11"/>
        <color rgb="FF000000"/>
        <rFont val="Calibri"/>
        <family val="2"/>
      </rPr>
      <t xml:space="preserve">Pour toute question sur l’outil HEPSA, veuillez écrire à l’adresse électronique suivante: </t>
    </r>
    <r>
      <rPr>
        <b/>
        <sz val="11"/>
        <color rgb="FF000000"/>
        <rFont val="Calibri"/>
        <family val="2"/>
      </rPr>
      <t>preparedness@ecdc.europe.eu</t>
    </r>
  </si>
  <si>
    <r>
      <rPr>
        <sz val="11"/>
        <color rgb="FF000000"/>
        <rFont val="Calibri"/>
        <family val="2"/>
      </rPr>
      <t xml:space="preserve">Un formulaire d’évaluation peut être téléchargé séparément. Nous vous saurions extrêmement gré de nous faire part de votre avis pour nous permettre d’améliorer davantage l’outil HEPSA. </t>
    </r>
  </si>
  <si>
    <r>
      <rPr>
        <b/>
        <sz val="14"/>
        <color rgb="FFFFFFFF"/>
        <rFont val="Calibri"/>
        <family val="2"/>
      </rPr>
      <t xml:space="preserve">PROCESSUS DE PRÉPARATION AUX URGENCES DE SANTÉ PUBLIQUE </t>
    </r>
  </si>
  <si>
    <r>
      <rPr>
        <sz val="11"/>
        <color rgb="FF000000"/>
        <rFont val="Calibri"/>
        <family val="2"/>
      </rPr>
      <t>Le processus de préparation aux urgences de santé publique (PHEP) couvre sept domaines génériques: 1. Préparations et gouvernance pré-événement, 2. Ressources: formation de la main-d’œuvre, 3. Renforcement des capacités: surveillance, 4. Renforcement des capacités: évaluation des risques, 5. Gestion de la réaction à l’événement, 6. Examen post-événement, et 7. Application des enseignements tirés Au sein du processus PHEP, les trois phases clés du système de préparation et de réaction aux urgences de santé publique («pré-événement», «événement» et «post-événement») sont distinguées.</t>
    </r>
  </si>
  <si>
    <r>
      <rPr>
        <sz val="11"/>
        <color rgb="FF000000"/>
        <rFont val="Calibri"/>
        <family val="2"/>
      </rPr>
      <t>La phase «pré-événement» représente les domaines et activités liés à la planification et à l’anticipation de la PHEP, tandis que la phase «événement» met l’accent sur l’exécution des plans de préparation et de structures existants en réaction à une (potentielle) menace pour la santé publique. La phase «post-événement» incarne la reprise à la suite d’une menace pour la santé publique et privilégie l’amélioration continue de tous les domaines et éléments représentés dans le cycle de PHEP.</t>
    </r>
  </si>
  <si>
    <r>
      <rPr>
        <b/>
        <sz val="14"/>
        <color rgb="FFFFFFFF"/>
        <rFont val="Calibri"/>
        <family val="2"/>
      </rPr>
      <t>Domaine</t>
    </r>
  </si>
  <si>
    <r>
      <rPr>
        <b/>
        <sz val="14"/>
        <color rgb="FFFFFFFF"/>
        <rFont val="Calibri"/>
        <family val="2"/>
      </rPr>
      <t>Explication</t>
    </r>
  </si>
  <si>
    <r>
      <rPr>
        <b/>
        <sz val="14"/>
        <color rgb="FFFFFFFF"/>
        <rFont val="Calibri"/>
        <family val="2"/>
      </rPr>
      <t xml:space="preserve">Nombre d’indicateurs               </t>
    </r>
    <r>
      <rPr>
        <sz val="9"/>
        <color rgb="FFFFFFFF"/>
        <rFont val="Calibri"/>
        <family val="2"/>
      </rPr>
      <t>EIR                                    ECI</t>
    </r>
  </si>
  <si>
    <r>
      <rPr>
        <b/>
        <sz val="12"/>
        <rFont val="Calibri"/>
        <family val="2"/>
      </rPr>
      <t>Pré-événement</t>
    </r>
  </si>
  <si>
    <r>
      <rPr>
        <b/>
        <sz val="12"/>
        <rFont val="Calibri"/>
        <family val="2"/>
      </rPr>
      <t>Préparations et gouvernance pré-événement</t>
    </r>
  </si>
  <si>
    <r>
      <rPr>
        <sz val="12"/>
        <rFont val="Calibri"/>
        <family val="2"/>
      </rPr>
      <t>Il s’agit là des structures et processus au sein desquels les parties prenantes interagissent et participent à la prise de décisions relatives à la PHEP. Cela inclut, par exemple, l’élaboration de politiques et de lois nationales intégrant la préparation aux situations d’urgence, des plans pour la préparation aux situations d’urgence, la réaction et la reprise, des mécanismes de coordination, ainsi que leur application et leur suivi.</t>
    </r>
  </si>
  <si>
    <r>
      <rPr>
        <b/>
        <sz val="12"/>
        <rFont val="Calibri"/>
        <family val="2"/>
      </rPr>
      <t>Ressources: formation de la main-d’œuvre</t>
    </r>
  </si>
  <si>
    <r>
      <rPr>
        <sz val="12"/>
        <rFont val="Calibri"/>
        <family val="2"/>
      </rPr>
      <t>Une main-d’œuvre formée, en matière de ressources humaines et d’organisation, joue un rôle important dans la planification de la PHEP. La préparation d’une organisation à des situations d’urgence repose sur un personnel formé et qualifié, ainsi que sur des procédures efficaces permettant à l’organisation de répondre efficacement aux urgences de santé publique. L’éducation, la formation et les exercices contribuent à développer, évaluer et améliorer les capacités fonctionnelles et procédures qui permettent à une organisation de réagir efficacement à une épidémie ou à une urgence de santé publique.</t>
    </r>
  </si>
  <si>
    <r>
      <rPr>
        <b/>
        <sz val="12"/>
        <rFont val="Calibri"/>
        <family val="2"/>
      </rPr>
      <t>Renforcement des capacités: surveillance</t>
    </r>
  </si>
  <si>
    <r>
      <rPr>
        <sz val="12"/>
        <rFont val="Calibri"/>
        <family val="2"/>
      </rPr>
      <t>La surveillance, qui inclut l’alerte précoce et les données épidémiologiques, constitue un élément essentiel pour détecter rapidement les risques de santé publique et procéder à l’évaluation et à la gestion de ces risques. Elle représente également l’une des capacités principales décrites dans le cadre de suivi de la mise en place des principales capacités du Règlement sanitaire international (RSI). La surveillance des maladies inclut le recueil, le regroupement et l’analyse systématiques et continus de données à des fins de santé publique, ainsi que la diffusion opportune d’informations de santé publique.</t>
    </r>
  </si>
  <si>
    <r>
      <rPr>
        <b/>
        <sz val="12"/>
        <rFont val="Calibri"/>
        <family val="2"/>
      </rPr>
      <t>Événement</t>
    </r>
  </si>
  <si>
    <r>
      <rPr>
        <b/>
        <sz val="12"/>
        <rFont val="Calibri"/>
        <family val="2"/>
      </rPr>
      <t>Renforcement des capacités: évaluation des risques</t>
    </r>
  </si>
  <si>
    <r>
      <rPr>
        <sz val="12"/>
        <rFont val="Calibri"/>
        <family val="2"/>
      </rPr>
      <t>L’évaluation des risques se définit comme un processus systématique qui affecte un degré de risque à une (potentielle) menace pour la santé publique à partir des alertes et signalements précoces émis par le système de surveillance d’un pays. En conséquence, l’évaluation des risques inclut la collecte, l’évaluation et la documentation d’informations pertinentes dans le but de faciliter la prise de décisions en réponse à une menace.</t>
    </r>
  </si>
  <si>
    <r>
      <rPr>
        <b/>
        <sz val="12"/>
        <rFont val="Calibri"/>
        <family val="2"/>
      </rPr>
      <t>Gestion de la réaction à l’événement</t>
    </r>
  </si>
  <si>
    <r>
      <rPr>
        <sz val="12"/>
        <rFont val="Calibri"/>
        <family val="2"/>
      </rPr>
      <t>La gestion de la réaction à l’événement fait appel à toutes les stratégies et actions destinées à aider les pays à faire face à des situations d’urgence de santé publique soudaines et majeures. Les événements de santé publique permettent de voir si une organisation est apte à prendre des décisions opportunes, appropriées et prudentes fondées sur une évaluation adéquate de la situation et sur les meilleures connaissances disponibles. La gestion de la réaction à l’événement a pour but de limiter les conséquences négatives des événements de santé publique et de revenir à la situation normale. Il incombe aux planificateurs de la santé publique d’instaurer un système fonctionnel de coopération aux niveaux régional, national et international. On exige beaucoup de la communication mutuelle, de l’échange d’informations et de la prise de décisions transparentes. Les références juridiques afférentes à ces activités sont exposées dans la législation nationale, dans la décision (UE) 1082/2013 relative aux menaces transfrontières sur la santé et dans le RSI.</t>
    </r>
  </si>
  <si>
    <r>
      <rPr>
        <b/>
        <sz val="12"/>
        <color rgb="FFFFFFFF"/>
        <rFont val="Calibri"/>
        <family val="2"/>
      </rPr>
      <t>Post-événement</t>
    </r>
  </si>
  <si>
    <r>
      <rPr>
        <b/>
        <sz val="12"/>
        <color rgb="FFFFFFFF"/>
        <rFont val="Calibri"/>
        <family val="2"/>
      </rPr>
      <t>Examen post-événement</t>
    </r>
  </si>
  <si>
    <r>
      <rPr>
        <sz val="12"/>
        <color rgb="FFFFFFFF"/>
        <rFont val="Calibri"/>
        <family val="2"/>
      </rPr>
      <t>Il est important de réaliser un examen post-événement à la suite d’une urgence de santé publique. L’évaluation de l’événement offre la possibilité d’apprécier le degré de préparation d’un pays ou d’une région et contribue à identifier les lacunes éventuelles ainsi que les aspects à améliorer.</t>
    </r>
  </si>
  <si>
    <r>
      <rPr>
        <b/>
        <sz val="12"/>
        <color rgb="FFFFFFFF"/>
        <rFont val="Calibri"/>
        <family val="2"/>
      </rPr>
      <t>Application des enseignements tirés</t>
    </r>
  </si>
  <si>
    <r>
      <rPr>
        <sz val="12"/>
        <color rgb="FFFFFFFF"/>
        <rFont val="Calibri"/>
        <family val="2"/>
      </rPr>
      <t>Après avoir évalué les points forts et les faiblesses du système de la PHEP durant une évaluation post-événement, ces conclusions doivent être transformées en actions, ce que l’on appelle aussi l’application des enseignements tirés.</t>
    </r>
  </si>
  <si>
    <r>
      <rPr>
        <b/>
        <sz val="18"/>
        <rFont val="Calibri"/>
        <family val="2"/>
      </rPr>
      <t>Préparations et gouvernance pré-événement</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</si>
  <si>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</si>
  <si>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</si>
  <si>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</si>
  <si>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</si>
  <si>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</si>
  <si>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</si>
  <si>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</si>
  <si>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La préparation aux situations d’urgence est intégrée dans les stratégies sanitaires nationales, le financement et les plans.</t>
    </r>
  </si>
  <si>
    <r>
      <rPr>
        <sz val="11"/>
        <color theme="1" tint="0.34998626667073579"/>
        <rFont val="Calibri"/>
        <family val="2"/>
      </rPr>
      <t>G.1
R.1</t>
    </r>
  </si>
  <si>
    <r>
      <rPr>
        <sz val="11"/>
        <color rgb="FF000000"/>
        <rFont val="Calibri"/>
        <family val="2"/>
      </rPr>
      <t>Les politiques et lois relatives à la gestion des risques en situation d’urgence multisectorielle incluent les menaces pour la santé publique.</t>
    </r>
  </si>
  <si>
    <r>
      <rPr>
        <sz val="11"/>
        <color theme="1" tint="0.34998626667073579"/>
        <rFont val="Calibri"/>
        <family val="2"/>
      </rPr>
      <t>G.1</t>
    </r>
  </si>
  <si>
    <r>
      <rPr>
        <sz val="11"/>
        <color rgb="FF000000"/>
        <rFont val="Calibri"/>
        <family val="2"/>
      </rPr>
      <t>Un plan national de préparation aux urgences de santé publique est mis en place, tenu à jour ou approuvé par un organisme national compétent par exemple.</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</si>
  <si>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</si>
  <si>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</si>
  <si>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</si>
  <si>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Le plan national de préparation aux urgences de santé publique est mis en œuvre.</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</si>
  <si>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</si>
  <si>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</si>
  <si>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</si>
  <si>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Les plans de préparation sont flexibles et facilement adaptables.</t>
    </r>
  </si>
  <si>
    <r>
      <rPr>
        <sz val="11"/>
        <color theme="1" tint="0.34998626667073579"/>
        <rFont val="Calibri"/>
        <family val="2"/>
      </rPr>
      <t>G.2</t>
    </r>
  </si>
  <si>
    <r>
      <rPr>
        <sz val="11"/>
        <color rgb="FF000000"/>
        <rFont val="Calibri"/>
        <family val="2"/>
      </rPr>
      <t>3.3</t>
    </r>
  </si>
  <si>
    <r>
      <rPr>
        <sz val="11"/>
        <color rgb="FF000000"/>
        <rFont val="Calibri"/>
        <family val="2"/>
      </rPr>
      <t>La planification de la préparation inclut la préparation de la communauté à faire face aux incidents de santé publique, à résister à ces incidents et à récupérer de ces derniers.</t>
    </r>
  </si>
  <si>
    <r>
      <rPr>
        <sz val="11"/>
        <color theme="1" tint="0.34998626667073579"/>
        <rFont val="Calibri"/>
        <family val="2"/>
      </rPr>
      <t>G.2</t>
    </r>
  </si>
  <si>
    <r>
      <rPr>
        <sz val="11"/>
        <color rgb="FF000000"/>
        <rFont val="Calibri"/>
        <family val="2"/>
      </rPr>
      <t>La planification de la préparation inclut une auto-évaluation, qui suppose une identification des lacunes et des éventuelles solutions, la capacité en ressources humaines et les parties prenantes nationales pertinentes.</t>
    </r>
  </si>
  <si>
    <r>
      <rPr>
        <sz val="11"/>
        <color theme="1" tint="0.34998626667073579"/>
        <rFont val="Calibri"/>
        <family val="2"/>
      </rPr>
      <t>C.1</t>
    </r>
  </si>
  <si>
    <r>
      <rPr>
        <sz val="11"/>
        <color rgb="FF000000"/>
        <rFont val="Calibri"/>
        <family val="2"/>
      </rPr>
      <t>4.1</t>
    </r>
  </si>
  <si>
    <r>
      <rPr>
        <sz val="11"/>
        <color rgb="FF000000"/>
        <rFont val="Calibri"/>
        <family val="2"/>
      </rPr>
      <t xml:space="preserve">Cette auto-évaluation est intégrée au mécanisme de planification, financement et de stratégie existant. </t>
    </r>
  </si>
  <si>
    <r>
      <rPr>
        <sz val="11"/>
        <color theme="1" tint="0.34998626667073579"/>
        <rFont val="Calibri"/>
        <family val="2"/>
      </rPr>
      <t>C.1</t>
    </r>
  </si>
  <si>
    <r>
      <rPr>
        <sz val="11"/>
        <color rgb="FF000000"/>
        <rFont val="Calibri"/>
        <family val="2"/>
      </rPr>
      <t>La planification de la préparation inclut une évaluation et un renforcement des capacités existantes (structures/services, équipement du personnel, plans écrits pour la préparation, procédures opératoires standard).</t>
    </r>
  </si>
  <si>
    <r>
      <rPr>
        <sz val="11"/>
        <color theme="1" tint="0.34998626667073579"/>
        <rFont val="Calibri"/>
        <family val="2"/>
      </rPr>
      <t>C.1-6</t>
    </r>
  </si>
  <si>
    <r>
      <rPr>
        <sz val="11"/>
        <color rgb="FF000000"/>
        <rFont val="Calibri"/>
        <family val="2"/>
      </rPr>
      <t>5.1</t>
    </r>
  </si>
  <si>
    <r>
      <rPr>
        <sz val="11"/>
        <color rgb="FF000000"/>
        <rFont val="Calibri"/>
        <family val="2"/>
      </rPr>
      <t>Les plans de préparation incluent une stratégie de renforcement des capacités.</t>
    </r>
  </si>
  <si>
    <r>
      <rPr>
        <sz val="11"/>
        <color theme="1" tint="0.34998626667073579"/>
        <rFont val="Calibri"/>
        <family val="2"/>
      </rPr>
      <t>C.1-6</t>
    </r>
  </si>
  <si>
    <r>
      <rPr>
        <sz val="11"/>
        <color rgb="FF000000"/>
        <rFont val="Calibri"/>
        <family val="2"/>
      </rPr>
      <t>5.2</t>
    </r>
  </si>
  <si>
    <r>
      <rPr>
        <sz val="11"/>
        <color rgb="FF000000"/>
        <rFont val="Calibri"/>
        <family val="2"/>
      </rPr>
      <t>Le système de préparation et de réaction pour les urgences de santé publique (ce qui inclut les maladies contagieuses) satisfait aux meilleures pratiques de l’UE.</t>
    </r>
  </si>
  <si>
    <r>
      <rPr>
        <sz val="11"/>
        <color theme="1" tint="0.34998626667073579"/>
        <rFont val="Calibri"/>
        <family val="2"/>
      </rPr>
      <t>C.6</t>
    </r>
  </si>
  <si>
    <r>
      <rPr>
        <sz val="11"/>
        <color rgb="FF000000"/>
        <rFont val="Calibri"/>
        <family val="2"/>
      </rPr>
      <t>5.3</t>
    </r>
  </si>
  <si>
    <r>
      <rPr>
        <sz val="11"/>
        <color rgb="FF000000"/>
        <rFont val="Calibri"/>
        <family val="2"/>
      </rPr>
      <t>Les plans de lutte contre les pandémies sont cohérents avec les lignes directrices internationales disponibles (par ex., de l’OMS et de l’UE).</t>
    </r>
  </si>
  <si>
    <r>
      <rPr>
        <sz val="11"/>
        <color theme="1" tint="0.34998626667073579"/>
        <rFont val="Calibri"/>
        <family val="2"/>
      </rPr>
      <t>G.2</t>
    </r>
  </si>
  <si>
    <r>
      <rPr>
        <sz val="11"/>
        <color rgb="FF000000"/>
        <rFont val="Calibri"/>
        <family val="2"/>
      </rPr>
      <t>La planification de la préparation inclut des contre-mesures médicales appropriées visant à protéger la santé de la population des États membres.</t>
    </r>
  </si>
  <si>
    <r>
      <rPr>
        <sz val="11"/>
        <color theme="1" tint="0.34998626667073579"/>
        <rFont val="Calibri"/>
        <family val="2"/>
      </rPr>
      <t>G.5</t>
    </r>
  </si>
  <si>
    <r>
      <rPr>
        <sz val="11"/>
        <color rgb="FF000000"/>
        <rFont val="Calibri"/>
        <family val="2"/>
      </rPr>
      <t>6.1</t>
    </r>
  </si>
  <si>
    <r>
      <rPr>
        <sz val="11"/>
        <color rgb="FF000000"/>
        <rFont val="Calibri"/>
        <family val="2"/>
      </rPr>
      <t>La planification de la préparation inclut l’identification des fournisseurs de contre-mesures médicales, ce qui tient compte de la capacité de fourniture et du délai de fourniture.</t>
    </r>
  </si>
  <si>
    <r>
      <rPr>
        <sz val="11"/>
        <color theme="1" tint="0.34998626667073579"/>
        <rFont val="Calibri"/>
        <family val="2"/>
      </rPr>
      <t>G.5</t>
    </r>
  </si>
  <si>
    <r>
      <rPr>
        <sz val="11"/>
        <color rgb="FF000000"/>
        <rFont val="Calibri"/>
        <family val="2"/>
      </rPr>
      <t>La planification de la préparation garantit une collaboration intersectorielle ainsi que des rôles et responsabilités clairement définis pour l’ensemble des parties prenantes.</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</si>
  <si>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</si>
  <si>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</si>
  <si>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</si>
  <si>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Un système global dans le domaine de la sécurité et de la sûreté biologiques du gouvernement (c.-à-d. des réseaux formels et informels) est en place pour les installations humaines, animales et agricoles.</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</si>
  <si>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</si>
  <si>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</si>
  <si>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</si>
  <si>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La coordination, la commande et le contrôle multisectoriels et pluripartites sont basés sur une infrastructure établie.</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</si>
  <si>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</si>
  <si>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</si>
  <si>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La coordination, la commande et le contrôle multisectoriels et pluripartites sont continuellement renforcés au cours du processus de planification.
</t>
    </r>
  </si>
  <si>
    <r>
      <rPr>
        <sz val="11"/>
        <color theme="1" tint="0.34998626667073579"/>
        <rFont val="Calibri"/>
        <family val="2"/>
      </rPr>
      <t xml:space="preserve">G.3 </t>
    </r>
  </si>
  <si>
    <r>
      <rPr>
        <sz val="11"/>
        <color rgb="FF000000"/>
        <rFont val="Calibri"/>
        <family val="2"/>
      </rPr>
      <t>7.4</t>
    </r>
  </si>
  <si>
    <r>
      <rPr>
        <sz val="11"/>
        <color rgb="FF000000"/>
        <rFont val="Calibri"/>
        <family val="2"/>
      </rPr>
      <t>La planification de la préparation inclut la capacité à soutenir des opérations aux niveaux de réaction intermédiaire et communautaire/primaire lors d’une urgence de santé publique.</t>
    </r>
  </si>
  <si>
    <r>
      <rPr>
        <sz val="11"/>
        <color theme="1" tint="0.34998626667073579"/>
        <rFont val="Calibri"/>
        <family val="2"/>
      </rPr>
      <t xml:space="preserve">G.3 </t>
    </r>
  </si>
  <si>
    <r>
      <rPr>
        <sz val="11"/>
        <color rgb="FF000000"/>
        <rFont val="Calibri"/>
        <family val="2"/>
      </rPr>
      <t>Les risques et ressources prioritaires en matière de santé publique sont cartographiés et utilisés.</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</si>
  <si>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</si>
  <si>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</si>
  <si>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</si>
  <si>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La promotion du bon usage des antimicrobiens (ensemble de stratégies coordonnées pour améliorer l’utilisation des antimicrobiens) est mise en œuvre.</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</si>
  <si>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</si>
  <si>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</si>
  <si>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</si>
  <si>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La préparation inclut: la capacité de prévention, de détection et de gestion des épidémies, lors des arrivées massives et soudaines de migrants. </t>
    </r>
  </si>
  <si>
    <r>
      <rPr>
        <sz val="11"/>
        <color theme="1" tint="0.34998626667073579"/>
        <rFont val="Calibri"/>
        <family val="2"/>
      </rPr>
      <t>G.2</t>
    </r>
  </si>
  <si>
    <r>
      <rPr>
        <sz val="11"/>
        <color rgb="FF000000"/>
        <rFont val="Calibri"/>
        <family val="2"/>
      </rPr>
      <t>Un cadre national spécifique est en place pour les principales menaces (telles que la grippe pandémique) dans tous les secteurs.</t>
    </r>
  </si>
  <si>
    <r>
      <rPr>
        <sz val="11"/>
        <color theme="1" tint="0.34998626667073579"/>
        <rFont val="Calibri"/>
        <family val="2"/>
      </rPr>
      <t>G.2</t>
    </r>
  </si>
  <si>
    <r>
      <rPr>
        <sz val="11"/>
        <color rgb="FF000000"/>
        <rFont val="Calibri"/>
        <family val="2"/>
      </rPr>
      <t>9.1</t>
    </r>
  </si>
  <si>
    <r>
      <rPr>
        <sz val="11"/>
        <color rgb="FF000000"/>
        <rFont val="Calibri"/>
        <family val="2"/>
      </rPr>
      <t>Des plans de préparation pour des événements de risques biologiques sont en place, élaborés conjointement par des secteurs de la santé publique et non sanitaires, tels que la protection civile, le contrôle aux frontières et les douanes.</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</si>
  <si>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</si>
  <si>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</si>
  <si>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</si>
  <si>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En ce qui concerne la préparation aux pandémies, une planification et une coordination intergouvernementales restent cruciales et sont dirigées par le ministère de la santé.</t>
    </r>
  </si>
  <si>
    <r>
      <rPr>
        <sz val="11"/>
        <color theme="1" tint="0.34998626667073579"/>
        <rFont val="Calibri"/>
        <family val="2"/>
      </rPr>
      <t>G.2</t>
    </r>
  </si>
  <si>
    <r>
      <rPr>
        <sz val="11"/>
        <color rgb="FF000000"/>
        <rFont val="Calibri"/>
        <family val="2"/>
      </rPr>
      <t xml:space="preserve">La préparation est établie au sein de réseaux nationaux et régionaux. </t>
    </r>
  </si>
  <si>
    <r>
      <rPr>
        <sz val="11"/>
        <color theme="1" tint="0.34998626667073579"/>
        <rFont val="Calibri"/>
        <family val="2"/>
      </rPr>
      <t xml:space="preserve">G.3 </t>
    </r>
  </si>
  <si>
    <r>
      <rPr>
        <sz val="11"/>
        <color rgb="FF000000"/>
        <rFont val="Calibri"/>
        <family val="2"/>
      </rPr>
      <t>Une collaboration entre pays est en place afin de maintenir des niveaux de préparation élevés.</t>
    </r>
  </si>
  <si>
    <r>
      <rPr>
        <sz val="11"/>
        <color rgb="FF000000"/>
        <rFont val="Calibri"/>
        <family val="2"/>
      </rPr>
      <t>Les fonctions et opérations des points focaux du RSI sont en place, comme définies par le RSI (2005).</t>
    </r>
  </si>
  <si>
    <r>
      <rPr>
        <sz val="11"/>
        <color theme="1" tint="0.34998626667073579"/>
        <rFont val="Calibri"/>
        <family val="2"/>
      </rPr>
      <t>D.3.2</t>
    </r>
  </si>
  <si>
    <r>
      <rPr>
        <sz val="11"/>
        <color rgb="FF000000"/>
        <rFont val="Calibri"/>
        <family val="2"/>
      </rPr>
      <t>Des politiques et procédures de communication pour élaborer, coordonner et diffuser des informations liées à une question de santé publique sont établies.</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</si>
  <si>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</si>
  <si>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</si>
  <si>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</si>
  <si>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Une stratégie de communication assure une communication opportune et efficace avant et pendant un événement.</t>
    </r>
  </si>
  <si>
    <r>
      <rPr>
        <sz val="11"/>
        <color theme="1" tint="0.34998626667073579"/>
        <rFont val="Calibri"/>
        <family val="2"/>
      </rPr>
      <t>C.5</t>
    </r>
  </si>
  <si>
    <r>
      <rPr>
        <sz val="11"/>
        <color rgb="FF000000"/>
        <rFont val="Calibri"/>
        <family val="2"/>
      </rPr>
      <t>13.2</t>
    </r>
  </si>
  <si>
    <r>
      <rPr>
        <sz val="11"/>
        <color rgb="FF000000"/>
        <rFont val="Calibri"/>
        <family val="2"/>
      </rPr>
      <t>La stratégie de communication comporte une approche graduelle.</t>
    </r>
  </si>
  <si>
    <r>
      <rPr>
        <sz val="11"/>
        <color theme="1" tint="0.34998626667073579"/>
        <rFont val="Calibri"/>
        <family val="2"/>
      </rPr>
      <t>C.5</t>
    </r>
  </si>
  <si>
    <r>
      <rPr>
        <sz val="11"/>
        <color rgb="FF000000"/>
        <rFont val="Calibri"/>
        <family val="2"/>
      </rPr>
      <t>13.3</t>
    </r>
  </si>
  <si>
    <r>
      <rPr>
        <sz val="11"/>
        <color rgb="FF000000"/>
        <rFont val="Calibri"/>
        <family val="2"/>
      </rPr>
      <t>Les plans de communication d’urgence restent souples et mis à jour selon les besoins.</t>
    </r>
  </si>
  <si>
    <r>
      <rPr>
        <sz val="11"/>
        <color theme="1" tint="0.34998626667073579"/>
        <rFont val="Calibri"/>
        <family val="2"/>
      </rPr>
      <t>C.5</t>
    </r>
  </si>
  <si>
    <r>
      <rPr>
        <sz val="11"/>
        <color rgb="FF000000"/>
        <rFont val="Calibri"/>
        <family val="2"/>
      </rPr>
      <t>13.4</t>
    </r>
  </si>
  <si>
    <r>
      <rPr>
        <sz val="11"/>
        <color rgb="FF000000"/>
        <rFont val="Calibri"/>
        <family val="2"/>
      </rPr>
      <t>Les plans de communication d’urgence sont pragmatiques et simples à mettre en œuvre.</t>
    </r>
  </si>
  <si>
    <r>
      <rPr>
        <sz val="11"/>
        <color theme="1" tint="0.34998626667073579"/>
        <rFont val="Calibri"/>
        <family val="2"/>
      </rPr>
      <t>C.5</t>
    </r>
  </si>
  <si>
    <r>
      <rPr>
        <sz val="11"/>
        <color rgb="FF000000"/>
        <rFont val="Calibri"/>
        <family val="2"/>
      </rPr>
      <t>13.5</t>
    </r>
  </si>
  <si>
    <r>
      <rPr>
        <sz val="11"/>
        <color rgb="FF000000"/>
        <rFont val="Calibri"/>
        <family val="2"/>
      </rPr>
      <t>Les plans de communication d’urgence sont testés.</t>
    </r>
  </si>
  <si>
    <r>
      <rPr>
        <sz val="11"/>
        <color theme="1" tint="0.34998626667073579"/>
        <rFont val="Calibri"/>
        <family val="2"/>
      </rPr>
      <t>C.5</t>
    </r>
  </si>
  <si>
    <r>
      <rPr>
        <sz val="11"/>
        <color rgb="FF000000"/>
        <rFont val="Calibri"/>
        <family val="2"/>
      </rPr>
      <t>13.6</t>
    </r>
  </si>
  <si>
    <r>
      <rPr>
        <sz val="11"/>
        <color rgb="FF000000"/>
        <rFont val="Calibri"/>
        <family val="2"/>
      </rPr>
      <t>Les plans de communication d’urgence couvrent la possibilité que certains événements fassent l’objet d’une attention accrue des médias.</t>
    </r>
  </si>
  <si>
    <r>
      <rPr>
        <sz val="11"/>
        <color theme="1" tint="0.34998626667073579"/>
        <rFont val="Calibri"/>
        <family val="2"/>
      </rPr>
      <t>C.5</t>
    </r>
  </si>
  <si>
    <r>
      <rPr>
        <sz val="11"/>
        <color rgb="FF000000"/>
        <rFont val="Calibri"/>
        <family val="2"/>
      </rPr>
      <t>13.7</t>
    </r>
  </si>
  <si>
    <r>
      <rPr>
        <sz val="11"/>
        <color rgb="FF000000"/>
        <rFont val="Calibri"/>
        <family val="2"/>
      </rPr>
      <t>Les plans de communication d’urgence couvrent la possibilité que certains événements puissent susciter une plus grande demande d’informations de la part du public.</t>
    </r>
  </si>
  <si>
    <r>
      <rPr>
        <sz val="11"/>
        <color theme="1" tint="0.34998626667073579"/>
        <rFont val="Calibri"/>
        <family val="2"/>
      </rPr>
      <t>C.5</t>
    </r>
  </si>
  <si>
    <r>
      <rPr>
        <sz val="11"/>
        <color rgb="FF000000"/>
        <rFont val="Calibri"/>
        <family val="2"/>
      </rPr>
      <t>13.8</t>
    </r>
  </si>
  <si>
    <r>
      <rPr>
        <sz val="11"/>
        <color rgb="FF000000"/>
        <rFont val="Calibri"/>
        <family val="2"/>
      </rPr>
      <t>Des canaux multiples de communication des risques (par ex. site web, courrier électronique, lignes téléphoniques spécifiques) sont mis en place.</t>
    </r>
  </si>
  <si>
    <r>
      <rPr>
        <sz val="11"/>
        <color theme="1" tint="0.34998626667073579"/>
        <rFont val="Calibri"/>
        <family val="2"/>
      </rPr>
      <t>C.5</t>
    </r>
  </si>
  <si>
    <r>
      <rPr>
        <sz val="11"/>
        <color rgb="FF000000"/>
        <rFont val="Calibri"/>
        <family val="2"/>
      </rPr>
      <t>13.9</t>
    </r>
  </si>
  <si>
    <r>
      <rPr>
        <sz val="11"/>
        <color rgb="FF000000"/>
        <rFont val="Calibri"/>
        <family val="2"/>
      </rPr>
      <t>Des informations et orientations rapides concernant un événement sont communiquées aux professionnels de la santé et autres, afin qu’ils puissent répondre au public de façon appropriée.</t>
    </r>
  </si>
  <si>
    <r>
      <rPr>
        <sz val="11"/>
        <color theme="1" tint="0.34998626667073579"/>
        <rFont val="Calibri"/>
        <family val="2"/>
      </rPr>
      <t>C.5</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</si>
  <si>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</si>
  <si>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</si>
  <si>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</si>
  <si>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</si>
  <si>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</si>
  <si>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</si>
  <si>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</si>
  <si>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</si>
  <si>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</si>
  <si>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</si>
  <si>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rFont val="Calibri"/>
        <family val="2"/>
      </rPr>
      <t>Ressources: formation de la main-d’œuvre</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</si>
  <si>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</si>
  <si>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</si>
  <si>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</si>
  <si>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</si>
  <si>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</si>
  <si>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</si>
  <si>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</si>
  <si>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Les compétences et capacités du personnel de santé publique sont suffisantes pour assurer la surveillance de la santé publique et la réaction à tous les niveaux du système de santé.</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</si>
  <si>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</si>
  <si>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</si>
  <si>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Des ressources humaines sont disponibles pour la mise en œuvre des principales capacités du RSI.
</t>
    </r>
  </si>
  <si>
    <r>
      <rPr>
        <sz val="11"/>
        <color theme="1" tint="0.34998626667073579"/>
        <rFont val="Calibri"/>
        <family val="2"/>
      </rPr>
      <t>R.2</t>
    </r>
  </si>
  <si>
    <r>
      <rPr>
        <sz val="11"/>
        <color theme="1" tint="0.34998626667073579"/>
        <rFont val="Calibri"/>
        <family val="2"/>
      </rPr>
      <t>D.4.1</t>
    </r>
  </si>
  <si>
    <r>
      <rPr>
        <sz val="11"/>
        <color rgb="FF000000"/>
        <rFont val="Calibri"/>
        <family val="2"/>
      </rPr>
      <t>La disponibilité d’un personnel de santé publique compétent pour un continuum de services de santé est assurée.</t>
    </r>
  </si>
  <si>
    <r>
      <rPr>
        <sz val="11"/>
        <color theme="1" tint="0.34998626667073579"/>
        <rFont val="Calibri"/>
        <family val="2"/>
      </rPr>
      <t>R.2</t>
    </r>
  </si>
  <si>
    <r>
      <rPr>
        <sz val="11"/>
        <color rgb="FF000000"/>
        <rFont val="Calibri"/>
        <family val="2"/>
      </rPr>
      <t>L’éducation, la formation et les exercices sont soutenus au niveau stratégique et opérationnel d’une organisation.</t>
    </r>
  </si>
  <si>
    <r>
      <rPr>
        <sz val="11"/>
        <color theme="1" tint="0.34998626667073579"/>
        <rFont val="Calibri"/>
        <family val="2"/>
      </rPr>
      <t>R.2</t>
    </r>
  </si>
  <si>
    <r>
      <rPr>
        <sz val="11"/>
        <color rgb="FF000000"/>
        <rFont val="Calibri"/>
        <family val="2"/>
      </rPr>
      <t>4.1</t>
    </r>
  </si>
  <si>
    <r>
      <rPr>
        <sz val="11"/>
        <color rgb="FF000000"/>
        <rFont val="Calibri"/>
        <family val="2"/>
      </rPr>
      <t>L’éducation, la formation et les exercices font partie des activités de planification de la préparation d’une organisation.</t>
    </r>
  </si>
  <si>
    <r>
      <rPr>
        <sz val="11"/>
        <color theme="1" tint="0.34998626667073579"/>
        <rFont val="Calibri"/>
        <family val="2"/>
      </rPr>
      <t>R.2</t>
    </r>
  </si>
  <si>
    <r>
      <rPr>
        <sz val="11"/>
        <color rgb="FF000000"/>
        <rFont val="Calibri"/>
        <family val="2"/>
      </rPr>
      <t>Le niveau de préparation est évalué au moyen d’exercices de simulation.</t>
    </r>
  </si>
  <si>
    <r>
      <rPr>
        <sz val="11"/>
        <color rgb="FF000000"/>
        <rFont val="Calibri"/>
        <family val="2"/>
      </rPr>
      <t>5.1</t>
    </r>
  </si>
  <si>
    <r>
      <rPr>
        <sz val="11"/>
        <color rgb="FF000000"/>
        <rFont val="Calibri"/>
        <family val="2"/>
      </rPr>
      <t>Des organisations partenaires pertinentes sont impliquées dans des exercices visant à améliorer la compréhension des plans de réaction mutuels.</t>
    </r>
  </si>
  <si>
    <r>
      <rPr>
        <sz val="11"/>
        <color theme="1" tint="0.34998626667073579"/>
        <rFont val="Calibri"/>
        <family val="2"/>
      </rPr>
      <t>R.2</t>
    </r>
  </si>
  <si>
    <r>
      <rPr>
        <sz val="11"/>
        <color rgb="FF000000"/>
        <rFont val="Calibri"/>
        <family val="2"/>
      </rPr>
      <t>La formation, les exercices et les examens d’incidents sont utilisés pour comprendre et améliorer les procédures de gestion des risques et renforcer les capacités.</t>
    </r>
  </si>
  <si>
    <r>
      <rPr>
        <sz val="11"/>
        <color theme="1" tint="0.34998626667073579"/>
        <rFont val="Calibri"/>
        <family val="2"/>
      </rPr>
      <t>R.2</t>
    </r>
  </si>
  <si>
    <r>
      <rPr>
        <sz val="11"/>
        <color rgb="FF000000"/>
        <rFont val="Calibri"/>
        <family val="2"/>
      </rPr>
      <t>6.1</t>
    </r>
  </si>
  <si>
    <r>
      <rPr>
        <sz val="11"/>
        <color rgb="FF000000"/>
        <rFont val="Calibri"/>
        <family val="2"/>
      </rPr>
      <t>Les exercices sont basés sur un scénario et adaptés au cadre (par ex. local, régional, national et international).</t>
    </r>
  </si>
  <si>
    <r>
      <rPr>
        <sz val="11"/>
        <color theme="1" tint="0.34998626667073579"/>
        <rFont val="Calibri"/>
        <family val="2"/>
      </rPr>
      <t>R.2</t>
    </r>
  </si>
  <si>
    <r>
      <rPr>
        <sz val="11"/>
        <color rgb="FF000000"/>
        <rFont val="Calibri"/>
        <family val="2"/>
      </rPr>
      <t>6.2</t>
    </r>
  </si>
  <si>
    <r>
      <rPr>
        <sz val="11"/>
        <color rgb="FF000000"/>
        <rFont val="Calibri"/>
        <family val="2"/>
      </rPr>
      <t>Afin de réaliser avec succès un exercice de simulation, le groupe de planification reçoit un mandat clair et le pouvoir de planifier, mener et évaluer l’exercice.</t>
    </r>
  </si>
  <si>
    <r>
      <rPr>
        <sz val="11"/>
        <color theme="1" tint="0.34998626667073579"/>
        <rFont val="Calibri"/>
        <family val="2"/>
      </rPr>
      <t>R.2</t>
    </r>
  </si>
  <si>
    <r>
      <rPr>
        <sz val="11"/>
        <color rgb="FF000000"/>
        <rFont val="Calibri"/>
        <family val="2"/>
      </rPr>
      <t>6.3</t>
    </r>
  </si>
  <si>
    <r>
      <rPr>
        <sz val="11"/>
        <color rgb="FF000000"/>
        <rFont val="Calibri"/>
        <family val="2"/>
      </rPr>
      <t>Un exercice de simulation a pour objectif de recenser les domaines susceptibles d’être améliorés.</t>
    </r>
  </si>
  <si>
    <r>
      <rPr>
        <sz val="11"/>
        <color theme="1" tint="0.34998626667073579"/>
        <rFont val="Calibri"/>
        <family val="2"/>
      </rPr>
      <t>R.2</t>
    </r>
  </si>
  <si>
    <r>
      <rPr>
        <sz val="11"/>
        <color rgb="FF000000"/>
        <rFont val="Calibri"/>
        <family val="2"/>
      </rPr>
      <t>Des exercices sont menés afin de tester la fonctionnalité réelle des principales capacités du RSI.</t>
    </r>
  </si>
  <si>
    <r>
      <rPr>
        <sz val="11"/>
        <color theme="1" tint="0.34998626667073579"/>
        <rFont val="Calibri"/>
        <family val="2"/>
      </rPr>
      <t>R.2</t>
    </r>
  </si>
  <si>
    <r>
      <rPr>
        <sz val="11"/>
        <color rgb="FF000000"/>
        <rFont val="Calibri"/>
        <family val="2"/>
      </rPr>
      <t xml:space="preserve">Les buts et objectifs initiaux de l’éducation, de la formation et des exercices de simulation sont évalués et les enseignements tirés sont documentés dans un rapport.
</t>
    </r>
  </si>
  <si>
    <r>
      <rPr>
        <sz val="11"/>
        <color theme="1" tint="0.34998626667073579"/>
        <rFont val="Calibri"/>
        <family val="2"/>
      </rPr>
      <t>R.2</t>
    </r>
  </si>
  <si>
    <r>
      <rPr>
        <b/>
        <sz val="11"/>
        <color rgb="FF000000"/>
        <rFont val="Calibri"/>
        <family val="2"/>
      </rPr>
      <t>EIR</t>
    </r>
  </si>
  <si>
    <r>
      <rPr>
        <b/>
        <sz val="11"/>
        <color rgb="FF000000"/>
        <rFont val="Calibri"/>
        <family val="2"/>
      </rPr>
      <t>ECI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</si>
  <si>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</si>
  <si>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</si>
  <si>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</si>
  <si>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</si>
  <si>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</si>
  <si>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</si>
  <si>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</si>
  <si>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</si>
  <si>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</si>
  <si>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Renforcement des capacités: Surveillance</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</si>
  <si>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</si>
  <si>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</si>
  <si>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</si>
  <si>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</si>
  <si>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</si>
  <si>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</si>
  <si>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</si>
  <si>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 xml:space="preserve"> </t>
    </r>
  </si>
  <si>
    <r>
      <rPr>
        <sz val="11"/>
        <color rgb="FF000000"/>
        <rFont val="Calibri"/>
        <family val="2"/>
      </rPr>
      <t>Un système de surveillance fondé sur les indicateurs est en place.</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</si>
  <si>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</si>
  <si>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</si>
  <si>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</si>
  <si>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Ces indicateurs sont définis dans des protocoles afin de permettre un suivi opportun.</t>
    </r>
  </si>
  <si>
    <r>
      <rPr>
        <sz val="11"/>
        <color theme="1" tint="0.34998626667073579"/>
        <rFont val="Calibri"/>
        <family val="2"/>
      </rPr>
      <t>C.2</t>
    </r>
  </si>
  <si>
    <r>
      <rPr>
        <sz val="11"/>
        <color rgb="FF000000"/>
        <rFont val="Calibri"/>
        <family val="2"/>
      </rPr>
      <t>Un système de données épidémiologiques est en place.</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</si>
  <si>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</si>
  <si>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</si>
  <si>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</si>
  <si>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Les événements relatifs aux questions de santé publique sont définis dans des protocoles afin de permettre un suivi opportun.</t>
    </r>
  </si>
  <si>
    <r>
      <rPr>
        <sz val="11"/>
        <color theme="1" tint="0.34998626667073579"/>
        <rFont val="Calibri"/>
        <family val="2"/>
      </rPr>
      <t>C.2</t>
    </r>
  </si>
  <si>
    <r>
      <rPr>
        <sz val="11"/>
        <color rgb="FF000000"/>
        <rFont val="Calibri"/>
        <family val="2"/>
      </rPr>
      <t>2.3</t>
    </r>
  </si>
  <si>
    <r>
      <rPr>
        <sz val="11"/>
        <color rgb="FF000000"/>
        <rFont val="Calibri"/>
        <family val="2"/>
      </rPr>
      <t>Le système de surveillance fournit des rapports en temps réel sur les données de surveillance.</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</si>
  <si>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</si>
  <si>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</si>
  <si>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</si>
  <si>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Le système de surveillance est sensible et souple, afin de détecter les premiers cas ou événements.</t>
    </r>
  </si>
  <si>
    <r>
      <rPr>
        <sz val="11"/>
        <color theme="1" tint="0.34998626667073579"/>
        <rFont val="Calibri"/>
        <family val="2"/>
      </rPr>
      <t>C.2</t>
    </r>
  </si>
  <si>
    <r>
      <rPr>
        <sz val="11"/>
        <color rgb="FF000000"/>
        <rFont val="Calibri"/>
        <family val="2"/>
      </rPr>
      <t>2.5</t>
    </r>
  </si>
  <si>
    <r>
      <rPr>
        <sz val="11"/>
        <color rgb="FF000000"/>
        <rFont val="Calibri"/>
        <family val="2"/>
      </rPr>
      <t xml:space="preserve">Le système de surveillance recueille des informations provenant d’un large éventail de ressources différentes et fiables. </t>
    </r>
  </si>
  <si>
    <r>
      <rPr>
        <sz val="11"/>
        <color theme="1" tint="0.34998626667073579"/>
        <rFont val="Calibri"/>
        <family val="2"/>
      </rPr>
      <t>C.2</t>
    </r>
  </si>
  <si>
    <r>
      <rPr>
        <sz val="11"/>
        <color rgb="FF000000"/>
        <rFont val="Calibri"/>
        <family val="2"/>
      </rPr>
      <t>2.6</t>
    </r>
  </si>
  <si>
    <r>
      <rPr>
        <sz val="11"/>
        <color rgb="FF000000"/>
        <rFont val="Calibri"/>
        <family val="2"/>
      </rPr>
      <t>Le réseau de surveillance inclut des informations provenant de systèmes de surveillance vétérinaires.</t>
    </r>
  </si>
  <si>
    <r>
      <rPr>
        <sz val="11"/>
        <color theme="1" tint="0.34998626667073579"/>
        <rFont val="Calibri"/>
        <family val="2"/>
      </rPr>
      <t>C.2</t>
    </r>
  </si>
  <si>
    <r>
      <rPr>
        <sz val="11"/>
        <color rgb="FF000000"/>
        <rFont val="Calibri"/>
        <family val="2"/>
      </rPr>
      <t>2.7</t>
    </r>
  </si>
  <si>
    <r>
      <rPr>
        <sz val="11"/>
        <color rgb="FF000000"/>
        <rFont val="Calibri"/>
        <family val="2"/>
      </rPr>
      <t>Le réseau de surveillance inclut des informations provenant de systèmes de surveillance épidémiologique.</t>
    </r>
  </si>
  <si>
    <r>
      <rPr>
        <sz val="11"/>
        <color theme="1" tint="0.34998626667073579"/>
        <rFont val="Calibri"/>
        <family val="2"/>
      </rPr>
      <t>C.2</t>
    </r>
  </si>
  <si>
    <r>
      <rPr>
        <sz val="11"/>
        <color rgb="FF000000"/>
        <rFont val="Calibri"/>
        <family val="2"/>
      </rPr>
      <t>2.8</t>
    </r>
  </si>
  <si>
    <r>
      <rPr>
        <sz val="11"/>
        <color rgb="FF000000"/>
        <rFont val="Calibri"/>
        <family val="2"/>
      </rPr>
      <t>Le réseau de surveillance inclut des informations provenant de systèmes de surveillance environnementale.</t>
    </r>
  </si>
  <si>
    <r>
      <rPr>
        <sz val="11"/>
        <color theme="1" tint="0.34998626667073579"/>
        <rFont val="Calibri"/>
        <family val="2"/>
      </rPr>
      <t>C.2</t>
    </r>
  </si>
  <si>
    <r>
      <rPr>
        <sz val="11"/>
        <color rgb="FF000000"/>
        <rFont val="Calibri"/>
        <family val="2"/>
      </rPr>
      <t>2.9</t>
    </r>
  </si>
  <si>
    <r>
      <rPr>
        <sz val="11"/>
        <color rgb="FF000000"/>
        <rFont val="Calibri"/>
        <family val="2"/>
      </rPr>
      <t>Le réseau de surveillance inclut des informations provenant de systèmes de surveillance météorologique.</t>
    </r>
  </si>
  <si>
    <r>
      <rPr>
        <sz val="11"/>
        <color theme="1" tint="0.34998626667073579"/>
        <rFont val="Calibri"/>
        <family val="2"/>
      </rPr>
      <t>C.2</t>
    </r>
  </si>
  <si>
    <r>
      <rPr>
        <sz val="11"/>
        <color rgb="FF000000"/>
        <rFont val="Calibri"/>
        <family val="2"/>
      </rPr>
      <t>2.10</t>
    </r>
  </si>
  <si>
    <r>
      <rPr>
        <sz val="11"/>
        <color rgb="FF000000"/>
        <rFont val="Calibri"/>
        <family val="2"/>
      </rPr>
      <t>Le réseau de surveillance inclut des informations provenant de systèmes de surveillance microbiologique.</t>
    </r>
  </si>
  <si>
    <r>
      <rPr>
        <sz val="11"/>
        <color theme="1" tint="0.34998626667073579"/>
        <rFont val="Calibri"/>
        <family val="2"/>
      </rPr>
      <t>C.2</t>
    </r>
  </si>
  <si>
    <r>
      <rPr>
        <sz val="11"/>
        <color rgb="FF000000"/>
        <rFont val="Calibri"/>
        <family val="2"/>
      </rPr>
      <t>Le système de surveillance génère un signal d’alerte précoce concernant un événement éventuel relatif à une question de santé publique.</t>
    </r>
  </si>
  <si>
    <r>
      <rPr>
        <sz val="11"/>
        <color theme="1" tint="0.34998626667073579"/>
        <rFont val="Calibri"/>
        <family val="2"/>
      </rPr>
      <t>C.2</t>
    </r>
  </si>
  <si>
    <r>
      <rPr>
        <sz val="11"/>
        <color rgb="FF000000"/>
        <rFont val="Calibri"/>
        <family val="2"/>
      </rPr>
      <t>Une participation aux réseaux de surveillance de l’UE est établie.</t>
    </r>
  </si>
  <si>
    <r>
      <rPr>
        <sz val="11"/>
        <color theme="1" tint="0.34998626667073579"/>
        <rFont val="Calibri"/>
        <family val="2"/>
      </rPr>
      <t>C.2</t>
    </r>
  </si>
  <si>
    <r>
      <rPr>
        <sz val="11"/>
        <color rgb="FF9BBB59" tint="-0.49989318521683401"/>
        <rFont val="Calibri"/>
        <family val="2"/>
      </rPr>
      <t>D.2.2</t>
    </r>
  </si>
  <si>
    <r>
      <rPr>
        <sz val="11"/>
        <color rgb="FF000000"/>
        <rFont val="Calibri"/>
        <family val="2"/>
      </rPr>
      <t>Le système de surveillance satisfait aux normes de l’UE et de l’OMS en ce qui concerne les données épidémiologiques relatives à toutes les maladies faisant l’objet d’une surveillance de l’UE, leurs définitions de cas et protocoles de rapport.</t>
    </r>
  </si>
  <si>
    <r>
      <rPr>
        <sz val="11"/>
        <color theme="1" tint="0.34998626667073579"/>
        <rFont val="Calibri"/>
        <family val="2"/>
      </rPr>
      <t>C.2</t>
    </r>
  </si>
  <si>
    <r>
      <rPr>
        <sz val="11"/>
        <color rgb="FF9BBB59" tint="-0.49989318521683401"/>
        <rFont val="Calibri"/>
        <family val="2"/>
      </rPr>
      <t>D.2.2</t>
    </r>
  </si>
  <si>
    <r>
      <rPr>
        <sz val="11"/>
        <color rgb="FF000000"/>
        <rFont val="Calibri"/>
        <family val="2"/>
      </rPr>
      <t>Les données de surveillance sont systématiquement et régulièrement communiquées aux secteurs et parties prenantes concernés.</t>
    </r>
  </si>
  <si>
    <r>
      <rPr>
        <sz val="11"/>
        <color theme="1" tint="0.34998626667073579"/>
        <rFont val="Calibri"/>
        <family val="2"/>
      </rPr>
      <t>C.2</t>
    </r>
  </si>
  <si>
    <r>
      <rPr>
        <sz val="11"/>
        <color rgb="FF000000"/>
        <rFont val="Calibri"/>
        <family val="2"/>
      </rPr>
      <t>6.1</t>
    </r>
  </si>
  <si>
    <r>
      <rPr>
        <sz val="11"/>
        <color rgb="FF000000"/>
        <rFont val="Calibri"/>
        <family val="2"/>
      </rPr>
      <t>Tous les systèmes de surveillance sont intégrés dans un réseau qui échange constamment des informations.</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</si>
  <si>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</si>
  <si>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</si>
  <si>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</si>
  <si>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Des réseaux et protocoles de rapport sont en place.</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</si>
  <si>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</si>
  <si>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</si>
  <si>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</si>
  <si>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Le système de surveillance est en mesure de fournir les informations nécessaires pour renseigner et conseiller la réaction.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</si>
  <si>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</si>
  <si>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</si>
  <si>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</si>
  <si>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</si>
  <si>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</si>
  <si>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</si>
  <si>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</si>
  <si>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</si>
  <si>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</si>
  <si>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</si>
  <si>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</si>
  <si>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</si>
  <si>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rFont val="Calibri"/>
        <family val="2"/>
      </rPr>
      <t>Renforcement des capacités: Évaluation des risques</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</si>
  <si>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</si>
  <si>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</si>
  <si>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</si>
  <si>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</si>
  <si>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</si>
  <si>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</si>
  <si>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</si>
  <si>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Les alertes et signalements précoces sont évalués sur la base d’une analyse conjointe des données de surveillance et autres données disponibles.</t>
    </r>
  </si>
  <si>
    <r>
      <rPr>
        <sz val="11"/>
        <color theme="1" tint="0.34998626667073579"/>
        <rFont val="Calibri"/>
        <family val="2"/>
      </rPr>
      <t>C.1</t>
    </r>
  </si>
  <si>
    <r>
      <rPr>
        <sz val="11"/>
        <color rgb="FF000000"/>
        <rFont val="Calibri"/>
        <family val="2"/>
      </rPr>
      <t>Une équipe d’évaluation des risques est rassemblée pour évaluer les risques d’un (éventuel) événement relatif à une question de santé publique.</t>
    </r>
  </si>
  <si>
    <r>
      <rPr>
        <sz val="11"/>
        <color theme="1" tint="0.34998626667073579"/>
        <rFont val="Calibri"/>
        <family val="2"/>
      </rPr>
      <t>C.1</t>
    </r>
  </si>
  <si>
    <r>
      <rPr>
        <sz val="11"/>
        <color rgb="FF000000"/>
        <rFont val="Calibri"/>
        <family val="2"/>
      </rPr>
      <t>2.2</t>
    </r>
  </si>
  <si>
    <r>
      <rPr>
        <sz val="11"/>
        <color rgb="FF000000"/>
        <rFont val="Calibri"/>
        <family val="2"/>
      </rPr>
      <t>L’équipe d’évaluation des risques inclut une expertise supplémentaire (par ex. en matière de toxicologie, santé animale, sécurité alimentaire, etc.).</t>
    </r>
  </si>
  <si>
    <r>
      <rPr>
        <sz val="11"/>
        <color theme="1" tint="0.34998626667073579"/>
        <rFont val="Calibri"/>
        <family val="2"/>
      </rPr>
      <t>C.1</t>
    </r>
  </si>
  <si>
    <r>
      <rPr>
        <sz val="11"/>
        <color rgb="FF000000"/>
        <rFont val="Calibri"/>
        <family val="2"/>
      </rPr>
      <t>2.3</t>
    </r>
  </si>
  <si>
    <r>
      <rPr>
        <sz val="11"/>
        <color rgb="FF000000"/>
        <rFont val="Calibri"/>
        <family val="2"/>
      </rPr>
      <t>Sur la base des caractéristiques d’une maladie, l’équipe d’évaluation des risques décide de la fréquence à laquelle l’évaluation des risques devrait être mise à jour.</t>
    </r>
  </si>
  <si>
    <r>
      <rPr>
        <sz val="11"/>
        <color theme="1" tint="0.34998626667073579"/>
        <rFont val="Calibri"/>
        <family val="2"/>
      </rPr>
      <t>C.1</t>
    </r>
  </si>
  <si>
    <r>
      <rPr>
        <sz val="11"/>
        <color rgb="FF000000"/>
        <rFont val="Calibri"/>
        <family val="2"/>
      </rPr>
      <t>2.4</t>
    </r>
  </si>
  <si>
    <r>
      <rPr>
        <sz val="11"/>
        <color rgb="FF000000"/>
        <rFont val="Calibri"/>
        <family val="2"/>
      </rPr>
      <t>Le degré de risque affecté à un événement est basé sur le danger suspecté (ou connu).</t>
    </r>
  </si>
  <si>
    <r>
      <rPr>
        <sz val="11"/>
        <color theme="1" tint="0.34998626667073579"/>
        <rFont val="Calibri"/>
        <family val="2"/>
      </rPr>
      <t>C.1</t>
    </r>
  </si>
  <si>
    <r>
      <rPr>
        <sz val="11"/>
        <color rgb="FF000000"/>
        <rFont val="Calibri"/>
        <family val="2"/>
      </rPr>
      <t>2.5</t>
    </r>
  </si>
  <si>
    <r>
      <rPr>
        <sz val="11"/>
        <color rgb="FF000000"/>
        <rFont val="Calibri"/>
        <family val="2"/>
      </rPr>
      <t>Le degré de risque affecté à un événement est basé sur l’exposition éventuelle au danger.</t>
    </r>
  </si>
  <si>
    <r>
      <rPr>
        <sz val="11"/>
        <color theme="1" tint="0.34998626667073579"/>
        <rFont val="Calibri"/>
        <family val="2"/>
      </rPr>
      <t>C.1</t>
    </r>
  </si>
  <si>
    <r>
      <rPr>
        <sz val="11"/>
        <color rgb="FF000000"/>
        <rFont val="Calibri"/>
        <family val="2"/>
      </rPr>
      <t>2.6</t>
    </r>
  </si>
  <si>
    <r>
      <rPr>
        <sz val="11"/>
        <color rgb="FF000000"/>
        <rFont val="Calibri"/>
        <family val="2"/>
      </rPr>
      <t>Le degré de risque affecté à un événement est basé sur le contexte dans lequel se produit l’événement.</t>
    </r>
  </si>
  <si>
    <r>
      <rPr>
        <sz val="11"/>
        <color theme="1" tint="0.34998626667073579"/>
        <rFont val="Calibri"/>
        <family val="2"/>
      </rPr>
      <t>C.1</t>
    </r>
  </si>
  <si>
    <r>
      <rPr>
        <sz val="11"/>
        <color rgb="FF000000"/>
        <rFont val="Calibri"/>
        <family val="2"/>
      </rPr>
      <t>2.7</t>
    </r>
  </si>
  <si>
    <r>
      <rPr>
        <sz val="11"/>
        <color rgb="FF000000"/>
        <rFont val="Calibri"/>
        <family val="2"/>
      </rPr>
      <t>Le degré de risque affecté est basé sur les caractéristiques de la maladie (telles que le nombre de cas/décès, la proportion de maladies graves au sein de la population, les groupes cliniques les plus touchés, etc.).</t>
    </r>
  </si>
  <si>
    <r>
      <rPr>
        <sz val="11"/>
        <color theme="1" tint="0.34998626667073579"/>
        <rFont val="Calibri"/>
        <family val="2"/>
      </rPr>
      <t>C.1</t>
    </r>
  </si>
  <si>
    <r>
      <rPr>
        <sz val="11"/>
        <color rgb="FF000000"/>
        <rFont val="Calibri"/>
        <family val="2"/>
      </rPr>
      <t>2.8</t>
    </r>
  </si>
  <si>
    <r>
      <rPr>
        <sz val="11"/>
        <color rgb="FF000000"/>
        <rFont val="Calibri"/>
        <family val="2"/>
      </rPr>
      <t>Le degré de risque affecté est basé sur la capacité du service (par ex. nombre de patients présentés aux services de soins primaires/hospitalisés et au traitement spécialisé des soins intensifs).</t>
    </r>
  </si>
  <si>
    <r>
      <rPr>
        <sz val="11"/>
        <color theme="1" tint="0.34998626667073579"/>
        <rFont val="Calibri"/>
        <family val="2"/>
      </rPr>
      <t>C.1</t>
    </r>
  </si>
  <si>
    <r>
      <rPr>
        <sz val="11"/>
        <color rgb="FF000000"/>
        <rFont val="Calibri"/>
        <family val="2"/>
      </rPr>
      <t>Les évaluations des risques sont utilisées pour aider les activités de planification de la préparation et de réaction.</t>
    </r>
  </si>
  <si>
    <r>
      <rPr>
        <sz val="11"/>
        <color theme="1" tint="0.34998626667073579"/>
        <rFont val="Calibri"/>
        <family val="2"/>
      </rPr>
      <t>C.1</t>
    </r>
  </si>
  <si>
    <r>
      <rPr>
        <sz val="11"/>
        <color rgb="FF000000"/>
        <rFont val="Calibri"/>
        <family val="2"/>
      </rPr>
      <t>3.1</t>
    </r>
  </si>
  <si>
    <r>
      <rPr>
        <sz val="11"/>
        <color rgb="FF000000"/>
        <rFont val="Calibri"/>
        <family val="2"/>
      </rPr>
      <t>Des questions clairement définies sont utilisées dans le cadre de l’évaluation des risques afin de contribuer à l’identification des activités prioritaires.</t>
    </r>
  </si>
  <si>
    <r>
      <rPr>
        <sz val="11"/>
        <color theme="1" tint="0.34998626667073579"/>
        <rFont val="Calibri"/>
        <family val="2"/>
      </rPr>
      <t>C.1</t>
    </r>
  </si>
  <si>
    <r>
      <rPr>
        <sz val="11"/>
        <color rgb="FF000000"/>
        <rFont val="Calibri"/>
        <family val="2"/>
      </rPr>
      <t>3.2</t>
    </r>
  </si>
  <si>
    <r>
      <rPr>
        <sz val="11"/>
        <color rgb="FF000000"/>
        <rFont val="Calibri"/>
        <family val="2"/>
      </rPr>
      <t>L’évaluation des risques est utilisée pour recenser les zones à risques.</t>
    </r>
  </si>
  <si>
    <r>
      <rPr>
        <sz val="11"/>
        <color theme="1" tint="0.34998626667073579"/>
        <rFont val="Calibri"/>
        <family val="2"/>
      </rPr>
      <t>C.1</t>
    </r>
  </si>
  <si>
    <r>
      <rPr>
        <sz val="11"/>
        <color rgb="FF000000"/>
        <rFont val="Calibri"/>
        <family val="2"/>
      </rPr>
      <t>3.3</t>
    </r>
  </si>
  <si>
    <r>
      <rPr>
        <sz val="11"/>
        <color rgb="FF000000"/>
        <rFont val="Calibri"/>
        <family val="2"/>
      </rPr>
      <t>L’évaluation des risques est utilisée pour recenser les populations à risques.</t>
    </r>
  </si>
  <si>
    <r>
      <rPr>
        <sz val="11"/>
        <color theme="1" tint="0.34998626667073579"/>
        <rFont val="Calibri"/>
        <family val="2"/>
      </rPr>
      <t>C.1</t>
    </r>
  </si>
  <si>
    <r>
      <rPr>
        <sz val="11"/>
        <color rgb="FF000000"/>
        <rFont val="Calibri"/>
        <family val="2"/>
      </rPr>
      <t>3.4</t>
    </r>
  </si>
  <si>
    <r>
      <rPr>
        <sz val="11"/>
        <color rgb="FF000000"/>
        <rFont val="Calibri"/>
        <family val="2"/>
      </rPr>
      <t>Les évaluations des risques sont utilisées pour recenser et faire intervenir des partenaires opérationnels.</t>
    </r>
  </si>
  <si>
    <r>
      <rPr>
        <sz val="11"/>
        <color theme="1" tint="0.34998626667073579"/>
        <rFont val="Calibri"/>
        <family val="2"/>
      </rPr>
      <t>C.1</t>
    </r>
  </si>
  <si>
    <r>
      <rPr>
        <sz val="11"/>
        <color rgb="FF000000"/>
        <rFont val="Calibri"/>
        <family val="2"/>
      </rPr>
      <t>3.5</t>
    </r>
  </si>
  <si>
    <r>
      <rPr>
        <sz val="11"/>
        <color rgb="FF000000"/>
        <rFont val="Calibri"/>
        <family val="2"/>
      </rPr>
      <t>Les évaluations des risques sont utilisées pour recenser et faire intervenir des partenaires stratégiques clés.</t>
    </r>
  </si>
  <si>
    <r>
      <rPr>
        <sz val="11"/>
        <color theme="1" tint="0.34998626667073579"/>
        <rFont val="Calibri"/>
        <family val="2"/>
      </rPr>
      <t>C.1</t>
    </r>
  </si>
  <si>
    <r>
      <rPr>
        <sz val="11"/>
        <color rgb="FF000000"/>
        <rFont val="Calibri"/>
        <family val="2"/>
      </rPr>
      <t>3.6</t>
    </r>
  </si>
  <si>
    <r>
      <rPr>
        <sz val="11"/>
        <color rgb="FF000000"/>
        <rFont val="Calibri"/>
        <family val="2"/>
      </rPr>
      <t>La caractérisation des risques intègre des informations provenant de modèles quantitatifs, s’ils sont disponibles et accessibles.</t>
    </r>
  </si>
  <si>
    <r>
      <rPr>
        <sz val="11"/>
        <color theme="1" tint="0.34998626667073579"/>
        <rFont val="Calibri"/>
        <family val="2"/>
      </rPr>
      <t>C.1</t>
    </r>
  </si>
  <si>
    <r>
      <rPr>
        <sz val="11"/>
        <color rgb="FF000000"/>
        <rFont val="Calibri"/>
        <family val="2"/>
      </rPr>
      <t>3.7</t>
    </r>
  </si>
  <si>
    <r>
      <rPr>
        <sz val="11"/>
        <color rgb="FF000000"/>
        <rFont val="Calibri"/>
        <family val="2"/>
      </rPr>
      <t>La caractérisation des risques intègre les avis des experts.</t>
    </r>
  </si>
  <si>
    <r>
      <rPr>
        <sz val="11"/>
        <color theme="1" tint="0.34998626667073579"/>
        <rFont val="Calibri"/>
        <family val="2"/>
      </rPr>
      <t>C.1</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</si>
  <si>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</si>
  <si>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</si>
  <si>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</si>
  <si>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</si>
  <si>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</si>
  <si>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</si>
  <si>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</si>
  <si>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</si>
  <si>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</si>
  <si>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</si>
  <si>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rFont val="Calibri"/>
        <family val="2"/>
      </rPr>
      <t>Gestion de la réaction à l’événement</t>
    </r>
  </si>
  <si>
    <r>
      <rPr>
        <b/>
        <sz val="16"/>
        <color rgb="FFFFFFFF"/>
        <rFont val="Calibri"/>
        <family val="2"/>
      </rPr>
      <t>Mesure des performances</t>
    </r>
  </si>
  <si>
    <r>
      <rPr>
        <b/>
        <sz val="11"/>
        <color rgb="FFFFFFFF"/>
        <rFont val="Calibri"/>
        <family val="2"/>
      </rPr>
      <t>OMS</t>
    </r>
  </si>
  <si>
    <r>
      <rPr>
        <b/>
        <sz val="11"/>
        <color rgb="FFFFFFFF"/>
        <rFont val="Calibri"/>
        <family val="2"/>
      </rPr>
      <t>JEE</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</si>
  <si>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</si>
  <si>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</si>
  <si>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</si>
  <si>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</si>
  <si>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Des procédures spécifiques sont en place pour l’activation et la désactivation («stand-down») de la réaction aux situations d’urgence en matière de santé.</t>
    </r>
  </si>
  <si>
    <r>
      <rPr>
        <sz val="11"/>
        <color theme="1" tint="0.34998626667073579"/>
        <rFont val="Calibri"/>
        <family val="2"/>
      </rPr>
      <t>G.3</t>
    </r>
  </si>
  <si>
    <r>
      <rPr>
        <sz val="11"/>
        <color rgb="FF000000"/>
        <rFont val="Calibri"/>
        <family val="2"/>
      </rPr>
      <t>1.1</t>
    </r>
  </si>
  <si>
    <r>
      <rPr>
        <sz val="11"/>
        <color rgb="FF000000"/>
        <rFont val="Calibri"/>
        <family val="2"/>
      </rPr>
      <t>Les décisions de réaction tiennent compte des principes suivants: précaution, proportionnalité et flexibilité.</t>
    </r>
  </si>
  <si>
    <r>
      <rPr>
        <sz val="11"/>
        <color theme="1" tint="0.34998626667073579"/>
        <rFont val="Calibri"/>
        <family val="2"/>
      </rPr>
      <t>G.3</t>
    </r>
  </si>
  <si>
    <r>
      <rPr>
        <sz val="11"/>
        <color rgb="FF000000"/>
        <rFont val="Calibri"/>
        <family val="2"/>
      </rPr>
      <t>Des normes de prévention et de contrôle des infections sont établies et opèrent aux niveaux national et hospitalier.</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</si>
  <si>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</si>
  <si>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</si>
  <si>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</si>
  <si>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Des mesures de sécurité pour la manipulation de substances pathogènes sont en place et connues des professionnels de santé.</t>
    </r>
  </si>
  <si>
    <r>
      <rPr>
        <sz val="11"/>
        <color theme="1" tint="0.34998626667073579"/>
        <rFont val="Calibri"/>
        <family val="2"/>
      </rPr>
      <t>C.4</t>
    </r>
  </si>
  <si>
    <r>
      <rPr>
        <sz val="11"/>
        <color rgb="FF000000"/>
        <rFont val="Calibri"/>
        <family val="2"/>
      </rPr>
      <t>Des services de laboratoire sont disponibles pour réaliser des tests concernant les principales menaces pour la santé.</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</si>
  <si>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</si>
  <si>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</si>
  <si>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</si>
  <si>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Des pratiques de sécurité en laboratoire et de sûreté en laboratoire (gestion des risques biologiques) sont en place et mises en œuvre.</t>
    </r>
  </si>
  <si>
    <r>
      <rPr>
        <sz val="11"/>
        <color theme="1" tint="0.34998626667073579"/>
        <rFont val="Calibri"/>
        <family val="2"/>
      </rPr>
      <t>C.4</t>
    </r>
  </si>
  <si>
    <r>
      <rPr>
        <sz val="11"/>
        <color rgb="FF000000"/>
        <rFont val="Calibri"/>
        <family val="2"/>
      </rPr>
      <t>Un programme opérationnel d’urgence est en place, impliquant un centre des opérations d’urgence, des procédures et plans de fonctionnement, et la capacité à activer des opérations d’urgence.</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</si>
  <si>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</si>
  <si>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</si>
  <si>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Une structure de commande et de contrôle éprouvée, avec des rôles et des responsabilités clairs, est en place.</t>
    </r>
  </si>
  <si>
    <r>
      <rPr>
        <sz val="11"/>
        <color theme="1" tint="0.34998626667073579"/>
        <rFont val="Calibri"/>
        <family val="2"/>
      </rPr>
      <t>G.3</t>
    </r>
  </si>
  <si>
    <r>
      <rPr>
        <sz val="11"/>
        <color rgb="FF000000"/>
        <rFont val="Calibri"/>
        <family val="2"/>
      </rPr>
      <t>5.1</t>
    </r>
  </si>
  <si>
    <r>
      <rPr>
        <sz val="11"/>
        <color rgb="FF000000"/>
        <rFont val="Calibri"/>
        <family val="2"/>
      </rPr>
      <t>La coordination, la commande et le contrôle sont basés sur une infrastructure établie.</t>
    </r>
  </si>
  <si>
    <r>
      <rPr>
        <sz val="11"/>
        <color theme="1" tint="0.34998626667073579"/>
        <rFont val="Calibri"/>
        <family val="2"/>
      </rPr>
      <t>G.3</t>
    </r>
  </si>
  <si>
    <r>
      <rPr>
        <sz val="11"/>
        <color rgb="FF000000"/>
        <rFont val="Calibri"/>
        <family val="2"/>
      </rPr>
      <t>5.2</t>
    </r>
  </si>
  <si>
    <r>
      <rPr>
        <sz val="11"/>
        <color rgb="FF000000"/>
        <rFont val="Calibri"/>
        <family val="2"/>
      </rPr>
      <t>La coordination, la commande et le contrôle sont continuellement renforcés.</t>
    </r>
  </si>
  <si>
    <r>
      <rPr>
        <sz val="11"/>
        <color theme="1" tint="0.34998626667073579"/>
        <rFont val="Calibri"/>
        <family val="2"/>
      </rPr>
      <t>G.3</t>
    </r>
  </si>
  <si>
    <r>
      <rPr>
        <sz val="11"/>
        <color rgb="FF000000"/>
        <rFont val="Calibri"/>
        <family val="2"/>
      </rPr>
      <t>5.3</t>
    </r>
  </si>
  <si>
    <r>
      <rPr>
        <sz val="11"/>
        <color rgb="FF000000"/>
        <rFont val="Calibri"/>
        <family val="2"/>
      </rPr>
      <t>Des procédures pour coordonner tous les partenaires concernés du système de santé sont établies, par ex. services de santé publique, médicaux et de santé mentale/comportementale.</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</si>
  <si>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</si>
  <si>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</si>
  <si>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</si>
  <si>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La coordination implique une mobilisation des soins et des ressources axés sur la population.</t>
    </r>
  </si>
  <si>
    <r>
      <rPr>
        <sz val="11"/>
        <color theme="1" tint="0.34998626667073579"/>
        <rFont val="Calibri"/>
        <family val="2"/>
      </rPr>
      <t>G.3</t>
    </r>
  </si>
  <si>
    <r>
      <rPr>
        <sz val="11"/>
        <color rgb="FF000000"/>
        <rFont val="Calibri"/>
        <family val="2"/>
      </rPr>
      <t>5.5</t>
    </r>
  </si>
  <si>
    <r>
      <rPr>
        <sz val="11"/>
        <color rgb="FF000000"/>
        <rFont val="Calibri"/>
        <family val="2"/>
      </rPr>
      <t>La coordination implique l’activation de réseaux de soutien, de groupes consultatifs, de réseaux partenaires et la communication.</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</si>
  <si>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</si>
  <si>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</si>
  <si>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</si>
  <si>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Le système de santé publique est soutenu par des équipes de gestion de crise à tous les niveaux.</t>
    </r>
  </si>
  <si>
    <r>
      <rPr>
        <sz val="11"/>
        <color theme="1" tint="0.34998626667073579"/>
        <rFont val="Calibri"/>
        <family val="2"/>
      </rPr>
      <t>G.3</t>
    </r>
  </si>
  <si>
    <r>
      <rPr>
        <sz val="11"/>
        <color rgb="FF000000"/>
        <rFont val="Calibri"/>
        <family val="2"/>
      </rPr>
      <t>5.7</t>
    </r>
  </si>
  <si>
    <r>
      <rPr>
        <sz val="11"/>
        <color rgb="FF000000"/>
        <rFont val="Calibri"/>
        <family val="2"/>
      </rPr>
      <t>La réponse comportementale prévue (par ex. niveaux de préoccupation ressentis par la population) est prise en compte dans le processus de prise de décisions.</t>
    </r>
  </si>
  <si>
    <r>
      <rPr>
        <sz val="11"/>
        <color theme="1" tint="0.34998626667073579"/>
        <rFont val="Calibri"/>
        <family val="2"/>
      </rPr>
      <t>G.3</t>
    </r>
  </si>
  <si>
    <r>
      <rPr>
        <sz val="11"/>
        <color theme="1" tint="0.34998626667073579"/>
        <rFont val="Calibri"/>
        <family val="2"/>
      </rPr>
      <t>R.5.5</t>
    </r>
  </si>
  <si>
    <r>
      <rPr>
        <sz val="11"/>
        <color rgb="FF000000"/>
        <rFont val="Calibri"/>
        <family val="2"/>
      </rPr>
      <t>Des procédures de coordination des activités multisectorielles entre les ministères et les secteurs sont établies.</t>
    </r>
  </si>
  <si>
    <r>
      <rPr>
        <sz val="11"/>
        <color theme="1" tint="0.34998626667073579"/>
        <rFont val="Calibri"/>
        <family val="2"/>
      </rPr>
      <t>G.3</t>
    </r>
  </si>
  <si>
    <r>
      <rPr>
        <sz val="11"/>
        <color rgb="FF000000"/>
        <rFont val="Calibri"/>
        <family val="2"/>
      </rPr>
      <t xml:space="preserve">Une réaction rapide multidisciplinaire et multisectorielle est établie et disponible 24 heures sur 24 et 7 jours sur 7. </t>
    </r>
  </si>
  <si>
    <r>
      <rPr>
        <sz val="11"/>
        <color theme="1" tint="0.34998626667073579"/>
        <rFont val="Calibri"/>
        <family val="2"/>
      </rPr>
      <t>G.3</t>
    </r>
  </si>
  <si>
    <r>
      <rPr>
        <sz val="11"/>
        <color rgb="FF000000"/>
        <rFont val="Calibri"/>
        <family val="2"/>
      </rPr>
      <t>7.1</t>
    </r>
  </si>
  <si>
    <r>
      <rPr>
        <sz val="11"/>
        <color rgb="FF000000"/>
        <rFont val="Calibri"/>
        <family val="2"/>
      </rPr>
      <t>Des procédures de contre-mesures médicales, notamment de mise en œuvre et de dispensation, sont en place.</t>
    </r>
  </si>
  <si>
    <r>
      <rPr>
        <sz val="11"/>
        <color theme="1" tint="0.34998626667073579"/>
        <rFont val="Calibri"/>
        <family val="2"/>
      </rPr>
      <t>R.3</t>
    </r>
  </si>
  <si>
    <r>
      <rPr>
        <sz val="11"/>
        <color rgb="FF000000"/>
        <rFont val="Calibri"/>
        <family val="2"/>
      </rPr>
      <t>7.2</t>
    </r>
  </si>
  <si>
    <r>
      <rPr>
        <sz val="11"/>
        <color rgb="FF000000"/>
        <rFont val="Calibri"/>
        <family val="2"/>
      </rPr>
      <t>Des procédures sont en place pour l’envoi et la réception de contre-mesures médicales lors d’une urgence de santé publique.</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</si>
  <si>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</si>
  <si>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</si>
  <si>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</si>
  <si>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Des procédures de réaction aux intoxications alimentaires et aux contaminations des denrées alimentaires sont établies et fonctionnelles.</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</si>
  <si>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</si>
  <si>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</si>
  <si>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</si>
  <si>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Des procédures de réaction aux zoonoses effectives et potentielles sont établies et fonctionnelles.</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</si>
  <si>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</si>
  <si>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</si>
  <si>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</si>
  <si>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Dans les zones sensibles à la transmission d’arbovirus, des procédures d’opérations standard pour les études de terrain et les mesures rapides de contrôle des vecteurs sont élaborées.</t>
    </r>
  </si>
  <si>
    <r>
      <rPr>
        <sz val="10"/>
        <color theme="1" tint="0.34998626667073579"/>
        <rFont val="Verdana"/>
        <family val="2"/>
      </rPr>
      <t>G.2</t>
    </r>
  </si>
  <si>
    <r>
      <rPr>
        <sz val="11"/>
        <color rgb="FF000000"/>
        <rFont val="Calibri"/>
        <family val="2"/>
      </rPr>
      <t>7.6</t>
    </r>
  </si>
  <si>
    <r>
      <rPr>
        <sz val="11"/>
        <color rgb="FF000000"/>
        <rFont val="Calibri"/>
        <family val="2"/>
      </rPr>
      <t>Des systèmes de santé publique, médicales et de santé mentale/comportementale qui soutiennent la reprise sont en place.</t>
    </r>
  </si>
  <si>
    <r>
      <rPr>
        <sz val="10"/>
        <color theme="1" tint="0.34998626667073579"/>
        <rFont val="Verdana"/>
        <family val="2"/>
      </rPr>
      <t>G.2</t>
    </r>
  </si>
  <si>
    <r>
      <rPr>
        <sz val="11"/>
        <color rgb="FF000000"/>
        <rFont val="Calibri"/>
        <family val="2"/>
      </rPr>
      <t>7.7</t>
    </r>
  </si>
  <si>
    <r>
      <rPr>
        <sz val="11"/>
        <color rgb="FF000000"/>
        <rFont val="Calibri"/>
        <family val="2"/>
      </rPr>
      <t>Pour les répondants qui apportent une assistance à une urgence de santé publique à l’étranger, un protocole est en place pour l’évacuation médicale.</t>
    </r>
  </si>
  <si>
    <r>
      <rPr>
        <sz val="10"/>
        <color theme="1" tint="0.34998626667073579"/>
        <rFont val="Verdana"/>
        <family val="2"/>
      </rPr>
      <t>G.2</t>
    </r>
  </si>
  <si>
    <r>
      <rPr>
        <sz val="11"/>
        <color theme="1" tint="0.34998626667073579"/>
        <rFont val="Calibri"/>
        <family val="2"/>
      </rPr>
      <t>R.4.2</t>
    </r>
  </si>
  <si>
    <r>
      <rPr>
        <sz val="11"/>
        <color rgb="FF000000"/>
        <rFont val="Calibri"/>
        <family val="2"/>
      </rPr>
      <t>L’efficacité des activités de réaction est fréquemment évaluée sur la base des données de surveillance collectées.</t>
    </r>
  </si>
  <si>
    <r>
      <rPr>
        <sz val="11"/>
        <color rgb="FF000000"/>
        <rFont val="Calibri"/>
        <family val="2"/>
      </rPr>
      <t>8.1</t>
    </r>
  </si>
  <si>
    <r>
      <rPr>
        <sz val="11"/>
        <color rgb="FF000000"/>
        <rFont val="Calibri"/>
        <family val="2"/>
      </rPr>
      <t>Les activités de réaction sont constamment adaptées à la nouvelle situation.</t>
    </r>
  </si>
  <si>
    <r>
      <rPr>
        <sz val="11"/>
        <color rgb="FF000000"/>
        <rFont val="Calibri"/>
        <family val="2"/>
      </rPr>
      <t>8.2</t>
    </r>
  </si>
  <si>
    <r>
      <rPr>
        <sz val="11"/>
        <color rgb="FF000000"/>
        <rFont val="Calibri"/>
        <family val="2"/>
      </rPr>
      <t xml:space="preserve">Les systèmes de surveillance sanitaire sont renforcés pendant un événement. </t>
    </r>
  </si>
  <si>
    <r>
      <rPr>
        <sz val="11"/>
        <color rgb="FF000000"/>
        <rFont val="Calibri"/>
        <family val="2"/>
      </rPr>
      <t>8.3</t>
    </r>
  </si>
  <si>
    <r>
      <rPr>
        <sz val="11"/>
        <color rgb="FF000000"/>
        <rFont val="Calibri"/>
        <family val="2"/>
      </rPr>
      <t>Les données de surveillance sanitaire relatives à l’événement sont fréquemment évaluées pendant l’événement.</t>
    </r>
  </si>
  <si>
    <r>
      <rPr>
        <sz val="11"/>
        <color rgb="FF000000"/>
        <rFont val="Calibri"/>
        <family val="2"/>
      </rPr>
      <t>8.4</t>
    </r>
  </si>
  <si>
    <r>
      <rPr>
        <sz val="11"/>
        <color rgb="FF000000"/>
        <rFont val="Calibri"/>
        <family val="2"/>
      </rPr>
      <t>Des systèmes de surveillance sanitaire suivent l’évolution de l’événement (par ex. répartition géographique et/ou temporelle).</t>
    </r>
  </si>
  <si>
    <r>
      <rPr>
        <sz val="11"/>
        <color rgb="FF000000"/>
        <rFont val="Calibri"/>
        <family val="2"/>
      </rPr>
      <t>8.5</t>
    </r>
  </si>
  <si>
    <r>
      <rPr>
        <sz val="11"/>
        <color rgb="FF000000"/>
        <rFont val="Calibri"/>
        <family val="2"/>
      </rPr>
      <t>Des systèmes de surveillance sanitaire suivent le fonctionnement des services essentiels.</t>
    </r>
  </si>
  <si>
    <r>
      <rPr>
        <sz val="11"/>
        <color rgb="FF000000"/>
        <rFont val="Calibri"/>
        <family val="2"/>
      </rPr>
      <t>8.6</t>
    </r>
  </si>
  <si>
    <r>
      <rPr>
        <sz val="11"/>
        <color rgb="FF000000"/>
        <rFont val="Calibri"/>
        <family val="2"/>
      </rPr>
      <t>Des systèmes de surveillance sanitaire sont reliés aux laboratoires et aux installations sanitaires.</t>
    </r>
  </si>
  <si>
    <r>
      <rPr>
        <sz val="11"/>
        <color rgb="FF000000"/>
        <rFont val="Calibri"/>
        <family val="2"/>
      </rPr>
      <t>Une stratégie globale de communication est élaborée pour faire participer toutes les parties prenantes pertinentes telles que les professionnels de la santé publique, les médias et le public, les secteurs non sanitaires, etc.</t>
    </r>
  </si>
  <si>
    <r>
      <rPr>
        <sz val="10"/>
        <color theme="1" tint="0.34998626667073579"/>
        <rFont val="Verdana"/>
        <family val="2"/>
      </rPr>
      <t>C.5</t>
    </r>
  </si>
  <si>
    <r>
      <rPr>
        <sz val="11"/>
        <color rgb="FF000000"/>
        <rFont val="Calibri"/>
        <family val="2"/>
      </rPr>
      <t>9.1</t>
    </r>
  </si>
  <si>
    <r>
      <rPr>
        <sz val="11"/>
        <color rgb="FF000000"/>
        <rFont val="Calibri"/>
        <family val="2"/>
      </rPr>
      <t>Les chaînes de responsabilité sont clairement indiquées pour garantir des communications efficaces aux niveaux national et international.</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</si>
  <si>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</si>
  <si>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</si>
  <si>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</si>
  <si>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Toutes les parties prenantes pertinentes sont engagées et bien informées avant, pendant et après un événement.</t>
    </r>
  </si>
  <si>
    <r>
      <rPr>
        <sz val="10"/>
        <color theme="1" tint="0.34998626667073579"/>
        <rFont val="Verdana"/>
        <family val="2"/>
      </rPr>
      <t>C.5</t>
    </r>
  </si>
  <si>
    <r>
      <rPr>
        <sz val="11"/>
        <color rgb="FF000000"/>
        <rFont val="Calibri"/>
        <family val="2"/>
      </rPr>
      <t>9.3</t>
    </r>
  </si>
  <si>
    <r>
      <rPr>
        <sz val="11"/>
        <color rgb="FF000000"/>
        <rFont val="Calibri"/>
        <family val="2"/>
      </rPr>
      <t>Pendant un événement, les messages clés émis par les différentes autorités sont coordonnés et normalisés.</t>
    </r>
  </si>
  <si>
    <r>
      <rPr>
        <sz val="10"/>
        <color theme="1" tint="0.34998626667073579"/>
        <rFont val="Verdana"/>
        <family val="2"/>
      </rPr>
      <t>C.5</t>
    </r>
  </si>
  <si>
    <r>
      <rPr>
        <sz val="11"/>
        <color rgb="FF000000"/>
        <rFont val="Calibri"/>
        <family val="2"/>
      </rPr>
      <t>9.4</t>
    </r>
  </si>
  <si>
    <r>
      <rPr>
        <sz val="11"/>
        <color rgb="FF000000"/>
        <rFont val="Calibri"/>
        <family val="2"/>
      </rPr>
      <t>Des informations sur l’évolution de l’événement sont communiquées aux parties prenantes concernées et au public.</t>
    </r>
  </si>
  <si>
    <r>
      <rPr>
        <sz val="10"/>
        <color theme="1" tint="0.34998626667073579"/>
        <rFont val="Verdana"/>
        <family val="2"/>
      </rPr>
      <t>C.5</t>
    </r>
  </si>
  <si>
    <r>
      <rPr>
        <sz val="11"/>
        <color rgb="FF000000"/>
        <rFont val="Calibri"/>
        <family val="2"/>
      </rPr>
      <t>9.5</t>
    </r>
  </si>
  <si>
    <r>
      <rPr>
        <sz val="11"/>
        <color rgb="FF000000"/>
        <rFont val="Calibri"/>
        <family val="2"/>
      </rPr>
      <t>Les réseaux de communication cruciaux sont recensés, cartographiés et suivis.</t>
    </r>
  </si>
  <si>
    <r>
      <rPr>
        <sz val="10"/>
        <color theme="1" tint="0.34998626667073579"/>
        <rFont val="Verdana"/>
        <family val="2"/>
      </rPr>
      <t>C.5</t>
    </r>
  </si>
  <si>
    <r>
      <rPr>
        <sz val="11"/>
        <color rgb="FF000000"/>
        <rFont val="Calibri"/>
        <family val="2"/>
      </rPr>
      <t>9.6</t>
    </r>
  </si>
  <si>
    <r>
      <rPr>
        <sz val="11"/>
        <color rgb="FF000000"/>
        <rFont val="Calibri"/>
        <family val="2"/>
      </rPr>
      <t>Des documents d’information ponctuels pour différentes parties prenantes (par ex. définitions de cas simplifiées pour un usage communautaire) sont préparés.</t>
    </r>
  </si>
  <si>
    <r>
      <rPr>
        <sz val="11"/>
        <color theme="1" tint="0.34998626667073579"/>
        <rFont val="Calibri"/>
        <family val="2"/>
      </rPr>
      <t>C.5</t>
    </r>
  </si>
  <si>
    <r>
      <rPr>
        <sz val="11"/>
        <color rgb="FF000000"/>
        <rFont val="Calibri"/>
        <family val="2"/>
      </rPr>
      <t>Pendant un événement, des messages cohérents sont diffusés par une autorité fiable.</t>
    </r>
  </si>
  <si>
    <r>
      <rPr>
        <sz val="10"/>
        <color theme="1" tint="0.34998626667073579"/>
        <rFont val="Verdana"/>
        <family val="2"/>
      </rPr>
      <t>C.5</t>
    </r>
  </si>
  <si>
    <r>
      <rPr>
        <sz val="11"/>
        <color rgb="FF000000"/>
        <rFont val="Calibri"/>
        <family val="2"/>
      </rPr>
      <t>10.1</t>
    </r>
  </si>
  <si>
    <r>
      <rPr>
        <sz val="11"/>
        <color rgb="FF000000"/>
        <rFont val="Calibri"/>
        <family val="2"/>
      </rPr>
      <t>Des informations liées à un événement sont diffusées entre toutes les parties prenantes concernées au sein du secteur de la santé.</t>
    </r>
  </si>
  <si>
    <r>
      <rPr>
        <sz val="10"/>
        <color theme="1" tint="0.34998626667073579"/>
        <rFont val="Verdana"/>
        <family val="2"/>
      </rPr>
      <t>C.5</t>
    </r>
  </si>
  <si>
    <r>
      <rPr>
        <sz val="11"/>
        <color rgb="FF000000"/>
        <rFont val="Calibri"/>
        <family val="2"/>
      </rPr>
      <t>10.2</t>
    </r>
  </si>
  <si>
    <r>
      <rPr>
        <sz val="11"/>
        <color rgb="FF000000"/>
        <rFont val="Calibri"/>
        <family val="2"/>
      </rPr>
      <t xml:space="preserve">Des informations liées à un événement sont diffusées entre toutes les parties prenantes concernées au sein de secteurs non sanitaires.
</t>
    </r>
  </si>
  <si>
    <r>
      <rPr>
        <sz val="10"/>
        <color theme="1" tint="0.34998626667073579"/>
        <rFont val="Verdana"/>
        <family val="2"/>
      </rPr>
      <t>C.5</t>
    </r>
  </si>
  <si>
    <r>
      <rPr>
        <sz val="11"/>
        <color rgb="FF000000"/>
        <rFont val="Calibri"/>
        <family val="2"/>
      </rPr>
      <t>Des réactions efficaces en matière de santé publique aux points d’entrée sont établies selon le RSI.</t>
    </r>
  </si>
  <si>
    <r>
      <rPr>
        <sz val="11"/>
        <color theme="1" tint="0.34998626667073579"/>
        <rFont val="Calibri"/>
        <family val="2"/>
      </rPr>
      <t>PoE.2</t>
    </r>
  </si>
  <si>
    <r>
      <rPr>
        <sz val="11"/>
        <color rgb="FF000000"/>
        <rFont val="Calibri"/>
        <family val="2"/>
      </rPr>
      <t>11.1</t>
    </r>
  </si>
  <si>
    <r>
      <rPr>
        <sz val="11"/>
        <color rgb="FF000000"/>
        <rFont val="Calibri"/>
        <family val="2"/>
      </rPr>
      <t>Des procédures de gestion des cas sont mises en œuvre pour les dangers concernés au titre du RSI.</t>
    </r>
  </si>
  <si>
    <r>
      <rPr>
        <sz val="11"/>
        <color theme="1" tint="0.34998626667073579"/>
        <rFont val="Calibri"/>
        <family val="2"/>
      </rPr>
      <t>R.2.4</t>
    </r>
  </si>
  <si>
    <r>
      <rPr>
        <sz val="11"/>
        <color rgb="FF000000"/>
        <rFont val="Calibri"/>
        <family val="2"/>
      </rPr>
      <t>11.2</t>
    </r>
  </si>
  <si>
    <r>
      <rPr>
        <sz val="11"/>
        <color rgb="FF000000"/>
        <rFont val="Calibri"/>
        <family val="2"/>
      </rPr>
      <t>Les obligations du RSI concernant les points d’entrée sont remplies.</t>
    </r>
  </si>
  <si>
    <r>
      <rPr>
        <sz val="11"/>
        <color theme="1" tint="0.34998626667073579"/>
        <rFont val="Calibri"/>
        <family val="2"/>
      </rPr>
      <t>PoE.1</t>
    </r>
  </si>
  <si>
    <r>
      <rPr>
        <sz val="11"/>
        <color rgb="FF000000"/>
        <rFont val="Calibri"/>
        <family val="2"/>
      </rPr>
      <t>Les informations relatives à un événement sont diffusées auprès du public, afin d’expliquer l’épidémie, établir la confiance et réduire le risque d’infection.</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</si>
  <si>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</si>
  <si>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</si>
  <si>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</si>
  <si>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La communication au public est en conformité avec d’autres organisations nationales et internationales.</t>
    </r>
  </si>
  <si>
    <r>
      <rPr>
        <sz val="11"/>
        <color theme="1" tint="0.34998626667073579"/>
        <rFont val="Calibri"/>
        <family val="2"/>
      </rPr>
      <t>C.5</t>
    </r>
  </si>
  <si>
    <r>
      <rPr>
        <sz val="11"/>
        <color rgb="FF000000"/>
        <rFont val="Calibri"/>
        <family val="2"/>
      </rPr>
      <t>12.2</t>
    </r>
  </si>
  <si>
    <r>
      <rPr>
        <sz val="11"/>
        <color rgb="FF000000"/>
        <rFont val="Calibri"/>
        <family val="2"/>
      </rPr>
      <t>Des messages clés pour la communication au public sont créés.</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</si>
  <si>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</si>
  <si>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</si>
  <si>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</si>
  <si>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Les informations au public sont significatives, pertinentes et rapides.</t>
    </r>
  </si>
  <si>
    <r>
      <rPr>
        <sz val="11"/>
        <color theme="1" tint="0.34998626667073579"/>
        <rFont val="Calibri"/>
        <family val="2"/>
      </rPr>
      <t>C.5</t>
    </r>
  </si>
  <si>
    <r>
      <rPr>
        <sz val="11"/>
        <color rgb="FF000000"/>
        <rFont val="Calibri"/>
        <family val="2"/>
      </rPr>
      <t>12.4</t>
    </r>
  </si>
  <si>
    <r>
      <rPr>
        <sz val="11"/>
        <color rgb="FF000000"/>
        <rFont val="Calibri"/>
        <family val="2"/>
      </rPr>
      <t xml:space="preserve">Les informations au public sont ouvertes et transparentes. </t>
    </r>
  </si>
  <si>
    <r>
      <rPr>
        <sz val="11"/>
        <color theme="1" tint="0.34998626667073579"/>
        <rFont val="Calibri"/>
        <family val="2"/>
      </rPr>
      <t>C.5</t>
    </r>
  </si>
  <si>
    <r>
      <rPr>
        <sz val="11"/>
        <color rgb="FF000000"/>
        <rFont val="Calibri"/>
        <family val="2"/>
      </rPr>
      <t>12.5</t>
    </r>
  </si>
  <si>
    <r>
      <rPr>
        <sz val="11"/>
        <color rgb="FF000000"/>
        <rFont val="Calibri"/>
        <family val="2"/>
      </rPr>
      <t>Les informations au public tiennent compte de la perception des risques du public.</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</si>
  <si>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</si>
  <si>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</si>
  <si>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</si>
  <si>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La communication au public tient compte des caractéristiques de la population telles que les aspects linguistiques, sociaux, religieux, culturels, politiques et/ou économiques.</t>
    </r>
  </si>
  <si>
    <r>
      <rPr>
        <sz val="11"/>
        <color theme="1" tint="0.34998626667073579"/>
        <rFont val="Calibri"/>
        <family val="2"/>
      </rPr>
      <t>C.5</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</si>
  <si>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</si>
  <si>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</si>
  <si>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</si>
  <si>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</si>
  <si>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</si>
  <si>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</si>
  <si>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</si>
  <si>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</si>
  <si>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</si>
  <si>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</si>
  <si>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rFont val="Calibri"/>
        <family val="2"/>
      </rPr>
      <t>Examen post-événement</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</si>
  <si>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</si>
  <si>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</si>
  <si>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</si>
  <si>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</si>
  <si>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</si>
  <si>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</si>
  <si>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</si>
  <si>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Le niveau de préparation est établi en évaluant les événements relatifs à des questions de santé publique.</t>
    </r>
  </si>
  <si>
    <r>
      <rPr>
        <sz val="11"/>
        <color theme="1" tint="0.34998626667073579"/>
        <rFont val="Calibri"/>
        <family val="2"/>
      </rPr>
      <t>C.6</t>
    </r>
  </si>
  <si>
    <r>
      <rPr>
        <sz val="11"/>
        <color rgb="FF000000"/>
        <rFont val="Calibri"/>
        <family val="2"/>
      </rPr>
      <t>1.1</t>
    </r>
  </si>
  <si>
    <r>
      <rPr>
        <sz val="11"/>
        <color rgb="FF000000"/>
        <rFont val="Calibri"/>
        <family val="2"/>
      </rPr>
      <t>La préparation fait l’objet d’une évaluation indépendante.</t>
    </r>
  </si>
  <si>
    <r>
      <rPr>
        <sz val="11"/>
        <color theme="1" tint="0.34998626667073579"/>
        <rFont val="Calibri"/>
        <family val="2"/>
      </rPr>
      <t>C.4</t>
    </r>
  </si>
  <si>
    <r>
      <rPr>
        <sz val="11"/>
        <color rgb="FF000000"/>
        <rFont val="Calibri"/>
        <family val="2"/>
      </rPr>
      <t>Des examens post-événement font partie des activités de planification de la préparation d’une organisation.</t>
    </r>
  </si>
  <si>
    <r>
      <rPr>
        <sz val="11"/>
        <color theme="1" tint="0.34998626667073579"/>
        <rFont val="Calibri"/>
        <family val="2"/>
      </rPr>
      <t>C.6</t>
    </r>
  </si>
  <si>
    <r>
      <rPr>
        <sz val="11"/>
        <color rgb="FF000000"/>
        <rFont val="Calibri"/>
        <family val="2"/>
      </rPr>
      <t>2.1</t>
    </r>
  </si>
  <si>
    <r>
      <rPr>
        <sz val="11"/>
        <color rgb="FF000000"/>
        <rFont val="Calibri"/>
        <family val="2"/>
      </rPr>
      <t>Des examens post-événement sont menés dans les plus brefs délais après l’événement.</t>
    </r>
  </si>
  <si>
    <r>
      <rPr>
        <sz val="11"/>
        <color theme="1" tint="0.34998626667073579"/>
        <rFont val="Calibri"/>
        <family val="2"/>
      </rPr>
      <t>C.6</t>
    </r>
  </si>
  <si>
    <r>
      <rPr>
        <sz val="11"/>
        <color rgb="FF000000"/>
        <rFont val="Calibri"/>
        <family val="2"/>
      </rPr>
      <t>2.2</t>
    </r>
  </si>
  <si>
    <r>
      <rPr>
        <sz val="11"/>
        <color rgb="FF000000"/>
        <rFont val="Calibri"/>
        <family val="2"/>
      </rPr>
      <t>Des examens post-événement de nature qualitative sont menés.</t>
    </r>
  </si>
  <si>
    <r>
      <rPr>
        <sz val="11"/>
        <color theme="1" tint="0.34998626667073579"/>
        <rFont val="Calibri"/>
        <family val="2"/>
      </rPr>
      <t>C.6</t>
    </r>
  </si>
  <si>
    <r>
      <rPr>
        <sz val="11"/>
        <color rgb="FF000000"/>
        <rFont val="Calibri"/>
        <family val="2"/>
      </rPr>
      <t>2.3</t>
    </r>
  </si>
  <si>
    <r>
      <rPr>
        <sz val="11"/>
        <color rgb="FF000000"/>
        <rFont val="Calibri"/>
        <family val="2"/>
      </rPr>
      <t>Les examens post-événement comprennent un audit interne, impliquant toutes les parties prenantes nationales responsables de fonctions essentielles en matière de santé publique.</t>
    </r>
  </si>
  <si>
    <r>
      <rPr>
        <sz val="11"/>
        <color theme="1" tint="0.34998626667073579"/>
        <rFont val="Calibri"/>
        <family val="2"/>
      </rPr>
      <t>C.6</t>
    </r>
  </si>
  <si>
    <r>
      <rPr>
        <sz val="11"/>
        <color rgb="FF000000"/>
        <rFont val="Calibri"/>
        <family val="2"/>
      </rPr>
      <t>2.4</t>
    </r>
  </si>
  <si>
    <r>
      <rPr>
        <sz val="11"/>
        <color rgb="FF000000"/>
        <rFont val="Calibri"/>
        <family val="2"/>
      </rPr>
      <t>Les examens post-événement comprennent un contrôle externe par les pairs, auquel un autre État partie au RSI, le secrétariat de l’OMS et les agences pertinentes de l’Union sont invités à participer.</t>
    </r>
  </si>
  <si>
    <r>
      <rPr>
        <sz val="11"/>
        <color theme="1" tint="0.34998626667073579"/>
        <rFont val="Calibri"/>
        <family val="2"/>
      </rPr>
      <t>C.6</t>
    </r>
  </si>
  <si>
    <r>
      <rPr>
        <sz val="11"/>
        <color rgb="FF000000"/>
        <rFont val="Calibri"/>
        <family val="2"/>
      </rPr>
      <t>Les enseignements tirés de tous les secteurs pertinents sont systématiquement enregistrés dans des rapports post-événement.</t>
    </r>
  </si>
  <si>
    <r>
      <rPr>
        <sz val="11"/>
        <color theme="1" tint="0.34998626667073579"/>
        <rFont val="Calibri"/>
        <family val="2"/>
      </rPr>
      <t>C.6</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</si>
  <si>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</si>
  <si>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</si>
  <si>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</si>
  <si>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</si>
  <si>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</si>
  <si>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</si>
  <si>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</si>
  <si>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</si>
  <si>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</si>
  <si>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</si>
  <si>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rFont val="Calibri"/>
        <family val="2"/>
      </rPr>
      <t>Application des enseignements tirés</t>
    </r>
  </si>
  <si>
    <r>
      <rPr>
        <b/>
        <sz val="16"/>
        <color rgb="FFFFFFFF"/>
        <rFont val="Calibri"/>
        <family val="2"/>
      </rPr>
      <t>Mesure des performances</t>
    </r>
  </si>
  <si>
    <r>
      <rPr>
        <b/>
        <sz val="11"/>
        <color rgb="FFFFFFFF"/>
        <rFont val="Calibri"/>
        <family val="2"/>
      </rPr>
      <t>OMS</t>
    </r>
  </si>
  <si>
    <r>
      <rPr>
        <b/>
        <sz val="11"/>
        <color rgb="FFFFFFFF"/>
        <rFont val="Calibri"/>
        <family val="2"/>
      </rPr>
      <t xml:space="preserve">JEE </t>
    </r>
  </si>
  <si>
    <r>
      <rPr>
        <b/>
        <sz val="14"/>
        <rFont val="Calibri"/>
        <family val="2"/>
      </rPr>
      <t>Score</t>
    </r>
  </si>
  <si>
    <r>
      <rPr>
        <b/>
        <sz val="16"/>
        <color rgb="FFFFFFFF"/>
        <rFont val="Calibri"/>
        <family val="2"/>
      </rPr>
      <t>Références</t>
    </r>
  </si>
  <si>
    <r>
      <rPr>
        <b/>
        <sz val="12"/>
        <rFont val="Calibri"/>
        <family val="2"/>
      </rPr>
      <t>SO/NC</t>
    </r>
  </si>
  <si>
    <r>
      <rPr>
        <b/>
        <sz val="11"/>
        <color rgb="FF000000"/>
        <rFont val="Calibri"/>
        <family val="2"/>
      </rPr>
      <t>Remarques</t>
    </r>
  </si>
  <si>
    <r>
      <rPr>
        <sz val="11"/>
        <color rgb="FF000000"/>
        <rFont val="Calibri"/>
        <family val="2"/>
      </rPr>
      <t>Les expériences et enseignements tirés des examens ou des exercices post-événement sont utilisés pour améliorer les activités de préparation et de réaction.</t>
    </r>
  </si>
  <si>
    <r>
      <rPr>
        <sz val="11"/>
        <color rgb="FF000000"/>
        <rFont val="Calibri"/>
        <family val="2"/>
      </rPr>
      <t>C.6</t>
    </r>
  </si>
  <si>
    <r>
      <rPr>
        <sz val="11"/>
        <color rgb="FF000000"/>
        <rFont val="Calibri"/>
        <family val="2"/>
      </rPr>
      <t>Les expériences et enseignements tirés des examens ou des exercices post-événement sont utilisés dans tous les secteurs pertinents.</t>
    </r>
  </si>
  <si>
    <r>
      <rPr>
        <sz val="11"/>
        <color rgb="FF000000"/>
        <rFont val="Calibri"/>
        <family val="2"/>
      </rPr>
      <t>C.6</t>
    </r>
  </si>
  <si>
    <r>
      <rPr>
        <sz val="11"/>
        <color rgb="FF000000"/>
        <rFont val="Calibri"/>
        <family val="2"/>
      </rPr>
      <t>Les expériences et enseignements tirés des examens ou des exercices post-événement sont utilisés pour améliorer les politiques et la pratique.</t>
    </r>
  </si>
  <si>
    <r>
      <rPr>
        <sz val="11"/>
        <color rgb="FF000000"/>
        <rFont val="Calibri"/>
        <family val="2"/>
      </rPr>
      <t>C.6</t>
    </r>
  </si>
  <si>
    <r>
      <rPr>
        <sz val="11"/>
        <color rgb="FF000000"/>
        <rFont val="Calibri"/>
        <family val="2"/>
      </rPr>
      <t>3.1</t>
    </r>
  </si>
  <si>
    <r>
      <rPr>
        <sz val="11"/>
        <color rgb="FF000000"/>
        <rFont val="Calibri"/>
        <family val="2"/>
      </rPr>
      <t>Les expériences et enseignements tirés des examens ou des exercices post-événement sont partagés avec la communauté internationale.</t>
    </r>
  </si>
  <si>
    <r>
      <rPr>
        <sz val="11"/>
        <color rgb="FF000000"/>
        <rFont val="Calibri"/>
        <family val="2"/>
      </rPr>
      <t>C.6</t>
    </r>
  </si>
  <si>
    <r>
      <rPr>
        <sz val="11"/>
        <color rgb="FF000000"/>
        <rFont val="Calibri"/>
        <family val="2"/>
      </rPr>
      <t>3.2</t>
    </r>
  </si>
  <si>
    <r>
      <rPr>
        <sz val="11"/>
        <color rgb="FF000000"/>
        <rFont val="Calibri"/>
        <family val="2"/>
      </rPr>
      <t>Le personnel est encouragé à rédiger la synthèse d’un rapport d’évaluation en anglais afin de permettre une diffusion plus grande à la communauté internationale.</t>
    </r>
  </si>
  <si>
    <r>
      <rPr>
        <sz val="11"/>
        <color rgb="FF000000"/>
        <rFont val="Calibri"/>
        <family val="2"/>
      </rPr>
      <t>C.6</t>
    </r>
  </si>
  <si>
    <r>
      <rPr>
        <b/>
        <sz val="11"/>
        <color rgb="FF000000"/>
        <rFont val="Calibri"/>
        <family val="2"/>
      </rPr>
      <t>EIR</t>
    </r>
  </si>
  <si>
    <r>
      <rPr>
        <b/>
        <sz val="11"/>
        <color rgb="FF000000"/>
        <rFont val="Calibri"/>
        <family val="2"/>
      </rPr>
      <t>ECI</t>
    </r>
  </si>
  <si>
    <t>CHECK BSI</t>
  </si>
  <si>
    <t>CHECK CSI</t>
  </si>
  <si>
    <t>Weighted BSI</t>
  </si>
  <si>
    <t>Weighted ratio CSI</t>
  </si>
  <si>
    <t>score BSI</t>
  </si>
  <si>
    <t>score CSI</t>
  </si>
  <si>
    <t>BSI NA</t>
  </si>
  <si>
    <t>CSI NA</t>
  </si>
  <si>
    <r>
      <rPr>
        <b/>
        <sz val="18"/>
        <color rgb="FFFFFFFF"/>
        <rFont val="Calibri"/>
        <family val="2"/>
      </rPr>
      <t>SYNTHÈSE DES RÉSULTATS</t>
    </r>
  </si>
  <si>
    <r>
      <rPr>
        <b/>
        <sz val="14"/>
        <color rgb="FFFFFFFF"/>
        <rFont val="Calibri"/>
        <family val="2"/>
      </rPr>
      <t>Préparations et gouvernance pré-événement</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</si>
  <si>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</si>
  <si>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</si>
  <si>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</si>
  <si>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</si>
  <si>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</si>
  <si>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Ressources: formation de la main-d’œuvre</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</si>
  <si>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</si>
  <si>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</si>
  <si>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</si>
  <si>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</si>
  <si>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</si>
  <si>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Renforcement des capacités: surveillance</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</si>
  <si>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</si>
  <si>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</si>
  <si>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</si>
  <si>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</si>
  <si>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</si>
  <si>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Renforcement des capacités: évaluation des risques</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</si>
  <si>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</si>
  <si>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</si>
  <si>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</si>
  <si>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</si>
  <si>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</si>
  <si>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Gestion de la réaction à l’événement</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</si>
  <si>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</si>
  <si>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</si>
  <si>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</si>
  <si>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</si>
  <si>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</si>
  <si>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Évaluation post-événement</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</si>
  <si>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</si>
  <si>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</si>
  <si>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</si>
  <si>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</si>
  <si>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</si>
  <si>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Application des enseignements tirés</t>
    </r>
  </si>
  <si>
    <r>
      <rPr>
        <b/>
        <sz val="10"/>
        <color rgb="FFFFFFFF"/>
        <rFont val="Calibri"/>
        <family val="2"/>
      </rPr>
      <t>Score pondéré</t>
    </r>
  </si>
  <si>
    <r>
      <rPr>
        <b/>
        <sz val="11"/>
        <rFont val="Calibri"/>
        <family val="2"/>
      </rPr>
      <t>EIR</t>
    </r>
  </si>
  <si>
    <r>
      <rPr>
        <sz val="11"/>
        <rFont val="Calibri"/>
        <family val="2"/>
      </rPr>
      <t>le degré de préparation en matière de santé publique considéré par les experts comme étant le degré minimum</t>
    </r>
  </si>
  <si>
    <r>
      <rPr>
        <b/>
        <sz val="11"/>
        <rFont val="Calibri"/>
        <family val="2"/>
      </rPr>
      <t>ECI</t>
    </r>
  </si>
  <si>
    <r>
      <rPr>
        <sz val="11"/>
        <rFont val="Calibri"/>
        <family val="2"/>
      </rPr>
      <t>le degré de préparation en matière de santé publique considéré par les experts comme étant le degré avancé</t>
    </r>
  </si>
  <si>
    <r>
      <rPr>
        <b/>
        <sz val="14"/>
        <color rgb="FFFFFFFF"/>
        <rFont val="Calibri"/>
        <family val="2"/>
      </rPr>
      <t>SCORE EIR GLOBAL</t>
    </r>
  </si>
  <si>
    <r>
      <rPr>
        <sz val="11"/>
        <color rgb="FF000000"/>
        <rFont val="Calibri"/>
        <family val="2"/>
      </rPr>
      <t>Préparations et gouvernance pré-événement</t>
    </r>
  </si>
  <si>
    <r>
      <rPr>
        <sz val="11"/>
        <color rgb="FF000000"/>
        <rFont val="Calibri"/>
        <family val="2"/>
      </rPr>
      <t>Ressources: formation de la main-d’œuvre</t>
    </r>
  </si>
  <si>
    <r>
      <rPr>
        <sz val="11"/>
        <color rgb="FF000000"/>
        <rFont val="Calibri"/>
        <family val="2"/>
      </rPr>
      <t>Renforcement des capacités: surveillance</t>
    </r>
  </si>
  <si>
    <r>
      <rPr>
        <sz val="11"/>
        <rFont val="Calibri"/>
        <family val="2"/>
      </rPr>
      <t>Renforcement des capacités: évaluation des risques</t>
    </r>
  </si>
  <si>
    <r>
      <rPr>
        <sz val="11"/>
        <color rgb="FF000000"/>
        <rFont val="Calibri"/>
        <family val="2"/>
      </rPr>
      <t>Gestion de la réaction à l’événement</t>
    </r>
  </si>
  <si>
    <r>
      <rPr>
        <sz val="11"/>
        <color rgb="FF000000"/>
        <rFont val="Calibri"/>
        <family val="2"/>
      </rPr>
      <t>Examen post-événement</t>
    </r>
  </si>
  <si>
    <r>
      <rPr>
        <sz val="11"/>
        <color rgb="FF000000"/>
        <rFont val="Calibri"/>
        <family val="2"/>
      </rPr>
      <t>Application des enseignements tirés</t>
    </r>
  </si>
  <si>
    <r>
      <rPr>
        <b/>
        <sz val="14"/>
        <color rgb="FFFFFFFF"/>
        <rFont val="Calibri"/>
        <family val="2"/>
      </rPr>
      <t>SCORE ECI GLOBAL</t>
    </r>
  </si>
  <si>
    <r>
      <rPr>
        <sz val="11"/>
        <color rgb="FF000000"/>
        <rFont val="Calibri"/>
        <family val="2"/>
      </rPr>
      <t>Préparations et gouvernance pré-événement</t>
    </r>
  </si>
  <si>
    <r>
      <rPr>
        <sz val="11"/>
        <color rgb="FF000000"/>
        <rFont val="Calibri"/>
        <family val="2"/>
      </rPr>
      <t>Ressources: formation de la main-d’œuvre</t>
    </r>
  </si>
  <si>
    <r>
      <rPr>
        <sz val="11"/>
        <color rgb="FF000000"/>
        <rFont val="Calibri"/>
        <family val="2"/>
      </rPr>
      <t>Renforcement des capacités: surveillance</t>
    </r>
  </si>
  <si>
    <r>
      <rPr>
        <sz val="11"/>
        <rFont val="Calibri"/>
        <family val="2"/>
      </rPr>
      <t>Renforcement des capacités: évaluation des risques</t>
    </r>
  </si>
  <si>
    <r>
      <rPr>
        <sz val="11"/>
        <color rgb="FF000000"/>
        <rFont val="Calibri"/>
        <family val="2"/>
      </rPr>
      <t>Gestion de la réaction à l’événement</t>
    </r>
  </si>
  <si>
    <r>
      <rPr>
        <sz val="11"/>
        <color rgb="FF000000"/>
        <rFont val="Calibri"/>
        <family val="2"/>
      </rPr>
      <t>Examen post-événement</t>
    </r>
  </si>
  <si>
    <r>
      <rPr>
        <sz val="11"/>
        <color rgb="FF000000"/>
        <rFont val="Calibri"/>
        <family val="2"/>
      </rPr>
      <t>Application des enseignements tirés</t>
    </r>
  </si>
  <si>
    <r>
      <rPr>
        <b/>
        <sz val="18"/>
        <color rgb="FFFFFFFF"/>
        <rFont val="Calibri"/>
        <family val="2"/>
      </rPr>
      <t>Indicateurs JEE correspondant aux indicateurs HEPSA</t>
    </r>
  </si>
  <si>
    <r>
      <rPr>
        <sz val="12"/>
        <color rgb="FF000000"/>
        <rFont val="Calibri"/>
        <family val="2"/>
      </rPr>
      <t>Les indicateurs JEE ainsi que leurs indicateurs HEPSA correspondants sont présentés ci-après. Les indicateurs JEE représentés en gris ne sont pas couverts par l’outil HEPSA. Afin de vous aider dans l’interprétation du score, le système de notation est également représenté ci-dessous.</t>
    </r>
  </si>
  <si>
    <r>
      <rPr>
        <b/>
        <sz val="16"/>
        <color rgb="FFFFFFFF"/>
        <rFont val="Calibri"/>
        <family val="2"/>
      </rPr>
      <t>Indicateur JEE</t>
    </r>
  </si>
  <si>
    <r>
      <rPr>
        <b/>
        <sz val="16"/>
        <color rgb="FFFFFFFF"/>
        <rFont val="Calibri"/>
        <family val="2"/>
      </rPr>
      <t>Indicateur HEPSA</t>
    </r>
  </si>
  <si>
    <r>
      <rPr>
        <b/>
        <sz val="16"/>
        <color rgb="FFFFFFFF"/>
        <rFont val="Calibri"/>
        <family val="2"/>
      </rPr>
      <t>Score</t>
    </r>
  </si>
  <si>
    <r>
      <rPr>
        <b/>
        <sz val="16"/>
        <color rgb="FF000000"/>
        <rFont val="Calibri"/>
        <family val="2"/>
      </rPr>
      <t>Prévenir</t>
    </r>
  </si>
  <si>
    <r>
      <rPr>
        <sz val="11"/>
        <color theme="1" tint="0.49989318521683401"/>
        <rFont val="Calibri"/>
        <family val="2"/>
      </rPr>
      <t>P.1.1 Une législation, des lois, règlements, exigences administratives, politiques
ou d’autres instruments gouvernementaux en place suffisent pour la mise en œuvre
du RSI.</t>
    </r>
  </si>
  <si>
    <r>
      <rPr>
        <sz val="11"/>
        <color theme="1" tint="0.49989318521683401"/>
        <rFont val="Calibri"/>
        <family val="2"/>
      </rPr>
      <t>P.1.2 L’État peut démontrer qu’il a ajusté et aligné sa
législation nationale, ses politiques et ses dispositions administratives afin de
permettre la conformité au RSI (2005)</t>
    </r>
  </si>
  <si>
    <r>
      <rPr>
        <sz val="11"/>
        <color theme="1" tint="0.49989318521683401"/>
        <rFont val="Calibri"/>
        <family val="2"/>
      </rPr>
      <t>P.2.1 Un mécanisme fonctionnel est établi pour la coordination et l’intégration des secteurs pertinents dans la mise en œuvre du RSI.</t>
    </r>
  </si>
  <si>
    <r>
      <rPr>
        <sz val="11"/>
        <color theme="1" tint="0.49989318521683401"/>
        <rFont val="Calibri"/>
        <family val="2"/>
      </rPr>
      <t>P.3.1 Détection de la résistance aux antimicrobiens</t>
    </r>
  </si>
  <si>
    <r>
      <rPr>
        <sz val="11"/>
        <color theme="1" tint="0.49989318521683401"/>
        <rFont val="Calibri"/>
        <family val="2"/>
      </rPr>
      <t>P.3.2 Surveillance des infections causées par les pathogènes résistants aux antimicrobiens</t>
    </r>
  </si>
  <si>
    <r>
      <rPr>
        <sz val="11"/>
        <color rgb="FF000000"/>
        <rFont val="Calibri"/>
        <family val="2"/>
      </rPr>
      <t>P.3.3 Programmes de prévention et de contrôle des infections liées aux soins</t>
    </r>
  </si>
  <si>
    <r>
      <rPr>
        <sz val="11"/>
        <color rgb="FF000000"/>
        <rFont val="Calibri"/>
        <family val="2"/>
      </rPr>
      <t>Des normes de prévention et de contrôle des infections sont établies et opèrent aux niveaux national et hospitalier.</t>
    </r>
  </si>
  <si>
    <r>
      <rPr>
        <sz val="11"/>
        <color rgb="FF000000"/>
        <rFont val="Calibri"/>
        <family val="2"/>
      </rPr>
      <t>P.3.4 Activités de promotion du bon usage
des antimicrobiens</t>
    </r>
  </si>
  <si>
    <r>
      <rPr>
        <sz val="11"/>
        <color rgb="FF000000"/>
        <rFont val="Calibri"/>
        <family val="2"/>
      </rPr>
      <t>La promotion du bon usage des antimicrobiens (ensemble de stratégies coordonnées pour améliorer l’utilisation des antimicrobiens) est mise en œuvre.</t>
    </r>
  </si>
  <si>
    <r>
      <rPr>
        <sz val="11"/>
        <color theme="1" tint="0.49989318521683401"/>
        <rFont val="Calibri"/>
        <family val="2"/>
      </rPr>
      <t>P.4.1 Systèmes de surveillance en place pour les zoonoses/pathogènes prioritaires</t>
    </r>
  </si>
  <si>
    <r>
      <rPr>
        <sz val="11"/>
        <color theme="1" tint="0.49989318521683401"/>
        <rFont val="Calibri"/>
        <family val="2"/>
      </rPr>
      <t>P.4.2 Personnel de santé vétérinaire ou animale</t>
    </r>
  </si>
  <si>
    <r>
      <rPr>
        <sz val="11"/>
        <color rgb="FF000000"/>
        <rFont val="Calibri"/>
        <family val="2"/>
      </rPr>
      <t>7.4 Des mécanismes de réaction aux zoonoses infectieuses et zoonoses potentielles sont établis et fonctionnels.</t>
    </r>
  </si>
  <si>
    <r>
      <rPr>
        <sz val="11"/>
        <color rgb="FF000000"/>
        <rFont val="Calibri"/>
        <family val="2"/>
      </rPr>
      <t>Des procédures de réaction aux zoonoses effectives et potentielles sont établies et fonctionnelles.</t>
    </r>
  </si>
  <si>
    <r>
      <rPr>
        <sz val="11"/>
        <color rgb="FF000000"/>
        <rFont val="Calibri"/>
        <family val="2"/>
      </rPr>
      <t>P.5.1 Des mécanismes sont établis et fonctionnels pour détecter et réagir aux intoxications alimentaires et aux contaminations des denrées alimentaires.</t>
    </r>
  </si>
  <si>
    <r>
      <rPr>
        <sz val="11"/>
        <color rgb="FF000000"/>
        <rFont val="Calibri"/>
        <family val="2"/>
      </rPr>
      <t>Des procédures de réaction aux intoxications alimentaires et aux contaminations des denrées alimentaires sont établies et fonctionnelles.</t>
    </r>
  </si>
  <si>
    <r>
      <rPr>
        <sz val="11"/>
        <color rgb="FF000000"/>
        <rFont val="Calibri"/>
        <family val="2"/>
      </rPr>
      <t>P.6.1 Un système global dans le domaine de la sécurité et de la sûreté biologiques du gouvernement est en place pour les installations humaines, animales et agricoles.</t>
    </r>
  </si>
  <si>
    <r>
      <rPr>
        <sz val="11"/>
        <color rgb="FF000000"/>
        <rFont val="Calibri"/>
        <family val="2"/>
      </rPr>
      <t>Un système global dans le domaine de la sécurité et de la sûreté biologiques du gouvernement (c.-à-d. des réseaux formels et informels) est en place pour les installations humaines, animales et agricoles.</t>
    </r>
  </si>
  <si>
    <r>
      <rPr>
        <sz val="11"/>
        <color theme="1" tint="0.49989318521683401"/>
        <rFont val="Calibri"/>
        <family val="2"/>
      </rPr>
      <t>P.6.2 Formation et pratique dans le domaine de la sécurité et de la sûreté biologiques</t>
    </r>
  </si>
  <si>
    <r>
      <rPr>
        <sz val="11"/>
        <color theme="1" tint="0.49989318521683401"/>
        <rFont val="Calibri"/>
        <family val="2"/>
      </rPr>
      <t>P.7.1 Couverture vaccinale (rougeole) dans le cadre du programme
national</t>
    </r>
  </si>
  <si>
    <r>
      <rPr>
        <sz val="11"/>
        <color theme="1" tint="0.49989318521683401"/>
        <rFont val="Calibri"/>
        <family val="2"/>
      </rPr>
      <t>P.7.2 Accès aux vaccins et fourniture de ceux-ci au niveau national</t>
    </r>
  </si>
  <si>
    <r>
      <rPr>
        <b/>
        <sz val="16"/>
        <color rgb="FF000000"/>
        <rFont val="Calibri"/>
        <family val="2"/>
      </rPr>
      <t>Dépister</t>
    </r>
  </si>
  <si>
    <r>
      <rPr>
        <sz val="11"/>
        <color rgb="FF000000"/>
        <rFont val="Calibri"/>
        <family val="2"/>
      </rPr>
      <t>D.1.1 Analyse en laboratoire pour le dépistage des maladies prioritaires</t>
    </r>
  </si>
  <si>
    <r>
      <rPr>
        <sz val="11"/>
        <color rgb="FF000000"/>
        <rFont val="Calibri"/>
        <family val="2"/>
      </rPr>
      <t>Des services de laboratoire sont disponibles pour réaliser des tests concernant les principales menaces pour la santé.</t>
    </r>
  </si>
  <si>
    <r>
      <rPr>
        <sz val="11"/>
        <color theme="1" tint="0.49989318521683401"/>
        <rFont val="Calibri"/>
        <family val="2"/>
      </rPr>
      <t>D.1.2 Système de transfert et de transport des échantillons</t>
    </r>
  </si>
  <si>
    <r>
      <rPr>
        <sz val="11"/>
        <color theme="1" tint="0.49989318521683401"/>
        <rFont val="Calibri"/>
        <family val="2"/>
      </rPr>
      <t>D.1.3 Lieu de soins moderne et efficace et diagnostics en laboratoire</t>
    </r>
  </si>
  <si>
    <r>
      <rPr>
        <sz val="11"/>
        <color theme="1" tint="0.49989318521683401"/>
        <rFont val="Calibri"/>
        <family val="2"/>
      </rPr>
      <t>D.1.4 Système qualité de laboratoire</t>
    </r>
  </si>
  <si>
    <r>
      <rPr>
        <sz val="11"/>
        <color rgb="FF000000"/>
        <rFont val="Calibri"/>
        <family val="2"/>
      </rPr>
      <t>D.2.1 Systèmes de surveillance basés sur les indicateurs et événements</t>
    </r>
  </si>
  <si>
    <r>
      <rPr>
        <sz val="11"/>
        <color rgb="FF000000"/>
        <rFont val="Calibri"/>
        <family val="2"/>
      </rPr>
      <t>Un système de surveillance fondé sur les indicateurs est en place.</t>
    </r>
  </si>
  <si>
    <r>
      <rPr>
        <sz val="11"/>
        <color rgb="FF000000"/>
        <rFont val="Calibri"/>
        <family val="2"/>
      </rPr>
      <t>Un système de données épidémiologiques est en place.</t>
    </r>
  </si>
  <si>
    <r>
      <rPr>
        <sz val="11"/>
        <color rgb="FF000000"/>
        <rFont val="Calibri"/>
        <family val="2"/>
      </rPr>
      <t>D.2.2 Système de déclaration interopérable, interconnecté, électronique en temps réel</t>
    </r>
  </si>
  <si>
    <r>
      <rPr>
        <sz val="11"/>
        <color rgb="FF000000"/>
        <rFont val="Calibri"/>
        <family val="2"/>
      </rPr>
      <t>Le système de surveillance fournit des rapports en temps réel sur les données de surveillance.</t>
    </r>
  </si>
  <si>
    <r>
      <rPr>
        <sz val="11"/>
        <color rgb="FF000000"/>
        <rFont val="Calibri"/>
        <family val="2"/>
      </rPr>
      <t>Tous les systèmes de surveillance sont intégrés dans un réseau qui échange constamment des informations.</t>
    </r>
  </si>
  <si>
    <r>
      <rPr>
        <sz val="11"/>
        <color rgb="FF000000"/>
        <rFont val="Calibri"/>
        <family val="2"/>
      </rPr>
      <t>Des réseaux et protocoles de rapport sont en place.</t>
    </r>
  </si>
  <si>
    <r>
      <rPr>
        <sz val="11"/>
        <color rgb="FF000000"/>
        <rFont val="Calibri"/>
        <family val="2"/>
      </rPr>
      <t>Le système de surveillance satisfait aux normes de l’UE et de l’OMS en ce qui concerne les données épidémiologiques relatives à toutes les maladies faisant l’objet d’une surveillance de l’UE, leurs définitions de cas et protocoles de rapport.</t>
    </r>
  </si>
  <si>
    <r>
      <rPr>
        <sz val="11"/>
        <color rgb="FF000000"/>
        <rFont val="Calibri"/>
        <family val="2"/>
      </rPr>
      <t>Une participation aux réseaux de surveillance de l’UE est établie.</t>
    </r>
  </si>
  <si>
    <r>
      <rPr>
        <sz val="11"/>
        <color rgb="FF000000"/>
        <rFont val="Calibri"/>
        <family val="2"/>
      </rPr>
      <t>D.2.3 Analyse des données de surveillance</t>
    </r>
  </si>
  <si>
    <r>
      <rPr>
        <sz val="11"/>
        <color rgb="FF000000"/>
        <rFont val="Calibri"/>
        <family val="2"/>
      </rPr>
      <t>Le système de surveillance est en mesure de fournir les informations nécessaires pour renseigner et conseiller la réaction.</t>
    </r>
  </si>
  <si>
    <r>
      <rPr>
        <sz val="11"/>
        <color rgb="FF000000"/>
        <rFont val="Calibri"/>
        <family val="2"/>
      </rPr>
      <t>D.2.4 Systèmes de surveillance syndromique</t>
    </r>
  </si>
  <si>
    <r>
      <rPr>
        <sz val="11"/>
        <color rgb="FF000000"/>
        <rFont val="Calibri"/>
        <family val="2"/>
      </rPr>
      <t>Un système de données épidémiologiques est en place.</t>
    </r>
  </si>
  <si>
    <r>
      <rPr>
        <sz val="11"/>
        <color rgb="FF000000"/>
        <rFont val="Calibri"/>
        <family val="2"/>
      </rPr>
      <t>D.3.1 Système de déclaration efficient à l’OMS, au FAO et à l’OIE</t>
    </r>
  </si>
  <si>
    <r>
      <rPr>
        <sz val="11"/>
        <color rgb="FF000000"/>
        <rFont val="Calibri"/>
        <family val="2"/>
      </rPr>
      <t>Les chaînes de responsabilité sont clairement indiquées pour garantir des communications efficaces aux niveaux national et international.</t>
    </r>
  </si>
  <si>
    <r>
      <rPr>
        <sz val="11"/>
        <color rgb="FF000000"/>
        <rFont val="Calibri"/>
        <family val="2"/>
      </rPr>
      <t>D.3.2 Réseaux et protocoles de rapport dans le pays</t>
    </r>
  </si>
  <si>
    <r>
      <rPr>
        <sz val="11"/>
        <color rgb="FF000000"/>
        <rFont val="Calibri"/>
        <family val="2"/>
      </rPr>
      <t>Les fonctions et opérations des points focaux du RSI sont en place, comme définies par le RSI (2005).</t>
    </r>
  </si>
  <si>
    <r>
      <rPr>
        <sz val="11"/>
        <color rgb="FF000000"/>
        <rFont val="Calibri"/>
        <family val="2"/>
      </rPr>
      <t>Des réseaux et protocoles de rapport sont en place.</t>
    </r>
  </si>
  <si>
    <r>
      <rPr>
        <sz val="11"/>
        <color rgb="FF000000"/>
        <rFont val="Calibri"/>
        <family val="2"/>
      </rPr>
      <t>D.4.1 Des ressources humaines sont disponible pour la mise en œuvre des principales capacités du RSI.</t>
    </r>
  </si>
  <si>
    <r>
      <rPr>
        <sz val="11"/>
        <color rgb="FF000000"/>
        <rFont val="Calibri"/>
        <family val="2"/>
      </rPr>
      <t>Des ressources humaines sont disponibles pour la mise en œuvre des principales capacités du RSI.</t>
    </r>
  </si>
  <si>
    <r>
      <rPr>
        <sz val="11"/>
        <color theme="1" tint="0.49989318521683401"/>
        <rFont val="Calibri"/>
        <family val="2"/>
      </rPr>
      <t>D.4.2 Programme de formation à l’épidémiologie de terrain tel que le FETP</t>
    </r>
  </si>
  <si>
    <r>
      <rPr>
        <sz val="11"/>
        <color rgb="FF000000"/>
        <rFont val="Calibri"/>
        <family val="2"/>
      </rPr>
      <t>D.4.3 Stratégie de la main-d’œuvre</t>
    </r>
  </si>
  <si>
    <r>
      <rPr>
        <sz val="11"/>
        <color rgb="FF000000"/>
        <rFont val="Calibri"/>
        <family val="2"/>
      </rPr>
      <t>Les compétences et capacités du personnel de santé publique sont renforcées pour assurer la surveillance de la santé publique et la réaction à tous les niveaux du système de santé.</t>
    </r>
  </si>
  <si>
    <r>
      <rPr>
        <b/>
        <sz val="16"/>
        <color rgb="FF000000"/>
        <rFont val="Calibri"/>
        <family val="2"/>
      </rPr>
      <t>Réagir</t>
    </r>
  </si>
  <si>
    <r>
      <rPr>
        <sz val="11"/>
        <color rgb="FF000000"/>
        <rFont val="Calibri"/>
        <family val="2"/>
      </rPr>
      <t>R.1.1 Un plan national de préparation et de réaction d’urgence en matière de santé publique face à des dangers multiples est élaboré et mis en œuvre.</t>
    </r>
  </si>
  <si>
    <r>
      <rPr>
        <sz val="11"/>
        <color rgb="FF000000"/>
        <rFont val="Calibri"/>
        <family val="2"/>
      </rPr>
      <t>Un plan national de préparation aux urgences de santé publique est mis en place, tenu à jour ou approuvé par un organisme national compétent par exemple.</t>
    </r>
  </si>
  <si>
    <r>
      <rPr>
        <sz val="11"/>
        <color rgb="FF000000"/>
        <rFont val="Calibri"/>
        <family val="2"/>
      </rPr>
      <t>Le plan national de préparation aux urgences de santé publique est mis en œuvre.</t>
    </r>
  </si>
  <si>
    <r>
      <rPr>
        <sz val="11"/>
        <color rgb="FF000000"/>
        <rFont val="Calibri"/>
        <family val="2"/>
      </rPr>
      <t>R.1.2 Les risques et ressources prioritaires en matière de santé publique sont cartographiés et utilisés.</t>
    </r>
  </si>
  <si>
    <r>
      <rPr>
        <sz val="11"/>
        <color rgb="FF000000"/>
        <rFont val="Calibri"/>
        <family val="2"/>
      </rPr>
      <t>Les risques et ressources prioritaires en matière de santé publique sont cartographiés et utilisés.</t>
    </r>
  </si>
  <si>
    <r>
      <rPr>
        <sz val="11"/>
        <color rgb="FF000000"/>
        <rFont val="Calibri"/>
        <family val="2"/>
      </rPr>
      <t>R.2.1 Capacité à activer des opérations d’urgence</t>
    </r>
  </si>
  <si>
    <r>
      <rPr>
        <sz val="11"/>
        <color rgb="FF000000"/>
        <rFont val="Calibri"/>
        <family val="2"/>
      </rPr>
      <t>Un programme opérationnel d’urgence est en place, impliquant un centre des opérations d’urgence, des procédures et plans de fonctionnement, et la capacité à activer des opérations d’urgence.</t>
    </r>
  </si>
  <si>
    <r>
      <rPr>
        <sz val="11"/>
        <color rgb="FF000000"/>
        <rFont val="Calibri"/>
        <family val="2"/>
      </rPr>
      <t>R.2.2 Procédures et plans de fonctionnement du centre des opérations d’urgence</t>
    </r>
  </si>
  <si>
    <r>
      <rPr>
        <sz val="11"/>
        <color rgb="FF000000"/>
        <rFont val="Calibri"/>
        <family val="2"/>
      </rPr>
      <t>R.2.3 Programme des opérations d’urgence</t>
    </r>
  </si>
  <si>
    <r>
      <rPr>
        <sz val="11"/>
        <color rgb="FF000000"/>
        <rFont val="Calibri"/>
        <family val="2"/>
      </rPr>
      <t>R.2.4 Des procédures de gestion des cas sont mises en œuvre pour les dangers concernés au titre du RSI.</t>
    </r>
  </si>
  <si>
    <r>
      <rPr>
        <sz val="11"/>
        <color rgb="FF000000"/>
        <rFont val="Calibri"/>
        <family val="2"/>
      </rPr>
      <t>Des procédures de gestion des cas sont mises en œuvre pour les dangers concernés au titre du RSI.</t>
    </r>
  </si>
  <si>
    <r>
      <rPr>
        <sz val="11"/>
        <color rgb="FF000000"/>
        <rFont val="Calibri"/>
        <family val="2"/>
      </rPr>
      <t>R.3.1 Les autorités de santé et de sécurité publiques (par ex. services répressifs, contrôle aux frontières, douanes) sont reliées lors d’un événement biologique suspecté ou confirmé</t>
    </r>
  </si>
  <si>
    <r>
      <rPr>
        <sz val="11"/>
        <color rgb="FF000000"/>
        <rFont val="Calibri"/>
        <family val="2"/>
      </rPr>
      <t>La planification de la préparation garantit une collaboration intersectorielle ainsi que des rôles et responsabilités clairement définis pour l’ensemble des parties prenantes.</t>
    </r>
  </si>
  <si>
    <r>
      <rPr>
        <sz val="11"/>
        <color rgb="FF000000"/>
        <rFont val="Calibri"/>
        <family val="2"/>
      </rPr>
      <t>R.4.1 Un système est en place pour l’envoi et la réception de contre-mesures médicales lors d’une urgence de santé publique.</t>
    </r>
  </si>
  <si>
    <r>
      <rPr>
        <sz val="11"/>
        <color rgb="FF000000"/>
        <rFont val="Calibri"/>
        <family val="2"/>
      </rPr>
      <t>Des procédures sont en place pour l’envoi et la réception de contre-mesures médicales lors d’une urgence de santé publique.</t>
    </r>
  </si>
  <si>
    <r>
      <rPr>
        <sz val="11"/>
        <color rgb="FF000000"/>
        <rFont val="Calibri"/>
        <family val="2"/>
      </rPr>
      <t>R.4.2 Un système est en place pour l’envoi et la réception de contre-mesures médicales lors d’une urgence de santé publique.</t>
    </r>
  </si>
  <si>
    <r>
      <rPr>
        <sz val="11"/>
        <color rgb="FF000000"/>
        <rFont val="Calibri"/>
        <family val="2"/>
      </rPr>
      <t>Pour les répondants qui apportent une assistance à une urgence de santé publique à l’étranger, un protocole est en place pour l’évacuation médicale.</t>
    </r>
  </si>
  <si>
    <r>
      <rPr>
        <sz val="11"/>
        <color rgb="FF000000"/>
        <rFont val="Calibri"/>
        <family val="2"/>
      </rPr>
      <t>R.5.1 Systèmes de communication des risques (plans, mécanismes, etc.)</t>
    </r>
  </si>
  <si>
    <r>
      <rPr>
        <sz val="11"/>
        <color rgb="FF000000"/>
        <rFont val="Calibri"/>
        <family val="2"/>
      </rPr>
      <t>Des politiques et procédures de communication pour élaborer, coordonner et diffuser des informations liées à une question de santé publique sont établies.</t>
    </r>
  </si>
  <si>
    <r>
      <rPr>
        <sz val="11"/>
        <color rgb="FF000000"/>
        <rFont val="Calibri"/>
        <family val="2"/>
      </rPr>
      <t>R.5.2 Communication et coordination internes et des partenaires</t>
    </r>
  </si>
  <si>
    <r>
      <rPr>
        <sz val="11"/>
        <color rgb="FF000000"/>
        <rFont val="Calibri"/>
        <family val="2"/>
      </rPr>
      <t>Des politiques et procédures de communication pour élaborer, coordonner et diffuser des informations liées à une question de santé publique sont établies.</t>
    </r>
  </si>
  <si>
    <r>
      <rPr>
        <sz val="11"/>
        <color rgb="FF000000"/>
        <rFont val="Calibri"/>
        <family val="2"/>
      </rPr>
      <t>Des procédures pour coordonner tous les partenaires concernés du système de santé sont établies, par ex. services de santé publique, médicaux et de santé mentale/comportementale.</t>
    </r>
  </si>
  <si>
    <r>
      <rPr>
        <sz val="11"/>
        <color rgb="FF000000"/>
        <rFont val="Calibri"/>
        <family val="2"/>
      </rPr>
      <t>La coordination implique l’activation de réseaux de soutien, de groupes consultatifs, de réseaux partenaires et la communication.</t>
    </r>
  </si>
  <si>
    <r>
      <rPr>
        <sz val="11"/>
        <color rgb="FF000000"/>
        <rFont val="Calibri"/>
        <family val="2"/>
      </rPr>
      <t>R.5.3 Communication publique</t>
    </r>
  </si>
  <si>
    <r>
      <rPr>
        <sz val="11"/>
        <color rgb="FF000000"/>
        <rFont val="Calibri"/>
        <family val="2"/>
      </rPr>
      <t>Les informations relatives à un événement sont diffusées auprès du public, afin d’expliquer l’épidémie, établir la confiance et réduire le risque d’infection.</t>
    </r>
  </si>
  <si>
    <r>
      <rPr>
        <sz val="11"/>
        <color rgb="FF000000"/>
        <rFont val="Calibri"/>
        <family val="2"/>
      </rPr>
      <t>Des messages clés pour la communication au public sont créés.</t>
    </r>
  </si>
  <si>
    <r>
      <rPr>
        <sz val="11"/>
        <color theme="1" tint="0.49989318521683401"/>
        <rFont val="Calibri"/>
        <family val="2"/>
      </rPr>
      <t>R.5.4 Participation à la communication avec les communautés affectées</t>
    </r>
  </si>
  <si>
    <r>
      <rPr>
        <sz val="11"/>
        <color rgb="FF000000"/>
        <rFont val="Calibri"/>
        <family val="2"/>
      </rPr>
      <t>R.5.5 Écoute dynamique et gestion des rumeurs</t>
    </r>
  </si>
  <si>
    <r>
      <rPr>
        <sz val="11"/>
        <color rgb="FF000000"/>
        <rFont val="Calibri"/>
        <family val="2"/>
      </rPr>
      <t>Les informations au public tiennent compte de la perception des risques du public.</t>
    </r>
  </si>
  <si>
    <r>
      <rPr>
        <sz val="11"/>
        <color rgb="FF000000"/>
        <rFont val="Calibri"/>
        <family val="2"/>
      </rPr>
      <t>La réponse comportementale prévue (par ex. niveaux de préoccupation ressentis par la population) est prise en compte dans le processus de prise de décisions.</t>
    </r>
  </si>
  <si>
    <r>
      <rPr>
        <b/>
        <sz val="16"/>
        <color rgb="FF000000"/>
        <rFont val="Calibri"/>
        <family val="2"/>
      </rPr>
      <t>Autres dangers liés au RSI et points d’entrée (PoE)</t>
    </r>
  </si>
  <si>
    <r>
      <rPr>
        <sz val="11"/>
        <color rgb="FF000000"/>
        <rFont val="Calibri"/>
        <family val="2"/>
      </rPr>
      <t>PoE.1 Des capacités courantes sont établies au point d’entrée</t>
    </r>
  </si>
  <si>
    <r>
      <rPr>
        <sz val="11"/>
        <color rgb="FF000000"/>
        <rFont val="Calibri"/>
        <family val="2"/>
      </rPr>
      <t>Les obligations du RSI concernant les points d’entrée sont remplies.</t>
    </r>
  </si>
  <si>
    <r>
      <rPr>
        <sz val="11"/>
        <color rgb="FF000000"/>
        <rFont val="Calibri"/>
        <family val="2"/>
      </rPr>
      <t>PoE.2 Réaction efficace en matière de santé publique aux points d’entrée</t>
    </r>
  </si>
  <si>
    <r>
      <rPr>
        <sz val="11"/>
        <color rgb="FF000000"/>
        <rFont val="Calibri"/>
        <family val="2"/>
      </rPr>
      <t>Des réactions efficaces en matière de santé publique aux points d’entrée sont établies selon le RSI.</t>
    </r>
  </si>
  <si>
    <r>
      <rPr>
        <sz val="11"/>
        <color rgb="FF000000"/>
        <rFont val="Calibri"/>
        <family val="2"/>
      </rPr>
      <t>CE.1 Des mécanismes sont établis et fonctionnels pour détecter et
réagir aux événements et urgences chimiques.</t>
    </r>
  </si>
  <si>
    <r>
      <rPr>
        <sz val="11"/>
        <color rgb="FF000000"/>
        <rFont val="Calibri"/>
        <family val="2"/>
      </rPr>
      <t>Des plans de préparation pour des événements de risques biologiques sont en place, élaborés conjointement par des secteurs de la santé publique et non sanitaires, tels que la protection civile, le contrôle aux frontières et les douanes.</t>
    </r>
  </si>
  <si>
    <r>
      <rPr>
        <sz val="11"/>
        <color theme="1" tint="0.49989318521683401"/>
        <rFont val="Calibri"/>
        <family val="2"/>
      </rPr>
      <t>CE.2 Un environnement propice est en place pour la gestion des
événements chimiques</t>
    </r>
  </si>
  <si>
    <r>
      <rPr>
        <sz val="11"/>
        <color theme="1" tint="0.49989318521683401"/>
        <rFont val="Calibri"/>
        <family val="2"/>
      </rPr>
      <t>RE.1 Des mécanismes sont établis et fonctionnels pour détecter et réagir
aux urgences radiologiques et nucléaires.</t>
    </r>
  </si>
  <si>
    <r>
      <rPr>
        <sz val="11"/>
        <color theme="1" tint="0.49989318521683401"/>
        <rFont val="Calibri"/>
        <family val="2"/>
      </rPr>
      <t>RE.2 Un environnement propice est en place pour la gestion des urgences radiologiques</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</si>
  <si>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</si>
  <si>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</si>
  <si>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</si>
  <si>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</si>
  <si>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</si>
  <si>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</si>
  <si>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</si>
  <si>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</si>
  <si>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</si>
  <si>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</si>
  <si>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</si>
  <si>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</si>
  <si>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</si>
  <si>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</si>
  <si>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</si>
  <si>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</si>
  <si>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</si>
  <si>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</si>
  <si>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</si>
  <si>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</si>
  <si>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</si>
  <si>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</si>
  <si>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</si>
  <si>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</si>
  <si>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</si>
  <si>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</si>
  <si>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</si>
  <si>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</si>
  <si>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</si>
  <si>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</si>
  <si>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</si>
  <si>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</si>
  <si>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</si>
  <si>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</si>
  <si>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</si>
  <si>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</si>
  <si>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</si>
  <si>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</si>
  <si>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Aperçu de l’EIR et l’ECI</t>
    </r>
  </si>
  <si>
    <r>
      <rPr>
        <b/>
        <sz val="11"/>
        <color rgb="FFFFFFFF"/>
        <rFont val="Calibri"/>
        <family val="2"/>
      </rPr>
      <t>D1: Préparations et gouvernance pré-événement</t>
    </r>
  </si>
  <si>
    <r>
      <rPr>
        <b/>
        <sz val="11"/>
        <color rgb="FF000000"/>
        <rFont val="Calibri"/>
        <family val="2"/>
      </rPr>
      <t>EIR</t>
    </r>
  </si>
  <si>
    <r>
      <rPr>
        <b/>
        <sz val="11"/>
        <color rgb="FF000000"/>
        <rFont val="Calibri"/>
        <family val="2"/>
      </rPr>
      <t>ECI</t>
    </r>
  </si>
  <si>
    <r>
      <rPr>
        <sz val="11"/>
        <color rgb="FF000000"/>
        <rFont val="Calibri"/>
        <family val="2"/>
      </rPr>
      <t>1 La préparation aux situations d’urgence est intégrée dans les stratégies, le financement et les plans de santé nationaux.</t>
    </r>
  </si>
  <si>
    <r>
      <rPr>
        <sz val="11"/>
        <color rgb="FF000000"/>
        <rFont val="Calibri"/>
        <family val="2"/>
      </rPr>
      <t>2 Les politiques de gestion des risques et la législation en matière d’urgence au niveau multisectoriel incluent les menaces pour la santé publique.</t>
    </r>
  </si>
  <si>
    <r>
      <rPr>
        <sz val="11"/>
        <color rgb="FF000000"/>
        <rFont val="Calibri"/>
        <family val="2"/>
      </rPr>
      <t>3 Un plan de préparation national aux situations d’urgence en matière de santé publique est élaboré, tenu à jour ou avalisé par ex. par l’organisme national compétent.</t>
    </r>
  </si>
  <si>
    <r>
      <rPr>
        <sz val="11"/>
        <color rgb="FF000000"/>
        <rFont val="Calibri"/>
        <family val="2"/>
      </rPr>
      <t>3.1 Le plan national de préparation aux urgences de santé publique est mis en œuvre.</t>
    </r>
  </si>
  <si>
    <r>
      <rPr>
        <sz val="11"/>
        <color rgb="FF000000"/>
        <rFont val="Calibri"/>
        <family val="2"/>
      </rPr>
      <t>3.2 Les plans de préparation sont souples et aisément adaptables.</t>
    </r>
  </si>
  <si>
    <r>
      <rPr>
        <sz val="11"/>
        <color rgb="FF000000"/>
        <rFont val="Calibri"/>
        <family val="2"/>
      </rPr>
      <t>3.3 La planification de préparation inclut une préparation communautaire afin de se préparer, résister aux incidents de santé publique et s’en relever.</t>
    </r>
  </si>
  <si>
    <r>
      <rPr>
        <sz val="11"/>
        <color rgb="FF000000"/>
        <rFont val="Calibri"/>
        <family val="2"/>
      </rPr>
      <t>4 La planification de préparation inclut une auto-évaluation, impliquant l’établissement des lacunes et des solutions éventuelles, la capacité en ressources humaines, et les parties prenantes nationales concernées.</t>
    </r>
  </si>
  <si>
    <r>
      <rPr>
        <sz val="11"/>
        <color rgb="FF000000"/>
        <rFont val="Calibri"/>
        <family val="2"/>
      </rPr>
      <t xml:space="preserve">4.1 Cette auto-évaluation est intégrée dans le mécanisme stratégique, de planification et financier existant. </t>
    </r>
  </si>
  <si>
    <r>
      <rPr>
        <sz val="11"/>
        <color rgb="FF000000"/>
        <rFont val="Calibri"/>
        <family val="2"/>
      </rPr>
      <t>5 La planification de la préparation inclut l’évaluation et le renforcement des capacités existantes (structures/services, équipement du personnel, plans écrits pour la préparation, procédures opérationnelles standard).</t>
    </r>
  </si>
  <si>
    <r>
      <rPr>
        <sz val="11"/>
        <color rgb="FF000000"/>
        <rFont val="Calibri"/>
        <family val="2"/>
      </rPr>
      <t>5.1 Les plans de préparation incluent une stratégie de renforcement des capacités.</t>
    </r>
  </si>
  <si>
    <r>
      <rPr>
        <sz val="11"/>
        <color rgb="FF000000"/>
        <rFont val="Calibri"/>
        <family val="2"/>
      </rPr>
      <t>5.2 Le système de préparation et de réaction pour les urgences de santé publique (notamment les maladies transmissibles) répond aux meilleures pratiques de l’UE.</t>
    </r>
  </si>
  <si>
    <r>
      <rPr>
        <sz val="11"/>
        <color rgb="FF000000"/>
        <rFont val="Calibri"/>
        <family val="2"/>
      </rPr>
      <t>5.3 Les plans en cas de pandémies sont cohérents avec les orientations internationales (par ex. de l’OMS et de l’UE) disponibles.</t>
    </r>
  </si>
  <si>
    <r>
      <rPr>
        <sz val="11"/>
        <color rgb="FF000000"/>
        <rFont val="Calibri"/>
        <family val="2"/>
      </rPr>
      <t>6 La planification de la préparation inclut de</t>
    </r>
    <r>
      <rPr>
        <sz val="11"/>
        <color rgb="FF000000"/>
        <rFont val="Calibri"/>
        <family val="2"/>
      </rPr>
      <t xml:space="preserve">s </t>
    </r>
    <r>
      <rPr>
        <sz val="11"/>
        <color rgb="FF000000"/>
        <rFont val="Calibri"/>
        <family val="2"/>
      </rPr>
      <t>contre-mesures médicales appropriées pour protéger la santé de la population des États membres.</t>
    </r>
  </si>
  <si>
    <r>
      <rPr>
        <sz val="11"/>
        <color rgb="FF000000"/>
        <rFont val="Calibri"/>
        <family val="2"/>
      </rPr>
      <t>6.1 La planification de la préparation inclut le recensement des prestataires pour les contre-mesures médicales, y compris la capacité et le délai de livraison.</t>
    </r>
  </si>
  <si>
    <r>
      <rPr>
        <sz val="11"/>
        <color rgb="FF000000"/>
        <rFont val="Calibri"/>
        <family val="2"/>
      </rPr>
      <t>7 La planification de la préparation assure une collaboration intersectorielle et des rôles et responsabilités clairement définis pour les parties prenantes.</t>
    </r>
  </si>
  <si>
    <r>
      <rPr>
        <sz val="11"/>
        <color rgb="FF000000"/>
        <rFont val="Calibri"/>
        <family val="2"/>
      </rPr>
      <t>7.1 Un système global dans le domaine de la sécurité et de la sûreté biologiques du gouvernement (c.-à-d. des réseaux formels et informels) est en place pour les installations humaines, animales et agricoles.</t>
    </r>
  </si>
  <si>
    <r>
      <rPr>
        <sz val="11"/>
        <color rgb="FF000000"/>
        <rFont val="Calibri"/>
        <family val="2"/>
      </rPr>
      <t>7.2 La coordination, la commande et le contrôle multisectoriels et pluripartites sont basés sur une infrastructure établie.</t>
    </r>
  </si>
  <si>
    <r>
      <rPr>
        <sz val="11"/>
        <color rgb="FF000000"/>
        <rFont val="Calibri"/>
        <family val="2"/>
      </rPr>
      <t>7.3 La coordination, la commande et le contrôle multisectoriels et pluripartites sont continuellement renforcés au cours du processus de planification.</t>
    </r>
  </si>
  <si>
    <r>
      <rPr>
        <sz val="11"/>
        <color rgb="FF000000"/>
        <rFont val="Calibri"/>
        <family val="2"/>
      </rPr>
      <t>7.4 La planification de la préparation inclut la capacité à soutenir des opérations aux niveaux de réaction intermédiaire et communautaire/primaire lors d’une urgence de santé publique.</t>
    </r>
  </si>
  <si>
    <r>
      <rPr>
        <sz val="11"/>
        <color rgb="FF000000"/>
        <rFont val="Calibri"/>
        <family val="2"/>
      </rPr>
      <t>8 Les risques et ressources prioritaires en matière de santé publique sont cartographiés et utilisés.</t>
    </r>
  </si>
  <si>
    <r>
      <rPr>
        <sz val="11"/>
        <color rgb="FF000000"/>
        <rFont val="Calibri"/>
        <family val="2"/>
      </rPr>
      <t>8.1 La promotion du bon usage des antimicrobiens (ensemble de stratégies coordonnées pour améliorer l’utilisation des antibiotiques) est mise en œuvre.</t>
    </r>
  </si>
  <si>
    <r>
      <rPr>
        <sz val="11"/>
        <color rgb="FF000000"/>
        <rFont val="Calibri"/>
        <family val="2"/>
      </rPr>
      <t xml:space="preserve">8.2 La préparation inclut: la capacité de prévention, de détection et de gestion des épidémies, lors des arrivées massives et soudaines de migrants. </t>
    </r>
  </si>
  <si>
    <r>
      <rPr>
        <sz val="11"/>
        <color rgb="FF000000"/>
        <rFont val="Calibri"/>
        <family val="2"/>
      </rPr>
      <t>9 Un cadre national spécifique est en place pour les principales menaces (telles que la grippe pandémique) dans tous les secteurs.</t>
    </r>
  </si>
  <si>
    <r>
      <rPr>
        <sz val="11"/>
        <color rgb="FF000000"/>
        <rFont val="Calibri"/>
        <family val="2"/>
      </rPr>
      <t>9.1 Des plans de préparation pour des événements de risques biologiques sont en place, élaborés conjointement par des secteurs de la santé publique et non sanitaire, tels que la protection civile, le contrôle aux frontières et les douanes.</t>
    </r>
  </si>
  <si>
    <r>
      <rPr>
        <sz val="11"/>
        <color rgb="FF000000"/>
        <rFont val="Calibri"/>
        <family val="2"/>
      </rPr>
      <t>9.2 En ce qui concerne la préparation aux pandémies, une planification et une coordination intergouvernementales restent cruciales et sont dirigées par le ministère de la santé.</t>
    </r>
  </si>
  <si>
    <r>
      <rPr>
        <sz val="11"/>
        <color rgb="FF000000"/>
        <rFont val="Calibri"/>
        <family val="2"/>
      </rPr>
      <t>10 La préparation est établie au sein de réseaux nationaux et régionaux.</t>
    </r>
  </si>
  <si>
    <r>
      <rPr>
        <sz val="11"/>
        <color rgb="FF000000"/>
        <rFont val="Calibri"/>
        <family val="2"/>
      </rPr>
      <t>11 Une collaboration entre pays est en place afin de maintenir des niveaux de préparation élevés.</t>
    </r>
  </si>
  <si>
    <r>
      <rPr>
        <sz val="11"/>
        <color rgb="FF000000"/>
        <rFont val="Calibri"/>
        <family val="2"/>
      </rPr>
      <t>12 Les fonctions et opérations des points focaux du RSI sont en place, comme définies par le RSI (2005).</t>
    </r>
  </si>
  <si>
    <r>
      <rPr>
        <sz val="11"/>
        <color rgb="FF000000"/>
        <rFont val="Calibri"/>
        <family val="2"/>
      </rPr>
      <t>13 Des politiques et procédures de communication pour élaborer, coordonner et diffuser des informations liées à une question de santé publique sont établies.</t>
    </r>
  </si>
  <si>
    <r>
      <rPr>
        <sz val="11"/>
        <color rgb="FF000000"/>
        <rFont val="Calibri"/>
        <family val="2"/>
      </rPr>
      <t>13.1 Une stratégie de communication assure une communication rapide et efficace avant et pendant un événement.</t>
    </r>
  </si>
  <si>
    <r>
      <rPr>
        <sz val="11"/>
        <color rgb="FF000000"/>
        <rFont val="Calibri"/>
        <family val="2"/>
      </rPr>
      <t>13.2 La stratégie de communication comporte une approche graduelle.</t>
    </r>
  </si>
  <si>
    <r>
      <rPr>
        <sz val="11"/>
        <color rgb="FF000000"/>
        <rFont val="Calibri"/>
        <family val="2"/>
      </rPr>
      <t>13.3 Les plans de communication d’urgence restent souples et mis à jour selon les besoins.</t>
    </r>
  </si>
  <si>
    <r>
      <rPr>
        <sz val="11"/>
        <color rgb="FF000000"/>
        <rFont val="Calibri"/>
        <family val="2"/>
      </rPr>
      <t>14.4 Les plans de communication d’urgence sont pragmatiques et faciles à mettre en œuvre.</t>
    </r>
  </si>
  <si>
    <r>
      <rPr>
        <sz val="11"/>
        <color rgb="FF000000"/>
        <rFont val="Calibri"/>
        <family val="2"/>
      </rPr>
      <t>13.5 Les plans de communication d’urgence sont testés.</t>
    </r>
  </si>
  <si>
    <r>
      <rPr>
        <sz val="11"/>
        <color rgb="FF000000"/>
        <rFont val="Calibri"/>
        <family val="2"/>
      </rPr>
      <t>13.6 Les plans de communication d’urgence couvrent la possibilité que certains événements fassent l’objet d’une attention accrue des médias.</t>
    </r>
  </si>
  <si>
    <r>
      <rPr>
        <sz val="11"/>
        <color rgb="FF000000"/>
        <rFont val="Calibri"/>
        <family val="2"/>
      </rPr>
      <t>13.7 Les plans de communication d’urgence couvrent la possibilité que certains événements puissent susciter une plus grande demande d’informations de la part du public.</t>
    </r>
  </si>
  <si>
    <r>
      <rPr>
        <sz val="11"/>
        <color rgb="FF000000"/>
        <rFont val="Calibri"/>
        <family val="2"/>
      </rPr>
      <t>13.8 Des canaux multiples de communication des risques (par ex. site web, courrier électronique, lignes téléphoniques spécifiques) sont mis en place.</t>
    </r>
  </si>
  <si>
    <r>
      <rPr>
        <sz val="11"/>
        <color rgb="FF000000"/>
        <rFont val="Calibri"/>
        <family val="2"/>
      </rPr>
      <t>13.9 Des informations et orientations rapides concernant un événement sont communiquées aux professionnels de la santé et autres, afin qu’ils puissent répondre au public de façon appropriée.</t>
    </r>
  </si>
  <si>
    <r>
      <rPr>
        <b/>
        <sz val="11"/>
        <color rgb="FFFFFFFF"/>
        <rFont val="Calibri"/>
        <family val="2"/>
      </rPr>
      <t>D2: Ressources: formation de la main-d’œuvre</t>
    </r>
  </si>
  <si>
    <r>
      <rPr>
        <b/>
        <sz val="11"/>
        <color rgb="FF000000"/>
        <rFont val="Calibri"/>
        <family val="2"/>
      </rPr>
      <t>EIR</t>
    </r>
  </si>
  <si>
    <r>
      <rPr>
        <b/>
        <sz val="11"/>
        <color rgb="FF000000"/>
        <rFont val="Calibri"/>
        <family val="2"/>
      </rPr>
      <t>ECI</t>
    </r>
  </si>
  <si>
    <r>
      <rPr>
        <sz val="11"/>
        <color rgb="FF000000"/>
        <rFont val="Calibri"/>
        <family val="2"/>
      </rPr>
      <t>1 Les compétences et capacités du personnel de santé publique sont suffisantes pour assurer la surveillance de la santé publique et la réaction à tous les niveaux du système de santé.</t>
    </r>
  </si>
  <si>
    <r>
      <rPr>
        <sz val="11"/>
        <color rgb="FF000000"/>
        <rFont val="Calibri"/>
        <family val="2"/>
      </rPr>
      <t>2 Des ressources humaines sont disponibles pour la mise en œuvre des principales capacités du RSI.</t>
    </r>
  </si>
  <si>
    <r>
      <rPr>
        <sz val="11"/>
        <color rgb="FF000000"/>
        <rFont val="Calibri"/>
        <family val="2"/>
      </rPr>
      <t>3 La disponibilité d’un personnel de santé publique compétent pour un continuum de services de santé est assurée.</t>
    </r>
  </si>
  <si>
    <r>
      <rPr>
        <sz val="11"/>
        <color rgb="FF000000"/>
        <rFont val="Calibri"/>
        <family val="2"/>
      </rPr>
      <t>4 L’éducation, la formation et les exercices sont soutenus au niveau stratégique et opérationnel d’une organisation.</t>
    </r>
  </si>
  <si>
    <r>
      <rPr>
        <sz val="11"/>
        <color rgb="FF000000"/>
        <rFont val="Calibri"/>
        <family val="2"/>
      </rPr>
      <t>4.1 L’éducation, la formation et les exercices font partie des activités de planification de la préparation d’une organisation.</t>
    </r>
  </si>
  <si>
    <r>
      <rPr>
        <sz val="11"/>
        <color rgb="FF000000"/>
        <rFont val="Calibri"/>
        <family val="2"/>
      </rPr>
      <t>5 Le niveau de préparation est évalué au moyen d’exercices de simulation.</t>
    </r>
  </si>
  <si>
    <r>
      <rPr>
        <sz val="11"/>
        <color rgb="FF000000"/>
        <rFont val="Calibri"/>
        <family val="2"/>
      </rPr>
      <t>5.1 Des organisations partenaires pertinentes sont impliquées dans des exercices visant à améliorer la compréhension des plans de réaction mutuels.</t>
    </r>
  </si>
  <si>
    <r>
      <rPr>
        <sz val="11"/>
        <color rgb="FF000000"/>
        <rFont val="Calibri"/>
        <family val="2"/>
      </rPr>
      <t>6 La formation, les exercices et les examens d’incidents sont utilisés pour comprendre et améliorer les procédures de gestion des risques et renforcer les capacités.</t>
    </r>
  </si>
  <si>
    <r>
      <rPr>
        <sz val="11"/>
        <color rgb="FF000000"/>
        <rFont val="Calibri"/>
        <family val="2"/>
      </rPr>
      <t>6.1 Les exercices sont basés sur un scénario et adaptés au cadre (par ex. local, régional, national et international).</t>
    </r>
  </si>
  <si>
    <r>
      <rPr>
        <sz val="11"/>
        <color rgb="FF000000"/>
        <rFont val="Calibri"/>
        <family val="2"/>
      </rPr>
      <t>6.2 Afin de réaliser avec succès un exercice de simulation, le groupe de planification reçoit un mandat clair et le pouvoir de planifier, mener et évaluer l’exercice.</t>
    </r>
  </si>
  <si>
    <r>
      <rPr>
        <sz val="11"/>
        <color rgb="FF000000"/>
        <rFont val="Calibri"/>
        <family val="2"/>
      </rPr>
      <t>6.3 Un exercice de simulation a pour objectif de recenser les domaines susceptibles d’être améliorés.</t>
    </r>
  </si>
  <si>
    <r>
      <rPr>
        <sz val="11"/>
        <color rgb="FF000000"/>
        <rFont val="Calibri"/>
        <family val="2"/>
      </rPr>
      <t>7 Des exercices sont menés afin de tester la fonctionnalité réelle des principales capacités du RSI.</t>
    </r>
  </si>
  <si>
    <r>
      <rPr>
        <sz val="11"/>
        <color rgb="FF000000"/>
        <rFont val="Calibri"/>
        <family val="2"/>
      </rPr>
      <t>8 Les buts et objectifs initiaux de l’éducation, de la formation et des exercices de simulation sont évalués et les enseignements tirés sont documentés dans un rapport.</t>
    </r>
  </si>
  <si>
    <r>
      <rPr>
        <b/>
        <sz val="11"/>
        <color rgb="FFFFFFFF"/>
        <rFont val="Calibri"/>
        <family val="2"/>
      </rPr>
      <t>D3: Renforcement des capacités: surveillance</t>
    </r>
  </si>
  <si>
    <r>
      <rPr>
        <b/>
        <sz val="11"/>
        <color rgb="FF000000"/>
        <rFont val="Calibri"/>
        <family val="2"/>
      </rPr>
      <t>EIR</t>
    </r>
  </si>
  <si>
    <r>
      <rPr>
        <b/>
        <sz val="11"/>
        <color rgb="FF000000"/>
        <rFont val="Calibri"/>
        <family val="2"/>
      </rPr>
      <t>ECI</t>
    </r>
  </si>
  <si>
    <r>
      <rPr>
        <sz val="11"/>
        <color rgb="FF000000"/>
        <rFont val="Calibri"/>
        <family val="2"/>
      </rPr>
      <t>1 Un système de surveillance fondé sur les indicateurs est en place.</t>
    </r>
  </si>
  <si>
    <r>
      <rPr>
        <sz val="11"/>
        <color rgb="FF000000"/>
        <rFont val="Calibri"/>
        <family val="2"/>
      </rPr>
      <t>1.1 Ces indicateurs sont définis dans des protocoles afin de permettre un suivi opportun.</t>
    </r>
  </si>
  <si>
    <r>
      <rPr>
        <sz val="11"/>
        <color rgb="FF000000"/>
        <rFont val="Calibri"/>
        <family val="2"/>
      </rPr>
      <t xml:space="preserve">2 Un système de données épidémiologiques </t>
    </r>
    <r>
      <rPr>
        <sz val="11"/>
        <color rgb="FF000000"/>
        <rFont val="Calibri"/>
        <family val="2"/>
      </rPr>
      <t xml:space="preserve"> est en place.</t>
    </r>
  </si>
  <si>
    <r>
      <rPr>
        <sz val="11"/>
        <color rgb="FF000000"/>
        <rFont val="Calibri"/>
        <family val="2"/>
      </rPr>
      <t>2.1 Les événements relatifs aux questions de santé publique sont définis dans des protocoles afin de permettre un suivi rapide.</t>
    </r>
  </si>
  <si>
    <r>
      <rPr>
        <sz val="11"/>
        <color rgb="FF000000"/>
        <rFont val="Calibri"/>
        <family val="2"/>
      </rPr>
      <t>2.2 Le système de surveillance fournit des rapports en temps réel sur les données de surveillance.</t>
    </r>
  </si>
  <si>
    <r>
      <rPr>
        <sz val="11"/>
        <color rgb="FF000000"/>
        <rFont val="Calibri"/>
        <family val="2"/>
      </rPr>
      <t>2.3 Le système de surveillance est sensible et souple, afin de détecter les premiers cas ou événements.</t>
    </r>
  </si>
  <si>
    <r>
      <rPr>
        <sz val="11"/>
        <color rgb="FF000000"/>
        <rFont val="Calibri"/>
        <family val="2"/>
      </rPr>
      <t xml:space="preserve">2.4 Le système de surveillance recueille des informations provenant d’un large éventail de ressources différentes et fiables. </t>
    </r>
  </si>
  <si>
    <r>
      <rPr>
        <sz val="11"/>
        <color rgb="FF000000"/>
        <rFont val="Calibri"/>
        <family val="2"/>
      </rPr>
      <t>2.5 Le réseau de surveillance inclut des informations provenant de systèmes de surveillance vétérinaires.</t>
    </r>
  </si>
  <si>
    <r>
      <rPr>
        <sz val="11"/>
        <color rgb="FF000000"/>
        <rFont val="Calibri"/>
        <family val="2"/>
      </rPr>
      <t>2.6 Le réseau de surveillance inclut des informations provenant de systèmes de surveillance entomologique.</t>
    </r>
  </si>
  <si>
    <r>
      <rPr>
        <sz val="11"/>
        <color rgb="FF000000"/>
        <rFont val="Calibri"/>
        <family val="2"/>
      </rPr>
      <t>2.7 Le réseau de surveillance inclut des informations provenant de systèmes de surveillance environnementale.</t>
    </r>
  </si>
  <si>
    <r>
      <rPr>
        <sz val="11"/>
        <color rgb="FF000000"/>
        <rFont val="Calibri"/>
        <family val="2"/>
      </rPr>
      <t>2.8 Le réseau de surveillance inclut des informations provenant de systèmes de surveillance météorologique.</t>
    </r>
  </si>
  <si>
    <r>
      <rPr>
        <sz val="11"/>
        <color rgb="FF000000"/>
        <rFont val="Calibri"/>
        <family val="2"/>
      </rPr>
      <t>2.9 Le réseau de surveillance inclut des informations provenant de systèmes de surveillance microbiologique.</t>
    </r>
  </si>
  <si>
    <r>
      <rPr>
        <sz val="11"/>
        <color rgb="FF000000"/>
        <rFont val="Calibri"/>
        <family val="2"/>
      </rPr>
      <t>3 Le système de surveillance génère un signal d’alerte précoce concernant un événement éventuel relatif à une question de santé publique.</t>
    </r>
  </si>
  <si>
    <r>
      <rPr>
        <sz val="11"/>
        <color rgb="FF000000"/>
        <rFont val="Calibri"/>
        <family val="2"/>
      </rPr>
      <t xml:space="preserve">4 Une participation aux réseaux de surveillance de l’UE est établie. </t>
    </r>
  </si>
  <si>
    <r>
      <rPr>
        <sz val="11"/>
        <color rgb="FF000000"/>
        <rFont val="Calibri"/>
        <family val="2"/>
      </rPr>
      <t>5 Le système de surveillance satisfait aux normes de l’UE et de l’OMS en ce qui concerne les données épidémiologiques relatives à toutes les maladies faisant l’objet d’une surveillance de l’UE, leurs définitions de cas et protocoles de rapport.</t>
    </r>
  </si>
  <si>
    <r>
      <rPr>
        <sz val="11"/>
        <color rgb="FF000000"/>
        <rFont val="Calibri"/>
        <family val="2"/>
      </rPr>
      <t>6 Les données de surveillance sont systématiquement et régulièrement communiquées aux secteurs et parties prenantes concernés.</t>
    </r>
  </si>
  <si>
    <r>
      <rPr>
        <sz val="11"/>
        <color rgb="FF000000"/>
        <rFont val="Calibri"/>
        <family val="2"/>
      </rPr>
      <t>6.1 Tous les systèmes de surveillance sont intégrés dans un réseau qui échange constamment des informations.</t>
    </r>
  </si>
  <si>
    <r>
      <rPr>
        <sz val="11"/>
        <color rgb="FF000000"/>
        <rFont val="Calibri"/>
        <family val="2"/>
      </rPr>
      <t>6.2 Des réseaux et protocoles de rapport sont en place.</t>
    </r>
  </si>
  <si>
    <r>
      <rPr>
        <sz val="11"/>
        <color rgb="FF000000"/>
        <rFont val="Calibri"/>
        <family val="2"/>
      </rPr>
      <t>6.3 Le système de surveillance est en mesure de fournir les informations nécessaires pour renseigner et conseiller la réaction.</t>
    </r>
  </si>
  <si>
    <r>
      <rPr>
        <b/>
        <sz val="11"/>
        <color rgb="FFFFFFFF"/>
        <rFont val="Calibri"/>
        <family val="2"/>
      </rPr>
      <t>D4: Renforcement des capacités: évaluation des risques</t>
    </r>
  </si>
  <si>
    <r>
      <rPr>
        <b/>
        <sz val="11"/>
        <color rgb="FF000000"/>
        <rFont val="Calibri"/>
        <family val="2"/>
      </rPr>
      <t>EIR</t>
    </r>
  </si>
  <si>
    <r>
      <rPr>
        <b/>
        <sz val="11"/>
        <color rgb="FF000000"/>
        <rFont val="Calibri"/>
        <family val="2"/>
      </rPr>
      <t>ECI</t>
    </r>
  </si>
  <si>
    <r>
      <rPr>
        <sz val="11"/>
        <color rgb="FF000000"/>
        <rFont val="Calibri"/>
        <family val="2"/>
      </rPr>
      <t>1 Les alertes et signalements précoces sont évalués sur la base d’une analyse conjointe des données de surveillance et autres données disponibles.</t>
    </r>
  </si>
  <si>
    <r>
      <rPr>
        <sz val="11"/>
        <color rgb="FF000000"/>
        <rFont val="Calibri"/>
        <family val="2"/>
      </rPr>
      <t>2 Une équipe d’évaluation des risques est rassemblée pour évaluer les risques d’un (éventuel) événement relatif à une question de santé publique.</t>
    </r>
  </si>
  <si>
    <r>
      <rPr>
        <sz val="11"/>
        <color rgb="FF000000"/>
        <rFont val="Calibri"/>
        <family val="2"/>
      </rPr>
      <t>2.1 L’équipe d’évaluation des risques inclut une expertise supplémentaire (par ex. en matière de toxicologie, santé animale, sécurité alimentaire, etc.).</t>
    </r>
  </si>
  <si>
    <r>
      <rPr>
        <sz val="11"/>
        <color rgb="FF000000"/>
        <rFont val="Calibri"/>
        <family val="2"/>
      </rPr>
      <t>2.2 Sur la base des caractéristiques d’une maladie, l’équipe d’évaluation des risques décide de la fréquence à laquelle l’évaluation des risques devrait être mise à jour.</t>
    </r>
  </si>
  <si>
    <r>
      <rPr>
        <sz val="11"/>
        <color rgb="FF000000"/>
        <rFont val="Calibri"/>
        <family val="2"/>
      </rPr>
      <t>2.3 Le degré de risque affecté à un événement est basé sur le danger suspecté (ou connu).</t>
    </r>
  </si>
  <si>
    <r>
      <rPr>
        <sz val="11"/>
        <color rgb="FF000000"/>
        <rFont val="Calibri"/>
        <family val="2"/>
      </rPr>
      <t>2.4 Le degré de risque affecté à un événement est basé sur l’exposition éventuelle au danger.</t>
    </r>
  </si>
  <si>
    <r>
      <rPr>
        <sz val="11"/>
        <color rgb="FF000000"/>
        <rFont val="Calibri"/>
        <family val="2"/>
      </rPr>
      <t>2.5 Le degré de risque affecté à un événement est basé sur le contexte dans lequel se produit l’événement.</t>
    </r>
  </si>
  <si>
    <r>
      <rPr>
        <sz val="11"/>
        <color rgb="FF000000"/>
        <rFont val="Calibri"/>
        <family val="2"/>
      </rPr>
      <t>2.6 Le degré de risque affecté est basé sur les caractéristiques de la maladie (telles que le nombre de cas/décès, la proportion de maladies graves au sein de la population, les groupes cliniques les plus affectés, etc.).</t>
    </r>
  </si>
  <si>
    <r>
      <rPr>
        <sz val="11"/>
        <color rgb="FF000000"/>
        <rFont val="Calibri"/>
        <family val="2"/>
      </rPr>
      <t>2.7 Le degré de risque affecté est basé sur la capacité du service (par ex. nombre de patients présentés aux services de soins primaires/hospitalisés et au traitement spécialisé des soins intensifs).</t>
    </r>
  </si>
  <si>
    <r>
      <rPr>
        <sz val="11"/>
        <color rgb="FF000000"/>
        <rFont val="Calibri"/>
        <family val="2"/>
      </rPr>
      <t>3 Les évaluations des risques sont utilisées pour aider les activités de planification de la préparation et de réaction.</t>
    </r>
  </si>
  <si>
    <r>
      <rPr>
        <sz val="11"/>
        <color rgb="FF000000"/>
        <rFont val="Calibri"/>
        <family val="2"/>
      </rPr>
      <t>3.1 Des questions clairement définies sont utilisées dans le cadre de l’évaluation des risques afin de contribuer à l’identification des activités prioritaires.</t>
    </r>
  </si>
  <si>
    <r>
      <rPr>
        <sz val="11"/>
        <color rgb="FF000000"/>
        <rFont val="Calibri"/>
        <family val="2"/>
      </rPr>
      <t>3.2 L’évaluation des risques est utilisée pour recenser les zones à risques.</t>
    </r>
  </si>
  <si>
    <r>
      <rPr>
        <sz val="11"/>
        <color rgb="FF000000"/>
        <rFont val="Calibri"/>
        <family val="2"/>
      </rPr>
      <t>3.3 Les évaluations des risques sont utilisées pour recenser les zones à risques.</t>
    </r>
  </si>
  <si>
    <r>
      <rPr>
        <sz val="11"/>
        <color rgb="FF000000"/>
        <rFont val="Calibri"/>
        <family val="2"/>
      </rPr>
      <t>3.4 Les évaluations des risques sont utilisées pour recenser et faire intervenir des partenaires opérationnels.</t>
    </r>
  </si>
  <si>
    <r>
      <rPr>
        <sz val="11"/>
        <color rgb="FF000000"/>
        <rFont val="Calibri"/>
        <family val="2"/>
      </rPr>
      <t>3.5 Les évaluations des risques sont utilisées pour recenser et faire intervenir des partenaires stratégiques clés.</t>
    </r>
  </si>
  <si>
    <r>
      <rPr>
        <sz val="11"/>
        <color rgb="FF000000"/>
        <rFont val="Calibri"/>
        <family val="2"/>
      </rPr>
      <t>3.6 La caractérisation des risques intègre des informations provenant de modèles quantitatifs , s’ils sont disponibles et accessibles.</t>
    </r>
  </si>
  <si>
    <r>
      <rPr>
        <sz val="11"/>
        <color rgb="FF000000"/>
        <rFont val="Calibri"/>
        <family val="2"/>
      </rPr>
      <t>3.7 La caractérisation des risques intègre les avis des experts.</t>
    </r>
  </si>
  <si>
    <r>
      <rPr>
        <b/>
        <sz val="11"/>
        <color rgb="FFFFFFFF"/>
        <rFont val="Calibri"/>
        <family val="2"/>
      </rPr>
      <t>D5: Gestion de la réaction à l’événement</t>
    </r>
  </si>
  <si>
    <r>
      <rPr>
        <b/>
        <sz val="11"/>
        <color rgb="FF000000"/>
        <rFont val="Calibri"/>
        <family val="2"/>
      </rPr>
      <t>EIR</t>
    </r>
  </si>
  <si>
    <r>
      <rPr>
        <b/>
        <sz val="11"/>
        <color rgb="FF000000"/>
        <rFont val="Calibri"/>
        <family val="2"/>
      </rPr>
      <t>ECI</t>
    </r>
  </si>
  <si>
    <r>
      <rPr>
        <sz val="11"/>
        <color rgb="FF000000"/>
        <rFont val="Calibri"/>
        <family val="2"/>
      </rPr>
      <t>1 Des procédures spécifiques sont en place pour l’activation et la désactivation («stand-down») de la réaction aux situations d’urgence en matière de santé.</t>
    </r>
  </si>
  <si>
    <r>
      <rPr>
        <sz val="11"/>
        <color rgb="FF000000"/>
        <rFont val="Calibri"/>
        <family val="2"/>
      </rPr>
      <t>1.1 Les décisions de réaction tiennent compte des principes suivants: précaution, proportionnalité et flexibilité.</t>
    </r>
  </si>
  <si>
    <r>
      <rPr>
        <sz val="11"/>
        <color rgb="FF000000"/>
        <rFont val="Calibri"/>
        <family val="2"/>
      </rPr>
      <t>2 Des normes de prévention et de contrôle des infections sont établies et opèrent aux niveaux national et hospitalier.</t>
    </r>
  </si>
  <si>
    <r>
      <rPr>
        <sz val="11"/>
        <color rgb="FF000000"/>
        <rFont val="Calibri"/>
        <family val="2"/>
      </rPr>
      <t>2.1 Des mesures de sécurité pour la manipulation de substances pathogènes sont en place et connues des professionnels de santé.</t>
    </r>
  </si>
  <si>
    <r>
      <rPr>
        <sz val="11"/>
        <color rgb="FF000000"/>
        <rFont val="Calibri"/>
        <family val="2"/>
      </rPr>
      <t>3 Des services de laboratoire sont disponibles pour réaliser des tests concernant les principales menaces pour la santé.</t>
    </r>
  </si>
  <si>
    <r>
      <rPr>
        <sz val="11"/>
        <color rgb="FF000000"/>
        <rFont val="Calibri"/>
        <family val="2"/>
      </rPr>
      <t>3.1 Des pratiques de sécurité en laboratoire et de sûreté en laboratoire (gestion des risques biologiques) sont en place et mises en œuvre.</t>
    </r>
  </si>
  <si>
    <r>
      <rPr>
        <sz val="11"/>
        <color rgb="FF000000"/>
        <rFont val="Calibri"/>
        <family val="2"/>
      </rPr>
      <t>4 Un programme opérationnel d’urgence est en place, impliquant un centre des opérations d’urgence, des procédures et plans de fonctionnement, et la capacité à activer des opérations d’urgence.</t>
    </r>
  </si>
  <si>
    <r>
      <rPr>
        <sz val="11"/>
        <color rgb="FF000000"/>
        <rFont val="Calibri"/>
        <family val="2"/>
      </rPr>
      <t>5 Une structure de commande et de contrôle éprouvée, avec des rôles et des responsabilités clairs, est en place.</t>
    </r>
  </si>
  <si>
    <r>
      <rPr>
        <sz val="11"/>
        <color rgb="FF000000"/>
        <rFont val="Calibri"/>
        <family val="2"/>
      </rPr>
      <t>5.1 La coordination, la commande et le contrôle sont basés sur une infrastructure établie.</t>
    </r>
  </si>
  <si>
    <r>
      <rPr>
        <sz val="11"/>
        <color rgb="FF000000"/>
        <rFont val="Calibri"/>
        <family val="2"/>
      </rPr>
      <t>5.2 La coordination, la commande et le contrôle sont continuellement renforcés.</t>
    </r>
  </si>
  <si>
    <r>
      <rPr>
        <sz val="11"/>
        <color rgb="FF000000"/>
        <rFont val="Calibri"/>
        <family val="2"/>
      </rPr>
      <t>5.3 Des procédures pour coordonner tous les partenaires concernés du système de santé sont établies, par ex. services de santé publique, médicaux et de santé mentale/comportementale.</t>
    </r>
  </si>
  <si>
    <r>
      <rPr>
        <sz val="11"/>
        <color rgb="FF000000"/>
        <rFont val="Calibri"/>
        <family val="2"/>
      </rPr>
      <t>5.4 La coordination implique une mobilisation des soins et des ressources axés sur la population.</t>
    </r>
  </si>
  <si>
    <r>
      <rPr>
        <sz val="11"/>
        <color rgb="FF000000"/>
        <rFont val="Calibri"/>
        <family val="2"/>
      </rPr>
      <t>5.5 La coordination implique l’activation de réseaux de soutien, de groupes consultatifs, de réseaux partenaires et la communication.</t>
    </r>
  </si>
  <si>
    <r>
      <rPr>
        <sz val="11"/>
        <color rgb="FF000000"/>
        <rFont val="Calibri"/>
        <family val="2"/>
      </rPr>
      <t>5.6 Le système de santé publique est soutenu par des équipes de gestion de crise à tous les niveaux.</t>
    </r>
  </si>
  <si>
    <r>
      <rPr>
        <sz val="11"/>
        <color rgb="FF000000"/>
        <rFont val="Calibri"/>
        <family val="2"/>
      </rPr>
      <t>5.7 La réponse comportementale prévue (par ex. niveaux de préoccupation ressentis par la population) est prise en compte dans le processus de prise de décisions.</t>
    </r>
  </si>
  <si>
    <r>
      <rPr>
        <sz val="11"/>
        <color rgb="FF000000"/>
        <rFont val="Calibri"/>
        <family val="2"/>
      </rPr>
      <t>6 Des procédures de coordination des activités multisectorielles entre les ministères et les secteurs sont établies.</t>
    </r>
  </si>
  <si>
    <r>
      <rPr>
        <sz val="11"/>
        <color rgb="FF000000"/>
        <rFont val="Calibri"/>
        <family val="2"/>
      </rPr>
      <t xml:space="preserve">7 Une réaction rapide multidisciplinaire et multisectorielle </t>
    </r>
    <r>
      <rPr>
        <sz val="11"/>
        <color rgb="FF000000"/>
        <rFont val="Calibri"/>
        <family val="2"/>
      </rPr>
      <t xml:space="preserve"> est établie et disponible 24 heures sur 24 et 7 jours sur 7. </t>
    </r>
  </si>
  <si>
    <r>
      <rPr>
        <sz val="11"/>
        <color rgb="FF000000"/>
        <rFont val="Calibri"/>
        <family val="2"/>
      </rPr>
      <t>7.1 Des procédures de contre-mesures médicales, notamment de mise en œuvre et de dispensation, sont en place.</t>
    </r>
  </si>
  <si>
    <r>
      <rPr>
        <sz val="11"/>
        <color rgb="FF000000"/>
        <rFont val="Calibri"/>
        <family val="2"/>
      </rPr>
      <t>7.2 Des procédures sont en place pour l’envoi et la réception de contre-mesures médicales lors d’une urgence de santé publique.</t>
    </r>
  </si>
  <si>
    <r>
      <rPr>
        <sz val="11"/>
        <color rgb="FF000000"/>
        <rFont val="Calibri"/>
        <family val="2"/>
      </rPr>
      <t>7.3 Des procédures de réaction aux intoxications alimentaires et aux contaminations des denrées alimentaires sont établies et fonctionnelles.</t>
    </r>
  </si>
  <si>
    <r>
      <rPr>
        <sz val="11"/>
        <color rgb="FF000000"/>
        <rFont val="Calibri"/>
        <family val="2"/>
      </rPr>
      <t>7.4 Des procédures de réaction aux zoonoses effectives et potentielles sont établies et fonctionnelles.</t>
    </r>
  </si>
  <si>
    <r>
      <rPr>
        <sz val="11"/>
        <color rgb="FF000000"/>
        <rFont val="Calibri"/>
        <family val="2"/>
      </rPr>
      <t>7.5 Dans les zones sensibles à la transmission d’arbovirus, des procédures d’opérations standard pour les études de terrain et les mesures rapides de contrôle des vecteurs sont élaborées.</t>
    </r>
  </si>
  <si>
    <r>
      <rPr>
        <sz val="11"/>
        <color rgb="FF000000"/>
        <rFont val="Calibri"/>
        <family val="2"/>
      </rPr>
      <t>7.6 Des systèmes de santé publique, médicales et de santé mentale/comportementale qui soutiennent la reprise sont en place.</t>
    </r>
  </si>
  <si>
    <r>
      <rPr>
        <sz val="11"/>
        <color rgb="FF000000"/>
        <rFont val="Calibri"/>
        <family val="2"/>
      </rPr>
      <t>7.7 Pour les répondants qui apportent une assistance à une urgence de santé publique à l’étranger, un protocole est en place pour l’évacuation médicale.</t>
    </r>
  </si>
  <si>
    <r>
      <rPr>
        <sz val="11"/>
        <color rgb="FF000000"/>
        <rFont val="Calibri"/>
        <family val="2"/>
      </rPr>
      <t>8 L’efficacité des activités de réaction est fréquemment évaluée sur la base des données de surveillance collectées.</t>
    </r>
  </si>
  <si>
    <r>
      <rPr>
        <sz val="11"/>
        <color rgb="FF000000"/>
        <rFont val="Calibri"/>
        <family val="2"/>
      </rPr>
      <t>8.1 Les activités de réaction sont constamment adaptées à la nouvelle situation.</t>
    </r>
  </si>
  <si>
    <r>
      <rPr>
        <sz val="11"/>
        <color rgb="FF000000"/>
        <rFont val="Calibri"/>
        <family val="2"/>
      </rPr>
      <t xml:space="preserve">8.2 Les systèmes de surveillance sanitaire sont renforcés pendant un événement. </t>
    </r>
  </si>
  <si>
    <r>
      <rPr>
        <sz val="11"/>
        <color rgb="FF000000"/>
        <rFont val="Calibri"/>
        <family val="2"/>
      </rPr>
      <t>8.3 Les données de surveillance sanitaire relatives à l’événement sont fréquemment évaluées pendant l’événement.</t>
    </r>
  </si>
  <si>
    <r>
      <rPr>
        <sz val="11"/>
        <color rgb="FF000000"/>
        <rFont val="Calibri"/>
        <family val="2"/>
      </rPr>
      <t>8.4 Des systèmes de surveillance sanitaire suivent l’évolution de l’événement (par ex. répartition géographique et/ou temporelle).</t>
    </r>
  </si>
  <si>
    <r>
      <rPr>
        <sz val="11"/>
        <color rgb="FF000000"/>
        <rFont val="Calibri"/>
        <family val="2"/>
      </rPr>
      <t>8.5 Des systèmes de surveillance sanitaire suivent le fonctionnement des services essentiels.</t>
    </r>
  </si>
  <si>
    <r>
      <rPr>
        <sz val="11"/>
        <color rgb="FF000000"/>
        <rFont val="Calibri"/>
        <family val="2"/>
      </rPr>
      <t>8.6 Des systèmes de surveillance sanitaire sont reliés aux laboratoires et aux installations sanitaires.</t>
    </r>
  </si>
  <si>
    <r>
      <rPr>
        <sz val="11"/>
        <color rgb="FF000000"/>
        <rFont val="Calibri"/>
        <family val="2"/>
      </rPr>
      <t>9 Une stratégie globale de communication est élaborée pour faire participer toutes les parties prenantes pertinentes telles que les professionnels de santé, les médias et le public, les secteurs non sanitaires, etc.</t>
    </r>
  </si>
  <si>
    <r>
      <rPr>
        <sz val="11"/>
        <color rgb="FF000000"/>
        <rFont val="Calibri"/>
        <family val="2"/>
      </rPr>
      <t>9.1 Les chaînes de responsabilité sont clairement indiquées pour garantir des communications efficaces aux niveaux national et international.</t>
    </r>
  </si>
  <si>
    <r>
      <rPr>
        <sz val="11"/>
        <color rgb="FF000000"/>
        <rFont val="Calibri"/>
        <family val="2"/>
      </rPr>
      <t>9.2 Toutes les parties prenantes pertinentes sont engagées et bien informées avant, pendant et après un événement.</t>
    </r>
  </si>
  <si>
    <r>
      <rPr>
        <sz val="11"/>
        <color rgb="FF000000"/>
        <rFont val="Calibri"/>
        <family val="2"/>
      </rPr>
      <t>9.3 Pendant un événement, les messages clés émis par les différentes autorités sont coordonnés et normalisés.</t>
    </r>
  </si>
  <si>
    <r>
      <rPr>
        <sz val="11"/>
        <color rgb="FF000000"/>
        <rFont val="Calibri"/>
        <family val="2"/>
      </rPr>
      <t>9.4 Des informations sur l’évolution de l’événement sont communiquées aux parties prenantes concernées et au public.</t>
    </r>
  </si>
  <si>
    <r>
      <rPr>
        <sz val="11"/>
        <color rgb="FF000000"/>
        <rFont val="Calibri"/>
        <family val="2"/>
      </rPr>
      <t>9.5 Les réseaux de communication cruciaux sont recensés, cartographiés et suivis.</t>
    </r>
  </si>
  <si>
    <r>
      <rPr>
        <sz val="11"/>
        <color rgb="FF000000"/>
        <rFont val="Calibri"/>
        <family val="2"/>
      </rPr>
      <t>9.6 Des documents d’information ponctuels pour différentes parties prenantes (par ex. définitions de cas simplifiées pour un usage communautaire) sont préparés.</t>
    </r>
  </si>
  <si>
    <r>
      <rPr>
        <sz val="11"/>
        <color rgb="FF000000"/>
        <rFont val="Calibri"/>
        <family val="2"/>
      </rPr>
      <t>10 Pendant un événement, des messages cohérents sont diffusés par une autorité fiable.</t>
    </r>
  </si>
  <si>
    <r>
      <rPr>
        <sz val="11"/>
        <color rgb="FF000000"/>
        <rFont val="Calibri"/>
        <family val="2"/>
      </rPr>
      <t>10.1 Des informations liées à un événement sont diffusées entre toutes les parties prenantes concernées au sein du secteur de la santé.</t>
    </r>
  </si>
  <si>
    <r>
      <rPr>
        <sz val="11"/>
        <color rgb="FF000000"/>
        <rFont val="Calibri"/>
        <family val="2"/>
      </rPr>
      <t>10.2 Des informations liées à un événement sont diffusées entre toutes les parties prenantes concernées au sein de secteurs non sanitaires.</t>
    </r>
  </si>
  <si>
    <r>
      <rPr>
        <sz val="11"/>
        <color rgb="FF000000"/>
        <rFont val="Calibri"/>
        <family val="2"/>
      </rPr>
      <t>11 Des réactions efficaces en matière de santé publique aux points d’entrée sont établies selon le RSI.</t>
    </r>
  </si>
  <si>
    <r>
      <rPr>
        <sz val="11"/>
        <color rgb="FF000000"/>
        <rFont val="Calibri"/>
        <family val="2"/>
      </rPr>
      <t>11.1 Des procédures de gestion des cas sont mises en œuvre pour les dangers concernés au titre du RSI.</t>
    </r>
  </si>
  <si>
    <r>
      <rPr>
        <sz val="11"/>
        <color rgb="FF000000"/>
        <rFont val="Calibri"/>
        <family val="2"/>
      </rPr>
      <t>11.2 Les obligations du RSI concernant les points d’entrée sont remplies.</t>
    </r>
  </si>
  <si>
    <r>
      <rPr>
        <sz val="11"/>
        <color rgb="FF000000"/>
        <rFont val="Calibri"/>
        <family val="2"/>
      </rPr>
      <t>12 Les informations relatives à un événement sont diffusées auprès du public, afin d’expliquer l’épidémie, établir la confiance et réduire le risque d’infection.</t>
    </r>
  </si>
  <si>
    <r>
      <rPr>
        <sz val="11"/>
        <color rgb="FF000000"/>
        <rFont val="Calibri"/>
        <family val="2"/>
      </rPr>
      <t>12.1 La communication au public est en conformité avec d’autres organisations nationales et internationales.</t>
    </r>
  </si>
  <si>
    <r>
      <rPr>
        <sz val="11"/>
        <color rgb="FF000000"/>
        <rFont val="Calibri"/>
        <family val="2"/>
      </rPr>
      <t>12.2 Des messages clés pour la communication au public sont créés.</t>
    </r>
  </si>
  <si>
    <r>
      <rPr>
        <sz val="11"/>
        <color rgb="FF000000"/>
        <rFont val="Calibri"/>
        <family val="2"/>
      </rPr>
      <t>12.3 Les informations au public sont significatives, pertinentes et rapides.</t>
    </r>
  </si>
  <si>
    <r>
      <rPr>
        <sz val="11"/>
        <color rgb="FF000000"/>
        <rFont val="Calibri"/>
        <family val="2"/>
      </rPr>
      <t xml:space="preserve">12.4 Les informations au public sont ouvertes et transparentes. </t>
    </r>
  </si>
  <si>
    <r>
      <rPr>
        <sz val="11"/>
        <color rgb="FF000000"/>
        <rFont val="Calibri"/>
        <family val="2"/>
      </rPr>
      <t>12.5 Les informations au public tiennent compte de la perception des risques du public.</t>
    </r>
  </si>
  <si>
    <r>
      <rPr>
        <sz val="11"/>
        <color rgb="FF000000"/>
        <rFont val="Calibri"/>
        <family val="2"/>
      </rPr>
      <t>12.6 La communication au public tient compte des caractéristiques de la population telles que les aspects linguistiques, sociaux, religieux, culturels, politiques et/ou économiques.</t>
    </r>
  </si>
  <si>
    <r>
      <rPr>
        <b/>
        <sz val="11"/>
        <color rgb="FFFFFFFF"/>
        <rFont val="Calibri"/>
        <family val="2"/>
      </rPr>
      <t>D6: Examen post-événement</t>
    </r>
  </si>
  <si>
    <r>
      <rPr>
        <b/>
        <sz val="11"/>
        <color rgb="FF000000"/>
        <rFont val="Calibri"/>
        <family val="2"/>
      </rPr>
      <t>EIR</t>
    </r>
  </si>
  <si>
    <r>
      <rPr>
        <b/>
        <sz val="11"/>
        <color rgb="FF000000"/>
        <rFont val="Calibri"/>
        <family val="2"/>
      </rPr>
      <t>ECI</t>
    </r>
  </si>
  <si>
    <r>
      <rPr>
        <sz val="11"/>
        <color rgb="FF000000"/>
        <rFont val="Calibri"/>
        <family val="2"/>
      </rPr>
      <t>1 Le niveau de préparation est établi en évaluant les événements relatifs à des questions de santé publique.</t>
    </r>
  </si>
  <si>
    <r>
      <rPr>
        <sz val="11"/>
        <color rgb="FF000000"/>
        <rFont val="Calibri"/>
        <family val="2"/>
      </rPr>
      <t>1.1 La préparation fait l’objet d’une évaluation indépendante.</t>
    </r>
  </si>
  <si>
    <r>
      <rPr>
        <sz val="11"/>
        <color rgb="FF000000"/>
        <rFont val="Calibri"/>
        <family val="2"/>
      </rPr>
      <t>2 Des examens post-événement font partie des activités de planification de la préparation d’une organisation.</t>
    </r>
  </si>
  <si>
    <r>
      <rPr>
        <sz val="11"/>
        <color rgb="FF000000"/>
        <rFont val="Calibri"/>
        <family val="2"/>
      </rPr>
      <t>2.1 Des examens post-événement sont menés dans les plus brefs délais après l’événement.</t>
    </r>
  </si>
  <si>
    <r>
      <rPr>
        <sz val="11"/>
        <color rgb="FF000000"/>
        <rFont val="Calibri"/>
        <family val="2"/>
      </rPr>
      <t>2.2 Des examens post-événement de nature qualitative sont menés.</t>
    </r>
  </si>
  <si>
    <r>
      <rPr>
        <sz val="11"/>
        <color rgb="FF000000"/>
        <rFont val="Calibri"/>
        <family val="2"/>
      </rPr>
      <t>2.3 Les examens post-événement comportent un audit interne, impliquant toutes les parties prenantes nationales responsables de fonctions essentielles en matière de santé publique.</t>
    </r>
  </si>
  <si>
    <r>
      <rPr>
        <sz val="11"/>
        <color rgb="FF000000"/>
        <rFont val="Calibri"/>
        <family val="2"/>
      </rPr>
      <t>2.4 Les examens post-événement comportent un contrôle externe par les pairs, auquel un autre État partie au RSI, le secrétariat de l’OMS et les agences pertinentes de l’Union sont invités à participer.</t>
    </r>
  </si>
  <si>
    <r>
      <rPr>
        <sz val="11"/>
        <color rgb="FF000000"/>
        <rFont val="Calibri"/>
        <family val="2"/>
      </rPr>
      <t>3 Les enseignements tirés de tous les secteurs pertinents sont systématiquement enregistrés dans des rapports post-événement.</t>
    </r>
  </si>
  <si>
    <r>
      <rPr>
        <b/>
        <sz val="11"/>
        <color rgb="FFFFFFFF"/>
        <rFont val="Calibri"/>
        <family val="2"/>
      </rPr>
      <t>D7: Application des enseignements tirés</t>
    </r>
  </si>
  <si>
    <r>
      <rPr>
        <b/>
        <sz val="11"/>
        <color rgb="FF000000"/>
        <rFont val="Calibri"/>
        <family val="2"/>
      </rPr>
      <t>EIR</t>
    </r>
  </si>
  <si>
    <r>
      <rPr>
        <b/>
        <sz val="11"/>
        <color rgb="FF000000"/>
        <rFont val="Calibri"/>
        <family val="2"/>
      </rPr>
      <t>ECI</t>
    </r>
  </si>
  <si>
    <r>
      <rPr>
        <sz val="11"/>
        <color rgb="FF000000"/>
        <rFont val="Calibri"/>
        <family val="2"/>
      </rPr>
      <t>1 Les expériences et enseignements tirés des examens ou des exercices post-événement sont utilisés pour améliorer les activités de préparation et de réaction</t>
    </r>
  </si>
  <si>
    <r>
      <rPr>
        <sz val="11"/>
        <color rgb="FF000000"/>
        <rFont val="Calibri"/>
        <family val="2"/>
      </rPr>
      <t>2 Les expériences et enseignements tirés des examens ou des exercices post-événement sont utilisés dans tous les secteurs pertinents.</t>
    </r>
  </si>
  <si>
    <r>
      <rPr>
        <sz val="11"/>
        <color rgb="FF000000"/>
        <rFont val="Calibri"/>
        <family val="2"/>
      </rPr>
      <t>3 Les expériences et enseignements tirés des examens ou des exercices post-événement sont utilisés pour améliorer les politiques et la pratique.</t>
    </r>
  </si>
  <si>
    <r>
      <rPr>
        <sz val="11"/>
        <color rgb="FF000000"/>
        <rFont val="Calibri"/>
        <family val="2"/>
      </rPr>
      <t>3.1 Les expériences et enseignements tirés des examens ou des exercices post-événement sont utilisés dans tous les secteurs pertinents.</t>
    </r>
  </si>
  <si>
    <r>
      <rPr>
        <sz val="11"/>
        <color rgb="FF000000"/>
        <rFont val="Calibri"/>
        <family val="2"/>
      </rPr>
      <t>3.2 Le personnel est encouragé à rédiger la synthèse d’un rapport d’évaluation en anglais afin de permettre une plus grande diffusion auprès de la communauté internationale.</t>
    </r>
  </si>
  <si>
    <r>
      <rPr>
        <b/>
        <sz val="14"/>
        <color rgb="FFFFFFFF"/>
        <rFont val="Calibri"/>
        <family val="2"/>
      </rPr>
      <t>HEPSA                   référence croisée</t>
    </r>
  </si>
  <si>
    <r>
      <rPr>
        <b/>
        <sz val="14"/>
        <color rgb="FFFFFFFF"/>
        <rFont val="Calibri"/>
        <family val="2"/>
      </rPr>
      <t xml:space="preserve">OMS: A Strategic Framework for Emergency Preparedness </t>
    </r>
  </si>
  <si>
    <r>
      <rPr>
        <b/>
        <sz val="14"/>
        <color rgb="FFFFFFFF"/>
        <rFont val="Calibri"/>
        <family val="2"/>
      </rPr>
      <t>Éléments de préparation à tous les niveaux</t>
    </r>
  </si>
  <si>
    <r>
      <rPr>
        <b/>
        <sz val="11"/>
        <color rgb="FFFFFFFF"/>
        <rFont val="Calibri"/>
        <family val="2"/>
      </rPr>
      <t>Code de référence</t>
    </r>
  </si>
  <si>
    <r>
      <rPr>
        <b/>
        <sz val="11"/>
        <color rgb="FFFFFFFF"/>
        <rFont val="Calibri"/>
        <family val="2"/>
      </rPr>
      <t>PRINCIPAUX ÉLÉMENTS</t>
    </r>
  </si>
  <si>
    <r>
      <rPr>
        <b/>
        <sz val="11"/>
        <color rgb="FFFFFFFF"/>
        <rFont val="Calibri"/>
        <family val="2"/>
      </rPr>
      <t>COMMUNAUTAIRE</t>
    </r>
  </si>
  <si>
    <r>
      <rPr>
        <b/>
        <sz val="11"/>
        <color rgb="FFFFFFFF"/>
        <rFont val="Calibri"/>
        <family val="2"/>
      </rPr>
      <t>NATIONAL/SOUS-NATIONAL/LOCAL</t>
    </r>
  </si>
  <si>
    <r>
      <rPr>
        <b/>
        <sz val="11"/>
        <color rgb="FFFFFFFF"/>
        <rFont val="Calibri"/>
        <family val="2"/>
      </rPr>
      <t>MONDIAL/RÉGIONAL</t>
    </r>
  </si>
  <si>
    <r>
      <rPr>
        <i/>
        <sz val="11"/>
        <rFont val="Calibri"/>
        <family val="2"/>
      </rPr>
      <t>Gouvernance</t>
    </r>
  </si>
  <si>
    <r>
      <rPr>
        <sz val="11"/>
        <color rgb="FF000000"/>
        <rFont val="Calibri"/>
        <family val="2"/>
      </rPr>
      <t>G.1</t>
    </r>
  </si>
  <si>
    <r>
      <rPr>
        <sz val="11"/>
        <color rgb="FF000000"/>
        <rFont val="Calibri"/>
        <family val="2"/>
      </rPr>
      <t>Politiques et législation qui intègrent la préparation aux situations d’urgence</t>
    </r>
  </si>
  <si>
    <r>
      <rPr>
        <sz val="11"/>
        <color rgb="FF000000"/>
        <rFont val="Calibri"/>
        <family val="2"/>
      </rPr>
      <t xml:space="preserve">• </t>
    </r>
    <r>
      <rPr>
        <sz val="11"/>
        <color rgb="FF000000"/>
        <rFont val="Calibri"/>
        <family val="2"/>
      </rPr>
      <t>Préparation communautaire aux situations d’urgence reconnue dans les politiques et la législation</t>
    </r>
  </si>
  <si>
    <r>
      <rPr>
        <sz val="11"/>
        <color rgb="FF000000"/>
        <rFont val="Calibri"/>
        <family val="2"/>
      </rPr>
      <t xml:space="preserve">• </t>
    </r>
    <r>
      <rPr>
        <sz val="11"/>
        <color rgb="FF000000"/>
        <rFont val="Calibri"/>
        <family val="2"/>
      </rPr>
      <t>Intégration de la préparation aux situations d’urgence dans les stratégies, les plans et le financement nationaux de la santé</t>
    </r>
  </si>
  <si>
    <r>
      <rPr>
        <sz val="11"/>
        <color rgb="FF000000"/>
        <rFont val="Calibri"/>
        <family val="2"/>
      </rPr>
      <t xml:space="preserve">• </t>
    </r>
    <r>
      <rPr>
        <sz val="11"/>
        <color rgb="FF000000"/>
        <rFont val="Calibri"/>
        <family val="2"/>
      </rPr>
      <t>Développement et suivi de la conformité aux cadres juridiques internationaux [par ex. RSI (2005); IATA/ICAO]</t>
    </r>
  </si>
  <si>
    <r>
      <rPr>
        <sz val="11"/>
        <color rgb="FF000000"/>
        <rFont val="Calibri"/>
        <family val="2"/>
      </rPr>
      <t xml:space="preserve"> </t>
    </r>
  </si>
  <si>
    <r>
      <rPr>
        <sz val="11"/>
        <color rgb="FF000000"/>
        <rFont val="Calibri"/>
        <family val="2"/>
      </rPr>
      <t xml:space="preserve">• </t>
    </r>
    <r>
      <rPr>
        <sz val="11"/>
        <color rgb="FF000000"/>
        <rFont val="Calibri"/>
        <family val="2"/>
      </rPr>
      <t>Les politiques de gestion des risques et la législation en matière d’urgence au niveau multisectoriel incluent la santé</t>
    </r>
  </si>
  <si>
    <r>
      <rPr>
        <sz val="11"/>
        <color rgb="FF000000"/>
        <rFont val="Calibri"/>
        <family val="2"/>
      </rPr>
      <t xml:space="preserve">• </t>
    </r>
    <r>
      <rPr>
        <sz val="11"/>
        <color rgb="FF000000"/>
        <rFont val="Calibri"/>
        <family val="2"/>
      </rPr>
      <t>Assistance technique pour la mise en œuvre des éléments de préparation des réseaux intergouvernementaux mondiaux et régionaux (par ex. cadre de Sendai, RSI, ODD, Accord de Paris sur le changement climatique)</t>
    </r>
  </si>
  <si>
    <r>
      <rPr>
        <sz val="11"/>
        <color rgb="FF000000"/>
        <rFont val="Calibri"/>
        <family val="2"/>
      </rPr>
      <t xml:space="preserve">• </t>
    </r>
    <r>
      <rPr>
        <sz val="11"/>
        <color rgb="FF000000"/>
        <rFont val="Calibri"/>
        <family val="2"/>
      </rPr>
      <t>Législation pour la gestion des situations d’urgence (état d’urgence)</t>
    </r>
  </si>
  <si>
    <r>
      <rPr>
        <sz val="11"/>
        <color rgb="FF000000"/>
        <rFont val="Calibri"/>
        <family val="2"/>
      </rPr>
      <t>G.2</t>
    </r>
  </si>
  <si>
    <r>
      <rPr>
        <sz val="11"/>
        <color rgb="FF000000"/>
        <rFont val="Calibri"/>
        <family val="2"/>
      </rPr>
      <t>Plans pour la préparation, la réaction et la reprise face aux situations d’urgence</t>
    </r>
  </si>
  <si>
    <r>
      <rPr>
        <sz val="11"/>
        <color rgb="FF000000"/>
        <rFont val="Calibri"/>
        <family val="2"/>
      </rPr>
      <t xml:space="preserve">• </t>
    </r>
    <r>
      <rPr>
        <sz val="11"/>
        <color rgb="FF000000"/>
        <rFont val="Calibri"/>
        <family val="2"/>
      </rPr>
      <t>Exercices et entraînements au niveau communautaire pour tester la planification pour la préparation, la réaction et la reprise face aux situations d’urgence</t>
    </r>
  </si>
  <si>
    <r>
      <rPr>
        <sz val="11"/>
        <color rgb="FF000000"/>
        <rFont val="Calibri"/>
        <family val="2"/>
      </rPr>
      <t xml:space="preserve">• </t>
    </r>
    <r>
      <rPr>
        <sz val="11"/>
        <color rgb="FF000000"/>
        <rFont val="Calibri"/>
        <family val="2"/>
      </rPr>
      <t>Les plans intersectoriels pour la préparation, la réaction et la reprise face aux situations d’urgence incluent la santé (par ex. organisations nationales de gestion des catastrophes, One Health)</t>
    </r>
  </si>
  <si>
    <r>
      <rPr>
        <sz val="11"/>
        <color rgb="FF000000"/>
        <rFont val="Calibri"/>
        <family val="2"/>
      </rPr>
      <t xml:space="preserve">• </t>
    </r>
    <r>
      <rPr>
        <sz val="11"/>
        <color rgb="FF000000"/>
        <rFont val="Calibri"/>
        <family val="2"/>
      </rPr>
      <t>Mécanismes et plans de coordination de la santé régionaux et mondiaux pour la préparation, la réaction et la reprise face aux situations d’urgence à l’échelle internationale —notamment pour les pandémies, les conflits et les catastrophes de grande ampleur [par ex. équipes médicales d’urgence, groupe sectoriel mondial dans le domaine de la santé (Global Health Cluster), GOARN]</t>
    </r>
  </si>
  <si>
    <r>
      <rPr>
        <sz val="11"/>
        <color rgb="FF000000"/>
        <rFont val="Calibri"/>
        <family val="2"/>
      </rPr>
      <t>• Plans d’urgence nationaux en matière sanitaire pour la préparation, la réaction et la reprise</t>
    </r>
  </si>
  <si>
    <r>
      <rPr>
        <sz val="11"/>
        <color rgb="FF000000"/>
        <rFont val="Calibri"/>
        <family val="2"/>
      </rPr>
      <t xml:space="preserve">• </t>
    </r>
    <r>
      <rPr>
        <sz val="11"/>
        <color rgb="FF000000"/>
        <rFont val="Calibri"/>
        <family val="2"/>
      </rPr>
      <t>Assistance technique et orientations pour la planification de la préparation, la réaction et la reprise</t>
    </r>
  </si>
  <si>
    <r>
      <rPr>
        <sz val="11"/>
        <color rgb="FF000000"/>
        <rFont val="Calibri"/>
        <family val="2"/>
      </rPr>
      <t>• Programmes de gestion des exercices multisectoriels face à des dangers multiples</t>
    </r>
  </si>
  <si>
    <r>
      <rPr>
        <sz val="11"/>
        <color rgb="FF000000"/>
        <rFont val="Calibri"/>
        <family val="2"/>
      </rPr>
      <t>• Exercices mondiaux et régionaux</t>
    </r>
  </si>
  <si>
    <r>
      <rPr>
        <sz val="11"/>
        <color rgb="FF000000"/>
        <rFont val="Calibri"/>
        <family val="2"/>
      </rPr>
      <t>G.3</t>
    </r>
  </si>
  <si>
    <r>
      <rPr>
        <sz val="11"/>
        <color rgb="FF000000"/>
        <rFont val="Calibri"/>
        <family val="2"/>
      </rPr>
      <t>Mécanismes de coordination</t>
    </r>
  </si>
  <si>
    <r>
      <rPr>
        <sz val="11"/>
        <color rgb="FF000000"/>
        <rFont val="Calibri"/>
        <family val="2"/>
      </rPr>
      <t xml:space="preserve">• </t>
    </r>
    <r>
      <rPr>
        <sz val="11"/>
        <color rgb="FF000000"/>
        <rFont val="Calibri"/>
        <family val="2"/>
      </rPr>
      <t>Les dirigeants, les membres et d’autres parties prenantes des collectivités participent aux mécanismes de coordination multisectoriels et de la santé aux niveaux local, sous-national et national</t>
    </r>
  </si>
  <si>
    <r>
      <rPr>
        <sz val="11"/>
        <color rgb="FF000000"/>
        <rFont val="Calibri"/>
        <family val="2"/>
      </rPr>
      <t xml:space="preserve">• </t>
    </r>
    <r>
      <rPr>
        <sz val="11"/>
        <color rgb="FF000000"/>
        <rFont val="Calibri"/>
        <family val="2"/>
      </rPr>
      <t>Les mécanismes et plans de coordination de la santé incluent les secteurs pertinents, les organisations publiques, privées et civiles, et d’autres parties prenantes à tous les niveaux et entre ces derniers</t>
    </r>
  </si>
  <si>
    <r>
      <rPr>
        <sz val="11"/>
        <color rgb="FF000000"/>
        <rFont val="Calibri"/>
        <family val="2"/>
      </rPr>
      <t xml:space="preserve">• </t>
    </r>
    <r>
      <rPr>
        <sz val="11"/>
        <color rgb="FF000000"/>
        <rFont val="Calibri"/>
        <family val="2"/>
      </rPr>
      <t>Coordination de la santé avec les mécanismes de coordination régionaux et mondiaux multisectoriels (par ex. comité permanent interorganisations) et les équipes de pays des Nations unies</t>
    </r>
  </si>
  <si>
    <r>
      <rPr>
        <sz val="11"/>
        <color rgb="FF000000"/>
        <rFont val="Calibri"/>
        <family val="2"/>
      </rPr>
      <t xml:space="preserve">• </t>
    </r>
    <r>
      <rPr>
        <sz val="11"/>
        <color rgb="FF000000"/>
        <rFont val="Calibri"/>
        <family val="2"/>
      </rPr>
      <t>Préparation aux situations d’urgence des organisations publiques, privées et civiles dans la santé publique, la santé animale, l’environnement, le tourisme, le transport, l’eau, les services d’urgence, la migration et d’autres secteurs</t>
    </r>
  </si>
  <si>
    <r>
      <rPr>
        <sz val="11"/>
        <color rgb="FF000000"/>
        <rFont val="Calibri"/>
        <family val="2"/>
      </rPr>
      <t xml:space="preserve">• </t>
    </r>
    <r>
      <rPr>
        <sz val="11"/>
        <color rgb="FF000000"/>
        <rFont val="Calibri"/>
        <family val="2"/>
      </rPr>
      <t>Des centres des opérations d’urgence de santé publique et des systèmes de gestion des incidents sont établis et intégrés dans des centres d’opérations d’urgence multisectoriels et des mécanismes de coordination à tous les niveaux</t>
    </r>
  </si>
  <si>
    <r>
      <rPr>
        <i/>
        <sz val="11"/>
        <rFont val="Calibri"/>
        <family val="2"/>
      </rPr>
      <t>Capacités</t>
    </r>
  </si>
  <si>
    <r>
      <rPr>
        <sz val="11"/>
        <color rgb="FF000000"/>
        <rFont val="Calibri"/>
        <family val="2"/>
      </rPr>
      <t>C.1</t>
    </r>
  </si>
  <si>
    <r>
      <rPr>
        <sz val="11"/>
        <color rgb="FF000000"/>
        <rFont val="Calibri"/>
        <family val="2"/>
      </rPr>
      <t>Évaluations des risques et des capacités afin de déterminer les priorités pour la préparation aux situations d’urgence</t>
    </r>
  </si>
  <si>
    <r>
      <rPr>
        <sz val="11"/>
        <color rgb="FF000000"/>
        <rFont val="Calibri"/>
        <family val="2"/>
      </rPr>
      <t xml:space="preserve">• </t>
    </r>
    <r>
      <rPr>
        <sz val="11"/>
        <color rgb="FF000000"/>
        <rFont val="Calibri"/>
        <family val="2"/>
      </rPr>
      <t>Évaluations des risques, évaluations des capacités et détermination des priorités au niveau de la collectivité</t>
    </r>
  </si>
  <si>
    <r>
      <rPr>
        <sz val="11"/>
        <color rgb="FF000000"/>
        <rFont val="Calibri"/>
        <family val="2"/>
      </rPr>
      <t xml:space="preserve">• </t>
    </r>
    <r>
      <rPr>
        <sz val="11"/>
        <color rgb="FF000000"/>
        <rFont val="Calibri"/>
        <family val="2"/>
      </rPr>
      <t>Les évaluations des risques et les évaluations des capacités multisectorielles face à des dangers multiples incluent la santé</t>
    </r>
  </si>
  <si>
    <r>
      <rPr>
        <sz val="11"/>
        <color rgb="FF000000"/>
        <rFont val="Calibri"/>
        <family val="2"/>
      </rPr>
      <t xml:space="preserve">• </t>
    </r>
    <r>
      <rPr>
        <sz val="11"/>
        <color rgb="FF000000"/>
        <rFont val="Calibri"/>
        <family val="2"/>
      </rPr>
      <t>Assistance technique et orientations pour les évaluations des risques, les évaluations des capacités et la détermination des priorités</t>
    </r>
  </si>
  <si>
    <r>
      <rPr>
        <sz val="11"/>
        <color rgb="FF000000"/>
        <rFont val="Calibri"/>
        <family val="2"/>
      </rPr>
      <t>• Participation des collectivités aux évaluations des risques, aux évaluations des capacités et à la détermination des priorités aux niveaux local, sous-national et national</t>
    </r>
  </si>
  <si>
    <r>
      <rPr>
        <sz val="11"/>
        <color rgb="FF000000"/>
        <rFont val="Calibri"/>
        <family val="2"/>
      </rPr>
      <t>• Les évaluations des risques, les évaluations des capacités et la détermination des priorités stratégiques dans les situations d’urgence sanitaire incluent les parties prenantes de tous les secteurs et niveaux</t>
    </r>
  </si>
  <si>
    <r>
      <rPr>
        <sz val="11"/>
        <color rgb="FF000000"/>
        <rFont val="Calibri"/>
        <family val="2"/>
      </rPr>
      <t>• Évaluations, prévision et modélisation des risques liés aux événements</t>
    </r>
  </si>
  <si>
    <r>
      <rPr>
        <sz val="11"/>
        <color rgb="FF000000"/>
        <rFont val="Calibri"/>
        <family val="2"/>
      </rPr>
      <t>• Coordination des évaluations des risques et des capacités aux niveaux régional et mondial avec les partenaires nationaux et internationaux</t>
    </r>
  </si>
  <si>
    <r>
      <rPr>
        <sz val="11"/>
        <color rgb="FF000000"/>
        <rFont val="Calibri"/>
        <family val="2"/>
      </rPr>
      <t>C.2</t>
    </r>
  </si>
  <si>
    <r>
      <rPr>
        <sz val="11"/>
        <color rgb="FF000000"/>
        <rFont val="Calibri"/>
        <family val="2"/>
      </rPr>
      <t>Systèmes de gestion de la surveillance, des alertes précoces et des informations</t>
    </r>
  </si>
  <si>
    <r>
      <rPr>
        <sz val="11"/>
        <color rgb="FF000000"/>
        <rFont val="Calibri"/>
        <family val="2"/>
      </rPr>
      <t xml:space="preserve">• </t>
    </r>
    <r>
      <rPr>
        <sz val="11"/>
        <color rgb="FF000000"/>
        <rFont val="Calibri"/>
        <family val="2"/>
      </rPr>
      <t>Surveillance communautaire basée sur les événements</t>
    </r>
  </si>
  <si>
    <r>
      <rPr>
        <sz val="11"/>
        <color rgb="FF000000"/>
        <rFont val="Calibri"/>
        <family val="2"/>
      </rPr>
      <t xml:space="preserve">• </t>
    </r>
    <r>
      <rPr>
        <sz val="11"/>
        <color rgb="FF000000"/>
        <rFont val="Calibri"/>
        <family val="2"/>
      </rPr>
      <t>Systèmes de surveillance pour la santé publique et la santé animale</t>
    </r>
  </si>
  <si>
    <r>
      <rPr>
        <sz val="11"/>
        <color rgb="FF000000"/>
        <rFont val="Calibri"/>
        <family val="2"/>
      </rPr>
      <t xml:space="preserve">• </t>
    </r>
    <r>
      <rPr>
        <sz val="11"/>
        <color rgb="FF000000"/>
        <rFont val="Calibri"/>
        <family val="2"/>
      </rPr>
      <t>Mécanismes de coordination mondiaux et régionaux pour le partage de données pour les situations d’urgence, notamment les centres régionaux pour le contrôle des maladies, pour les données épidémiologiques, le partage des données, la surveillance, l’alerte précoce, la préparation et la réaction</t>
    </r>
  </si>
  <si>
    <r>
      <rPr>
        <sz val="11"/>
        <color rgb="FF000000"/>
        <rFont val="Calibri"/>
        <family val="2"/>
      </rPr>
      <t>• Les systèmes d’alerte précoce face à des dangers multiples atteignent les collectivités</t>
    </r>
  </si>
  <si>
    <r>
      <rPr>
        <sz val="11"/>
        <color rgb="FF000000"/>
        <rFont val="Calibri"/>
        <family val="2"/>
      </rPr>
      <t xml:space="preserve">• </t>
    </r>
    <r>
      <rPr>
        <sz val="11"/>
        <color rgb="FF000000"/>
        <rFont val="Calibri"/>
        <family val="2"/>
      </rPr>
      <t>La disponibilité, la qualité, l’accessibilité et l’utilisation des ensembles de données sanitaires sont renforcées pour la préparation, le suivi et la déclaration dans les situations d’urgence et les bases de données consacrées aux catastrophes naturelles face à des dangers multiples</t>
    </r>
  </si>
  <si>
    <r>
      <rPr>
        <sz val="11"/>
        <color rgb="FF000000"/>
        <rFont val="Calibri"/>
        <family val="2"/>
      </rPr>
      <t>• Les systèmes d’alerte précoce face à des dangers multiples incluent les maladies humaines et animales et contiennent des alertes de santé</t>
    </r>
  </si>
  <si>
    <r>
      <rPr>
        <sz val="11"/>
        <color rgb="FF000000"/>
        <rFont val="Calibri"/>
        <family val="2"/>
      </rPr>
      <t>• Les centres communautaires d’évacuation d’urgence recensés avec un accès rapide aux services et aux approvisionnements</t>
    </r>
  </si>
  <si>
    <r>
      <rPr>
        <sz val="11"/>
        <color rgb="FF000000"/>
        <rFont val="Calibri"/>
        <family val="2"/>
      </rPr>
      <t>• Assistance technique et orientations sur la surveillance, l’alerte précoce, les données sanitaires et les bases de données consacrées aux catastrophes naturelles</t>
    </r>
  </si>
  <si>
    <r>
      <rPr>
        <sz val="11"/>
        <color rgb="FF000000"/>
        <rFont val="Calibri"/>
        <family val="2"/>
      </rPr>
      <t>C.3</t>
    </r>
  </si>
  <si>
    <r>
      <rPr>
        <sz val="11"/>
        <color rgb="FF000000"/>
        <rFont val="Calibri"/>
        <family val="2"/>
      </rPr>
      <t>Accès aux services de diagnostic pour les urgences</t>
    </r>
  </si>
  <si>
    <r>
      <rPr>
        <sz val="11"/>
        <color rgb="FF000000"/>
        <rFont val="Calibri"/>
        <family val="2"/>
      </rPr>
      <t>• Accès aux services de diagnostic rapide dans les situations d’urgence au niveau communautaire</t>
    </r>
  </si>
  <si>
    <r>
      <rPr>
        <sz val="11"/>
        <color rgb="FF000000"/>
        <rFont val="Calibri"/>
        <family val="2"/>
      </rPr>
      <t>• Capacités des laboratoires pour les services de diagnostic dans les situations d’urgence</t>
    </r>
  </si>
  <si>
    <r>
      <rPr>
        <sz val="11"/>
        <color rgb="FF000000"/>
        <rFont val="Calibri"/>
        <family val="2"/>
      </rPr>
      <t>• Assistance technique et orientations pour l’élaboration de services de diagnostic et de laboratoires dans les secteurs de la santé publique et animale pour les situations d’urgence</t>
    </r>
  </si>
  <si>
    <r>
      <rPr>
        <sz val="11"/>
        <color rgb="FF000000"/>
        <rFont val="Calibri"/>
        <family val="2"/>
      </rPr>
      <t>• Capacités mobiles pour le déploiement sur le terrain des services dans les situations d’urgence (par ex. laboratoires de santé publique et animale, dispositifs de surveillance environnementale, équipement de décontamination)</t>
    </r>
  </si>
  <si>
    <r>
      <rPr>
        <sz val="11"/>
        <color rgb="FF000000"/>
        <rFont val="Calibri"/>
        <family val="2"/>
      </rPr>
      <t>• Accords et mécanismes pour le partage et le test des échantillons</t>
    </r>
  </si>
  <si>
    <r>
      <rPr>
        <sz val="11"/>
        <color rgb="FF000000"/>
        <rFont val="Calibri"/>
        <family val="2"/>
      </rPr>
      <t>• Capacité des laboratoires de référence régionaux pour les situations d’urgence</t>
    </r>
  </si>
  <si>
    <r>
      <rPr>
        <sz val="11"/>
        <color rgb="FF000000"/>
        <rFont val="Calibri"/>
        <family val="2"/>
      </rPr>
      <t>C.4</t>
    </r>
  </si>
  <si>
    <r>
      <rPr>
        <sz val="11"/>
        <color rgb="FF000000"/>
        <rFont val="Calibri"/>
        <family val="2"/>
      </rPr>
      <t>Préparation aux situations d’urgence et continuité des services de base, services d’urgence et installations sanitaires</t>
    </r>
  </si>
  <si>
    <r>
      <rPr>
        <sz val="11"/>
        <color rgb="FF000000"/>
        <rFont val="Calibri"/>
        <family val="2"/>
      </rPr>
      <t xml:space="preserve">• </t>
    </r>
    <r>
      <rPr>
        <sz val="11"/>
        <color rgb="FF000000"/>
        <rFont val="Calibri"/>
        <family val="2"/>
      </rPr>
      <t>Disponibilité et accès aux services d’urgence spécialisés qui luttent contre les barrières physiques, financières et culturelles</t>
    </r>
  </si>
  <si>
    <r>
      <rPr>
        <sz val="11"/>
        <color rgb="FF000000"/>
        <rFont val="Calibri"/>
        <family val="2"/>
      </rPr>
      <t xml:space="preserve">• </t>
    </r>
    <r>
      <rPr>
        <sz val="11"/>
        <color rgb="FF000000"/>
        <rFont val="Calibri"/>
        <family val="2"/>
      </rPr>
      <t>Systèmes sanitaires et services spécialisés d’urgence (par ex. gestion des événements qui font de nombreuses victimes) dans les secteurs de la santé humaine, de la santé vétérinaire et d’autres secteurs</t>
    </r>
  </si>
  <si>
    <r>
      <rPr>
        <sz val="11"/>
        <color rgb="FF000000"/>
        <rFont val="Calibri"/>
        <family val="2"/>
      </rPr>
      <t xml:space="preserve">• </t>
    </r>
    <r>
      <rPr>
        <sz val="11"/>
        <color rgb="FF000000"/>
        <rFont val="Calibri"/>
        <family val="2"/>
      </rPr>
      <t>Assistance technique et orientations concernant les services de gestion clinique et sanitaires présentant une pertinence directe pour la préparation aux situations d’urgence et la planification de la continuité</t>
    </r>
  </si>
  <si>
    <r>
      <rPr>
        <sz val="11"/>
        <color rgb="FF000000"/>
        <rFont val="Calibri"/>
        <family val="2"/>
      </rPr>
      <t>• Plans de continuité pour l’accès aux services de santé et de base communautaires dans d’autres secteurs dans les situations d’urgence</t>
    </r>
  </si>
  <si>
    <r>
      <rPr>
        <sz val="11"/>
        <color rgb="FF000000"/>
        <rFont val="Calibri"/>
        <family val="2"/>
      </rPr>
      <t>• Plans de continuité pour les services de santé et de base dans d’autres secteurs dans les situations d’urgence</t>
    </r>
  </si>
  <si>
    <r>
      <rPr>
        <sz val="11"/>
        <color rgb="FF000000"/>
        <rFont val="Calibri"/>
        <family val="2"/>
      </rPr>
      <t>• Initiative des hôpitaux sûrs</t>
    </r>
  </si>
  <si>
    <r>
      <rPr>
        <sz val="11"/>
        <color rgb="FF000000"/>
        <rFont val="Calibri"/>
        <family val="2"/>
      </rPr>
      <t>• Préparation aux situations d’urgence des installations sanitaires</t>
    </r>
  </si>
  <si>
    <r>
      <rPr>
        <sz val="11"/>
        <color rgb="FF000000"/>
        <rFont val="Calibri"/>
        <family val="2"/>
      </rPr>
      <t>• Préparation aux situations d’urgence des hôpitaux et des infrastructures dans les programmes pour des hôpitaux sûrs</t>
    </r>
  </si>
  <si>
    <r>
      <rPr>
        <sz val="11"/>
        <color rgb="FF000000"/>
        <rFont val="Calibri"/>
        <family val="2"/>
      </rPr>
      <t>• Orientations et protocoles cliniques</t>
    </r>
  </si>
  <si>
    <r>
      <rPr>
        <sz val="11"/>
        <color rgb="FF000000"/>
        <rFont val="Calibri"/>
        <family val="2"/>
      </rPr>
      <t>C.5</t>
    </r>
  </si>
  <si>
    <r>
      <rPr>
        <sz val="11"/>
        <color rgb="FF000000"/>
        <rFont val="Calibri"/>
        <family val="2"/>
      </rPr>
      <t>Communications des risques avec toutes les parties prenantes pour la préparation aux situations d’urgence</t>
    </r>
  </si>
  <si>
    <r>
      <rPr>
        <sz val="11"/>
        <color rgb="FF000000"/>
        <rFont val="Calibri"/>
        <family val="2"/>
      </rPr>
      <t xml:space="preserve">• </t>
    </r>
    <r>
      <rPr>
        <sz val="11"/>
        <color rgb="FF000000"/>
        <rFont val="Calibri"/>
        <family val="2"/>
      </rPr>
      <t>Communication des risques communautaires pour la préparation aux situations d’urgence</t>
    </r>
  </si>
  <si>
    <r>
      <rPr>
        <sz val="11"/>
        <color rgb="FF000000"/>
        <rFont val="Calibri"/>
        <family val="2"/>
      </rPr>
      <t xml:space="preserve">• </t>
    </r>
    <r>
      <rPr>
        <sz val="11"/>
        <color rgb="FF000000"/>
        <rFont val="Calibri"/>
        <family val="2"/>
      </rPr>
      <t>Mécanismes et stratégies coordonnés dans les secteurs pour la communication des risques et la mobilisation sociale pour les situations d’urgence</t>
    </r>
  </si>
  <si>
    <r>
      <rPr>
        <sz val="11"/>
        <color rgb="FF000000"/>
        <rFont val="Calibri"/>
        <family val="2"/>
      </rPr>
      <t xml:space="preserve">• </t>
    </r>
    <r>
      <rPr>
        <sz val="11"/>
        <color rgb="FF000000"/>
        <rFont val="Calibri"/>
        <family val="2"/>
      </rPr>
      <t>Stratégies et mécanismes interagences coordonnés pour les communications publiques et officielles</t>
    </r>
  </si>
  <si>
    <r>
      <rPr>
        <sz val="11"/>
        <color rgb="FF000000"/>
        <rFont val="Calibri"/>
        <family val="2"/>
      </rPr>
      <t xml:space="preserve">• </t>
    </r>
    <r>
      <rPr>
        <sz val="11"/>
        <color rgb="FF000000"/>
        <rFont val="Calibri"/>
        <family val="2"/>
      </rPr>
      <t>Sensibilisation des collectivités aux pratiques de protection de la santé pour les situations d’urgence</t>
    </r>
  </si>
  <si>
    <r>
      <rPr>
        <sz val="11"/>
        <color rgb="FF000000"/>
        <rFont val="Calibri"/>
        <family val="2"/>
      </rPr>
      <t xml:space="preserve">• </t>
    </r>
    <r>
      <rPr>
        <sz val="11"/>
        <color rgb="FF000000"/>
        <rFont val="Calibri"/>
        <family val="2"/>
      </rPr>
      <t>Actions pour soutenir la préparation des collectivités aux situations d’urgence</t>
    </r>
  </si>
  <si>
    <r>
      <rPr>
        <sz val="11"/>
        <color rgb="FF000000"/>
        <rFont val="Calibri"/>
        <family val="2"/>
      </rPr>
      <t xml:space="preserve">• </t>
    </r>
    <r>
      <rPr>
        <sz val="11"/>
        <color rgb="FF000000"/>
        <rFont val="Calibri"/>
        <family val="2"/>
      </rPr>
      <t>Assistance technique et orientations concernant la communication des risques, la mobilisation sociale et le renforcement des capacités</t>
    </r>
  </si>
  <si>
    <r>
      <rPr>
        <sz val="11"/>
        <color rgb="FF000000"/>
        <rFont val="Calibri"/>
        <family val="2"/>
      </rPr>
      <t xml:space="preserve">• </t>
    </r>
    <r>
      <rPr>
        <sz val="11"/>
        <color rgb="FF000000"/>
        <rFont val="Calibri"/>
        <family val="2"/>
      </rPr>
      <t>Stratégies de mobilisation sociale pour la préparation aux situations d’urgence</t>
    </r>
  </si>
  <si>
    <r>
      <rPr>
        <sz val="11"/>
        <color rgb="FF000000"/>
        <rFont val="Calibri"/>
        <family val="2"/>
      </rPr>
      <t>C.6</t>
    </r>
  </si>
  <si>
    <r>
      <rPr>
        <sz val="11"/>
        <color rgb="FF000000"/>
        <rFont val="Calibri"/>
        <family val="2"/>
      </rPr>
      <t>Recherche, développement et évaluation pour informer et accélérer la préparation aux situations d’urgence</t>
    </r>
  </si>
  <si>
    <r>
      <rPr>
        <sz val="11"/>
        <color rgb="FF000000"/>
        <rFont val="Calibri"/>
        <family val="2"/>
      </rPr>
      <t xml:space="preserve">• </t>
    </r>
    <r>
      <rPr>
        <sz val="11"/>
        <color rgb="FF000000"/>
        <rFont val="Calibri"/>
        <family val="2"/>
      </rPr>
      <t>La recherche opérationnelle se concentre sur la préparation communautaire aux situations d’urgence</t>
    </r>
  </si>
  <si>
    <r>
      <rPr>
        <sz val="11"/>
        <color rgb="FF000000"/>
        <rFont val="Calibri"/>
        <family val="2"/>
      </rPr>
      <t xml:space="preserve">• </t>
    </r>
    <r>
      <rPr>
        <sz val="11"/>
        <color rgb="FF000000"/>
        <rFont val="Calibri"/>
        <family val="2"/>
      </rPr>
      <t>Coordination avec des acteurs nationaux et internationaux pour l’élaboration de vaccins, de diagnostics, de traitements et d’autres mesures</t>
    </r>
  </si>
  <si>
    <r>
      <rPr>
        <sz val="11"/>
        <color rgb="FF000000"/>
        <rFont val="Calibri"/>
        <family val="2"/>
      </rPr>
      <t xml:space="preserve">• </t>
    </r>
    <r>
      <rPr>
        <sz val="11"/>
        <color rgb="FF000000"/>
        <rFont val="Calibri"/>
        <family val="2"/>
      </rPr>
      <t>Coordination mondiale de l’élaboration rapide de vaccins, de diagnostics, de traitements et d’autres mesures (par ex. plan directeur de la R&amp;D de l’OMS)</t>
    </r>
  </si>
  <si>
    <r>
      <rPr>
        <sz val="11"/>
        <color rgb="FF000000"/>
        <rFont val="Calibri"/>
        <family val="2"/>
      </rPr>
      <t>• Évaluation de la préparation aux situations d’urgence au niveau communautaire</t>
    </r>
  </si>
  <si>
    <r>
      <rPr>
        <sz val="11"/>
        <color rgb="FF000000"/>
        <rFont val="Calibri"/>
        <family val="2"/>
      </rPr>
      <t>• Preuve de l’élaboration d’orientations techniques pour la préparation aux situations d’urgence et les maladies émergentes</t>
    </r>
  </si>
  <si>
    <r>
      <rPr>
        <sz val="11"/>
        <color rgb="FF000000"/>
        <rFont val="Calibri"/>
        <family val="2"/>
      </rPr>
      <t xml:space="preserve">• </t>
    </r>
    <r>
      <rPr>
        <sz val="11"/>
        <color rgb="FF000000"/>
        <rFont val="Calibri"/>
        <family val="2"/>
      </rPr>
      <t>Preuve de l’élaboration d’orientations techniques pour la préparation aux situations d’urgence et les problèmes de santé émergents</t>
    </r>
  </si>
  <si>
    <r>
      <rPr>
        <sz val="11"/>
        <color rgb="FF000000"/>
        <rFont val="Calibri"/>
        <family val="2"/>
      </rPr>
      <t>• Évaluation par pays de la préparation aux situations d’urgence</t>
    </r>
  </si>
  <si>
    <r>
      <rPr>
        <sz val="11"/>
        <color rgb="FF000000"/>
        <rFont val="Calibri"/>
        <family val="2"/>
      </rPr>
      <t>• Recherche mondiale et régionale, études coûts/avantages et évaluation de la préparation aux situations d’urgence</t>
    </r>
  </si>
  <si>
    <r>
      <rPr>
        <i/>
        <sz val="11"/>
        <rFont val="Calibri"/>
        <family val="2"/>
      </rPr>
      <t>Ressources – humaines, financières, logistiques et fournitures</t>
    </r>
  </si>
  <si>
    <r>
      <rPr>
        <sz val="11"/>
        <color rgb="FF000000"/>
        <rFont val="Calibri"/>
        <family val="2"/>
      </rPr>
      <t>R.1</t>
    </r>
  </si>
  <si>
    <r>
      <rPr>
        <sz val="11"/>
        <color rgb="FF000000"/>
        <rFont val="Calibri"/>
        <family val="2"/>
      </rPr>
      <t>Ressources financières pour la préparation aux situations d’urgence et financement d’urgence pour la réaction aux situations d’urgence</t>
    </r>
  </si>
  <si>
    <r>
      <rPr>
        <sz val="11"/>
        <color rgb="FF000000"/>
        <rFont val="Calibri"/>
        <family val="2"/>
      </rPr>
      <t xml:space="preserve">• </t>
    </r>
    <r>
      <rPr>
        <sz val="11"/>
        <color rgb="FF000000"/>
        <rFont val="Calibri"/>
        <family val="2"/>
      </rPr>
      <t>Disponibilité et accès au budget et aux autres ressources pour la préparation aux situations d’urgence</t>
    </r>
  </si>
  <si>
    <r>
      <rPr>
        <sz val="11"/>
        <color rgb="FF000000"/>
        <rFont val="Calibri"/>
        <family val="2"/>
      </rPr>
      <t xml:space="preserve">• </t>
    </r>
    <r>
      <rPr>
        <sz val="11"/>
        <color rgb="FF000000"/>
        <rFont val="Calibri"/>
        <family val="2"/>
      </rPr>
      <t>Ressources financières nationales engagées pour répondre aux priorités en matière de préparation aux situations d’urgence provenant du financement national de la santé, des budgets ordinaires pour la santé et des budgets d’urgence</t>
    </r>
  </si>
  <si>
    <r>
      <rPr>
        <sz val="11"/>
        <color rgb="FF000000"/>
        <rFont val="Calibri"/>
        <family val="2"/>
      </rPr>
      <t xml:space="preserve">• </t>
    </r>
    <r>
      <rPr>
        <sz val="11"/>
        <color rgb="FF000000"/>
        <rFont val="Calibri"/>
        <family val="2"/>
      </rPr>
      <t>Ressources financières internationales directement alignées sur les plans et priorités de préparation aux situations d’urgence</t>
    </r>
  </si>
  <si>
    <r>
      <rPr>
        <sz val="11"/>
        <color rgb="FF000000"/>
        <rFont val="Calibri"/>
        <family val="2"/>
      </rPr>
      <t>• Disponibilité et accès aux fonds d’urgence</t>
    </r>
  </si>
  <si>
    <r>
      <rPr>
        <sz val="11"/>
        <color rgb="FF000000"/>
        <rFont val="Calibri"/>
        <family val="2"/>
      </rPr>
      <t>• Établissement et dotation des mécanismes de financement d’urgence pour la réaction aux situations d’urgence</t>
    </r>
  </si>
  <si>
    <r>
      <rPr>
        <sz val="11"/>
        <color rgb="FF000000"/>
        <rFont val="Calibri"/>
        <family val="2"/>
      </rPr>
      <t xml:space="preserve">• </t>
    </r>
    <r>
      <rPr>
        <sz val="11"/>
        <color rgb="FF000000"/>
        <rFont val="Calibri"/>
        <family val="2"/>
      </rPr>
      <t>Financement d’urgence multisectoriel et organisationnel pour les situations d’urgence</t>
    </r>
  </si>
  <si>
    <r>
      <rPr>
        <sz val="11"/>
        <color rgb="FF000000"/>
        <rFont val="Calibri"/>
        <family val="2"/>
      </rPr>
      <t>R.2</t>
    </r>
  </si>
  <si>
    <r>
      <rPr>
        <sz val="11"/>
        <color rgb="FF000000"/>
        <rFont val="Calibri"/>
        <family val="2"/>
      </rPr>
      <t>Ressources humaines dédiées, qualifiées et équipées pour les situations d’urgence</t>
    </r>
  </si>
  <si>
    <r>
      <rPr>
        <sz val="11"/>
        <color rgb="FF000000"/>
        <rFont val="Calibri"/>
        <family val="2"/>
      </rPr>
      <t xml:space="preserve">• </t>
    </r>
    <r>
      <rPr>
        <sz val="11"/>
        <color rgb="FF000000"/>
        <rFont val="Calibri"/>
        <family val="2"/>
      </rPr>
      <t>Formation du personnel de santé à la préparation aux situations d’urgence face à tous les dangers</t>
    </r>
  </si>
  <si>
    <r>
      <rPr>
        <sz val="11"/>
        <color rgb="FF000000"/>
        <rFont val="Calibri"/>
        <family val="2"/>
      </rPr>
      <t xml:space="preserve">• </t>
    </r>
    <r>
      <rPr>
        <sz val="11"/>
        <color rgb="FF000000"/>
        <rFont val="Calibri"/>
        <family val="2"/>
      </rPr>
      <t>Les cours de formation multisectoriels face aux dangers multiples incluent la santé</t>
    </r>
  </si>
  <si>
    <r>
      <rPr>
        <sz val="11"/>
        <color rgb="FF000000"/>
        <rFont val="Calibri"/>
        <family val="2"/>
      </rPr>
      <t xml:space="preserve">• </t>
    </r>
    <r>
      <rPr>
        <sz val="11"/>
        <color rgb="FF000000"/>
        <rFont val="Calibri"/>
        <family val="2"/>
      </rPr>
      <t>Orientations et assistance techniques pour la préparation du personnel d’urgence en matière de santé aux niveaux régional et mondial (y compris les équipes et réserves d’experts)</t>
    </r>
  </si>
  <si>
    <r>
      <rPr>
        <sz val="11"/>
        <color rgb="FF000000"/>
        <rFont val="Calibri"/>
        <family val="2"/>
      </rPr>
      <t xml:space="preserve">• </t>
    </r>
    <r>
      <rPr>
        <sz val="11"/>
        <color rgb="FF000000"/>
        <rFont val="Calibri"/>
        <family val="2"/>
      </rPr>
      <t>Formation par de multiples parties prenantes de volontaires d’urgence des collectivités sur les aspects sanitaires des situations d’urgence</t>
    </r>
  </si>
  <si>
    <r>
      <rPr>
        <sz val="11"/>
        <color rgb="FF000000"/>
        <rFont val="Calibri"/>
        <family val="2"/>
      </rPr>
      <t xml:space="preserve">• </t>
    </r>
    <r>
      <rPr>
        <sz val="11"/>
        <color rgb="FF000000"/>
        <rFont val="Calibri"/>
        <family val="2"/>
      </rPr>
      <t>Établissement et maintien d’équipes spécialisées (par ex. équipes médicales d’urgence, équipes d’intervention rapide) et réserves d’experts</t>
    </r>
  </si>
  <si>
    <r>
      <rPr>
        <sz val="11"/>
        <color rgb="FF000000"/>
        <rFont val="Calibri"/>
        <family val="2"/>
      </rPr>
      <t>• Formation de pré-déploiement</t>
    </r>
  </si>
  <si>
    <r>
      <rPr>
        <sz val="11"/>
        <color rgb="FF000000"/>
        <rFont val="Calibri"/>
        <family val="2"/>
      </rPr>
      <t>• Les plans de développement du personnel de santé intègrent des fonctions liées aux urgences, traitent des pénuries de main-d’œuvre qualifiée et incluent les secteurs public, privé et de la société civile.</t>
    </r>
  </si>
  <si>
    <r>
      <rPr>
        <sz val="11"/>
        <color rgb="FF000000"/>
        <rFont val="Calibri"/>
        <family val="2"/>
      </rPr>
      <t>• Accords entre pays pour une capacité d’appoint</t>
    </r>
  </si>
  <si>
    <r>
      <rPr>
        <sz val="11"/>
        <color rgb="FF000000"/>
        <rFont val="Calibri"/>
        <family val="2"/>
      </rPr>
      <t>R.3</t>
    </r>
  </si>
  <si>
    <r>
      <rPr>
        <sz val="11"/>
        <color rgb="FF000000"/>
        <rFont val="Calibri"/>
        <family val="2"/>
      </rPr>
      <t>Mécanismes de logistique et fournitures essentielles pour la santé</t>
    </r>
  </si>
  <si>
    <r>
      <rPr>
        <sz val="11"/>
        <color rgb="FF000000"/>
        <rFont val="Calibri"/>
        <family val="2"/>
      </rPr>
      <t xml:space="preserve">• </t>
    </r>
    <r>
      <rPr>
        <sz val="11"/>
        <color rgb="FF000000"/>
        <rFont val="Calibri"/>
        <family val="2"/>
      </rPr>
      <t>Accès et disponibilité des stocks et équipements d’urgence au niveau de la collectivité</t>
    </r>
  </si>
  <si>
    <r>
      <rPr>
        <sz val="11"/>
        <color rgb="FF000000"/>
        <rFont val="Calibri"/>
        <family val="2"/>
      </rPr>
      <t xml:space="preserve">• </t>
    </r>
    <r>
      <rPr>
        <sz val="11"/>
        <color rgb="FF000000"/>
        <rFont val="Calibri"/>
        <family val="2"/>
      </rPr>
      <t>Systèmes et accords pour le stockage et le maintien des vaccins (notamment la chaîne du froid), des antidotes, des échantillons, des diagnostics, des EPI et d’autres fournitures essentielles</t>
    </r>
  </si>
  <si>
    <r>
      <rPr>
        <sz val="11"/>
        <color rgb="FF000000"/>
        <rFont val="Calibri"/>
        <family val="2"/>
      </rPr>
      <t xml:space="preserve">• </t>
    </r>
    <r>
      <rPr>
        <sz val="11"/>
        <color rgb="FF000000"/>
        <rFont val="Calibri"/>
        <family val="2"/>
      </rPr>
      <t>Accords pour la détermination des priorités et la distribution au niveau mondial des fournitures essentielles dans les situations d’urgence</t>
    </r>
  </si>
  <si>
    <r>
      <rPr>
        <sz val="11"/>
        <color rgb="FF000000"/>
        <rFont val="Calibri"/>
        <family val="2"/>
      </rPr>
      <t xml:space="preserve">• </t>
    </r>
    <r>
      <rPr>
        <sz val="11"/>
        <color rgb="FF000000"/>
        <rFont val="Calibri"/>
        <family val="2"/>
      </rPr>
      <t>Préparation aux situations d’urgence des systèmes logistiques pour soutenir la santé dans les situations d’urgence</t>
    </r>
  </si>
  <si>
    <r>
      <rPr>
        <sz val="11"/>
        <color rgb="FF000000"/>
        <rFont val="Calibri"/>
        <family val="2"/>
      </rPr>
      <t xml:space="preserve">• </t>
    </r>
    <r>
      <rPr>
        <sz val="11"/>
        <color rgb="FF000000"/>
        <rFont val="Calibri"/>
        <family val="2"/>
      </rPr>
      <t>Stockage aux niveaux mondial et régional, mise en place et préparation de systèmes logistiques pour la distribution des fournitures essentielles pour les situations d’urgence</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</si>
  <si>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</si>
  <si>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</si>
  <si>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</si>
  <si>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</si>
  <si>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</si>
  <si>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</si>
  <si>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</si>
  <si>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</si>
  <si>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</si>
  <si>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</si>
  <si>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</si>
  <si>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</si>
  <si>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</si>
  <si>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</si>
  <si>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</si>
  <si>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</si>
  <si>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</si>
  <si>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</si>
  <si>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</si>
  <si>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</si>
  <si>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</si>
  <si>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</si>
  <si>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</si>
  <si>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</si>
  <si>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</si>
  <si>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</si>
  <si>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</si>
  <si>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</si>
  <si>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</si>
  <si>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</si>
  <si>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</si>
  <si>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</si>
  <si>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</si>
  <si>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</si>
  <si>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</si>
  <si>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</si>
  <si>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</si>
  <si>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</si>
  <si>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</si>
  <si>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</si>
  <si>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</si>
  <si>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</si>
  <si>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</si>
  <si>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</si>
  <si>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</si>
  <si>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</si>
  <si>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</si>
  <si>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</si>
  <si>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</si>
  <si>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</si>
  <si>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</si>
  <si>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</si>
  <si>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</si>
  <si>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</si>
  <si>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</si>
  <si>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</si>
  <si>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</si>
  <si>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</si>
  <si>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</si>
  <si>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</si>
  <si>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</si>
  <si>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</si>
  <si>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</si>
  <si>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</si>
  <si>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</si>
  <si>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</si>
  <si>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</si>
  <si>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</si>
  <si>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</si>
  <si>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</si>
  <si>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</si>
  <si>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</si>
  <si>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</si>
  <si>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</si>
  <si>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</si>
  <si>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</si>
  <si>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</si>
  <si>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</si>
  <si>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</si>
  <si>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</si>
  <si>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</si>
  <si>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</si>
  <si>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</si>
  <si>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</si>
  <si>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</si>
  <si>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</si>
  <si>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</si>
  <si>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</si>
  <si>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</si>
  <si>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</si>
  <si>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</si>
  <si>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</si>
  <si>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</si>
  <si>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</si>
  <si>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</si>
  <si>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</si>
  <si>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</si>
  <si>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</si>
  <si>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</si>
  <si>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</si>
  <si>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</si>
  <si>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</si>
  <si>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</si>
  <si>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</si>
  <si>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</si>
  <si>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</si>
  <si>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</si>
  <si>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</si>
  <si>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</si>
  <si>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</si>
  <si>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</si>
  <si>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</si>
  <si>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</si>
  <si>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</si>
  <si>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</si>
  <si>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</si>
  <si>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</si>
  <si>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</si>
  <si>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</si>
  <si>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</si>
  <si>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</si>
  <si>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</si>
  <si>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</si>
  <si>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</si>
  <si>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</si>
  <si>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</si>
  <si>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</si>
  <si>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</si>
  <si>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</si>
  <si>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</si>
  <si>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</si>
  <si>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</si>
  <si>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</si>
  <si>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</si>
  <si>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</si>
  <si>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</si>
  <si>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</si>
  <si>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</si>
  <si>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</si>
  <si>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</si>
  <si>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</si>
  <si>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</si>
  <si>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</si>
  <si>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</si>
  <si>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</si>
  <si>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</si>
  <si>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</si>
  <si>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</si>
  <si>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</si>
  <si>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</si>
  <si>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</si>
  <si>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</si>
  <si>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</si>
  <si>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</si>
  <si>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</si>
  <si>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</si>
  <si>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</si>
  <si>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</si>
  <si>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</si>
  <si>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</si>
  <si>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</si>
  <si>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</si>
  <si>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</si>
  <si>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</si>
  <si>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</si>
  <si>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</si>
  <si>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</si>
  <si>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</si>
  <si>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</si>
  <si>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</si>
  <si>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</si>
  <si>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</si>
  <si>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</si>
  <si>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</si>
  <si>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</si>
  <si>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</si>
  <si>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</si>
  <si>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</si>
  <si>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</si>
  <si>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</si>
  <si>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</si>
  <si>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</si>
  <si>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</si>
  <si>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</si>
  <si>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</si>
  <si>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</si>
  <si>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</si>
  <si>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</si>
  <si>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</si>
  <si>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</si>
  <si>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</si>
  <si>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</si>
  <si>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</si>
  <si>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</si>
  <si>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</si>
  <si>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</si>
  <si>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</si>
  <si>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</si>
  <si>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</si>
  <si>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</si>
  <si>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</si>
  <si>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</si>
  <si>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</si>
  <si>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</si>
  <si>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</si>
  <si>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</si>
  <si>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</si>
  <si>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</si>
  <si>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</si>
  <si>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</si>
  <si>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</si>
  <si>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</si>
  <si>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</si>
  <si>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</si>
  <si>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</si>
  <si>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</si>
  <si>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</si>
  <si>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</si>
  <si>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</si>
  <si>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</si>
  <si>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</si>
  <si>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</si>
  <si>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</si>
  <si>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</si>
  <si>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</si>
  <si>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</si>
  <si>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</si>
  <si>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</si>
  <si>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</si>
  <si>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</si>
  <si>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</si>
  <si>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</si>
  <si>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</si>
  <si>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</si>
  <si>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</si>
  <si>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</si>
  <si>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</si>
  <si>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</si>
  <si>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</si>
  <si>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</si>
  <si>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</si>
  <si>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</si>
  <si>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</si>
  <si>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</si>
  <si>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</si>
  <si>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</si>
  <si>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</si>
  <si>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</si>
  <si>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</si>
  <si>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</si>
  <si>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</si>
  <si>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</si>
  <si>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</si>
  <si>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</si>
  <si>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</si>
  <si>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</si>
  <si>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</si>
  <si>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</si>
  <si>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</si>
  <si>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</si>
  <si>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</si>
  <si>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</si>
  <si>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</si>
  <si>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</si>
  <si>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</si>
  <si>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</si>
  <si>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</si>
  <si>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</si>
  <si>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</si>
  <si>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</si>
  <si>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</si>
  <si>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</si>
  <si>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</si>
  <si>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</si>
  <si>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</si>
  <si>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</si>
  <si>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</si>
  <si>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</si>
  <si>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</si>
  <si>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</si>
  <si>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</si>
  <si>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</si>
  <si>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</si>
  <si>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</si>
  <si>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</si>
  <si>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</si>
  <si>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</si>
  <si>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</si>
  <si>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</si>
  <si>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</si>
  <si>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</si>
  <si>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</si>
  <si>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</si>
  <si>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</si>
  <si>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</si>
  <si>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</si>
  <si>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</si>
  <si>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</si>
  <si>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</si>
  <si>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</si>
  <si>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</si>
  <si>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</si>
  <si>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</si>
  <si>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</si>
  <si>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</si>
  <si>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</si>
  <si>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</si>
  <si>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</si>
  <si>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</si>
  <si>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</si>
  <si>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</si>
  <si>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</si>
  <si>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</si>
  <si>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</si>
  <si>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</si>
  <si>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</si>
  <si>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</si>
  <si>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</si>
  <si>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</si>
  <si>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</si>
  <si>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</si>
  <si>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</si>
  <si>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</si>
  <si>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</si>
  <si>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</si>
  <si>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</si>
  <si>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</si>
  <si>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</si>
  <si>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</si>
  <si>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</si>
  <si>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</si>
  <si>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</si>
  <si>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</si>
  <si>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</si>
  <si>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</si>
  <si>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</si>
  <si>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</si>
  <si>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</si>
  <si>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</si>
  <si>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</si>
  <si>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</si>
  <si>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</si>
  <si>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</si>
  <si>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</si>
  <si>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</si>
  <si>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</si>
  <si>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</si>
  <si>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</si>
  <si>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</si>
  <si>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</si>
  <si>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</si>
  <si>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</si>
  <si>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</si>
  <si>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</si>
  <si>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</si>
  <si>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</si>
  <si>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</si>
  <si>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</si>
  <si>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</si>
  <si>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</si>
  <si>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</si>
  <si>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</si>
  <si>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</si>
  <si>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</si>
  <si>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</si>
  <si>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</si>
  <si>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</si>
  <si>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</si>
  <si>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</si>
  <si>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</si>
  <si>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</si>
  <si>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</si>
  <si>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</si>
  <si>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</si>
  <si>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</si>
  <si>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</si>
  <si>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</si>
  <si>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</si>
  <si>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</si>
  <si>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</si>
  <si>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</si>
  <si>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</si>
  <si>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</si>
  <si>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</si>
  <si>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</si>
  <si>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</si>
  <si>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</si>
  <si>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</si>
  <si>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</si>
  <si>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</si>
  <si>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</si>
  <si>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</si>
  <si>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</si>
  <si>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</si>
  <si>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</si>
  <si>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</si>
  <si>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</si>
  <si>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</si>
  <si>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</si>
  <si>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</si>
  <si>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</si>
  <si>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</si>
  <si>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</si>
  <si>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</si>
  <si>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</si>
  <si>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</si>
  <si>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</si>
  <si>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</si>
  <si>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</si>
  <si>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</si>
  <si>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</si>
  <si>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</si>
  <si>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</si>
  <si>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</si>
  <si>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</si>
  <si>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</si>
  <si>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</si>
  <si>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</si>
  <si>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</si>
  <si>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</si>
  <si>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</si>
  <si>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</si>
  <si>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</si>
  <si>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</si>
  <si>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</si>
  <si>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</si>
  <si>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</si>
  <si>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</si>
  <si>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</si>
  <si>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</si>
  <si>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</si>
  <si>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</si>
  <si>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</si>
  <si>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</si>
  <si>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</si>
  <si>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</si>
  <si>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</si>
  <si>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</si>
  <si>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</si>
  <si>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</si>
  <si>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</si>
  <si>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</si>
  <si>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</si>
  <si>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</si>
  <si>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</si>
  <si>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</si>
  <si>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</si>
  <si>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</si>
  <si>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</si>
  <si>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</si>
  <si>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</si>
  <si>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</si>
  <si>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</si>
  <si>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</si>
  <si>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</si>
  <si>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</si>
  <si>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</si>
  <si>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</si>
  <si>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</si>
  <si>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</si>
  <si>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</si>
  <si>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</si>
  <si>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</si>
  <si>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</si>
  <si>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</si>
  <si>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</si>
  <si>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</si>
  <si>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</si>
  <si>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</si>
  <si>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</si>
  <si>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</si>
  <si>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</si>
  <si>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</si>
  <si>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</si>
  <si>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</si>
  <si>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</si>
  <si>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</si>
  <si>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</si>
  <si>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</si>
  <si>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</si>
  <si>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</si>
  <si>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</si>
  <si>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</si>
  <si>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</si>
  <si>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</si>
  <si>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</si>
  <si>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</si>
  <si>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</si>
  <si>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</si>
  <si>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</si>
  <si>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</si>
  <si>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</si>
  <si>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</si>
  <si>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</si>
  <si>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</si>
  <si>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</si>
  <si>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</si>
  <si>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</si>
  <si>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</si>
  <si>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</si>
  <si>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</si>
  <si>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</si>
  <si>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</si>
  <si>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</si>
  <si>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</si>
  <si>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</si>
  <si>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</si>
  <si>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</si>
  <si>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</si>
  <si>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</si>
  <si>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</si>
  <si>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</si>
  <si>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</si>
  <si>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</si>
  <si>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</si>
  <si>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</si>
  <si>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</si>
  <si>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</si>
  <si>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</si>
  <si>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</si>
  <si>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</si>
  <si>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</si>
  <si>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</si>
  <si>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</si>
  <si>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</si>
  <si>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</si>
  <si>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</si>
  <si>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</si>
  <si>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</si>
  <si>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</si>
  <si>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</si>
  <si>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</si>
  <si>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</si>
  <si>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</si>
  <si>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</si>
  <si>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</si>
  <si>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</si>
  <si>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</si>
  <si>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</si>
  <si>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</si>
  <si>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</si>
  <si>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</si>
  <si>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</si>
  <si>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</si>
  <si>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</si>
  <si>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</si>
  <si>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</si>
  <si>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</si>
  <si>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</si>
  <si>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</si>
  <si>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</si>
  <si>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</si>
  <si>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</si>
  <si>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</si>
  <si>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</si>
  <si>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</si>
  <si>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</si>
  <si>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</si>
  <si>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</si>
  <si>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</si>
  <si>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</si>
  <si>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</si>
  <si>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</si>
  <si>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</si>
  <si>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</si>
  <si>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</si>
  <si>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</si>
  <si>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</si>
  <si>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</si>
  <si>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</si>
  <si>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</si>
  <si>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</si>
  <si>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</si>
  <si>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</si>
  <si>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</si>
  <si>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</si>
  <si>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</si>
  <si>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</si>
  <si>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</si>
  <si>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</si>
  <si>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</si>
  <si>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</si>
  <si>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</si>
  <si>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</si>
  <si>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</si>
  <si>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</si>
  <si>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</si>
  <si>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</si>
  <si>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</si>
  <si>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</si>
  <si>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</si>
  <si>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</si>
  <si>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</si>
  <si>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</si>
  <si>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</si>
  <si>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</si>
  <si>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</si>
  <si>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</si>
  <si>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</si>
  <si>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</si>
  <si>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</si>
  <si>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</si>
  <si>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</si>
  <si>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</si>
  <si>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</si>
  <si>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</si>
  <si>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</si>
  <si>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</si>
  <si>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</si>
  <si>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</si>
  <si>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</si>
  <si>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</si>
  <si>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</si>
  <si>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</si>
  <si>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</si>
  <si>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</si>
  <si>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</si>
  <si>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</si>
  <si>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</si>
  <si>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</si>
  <si>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</si>
  <si>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</si>
  <si>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Sélectionnez le pourcentage souhaité en tapant «1» dans la colonne correspondante</t>
  </si>
  <si>
    <t>Sélectionnez le pourcentage souhaité en tapant "1" dans la colonne correspondante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</si>
</sst>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1"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0"/>
      <color theme="1"/>
      <name val="Calibri"/>
      <family val="2"/>
    </font>
    <font>
      <sz val="11"/>
      <color indexed="8"/>
      <name val="Calibri"/>
      <family val="2"/>
      <scheme val="minor"/>
    </font>
    <font>
      <b/>
      <sz val="20"/>
      <color rgb="FFFFFFFF"/>
      <name val="Tahoma"/>
      <family val="2"/>
    </font>
    <font>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i/>
      <sz val="11"/>
      <name val="Calibri"/>
      <family val="2"/>
    </font>
    <font>
      <i/>
      <sz val="11"/>
      <color rgb="FF000000"/>
      <name val="Calibri"/>
      <family val="2"/>
    </font>
    <font>
      <sz val="10"/>
      <color theme="1"/>
      <name val="Arial Narrow"/>
      <family val="2"/>
    </font>
    <font>
      <sz val="10"/>
      <color indexed="10"/>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6" fillId="0" borderId="0" applyFill="0" applyBorder="0" applyAlignment="0" applyProtection="0"/>
    <xf numFmtId="0" fontId="14" fillId="2" borderId="0" applyNumberFormat="0" applyBorder="0" applyAlignment="0" applyProtection="0"/>
  </cellStyleXfs>
  <cellXfs count="458">
    <xf numFmtId="0" fontId="0" fillId="0" borderId="0" xfId="0" applyFont="1" applyAlignment="1"/>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0" fontId="8" fillId="8" borderId="0" xfId="0" applyFont="1" applyFill="1" applyBorder="1" applyAlignment="1" applyProtection="1">
      <alignment horizontal="center" vertical="center"/>
      <protection locked="0"/>
    </xf>
    <xf numFmtId="0" fontId="8" fillId="8" borderId="0" xfId="0" applyFont="1" applyFill="1" applyBorder="1" applyAlignment="1" applyProtection="1">
      <alignment horizontal="center" vertical="center"/>
      <protection locked="0"/>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75" fillId="8" borderId="0" xfId="0" applyFont="1" applyFill="1" applyBorder="1" applyAlignment="1" applyProtection="1">
      <alignment horizontal="center" vertical="center"/>
      <protection locked="0"/>
    </xf>
    <xf numFmtId="0" fontId="99" fillId="8" borderId="0" xfId="0" applyFont="1" applyFill="1" applyBorder="1" applyAlignment="1" applyProtection="1">
      <alignment horizontal="center" vertical="center"/>
      <protection locked="0"/>
    </xf>
    <xf numFmtId="0" fontId="6" fillId="8" borderId="0" xfId="0" applyFont="1" applyFill="1" applyBorder="1" applyAlignment="1">
      <alignment horizontal="left" vertical="center"/>
    </xf>
    <xf numFmtId="0" fontId="40" fillId="6" borderId="0" xfId="0" applyFont="1" applyFill="1" applyBorder="1" applyAlignment="1">
      <alignment horizontal="justify" vertical="center" wrapText="1"/>
    </xf>
    <xf numFmtId="0" fontId="0" fillId="6" borderId="0" xfId="0" applyFont="1" applyFill="1" applyBorder="1" applyAlignment="1">
      <alignment horizontal="center" vertical="center"/>
    </xf>
    <xf numFmtId="0" fontId="7" fillId="7" borderId="0" xfId="0" applyFont="1" applyFill="1" applyBorder="1" applyAlignment="1">
      <alignment horizontal="left" vertical="center" wrapText="1"/>
    </xf>
    <xf numFmtId="0" fontId="67" fillId="6" borderId="0" xfId="0" applyFont="1" applyFill="1" applyBorder="1" applyAlignment="1">
      <alignment horizontal="center" vertical="center"/>
    </xf>
    <xf numFmtId="0" fontId="66" fillId="6"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0" fillId="6" borderId="0" xfId="0" applyFont="1" applyFill="1" applyBorder="1" applyAlignment="1">
      <alignment horizontal="left" vertical="center" wrapText="1"/>
    </xf>
    <xf numFmtId="0" fontId="22" fillId="6" borderId="0" xfId="0" applyFont="1" applyFill="1" applyBorder="1" applyAlignment="1">
      <alignment horizontal="left" vertical="center" wrapText="1"/>
    </xf>
    <xf numFmtId="0" fontId="1" fillId="6" borderId="0" xfId="0" applyFont="1" applyFill="1" applyBorder="1" applyAlignment="1">
      <alignment horizontal="justify" vertical="center" wrapText="1"/>
    </xf>
    <xf numFmtId="0" fontId="39" fillId="5"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63" fillId="3" borderId="1" xfId="0" applyFont="1" applyFill="1" applyBorder="1" applyAlignment="1">
      <alignment horizontal="center" vertical="center" textRotation="90" wrapText="1"/>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45" fillId="8" borderId="0" xfId="0" applyFont="1" applyFill="1" applyBorder="1" applyAlignment="1" applyProtection="1">
      <alignment horizontal="center" vertical="center"/>
    </xf>
    <xf numFmtId="0" fontId="72" fillId="0" borderId="0" xfId="0" applyFont="1" applyAlignment="1">
      <alignment horizontal="left" vertical="top" wrapText="1"/>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72" fillId="0" borderId="0" xfId="0" applyFont="1" applyAlignment="1">
      <alignment vertical="top" wrapText="1"/>
    </xf>
    <xf numFmtId="0" fontId="0" fillId="0" borderId="0" xfId="0" applyFont="1" applyBorder="1" applyAlignment="1">
      <alignment wrapText="1"/>
    </xf>
    <xf numFmtId="0" fontId="13" fillId="7" borderId="0" xfId="0" applyFont="1" applyFill="1" applyAlignment="1" applyProtection="1">
      <alignment horizontal="center"/>
      <protection locked="0"/>
    </xf>
    <xf numFmtId="0" fontId="49" fillId="3" borderId="0" xfId="0" applyFont="1" applyFill="1" applyAlignment="1" applyProtection="1">
      <alignment horizontal="center" vertic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5" fillId="0" borderId="0" xfId="0" applyFont="1" applyBorder="1" applyAlignment="1">
      <alignment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7" fillId="24" borderId="0" xfId="0" applyFont="1" applyFill="1" applyBorder="1" applyAlignment="1" applyProtection="1">
      <alignment horizontal="center" vertical="center" wrapText="1"/>
      <protection locked="0"/>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30"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29"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0" fillId="9" borderId="0"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65"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27" fillId="19" borderId="0" xfId="0" applyFont="1" applyFill="1" applyBorder="1" applyAlignment="1">
      <alignment horizontal="center"/>
    </xf>
    <xf numFmtId="0" fontId="13" fillId="3" borderId="0" xfId="0" applyFont="1" applyFill="1" applyBorder="1" applyAlignment="1">
      <alignment vertical="center" wrapText="1"/>
    </xf>
    <xf numFmtId="0" fontId="28" fillId="19" borderId="0" xfId="0" applyFont="1" applyFill="1" applyBorder="1" applyAlignment="1">
      <alignment horizontal="left"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55" fillId="27" borderId="66" xfId="0" applyFont="1" applyFill="1" applyBorder="1" applyAlignment="1">
      <alignment vertical="center" wrapText="1"/>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27" borderId="32"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27" borderId="66" xfId="0" applyFont="1" applyFill="1" applyBorder="1" applyAlignment="1">
      <alignment horizontal="center"/>
    </xf>
    <xf numFmtId="0" fontId="100"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Synthèse!$E$34:$E$40</c:f>
              <c:strCache>
                <c:ptCount val="7"/>
                <c:pt idx="0">
                  <c:v>Préparations et gouvernance pré-événement</c:v>
                </c:pt>
                <c:pt idx="1">
                  <c:v>Ressources: formation de la main-d’œuvre</c:v>
                </c:pt>
                <c:pt idx="2">
                  <c:v>Renforcement des capacités: surveillance</c:v>
                </c:pt>
                <c:pt idx="3">
                  <c:v>Renforcement des capacités: évaluation des risques</c:v>
                </c:pt>
                <c:pt idx="4">
                  <c:v>Gestion de la réaction à l’événement</c:v>
                </c:pt>
                <c:pt idx="5">
                  <c:v>Examen post-événement</c:v>
                </c:pt>
                <c:pt idx="6">
                  <c:v>Application des enseignements tirés</c:v>
                </c:pt>
              </c:strCache>
            </c:strRef>
          </c:cat>
          <c:val>
            <c:numRef>
              <c:f>Synthèse!$G$34:$G$40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C14-4B79-A4C1-1D5131E30E10}"/>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Synthèse!$E$46:$E$52</c:f>
              <c:strCache>
                <c:ptCount val="7"/>
                <c:pt idx="0">
                  <c:v>Préparations et gouvernance pré-événement</c:v>
                </c:pt>
                <c:pt idx="1">
                  <c:v>Ressources: formation de la main-d’œuvre</c:v>
                </c:pt>
                <c:pt idx="2">
                  <c:v>Renforcement des capacités: surveillance</c:v>
                </c:pt>
                <c:pt idx="3">
                  <c:v>Renforcement des capacités: évaluation des risques</c:v>
                </c:pt>
                <c:pt idx="4">
                  <c:v>Gestion de la réaction à l’événement</c:v>
                </c:pt>
                <c:pt idx="5">
                  <c:v>Examen post-événement</c:v>
                </c:pt>
                <c:pt idx="6">
                  <c:v>Application des enseignements tirés</c:v>
                </c:pt>
              </c:strCache>
            </c:strRef>
          </c:cat>
          <c:val>
            <c:numRef>
              <c:f>Synthèse!$G$46:$G$52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342-49A2-BE0E-904D5DD7CF12}"/>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1BAF-49FE-8D71-E7F6394A18C7}"/>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1BAF-49FE-8D71-E7F6394A18C7}"/>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1BAF-49FE-8D71-E7F6394A18C7}"/>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AF-49FE-8D71-E7F6394A18C7}"/>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1BAF-49FE-8D71-E7F6394A18C7}"/>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EL&#160;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ynth&#232;s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301336</xdr:colOff>
      <xdr:row>6</xdr:row>
      <xdr:rowOff>1658216</xdr:rowOff>
    </xdr:from>
    <xdr:ext cx="2752725" cy="409575"/>
    <xdr:sp macro="" textlink="">
      <xdr:nvSpPr>
        <xdr:cNvPr id="1852675" name="Tekstvak 19"/>
        <xdr:cNvSpPr txBox="1">
          <a:spLocks noChangeArrowheads="1"/>
        </xdr:cNvSpPr>
      </xdr:nvSpPr>
      <xdr:spPr bwMode="auto">
        <a:xfrm rot="10800000">
          <a:off x="2639291" y="3978852"/>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Post-événement</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Surveillance</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688624" y="6453684"/>
          <a:ext cx="1513303" cy="713928"/>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Gestion des risques et des crises</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Évaluation des risques</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Application des enseignements tirés</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Évaluation post-événement</a:t>
          </a:r>
          <a:r>
            <a:rPr lang="en-US" sz="1200"/>
            <a:t>
</a:t>
          </a:r>
        </a:p>
      </xdr:txBody>
    </xdr:sp>
    <xdr:clientData/>
  </xdr:twoCellAnchor>
  <xdr:oneCellAnchor>
    <xdr:from>
      <xdr:col>4</xdr:col>
      <xdr:colOff>1099705</xdr:colOff>
      <xdr:row>6</xdr:row>
      <xdr:rowOff>3164899</xdr:rowOff>
    </xdr:from>
    <xdr:ext cx="1466850" cy="419100"/>
    <xdr:sp macro="" textlink="">
      <xdr:nvSpPr>
        <xdr:cNvPr id="1852682" name="Tekstvak 19"/>
        <xdr:cNvSpPr txBox="1">
          <a:spLocks noChangeArrowheads="1"/>
        </xdr:cNvSpPr>
      </xdr:nvSpPr>
      <xdr:spPr bwMode="auto">
        <a:xfrm rot="-2179498">
          <a:off x="3437660" y="5485535"/>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Événement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Renforcement et gestion des capacités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1062984</xdr:colOff>
      <xdr:row>8</xdr:row>
      <xdr:rowOff>179541</xdr:rowOff>
    </xdr:from>
    <xdr:to>
      <xdr:col>4</xdr:col>
      <xdr:colOff>1591157</xdr:colOff>
      <xdr:row>8</xdr:row>
      <xdr:rowOff>457403</xdr:rowOff>
    </xdr:to>
    <xdr:sp macro="" textlink="" fLocksText="0">
      <xdr:nvSpPr>
        <xdr:cNvPr id="3342" name="Right Arrow 71"/>
        <xdr:cNvSpPr/>
      </xdr:nvSpPr>
      <xdr:spPr>
        <a:xfrm rot="-9119546">
          <a:off x="3400939" y="5894541"/>
          <a:ext cx="528173" cy="277862"/>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Gouvernance</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Suivant</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4" customWidth="1"/>
    <col min="2" max="2" width="46.5703125" style="4" customWidth="1"/>
    <col min="3" max="3" width="6.140625" style="4" customWidth="1"/>
    <col min="4" max="4" width="56.7109375" style="4" customWidth="1"/>
    <col min="5" max="5" width="5.7109375" style="4" customWidth="1"/>
    <col min="6" max="6" width="94.7109375" style="4" customWidth="1"/>
    <col min="7" max="7" width="4.5703125" style="4" customWidth="1"/>
    <col min="8" max="8" width="18.28515625" style="4" customWidth="1"/>
    <col min="9" max="16384" width="11.42578125" style="4"/>
  </cols>
  <sheetData>
    <row r="1" spans="1:12" ht="11.25" customHeight="1" x14ac:dyDescent="0.25">
      <c r="B1" s="3" t="s">
        <v>1072</v>
      </c>
      <c r="C1" s="1"/>
      <c r="D1" s="3" t="s">
        <v>1073</v>
      </c>
      <c r="E1" s="3" t="s">
        <v>1074</v>
      </c>
      <c r="G1" s="109" t="s">
        <v>1075</v>
      </c>
      <c r="H1" s="5"/>
      <c r="I1" s="5"/>
      <c r="J1" s="5"/>
      <c r="K1" s="5"/>
      <c r="L1" s="26"/>
    </row>
    <row r="2" spans="1:12" ht="11.25" customHeight="1" x14ac:dyDescent="0.25">
      <c r="A2" s="1" t="s">
        <v>1076</v>
      </c>
      <c r="B2" s="1" t="s">
        <v>1077</v>
      </c>
      <c r="C2" s="2" t="s">
        <v>1078</v>
      </c>
      <c r="D2" s="2" t="s">
        <v>1079</v>
      </c>
      <c r="E2" s="1" t="s">
        <v>1080</v>
      </c>
      <c r="F2" s="1" t="s">
        <v>1081</v>
      </c>
      <c r="G2" s="110">
        <v>1</v>
      </c>
      <c r="L2" s="28"/>
    </row>
    <row r="3" spans="1:12" ht="11.25" customHeight="1" x14ac:dyDescent="0.25">
      <c r="A3" s="1"/>
      <c r="B3" s="1"/>
      <c r="C3" s="2"/>
      <c r="D3" s="2"/>
      <c r="E3" s="1" t="s">
        <v>1082</v>
      </c>
      <c r="F3" s="1" t="s">
        <v>1083</v>
      </c>
      <c r="G3" s="110">
        <v>1</v>
      </c>
      <c r="L3" s="28"/>
    </row>
    <row r="4" spans="1:12" ht="11.25" customHeight="1" x14ac:dyDescent="0.25">
      <c r="A4" s="1"/>
      <c r="B4" s="1"/>
      <c r="C4" s="1"/>
      <c r="D4" s="1"/>
      <c r="E4" s="1" t="s">
        <v>1084</v>
      </c>
      <c r="F4" s="1" t="s">
        <v>1085</v>
      </c>
      <c r="G4" s="110">
        <v>1</v>
      </c>
      <c r="L4" s="28"/>
    </row>
    <row r="5" spans="1:12" ht="11.25" customHeight="1" x14ac:dyDescent="0.25">
      <c r="A5" s="1"/>
      <c r="B5" s="1"/>
      <c r="C5" s="1"/>
      <c r="D5" s="1"/>
      <c r="E5" s="1" t="s">
        <v>1086</v>
      </c>
      <c r="F5" s="2" t="s">
        <v>1087</v>
      </c>
      <c r="G5" s="110">
        <v>1</v>
      </c>
    </row>
    <row r="6" spans="1:12" ht="11.25" customHeight="1" x14ac:dyDescent="0.25">
      <c r="C6" s="1"/>
      <c r="D6" s="1"/>
      <c r="G6" s="110"/>
    </row>
    <row r="7" spans="1:12" ht="11.25" customHeight="1" x14ac:dyDescent="0.25">
      <c r="A7" s="2" t="s">
        <v>1088</v>
      </c>
      <c r="B7" s="2" t="s">
        <v>1089</v>
      </c>
      <c r="C7" s="2" t="s">
        <v>1090</v>
      </c>
      <c r="D7" s="99" t="s">
        <v>1091</v>
      </c>
      <c r="E7" s="1" t="s">
        <v>1092</v>
      </c>
      <c r="F7" s="1" t="s">
        <v>1093</v>
      </c>
      <c r="G7" s="110">
        <v>1</v>
      </c>
    </row>
    <row r="8" spans="1:12" ht="11.25" customHeight="1" x14ac:dyDescent="0.25">
      <c r="B8" s="3"/>
      <c r="C8" s="18"/>
      <c r="D8" s="16"/>
      <c r="E8" s="1" t="s">
        <v>1094</v>
      </c>
      <c r="F8" s="1" t="s">
        <v>1095</v>
      </c>
      <c r="G8" s="110">
        <v>1</v>
      </c>
    </row>
    <row r="9" spans="1:12" ht="11.25" customHeight="1" x14ac:dyDescent="0.25">
      <c r="B9" s="3"/>
      <c r="C9" s="18"/>
      <c r="D9" s="16"/>
      <c r="E9" s="1" t="s">
        <v>1096</v>
      </c>
      <c r="F9" s="1" t="s">
        <v>1097</v>
      </c>
      <c r="G9" s="110">
        <v>1</v>
      </c>
    </row>
    <row r="10" spans="1:12" ht="11.25" customHeight="1" x14ac:dyDescent="0.25">
      <c r="B10" s="3"/>
      <c r="C10" s="18"/>
      <c r="D10" s="16"/>
      <c r="E10" s="1" t="s">
        <v>1098</v>
      </c>
      <c r="F10" s="1" t="s">
        <v>1099</v>
      </c>
      <c r="G10" s="110">
        <v>1</v>
      </c>
    </row>
    <row r="11" spans="1:12" ht="11.25" customHeight="1" x14ac:dyDescent="0.25">
      <c r="B11" s="3"/>
      <c r="C11" s="18"/>
      <c r="D11" s="2"/>
      <c r="E11" s="1"/>
      <c r="F11" s="1"/>
      <c r="G11" s="110"/>
    </row>
    <row r="12" spans="1:12" ht="11.25" customHeight="1" x14ac:dyDescent="0.25">
      <c r="B12" s="3"/>
      <c r="C12" s="2" t="s">
        <v>1100</v>
      </c>
      <c r="D12" s="2" t="s">
        <v>1101</v>
      </c>
      <c r="E12" s="2" t="s">
        <v>1102</v>
      </c>
      <c r="F12" s="1" t="s">
        <v>1103</v>
      </c>
      <c r="G12" s="110">
        <v>1</v>
      </c>
    </row>
    <row r="13" spans="1:12" ht="11.25" customHeight="1" x14ac:dyDescent="0.25">
      <c r="B13" s="3"/>
      <c r="E13" s="2" t="s">
        <v>1104</v>
      </c>
      <c r="F13" s="1" t="s">
        <v>1105</v>
      </c>
      <c r="G13" s="110">
        <v>1</v>
      </c>
      <c r="H13" s="1"/>
    </row>
    <row r="14" spans="1:12" ht="11.25" customHeight="1" x14ac:dyDescent="0.25">
      <c r="B14" s="3"/>
      <c r="E14" s="1"/>
      <c r="F14" s="1"/>
      <c r="G14" s="110"/>
    </row>
    <row r="15" spans="1:12" ht="11.25" customHeight="1" x14ac:dyDescent="0.25">
      <c r="A15" s="1" t="s">
        <v>1106</v>
      </c>
      <c r="B15" s="1" t="s">
        <v>1107</v>
      </c>
      <c r="C15" s="1" t="s">
        <v>1108</v>
      </c>
      <c r="D15" s="1" t="s">
        <v>1109</v>
      </c>
      <c r="E15" s="2" t="s">
        <v>1110</v>
      </c>
      <c r="F15" s="2" t="s">
        <v>1111</v>
      </c>
      <c r="G15" s="110">
        <v>1</v>
      </c>
    </row>
    <row r="16" spans="1:12" ht="11.25" customHeight="1" x14ac:dyDescent="0.25">
      <c r="B16" s="3"/>
      <c r="E16" s="2" t="s">
        <v>1112</v>
      </c>
      <c r="F16" s="1" t="s">
        <v>1113</v>
      </c>
      <c r="G16" s="110">
        <v>1</v>
      </c>
    </row>
    <row r="17" spans="1:7" ht="11.25" customHeight="1" x14ac:dyDescent="0.25">
      <c r="B17" s="3"/>
      <c r="E17" s="2" t="s">
        <v>1114</v>
      </c>
      <c r="F17" s="1" t="s">
        <v>1115</v>
      </c>
      <c r="G17" s="110">
        <v>1</v>
      </c>
    </row>
    <row r="18" spans="1:7" s="18" customFormat="1" ht="11.25" customHeight="1" x14ac:dyDescent="0.25">
      <c r="B18" s="16"/>
      <c r="C18" s="4"/>
      <c r="D18" s="1"/>
      <c r="E18" s="2" t="s">
        <v>1116</v>
      </c>
      <c r="F18" s="1" t="s">
        <v>1117</v>
      </c>
      <c r="G18" s="110">
        <v>1</v>
      </c>
    </row>
    <row r="19" spans="1:7" s="18" customFormat="1" ht="11.25" customHeight="1" x14ac:dyDescent="0.25">
      <c r="B19" s="16"/>
      <c r="C19" s="4"/>
      <c r="D19" s="1"/>
      <c r="G19" s="110"/>
    </row>
    <row r="20" spans="1:7" s="18" customFormat="1" ht="11.25" customHeight="1" x14ac:dyDescent="0.25">
      <c r="B20" s="16"/>
      <c r="C20" s="1" t="s">
        <v>1118</v>
      </c>
      <c r="D20" s="1" t="s">
        <v>1119</v>
      </c>
      <c r="E20" s="2" t="s">
        <v>1120</v>
      </c>
      <c r="F20" s="1" t="s">
        <v>1121</v>
      </c>
      <c r="G20" s="110">
        <v>1</v>
      </c>
    </row>
    <row r="21" spans="1:7" s="18" customFormat="1" ht="11.25" customHeight="1" x14ac:dyDescent="0.25">
      <c r="B21" s="16"/>
      <c r="C21" s="1"/>
      <c r="D21" s="1"/>
      <c r="E21" s="2" t="s">
        <v>1122</v>
      </c>
      <c r="F21" s="1" t="s">
        <v>1123</v>
      </c>
      <c r="G21" s="110">
        <v>1</v>
      </c>
    </row>
    <row r="22" spans="1:7" s="18" customFormat="1" ht="11.25" customHeight="1" x14ac:dyDescent="0.25">
      <c r="B22" s="16"/>
      <c r="D22" s="1"/>
      <c r="E22" s="2" t="s">
        <v>1124</v>
      </c>
      <c r="F22" s="1" t="s">
        <v>1125</v>
      </c>
      <c r="G22" s="110">
        <v>1</v>
      </c>
    </row>
    <row r="23" spans="1:7" s="18" customFormat="1" ht="11.25" customHeight="1" x14ac:dyDescent="0.25">
      <c r="B23" s="16"/>
      <c r="D23" s="1"/>
      <c r="E23" s="2" t="s">
        <v>1126</v>
      </c>
      <c r="F23" s="1" t="s">
        <v>1127</v>
      </c>
      <c r="G23" s="110">
        <v>1</v>
      </c>
    </row>
    <row r="24" spans="1:7" s="18" customFormat="1" ht="11.25" customHeight="1" x14ac:dyDescent="0.25">
      <c r="B24" s="16"/>
      <c r="D24" s="1"/>
      <c r="G24" s="110"/>
    </row>
    <row r="25" spans="1:7" ht="11.25" customHeight="1" x14ac:dyDescent="0.25">
      <c r="A25" s="1" t="s">
        <v>1128</v>
      </c>
      <c r="B25" s="1" t="s">
        <v>1129</v>
      </c>
      <c r="C25" s="1" t="s">
        <v>1130</v>
      </c>
      <c r="D25" s="1" t="s">
        <v>1131</v>
      </c>
      <c r="E25" s="1" t="s">
        <v>1132</v>
      </c>
      <c r="F25" s="1" t="s">
        <v>1133</v>
      </c>
      <c r="G25" s="110">
        <v>1</v>
      </c>
    </row>
    <row r="26" spans="1:7" ht="11.25" customHeight="1" x14ac:dyDescent="0.25">
      <c r="C26" s="1"/>
      <c r="E26" s="1" t="s">
        <v>1134</v>
      </c>
      <c r="F26" s="1" t="s">
        <v>1135</v>
      </c>
      <c r="G26" s="110">
        <v>1</v>
      </c>
    </row>
    <row r="27" spans="1:7" ht="11.25" customHeight="1" x14ac:dyDescent="0.25">
      <c r="C27" s="1"/>
      <c r="E27" s="1" t="s">
        <v>1136</v>
      </c>
      <c r="F27" s="1" t="s">
        <v>1137</v>
      </c>
      <c r="G27" s="110">
        <v>1</v>
      </c>
    </row>
    <row r="28" spans="1:7" ht="11.25" customHeight="1" x14ac:dyDescent="0.25">
      <c r="C28" s="1"/>
      <c r="E28" s="1" t="s">
        <v>1138</v>
      </c>
      <c r="F28" s="1" t="s">
        <v>1139</v>
      </c>
      <c r="G28" s="110">
        <v>1</v>
      </c>
    </row>
    <row r="29" spans="1:7" ht="11.25" customHeight="1" x14ac:dyDescent="0.25">
      <c r="C29" s="1"/>
      <c r="E29" s="1"/>
      <c r="G29" s="110"/>
    </row>
    <row r="30" spans="1:7" ht="11.25" customHeight="1" x14ac:dyDescent="0.25">
      <c r="A30" s="1" t="s">
        <v>1140</v>
      </c>
      <c r="B30" s="2" t="s">
        <v>1141</v>
      </c>
      <c r="C30" s="2" t="s">
        <v>1142</v>
      </c>
      <c r="D30" s="2" t="s">
        <v>1143</v>
      </c>
      <c r="E30" s="2" t="s">
        <v>1144</v>
      </c>
      <c r="F30" s="11" t="s">
        <v>1145</v>
      </c>
      <c r="G30" s="110">
        <v>1</v>
      </c>
    </row>
    <row r="31" spans="1:7" ht="11.25" customHeight="1" x14ac:dyDescent="0.25">
      <c r="C31" s="1"/>
      <c r="D31" s="2"/>
      <c r="E31" s="2" t="s">
        <v>1146</v>
      </c>
      <c r="F31" s="20" t="s">
        <v>1147</v>
      </c>
      <c r="G31" s="110">
        <v>1</v>
      </c>
    </row>
    <row r="32" spans="1:7" ht="11.25" customHeight="1" x14ac:dyDescent="0.25">
      <c r="C32" s="1"/>
      <c r="D32" s="1"/>
      <c r="E32" s="2" t="s">
        <v>1148</v>
      </c>
      <c r="F32" s="11" t="s">
        <v>1149</v>
      </c>
      <c r="G32" s="110">
        <v>1</v>
      </c>
    </row>
    <row r="33" spans="3:7" ht="11.25" customHeight="1" x14ac:dyDescent="0.25">
      <c r="C33" s="1"/>
      <c r="D33" s="1"/>
      <c r="E33" s="2" t="s">
        <v>1150</v>
      </c>
      <c r="F33" s="2" t="s">
        <v>1151</v>
      </c>
      <c r="G33" s="110">
        <v>1</v>
      </c>
    </row>
    <row r="34" spans="3:7" ht="11.25" customHeight="1" x14ac:dyDescent="0.25">
      <c r="C34" s="1"/>
      <c r="D34" s="1"/>
      <c r="E34" s="2" t="s">
        <v>1152</v>
      </c>
      <c r="F34" s="11" t="s">
        <v>1153</v>
      </c>
      <c r="G34" s="110">
        <v>1</v>
      </c>
    </row>
    <row r="35" spans="3:7" ht="11.25" customHeight="1" x14ac:dyDescent="0.25">
      <c r="E35" s="2" t="s">
        <v>1154</v>
      </c>
      <c r="F35" s="20" t="s">
        <v>1155</v>
      </c>
      <c r="G35" s="110">
        <v>1</v>
      </c>
    </row>
    <row r="36" spans="3:7" ht="11.25" customHeight="1" x14ac:dyDescent="0.25">
      <c r="C36" s="1"/>
      <c r="D36" s="1"/>
      <c r="E36" s="2" t="s">
        <v>1156</v>
      </c>
      <c r="F36" s="20" t="s">
        <v>1157</v>
      </c>
      <c r="G36" s="110">
        <v>1</v>
      </c>
    </row>
    <row r="37" spans="3:7" ht="11.25" customHeight="1" x14ac:dyDescent="0.25">
      <c r="C37" s="1"/>
      <c r="D37" s="1"/>
      <c r="E37" s="2" t="s">
        <v>1158</v>
      </c>
      <c r="F37" s="20" t="s">
        <v>1159</v>
      </c>
      <c r="G37" s="110">
        <v>1</v>
      </c>
    </row>
    <row r="38" spans="3:7" ht="11.25" customHeight="1" x14ac:dyDescent="0.25">
      <c r="C38" s="1"/>
      <c r="D38" s="1"/>
      <c r="E38" s="2" t="s">
        <v>1160</v>
      </c>
      <c r="F38" s="20" t="s">
        <v>1161</v>
      </c>
      <c r="G38" s="110">
        <v>1</v>
      </c>
    </row>
    <row r="39" spans="3:7" ht="11.25" customHeight="1" x14ac:dyDescent="0.25">
      <c r="C39" s="1"/>
      <c r="D39" s="1"/>
      <c r="E39" s="2" t="s">
        <v>1162</v>
      </c>
      <c r="F39" s="11" t="s">
        <v>1163</v>
      </c>
      <c r="G39" s="110">
        <v>1</v>
      </c>
    </row>
    <row r="40" spans="3:7" ht="11.25" customHeight="1" x14ac:dyDescent="0.25">
      <c r="C40" s="1"/>
      <c r="D40" s="1"/>
    </row>
    <row r="41" spans="3:7" ht="11.25" customHeight="1" x14ac:dyDescent="0.25">
      <c r="C41" s="1"/>
      <c r="D41" s="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115" zoomScaleNormal="115" workbookViewId="0">
      <pane ySplit="8" topLeftCell="A24" activePane="bottomLeft" state="frozen"/>
      <selection pane="bottomLeft" activeCell="J7" sqref="J7:R7"/>
    </sheetView>
  </sheetViews>
  <sheetFormatPr defaultRowHeight="15" outlineLevelCol="1" x14ac:dyDescent="0.25"/>
  <cols>
    <col min="1" max="1" width="2.28515625" style="150" customWidth="1"/>
    <col min="2" max="2" width="5.140625" style="137" customWidth="1"/>
    <col min="3" max="3" width="65.85546875" style="131" customWidth="1"/>
    <col min="4" max="4" width="2.85546875" style="150" customWidth="1" outlineLevel="1"/>
    <col min="5" max="5" width="6.42578125" style="150" customWidth="1" outlineLevel="1"/>
    <col min="6" max="6" width="2" style="150" customWidth="1" outlineLevel="1"/>
    <col min="7" max="7" width="5.140625" style="150" customWidth="1" outlineLevel="1"/>
    <col min="8" max="8" width="2.5703125" style="131" customWidth="1"/>
    <col min="9" max="9" width="4.42578125" style="131" hidden="1" customWidth="1"/>
    <col min="10" max="10" width="4.42578125" style="150" hidden="1" customWidth="1"/>
    <col min="11" max="11" width="4.42578125" style="131" hidden="1" customWidth="1"/>
    <col min="12" max="13" width="4" style="131" customWidth="1"/>
    <col min="14" max="14" width="3.28515625" style="131" customWidth="1"/>
    <col min="15" max="15" width="4.42578125" style="131" customWidth="1"/>
    <col min="16" max="16" width="4.140625" style="131" customWidth="1"/>
    <col min="17" max="17" width="3.42578125" style="131" customWidth="1"/>
    <col min="18" max="18" width="3.7109375" style="131" customWidth="1"/>
    <col min="19" max="19" width="5.28515625" style="131" customWidth="1"/>
    <col min="20" max="20" width="13.28515625" style="131" customWidth="1"/>
    <col min="21" max="21" width="8.28515625" style="131" hidden="1" customWidth="1"/>
    <col min="22" max="22" width="9.5703125" style="131" hidden="1" customWidth="1"/>
    <col min="23" max="23" width="10.42578125" style="134" hidden="1" customWidth="1"/>
    <col min="24" max="24" width="8.42578125" style="131" hidden="1" customWidth="1"/>
    <col min="25" max="25" width="7.140625" style="131" customWidth="1"/>
    <col min="26" max="26" width="13.7109375" style="131" customWidth="1"/>
    <col min="27" max="27" width="19.28515625" style="131" customWidth="1"/>
    <col min="28" max="28" width="15.140625" style="131" customWidth="1"/>
    <col min="29" max="29" width="9.140625" style="131"/>
    <col min="30" max="30" width="51.7109375" style="131" customWidth="1"/>
    <col min="31" max="16384" width="9.140625" style="131"/>
  </cols>
  <sheetData>
    <row r="1" spans="1:40" ht="32.25" customHeight="1" x14ac:dyDescent="0.25">
      <c r="A1" s="334"/>
      <c r="B1" s="174"/>
      <c r="C1" s="360" t="s">
        <v>287</v>
      </c>
      <c r="D1" s="360"/>
      <c r="E1" s="360"/>
      <c r="F1" s="360"/>
      <c r="G1" s="360"/>
      <c r="H1" s="360"/>
      <c r="I1" s="360"/>
      <c r="J1" s="360"/>
      <c r="K1" s="360"/>
      <c r="L1" s="360"/>
      <c r="M1" s="360"/>
      <c r="N1" s="360"/>
      <c r="O1" s="360"/>
      <c r="P1" s="360"/>
      <c r="Q1" s="360"/>
      <c r="R1" s="360"/>
      <c r="S1" s="360"/>
      <c r="T1" s="360"/>
      <c r="U1" s="360"/>
      <c r="V1" s="360"/>
      <c r="W1" s="174"/>
      <c r="X1" s="174"/>
      <c r="Y1" s="174"/>
      <c r="AA1"/>
      <c r="AB1"/>
    </row>
    <row r="2" spans="1:40" x14ac:dyDescent="0.25">
      <c r="B2" s="175"/>
      <c r="C2" s="372" t="s">
        <v>1613</v>
      </c>
      <c r="D2" s="372"/>
      <c r="E2" s="372"/>
      <c r="F2" s="372"/>
      <c r="G2" s="372"/>
      <c r="H2" s="372"/>
      <c r="I2" s="372"/>
      <c r="J2" s="372"/>
      <c r="K2" s="372"/>
      <c r="L2" s="372"/>
      <c r="M2" s="372"/>
      <c r="N2" s="372"/>
      <c r="O2" s="372"/>
      <c r="P2" s="372"/>
      <c r="Q2" s="372"/>
      <c r="R2" s="372"/>
      <c r="S2" s="372"/>
      <c r="T2" s="372"/>
      <c r="U2" s="175"/>
      <c r="V2" s="175"/>
      <c r="W2" s="175"/>
      <c r="X2" s="175"/>
      <c r="Y2" s="175"/>
      <c r="AA2"/>
      <c r="AB2"/>
    </row>
    <row r="3" spans="1:40" x14ac:dyDescent="0.25">
      <c r="B3" s="175"/>
      <c r="C3" s="372" t="s">
        <v>1614</v>
      </c>
      <c r="D3" s="372"/>
      <c r="E3" s="372"/>
      <c r="F3" s="372"/>
      <c r="G3" s="372"/>
      <c r="H3" s="372"/>
      <c r="I3" s="372"/>
      <c r="J3" s="372"/>
      <c r="K3" s="372"/>
      <c r="L3" s="372"/>
      <c r="M3" s="372"/>
      <c r="N3" s="372"/>
      <c r="O3" s="372"/>
      <c r="P3" s="372"/>
      <c r="Q3" s="372"/>
      <c r="R3" s="372"/>
      <c r="S3" s="372"/>
      <c r="T3" s="372"/>
      <c r="U3" s="372"/>
      <c r="V3" s="372"/>
      <c r="W3" s="175"/>
      <c r="X3" s="175"/>
      <c r="Y3" s="175"/>
      <c r="AA3"/>
      <c r="AB3"/>
    </row>
    <row r="4" spans="1:40" x14ac:dyDescent="0.25">
      <c r="B4" s="138"/>
      <c r="C4" s="130"/>
      <c r="D4" s="149"/>
      <c r="E4" s="149"/>
      <c r="F4" s="149"/>
      <c r="G4" s="149"/>
      <c r="H4" s="130"/>
      <c r="I4" s="130"/>
      <c r="J4" s="149"/>
      <c r="K4" s="130"/>
      <c r="L4" s="130"/>
      <c r="M4" s="130"/>
      <c r="N4" s="130"/>
      <c r="O4" s="130"/>
      <c r="P4" s="130"/>
      <c r="Q4" s="130"/>
      <c r="R4" s="130"/>
      <c r="S4" s="130"/>
      <c r="T4" s="130"/>
      <c r="U4" s="130"/>
      <c r="V4" s="130"/>
      <c r="W4" s="133"/>
      <c r="X4" s="130"/>
      <c r="Y4" s="130"/>
      <c r="AA4"/>
      <c r="AB4"/>
    </row>
    <row r="5" spans="1:40" s="153" customFormat="1" ht="14.25" customHeight="1" x14ac:dyDescent="0.25">
      <c r="B5" s="176"/>
      <c r="C5" s="291"/>
      <c r="D5" s="291"/>
      <c r="E5" s="291"/>
      <c r="F5" s="291"/>
      <c r="G5" s="291"/>
      <c r="H5" s="291"/>
      <c r="I5" s="291"/>
      <c r="J5" s="371"/>
      <c r="K5" s="371"/>
      <c r="L5" s="371"/>
      <c r="M5" s="371"/>
      <c r="N5" s="371"/>
      <c r="O5" s="371"/>
      <c r="P5" s="371"/>
      <c r="Q5" s="371"/>
      <c r="R5" s="371"/>
      <c r="S5" s="371"/>
      <c r="T5" s="371"/>
      <c r="U5" s="371"/>
      <c r="V5" s="371"/>
      <c r="W5" s="371"/>
      <c r="X5" s="371"/>
      <c r="Y5" s="371"/>
      <c r="Z5" s="371"/>
      <c r="AA5" s="371"/>
      <c r="AB5" s="371"/>
    </row>
    <row r="6" spans="1:40" s="153" customFormat="1" x14ac:dyDescent="0.25">
      <c r="B6" s="154"/>
      <c r="C6" s="154"/>
      <c r="D6" s="176"/>
      <c r="E6" s="176"/>
      <c r="F6" s="176"/>
      <c r="G6" s="176"/>
      <c r="H6" s="154"/>
      <c r="I6" s="154"/>
      <c r="J6" s="176"/>
      <c r="K6" s="154"/>
      <c r="L6" s="337"/>
      <c r="M6" s="154"/>
      <c r="N6" s="154"/>
      <c r="O6" s="154"/>
      <c r="P6" s="154"/>
      <c r="Q6" s="154"/>
      <c r="R6" s="154"/>
      <c r="S6" s="154"/>
      <c r="T6" s="154"/>
      <c r="U6" s="154"/>
      <c r="V6" s="154"/>
      <c r="W6" s="154"/>
      <c r="X6" s="154"/>
      <c r="Y6" s="154"/>
    </row>
    <row r="7" spans="1:40" s="153" customFormat="1" ht="37.5" customHeight="1" x14ac:dyDescent="0.25">
      <c r="B7" s="168"/>
      <c r="C7" s="367" t="s">
        <v>288</v>
      </c>
      <c r="D7" s="330"/>
      <c r="E7" s="366" t="s">
        <v>289</v>
      </c>
      <c r="F7" s="328"/>
      <c r="G7" s="366" t="s">
        <v>290</v>
      </c>
      <c r="H7" s="155"/>
      <c r="I7" s="156"/>
      <c r="J7" s="369" t="s">
        <v>1695</v>
      </c>
      <c r="K7" s="373"/>
      <c r="L7" s="373"/>
      <c r="M7" s="373"/>
      <c r="N7" s="373"/>
      <c r="O7" s="373"/>
      <c r="P7" s="373"/>
      <c r="Q7" s="373"/>
      <c r="R7" s="373"/>
      <c r="S7" s="156"/>
      <c r="T7" s="368" t="s">
        <v>291</v>
      </c>
      <c r="U7" s="368"/>
      <c r="V7" s="368"/>
      <c r="W7" s="157"/>
      <c r="X7" s="157"/>
      <c r="Y7" s="157"/>
      <c r="Z7" s="157"/>
      <c r="AH7" s="367" t="s">
        <v>292</v>
      </c>
      <c r="AI7" s="367"/>
      <c r="AJ7" s="367"/>
      <c r="AK7" s="367"/>
      <c r="AL7" s="367"/>
      <c r="AM7" s="367"/>
      <c r="AN7" s="367"/>
    </row>
    <row r="8" spans="1:40" s="153" customFormat="1" ht="80.25" customHeight="1" x14ac:dyDescent="0.25">
      <c r="B8" s="168"/>
      <c r="C8" s="367"/>
      <c r="D8" s="330"/>
      <c r="E8" s="366"/>
      <c r="F8" s="329"/>
      <c r="G8" s="366"/>
      <c r="H8" s="155"/>
      <c r="J8" s="159" t="s">
        <v>345</v>
      </c>
      <c r="K8" s="159" t="s">
        <v>346</v>
      </c>
      <c r="L8" s="181">
        <v>0</v>
      </c>
      <c r="M8" s="181">
        <v>0.2</v>
      </c>
      <c r="N8" s="181">
        <v>0.4</v>
      </c>
      <c r="O8" s="181">
        <v>0.6</v>
      </c>
      <c r="P8" s="181">
        <v>0.8</v>
      </c>
      <c r="Q8" s="181">
        <v>1</v>
      </c>
      <c r="R8" s="182" t="s">
        <v>293</v>
      </c>
      <c r="T8" s="161"/>
      <c r="U8" s="161" t="s">
        <v>347</v>
      </c>
      <c r="V8" s="160" t="s">
        <v>348</v>
      </c>
      <c r="W8" s="158"/>
      <c r="Y8" s="158"/>
      <c r="AH8" s="367"/>
      <c r="AI8" s="367"/>
      <c r="AJ8" s="367"/>
      <c r="AK8" s="367"/>
      <c r="AL8" s="367"/>
      <c r="AM8" s="367"/>
      <c r="AN8" s="367"/>
    </row>
    <row r="9" spans="1:40" ht="42" customHeight="1" x14ac:dyDescent="0.25">
      <c r="H9" s="126"/>
      <c r="K9" s="32"/>
      <c r="L9" s="32"/>
      <c r="M9" s="32"/>
      <c r="N9" s="32"/>
      <c r="O9" s="32"/>
      <c r="P9" s="33"/>
      <c r="Q9" s="116"/>
      <c r="R9" s="117"/>
      <c r="T9" s="34"/>
      <c r="U9" s="34"/>
      <c r="V9" s="33"/>
      <c r="W9" s="131" t="s">
        <v>349</v>
      </c>
      <c r="X9" s="131" t="s">
        <v>350</v>
      </c>
      <c r="Z9" s="118" t="s">
        <v>294</v>
      </c>
      <c r="AH9" s="364"/>
      <c r="AI9" s="364"/>
      <c r="AJ9" s="364"/>
      <c r="AK9" s="364"/>
      <c r="AL9" s="364"/>
      <c r="AM9" s="364"/>
      <c r="AN9" s="364"/>
    </row>
    <row r="10" spans="1:40" ht="47.25" customHeight="1" x14ac:dyDescent="0.25">
      <c r="B10" s="290">
        <v>1</v>
      </c>
      <c r="C10" s="141" t="s">
        <v>295</v>
      </c>
      <c r="D10" s="178"/>
      <c r="E10" s="268" t="s">
        <v>296</v>
      </c>
      <c r="F10" s="178"/>
      <c r="G10" s="191"/>
      <c r="H10" s="126"/>
      <c r="I10" s="135"/>
      <c r="J10" s="124">
        <f>SUM(L10:Q10)</f>
        <v>0</v>
      </c>
      <c r="K10" s="124">
        <f>SUM(L10:Q10)</f>
        <v>0</v>
      </c>
      <c r="L10" s="122"/>
      <c r="M10" s="122"/>
      <c r="N10" s="122"/>
      <c r="O10" s="122"/>
      <c r="P10" s="123"/>
      <c r="Q10" s="186"/>
      <c r="R10" s="123"/>
      <c r="T10" s="125" t="str">
        <f>IF(SUM(L10:Q10)=1,((L10*0)+(M10*20)+(N10*40)+(O10*60)+(P10*80)+(Q10*100)),"")</f>
        <v/>
      </c>
      <c r="U10" s="147" t="e">
        <f>1/$J$28</f>
        <v>#DIV/0!</v>
      </c>
      <c r="V10" s="127" t="e">
        <f t="shared" ref="V10" si="0">1/$K$28</f>
        <v>#DIV/0!</v>
      </c>
      <c r="W10" s="139" t="e">
        <f>IF(R10=1,0,T10*U10)</f>
        <v>#VALUE!</v>
      </c>
      <c r="X10" s="35" t="e">
        <f>IF(R10=1,0,T10*V10)</f>
        <v>#VALUE!</v>
      </c>
      <c r="Y10" s="134"/>
      <c r="Z10" s="365"/>
      <c r="AA10" s="365"/>
      <c r="AH10" s="364" t="s">
        <v>1615</v>
      </c>
      <c r="AI10" s="364"/>
      <c r="AJ10" s="364"/>
      <c r="AK10" s="364"/>
      <c r="AL10" s="364"/>
      <c r="AM10" s="364"/>
      <c r="AN10" s="364"/>
    </row>
    <row r="11" spans="1:40" ht="47.25" customHeight="1" x14ac:dyDescent="0.25">
      <c r="B11" s="290">
        <v>2</v>
      </c>
      <c r="C11" s="141" t="s">
        <v>297</v>
      </c>
      <c r="D11" s="178"/>
      <c r="E11" s="268" t="s">
        <v>298</v>
      </c>
      <c r="F11" s="178"/>
      <c r="G11" s="191"/>
      <c r="H11" s="126"/>
      <c r="I11" s="135"/>
      <c r="J11" s="124">
        <f>SUM(L11:Q11)</f>
        <v>0</v>
      </c>
      <c r="K11" s="124">
        <f t="shared" ref="K11" si="1">SUM(L11:Q11)</f>
        <v>0</v>
      </c>
      <c r="L11" s="122"/>
      <c r="M11" s="122"/>
      <c r="N11" s="122"/>
      <c r="O11" s="122"/>
      <c r="P11" s="123"/>
      <c r="Q11" s="122"/>
      <c r="R11" s="123"/>
      <c r="T11" s="125" t="str">
        <f t="shared" ref="T11" si="2">IF(SUM(L11:Q11)=1,((L11*0)+(M11*20)+(N11*40)+(O11*60)+(P11*80)+(Q11*100)),"")</f>
        <v/>
      </c>
      <c r="U11" s="147" t="e">
        <f>1/$J$28</f>
        <v>#DIV/0!</v>
      </c>
      <c r="V11" s="127" t="e">
        <f t="shared" ref="V11" si="3">1/$K$28</f>
        <v>#DIV/0!</v>
      </c>
      <c r="W11" s="139" t="e">
        <f>IF(R11=1,0,T11*U11)</f>
        <v>#VALUE!</v>
      </c>
      <c r="X11" s="35" t="e">
        <f t="shared" ref="X11" si="4">IF(R11=1,0,T11*V11)</f>
        <v>#VALUE!</v>
      </c>
      <c r="Z11" s="365"/>
      <c r="AA11" s="365"/>
      <c r="AH11" s="364" t="s">
        <v>1616</v>
      </c>
      <c r="AI11" s="364"/>
      <c r="AJ11" s="364"/>
      <c r="AK11" s="364"/>
      <c r="AL11" s="364"/>
      <c r="AM11" s="364"/>
      <c r="AN11" s="364"/>
    </row>
    <row r="12" spans="1:40" ht="50.25" customHeight="1" x14ac:dyDescent="0.25">
      <c r="B12" s="290" t="s">
        <v>299</v>
      </c>
      <c r="C12" s="142" t="s">
        <v>300</v>
      </c>
      <c r="D12" s="178"/>
      <c r="E12" s="268" t="s">
        <v>301</v>
      </c>
      <c r="F12" s="178"/>
      <c r="G12" s="191"/>
      <c r="H12" s="119"/>
      <c r="I12" s="135"/>
      <c r="J12" s="152"/>
      <c r="K12" s="124">
        <f t="shared" ref="K12" si="5">SUM(L12:Q12)</f>
        <v>0</v>
      </c>
      <c r="L12" s="122"/>
      <c r="M12" s="122"/>
      <c r="N12" s="122"/>
      <c r="O12" s="122"/>
      <c r="P12" s="123"/>
      <c r="Q12" s="122"/>
      <c r="R12" s="123"/>
      <c r="T12" s="125" t="str">
        <f t="shared" ref="T12" si="6">IF(SUM(L12:Q12)=1,((L12*0)+(M12*20)+(N12*40)+(O12*60)+(P12*80)+(Q12*100)),"")</f>
        <v/>
      </c>
      <c r="U12" s="147"/>
      <c r="V12" s="127" t="e">
        <f t="shared" ref="V12:V26" si="7">1/$K$28</f>
        <v>#DIV/0!</v>
      </c>
      <c r="W12" s="139"/>
      <c r="X12" s="35" t="e">
        <f t="shared" ref="X12" si="8">IF(R12=1,0,T12*V12)</f>
        <v>#VALUE!</v>
      </c>
      <c r="Z12" s="365"/>
      <c r="AA12" s="365"/>
      <c r="AH12" s="364" t="s">
        <v>1617</v>
      </c>
      <c r="AI12" s="364"/>
      <c r="AJ12" s="364"/>
      <c r="AK12" s="364"/>
      <c r="AL12" s="364"/>
      <c r="AM12" s="364"/>
      <c r="AN12" s="364"/>
    </row>
    <row r="13" spans="1:40" ht="50.25" customHeight="1" x14ac:dyDescent="0.25">
      <c r="B13" s="290" t="s">
        <v>302</v>
      </c>
      <c r="C13" s="143" t="s">
        <v>303</v>
      </c>
      <c r="D13" s="178"/>
      <c r="E13" s="268" t="s">
        <v>304</v>
      </c>
      <c r="F13" s="178"/>
      <c r="G13" s="191"/>
      <c r="H13" s="126"/>
      <c r="I13" s="135"/>
      <c r="J13" s="152"/>
      <c r="K13" s="124">
        <f t="shared" ref="K13:K26" si="9">SUM(L13:Q13)</f>
        <v>0</v>
      </c>
      <c r="L13" s="122"/>
      <c r="M13" s="122"/>
      <c r="N13" s="122"/>
      <c r="O13" s="122"/>
      <c r="P13" s="123"/>
      <c r="Q13" s="122"/>
      <c r="R13" s="123"/>
      <c r="T13" s="125" t="str">
        <f t="shared" ref="T13:T26" si="10">IF(SUM(L13:Q13)=1,((L13*0)+(M13*20)+(N13*40)+(O13*60)+(P13*80)+(Q13*100)),"")</f>
        <v/>
      </c>
      <c r="U13" s="147"/>
      <c r="V13" s="127" t="e">
        <f t="shared" si="7"/>
        <v>#DIV/0!</v>
      </c>
      <c r="W13" s="139"/>
      <c r="X13" s="35" t="e">
        <f t="shared" ref="X13:X26" si="11">IF(R13=1,0,T13*V13)</f>
        <v>#VALUE!</v>
      </c>
      <c r="Z13" s="365"/>
      <c r="AA13" s="365"/>
      <c r="AH13" s="364" t="s">
        <v>1618</v>
      </c>
      <c r="AI13" s="364"/>
      <c r="AJ13" s="364"/>
      <c r="AK13" s="364"/>
      <c r="AL13" s="364"/>
      <c r="AM13" s="364"/>
      <c r="AN13" s="364"/>
    </row>
    <row r="14" spans="1:40" ht="50.25" customHeight="1" x14ac:dyDescent="0.25">
      <c r="B14" s="290" t="s">
        <v>305</v>
      </c>
      <c r="C14" s="162" t="s">
        <v>306</v>
      </c>
      <c r="D14" s="184"/>
      <c r="E14" s="268" t="s">
        <v>307</v>
      </c>
      <c r="F14" s="184"/>
      <c r="G14" s="192"/>
      <c r="H14" s="115"/>
      <c r="I14" s="135"/>
      <c r="J14" s="152"/>
      <c r="K14" s="124">
        <f t="shared" si="9"/>
        <v>0</v>
      </c>
      <c r="L14" s="122"/>
      <c r="M14" s="122"/>
      <c r="N14" s="122"/>
      <c r="O14" s="122"/>
      <c r="P14" s="123"/>
      <c r="Q14" s="122"/>
      <c r="R14" s="123"/>
      <c r="T14" s="125" t="str">
        <f t="shared" si="10"/>
        <v/>
      </c>
      <c r="U14" s="147"/>
      <c r="V14" s="127" t="e">
        <f t="shared" si="7"/>
        <v>#DIV/0!</v>
      </c>
      <c r="W14" s="139"/>
      <c r="X14" s="35" t="e">
        <f t="shared" si="11"/>
        <v>#VALUE!</v>
      </c>
      <c r="Z14" s="365"/>
      <c r="AA14" s="365"/>
      <c r="AH14" s="364" t="s">
        <v>1619</v>
      </c>
      <c r="AI14" s="364"/>
      <c r="AJ14" s="364"/>
      <c r="AK14" s="364"/>
      <c r="AL14" s="364"/>
      <c r="AM14" s="364"/>
      <c r="AN14" s="364"/>
    </row>
    <row r="15" spans="1:40" ht="48" customHeight="1" x14ac:dyDescent="0.25">
      <c r="B15" s="290" t="s">
        <v>308</v>
      </c>
      <c r="C15" s="143" t="s">
        <v>309</v>
      </c>
      <c r="D15" s="178"/>
      <c r="E15" s="268" t="s">
        <v>310</v>
      </c>
      <c r="F15" s="178"/>
      <c r="G15" s="191"/>
      <c r="H15" s="115"/>
      <c r="I15" s="135"/>
      <c r="J15" s="152"/>
      <c r="K15" s="124">
        <f t="shared" si="9"/>
        <v>0</v>
      </c>
      <c r="L15" s="122"/>
      <c r="M15" s="122"/>
      <c r="N15" s="122"/>
      <c r="O15" s="122"/>
      <c r="P15" s="123"/>
      <c r="Q15" s="122"/>
      <c r="R15" s="123"/>
      <c r="T15" s="125" t="str">
        <f t="shared" si="10"/>
        <v/>
      </c>
      <c r="U15" s="147"/>
      <c r="V15" s="127" t="e">
        <f t="shared" si="7"/>
        <v>#DIV/0!</v>
      </c>
      <c r="W15" s="139"/>
      <c r="X15" s="35" t="e">
        <f t="shared" si="11"/>
        <v>#VALUE!</v>
      </c>
      <c r="Z15" s="365"/>
      <c r="AA15" s="365"/>
      <c r="AH15" s="364" t="s">
        <v>1620</v>
      </c>
      <c r="AI15" s="364"/>
      <c r="AJ15" s="364"/>
      <c r="AK15" s="364"/>
      <c r="AL15" s="364"/>
      <c r="AM15" s="364"/>
      <c r="AN15" s="364"/>
    </row>
    <row r="16" spans="1:40" ht="49.5" customHeight="1" x14ac:dyDescent="0.25">
      <c r="B16" s="290" t="s">
        <v>311</v>
      </c>
      <c r="C16" s="143" t="s">
        <v>312</v>
      </c>
      <c r="D16" s="178"/>
      <c r="E16" s="268" t="s">
        <v>313</v>
      </c>
      <c r="F16" s="178"/>
      <c r="G16" s="191"/>
      <c r="H16" s="115"/>
      <c r="I16" s="135"/>
      <c r="J16" s="152"/>
      <c r="K16" s="124">
        <f t="shared" si="9"/>
        <v>0</v>
      </c>
      <c r="L16" s="122"/>
      <c r="M16" s="122"/>
      <c r="N16" s="122"/>
      <c r="O16" s="122"/>
      <c r="P16" s="123"/>
      <c r="Q16" s="122"/>
      <c r="R16" s="123"/>
      <c r="T16" s="125" t="str">
        <f t="shared" si="10"/>
        <v/>
      </c>
      <c r="U16" s="147"/>
      <c r="V16" s="127" t="e">
        <f t="shared" si="7"/>
        <v>#DIV/0!</v>
      </c>
      <c r="W16" s="139"/>
      <c r="X16" s="35" t="e">
        <f t="shared" si="11"/>
        <v>#VALUE!</v>
      </c>
      <c r="Z16" s="365"/>
      <c r="AA16" s="365"/>
      <c r="AH16" s="364" t="s">
        <v>1621</v>
      </c>
      <c r="AI16" s="364"/>
      <c r="AJ16" s="364"/>
      <c r="AK16" s="364"/>
      <c r="AL16" s="364"/>
      <c r="AM16" s="364"/>
      <c r="AN16" s="364"/>
    </row>
    <row r="17" spans="1:40" ht="55.5" customHeight="1" x14ac:dyDescent="0.25">
      <c r="B17" s="290" t="s">
        <v>314</v>
      </c>
      <c r="C17" s="143" t="s">
        <v>315</v>
      </c>
      <c r="D17" s="178"/>
      <c r="E17" s="268" t="s">
        <v>316</v>
      </c>
      <c r="F17" s="178"/>
      <c r="G17" s="191"/>
      <c r="H17" s="115"/>
      <c r="I17" s="135"/>
      <c r="J17" s="152"/>
      <c r="K17" s="124">
        <f t="shared" si="9"/>
        <v>0</v>
      </c>
      <c r="L17" s="122"/>
      <c r="M17" s="122"/>
      <c r="N17" s="122"/>
      <c r="O17" s="122"/>
      <c r="P17" s="123"/>
      <c r="Q17" s="122"/>
      <c r="R17" s="123"/>
      <c r="T17" s="125" t="str">
        <f t="shared" si="10"/>
        <v/>
      </c>
      <c r="U17" s="147"/>
      <c r="V17" s="127" t="e">
        <f t="shared" si="7"/>
        <v>#DIV/0!</v>
      </c>
      <c r="W17" s="139"/>
      <c r="X17" s="35" t="e">
        <f t="shared" si="11"/>
        <v>#VALUE!</v>
      </c>
      <c r="Z17" s="365"/>
      <c r="AA17" s="365"/>
      <c r="AH17" s="364" t="s">
        <v>1622</v>
      </c>
      <c r="AI17" s="364"/>
      <c r="AJ17" s="364"/>
      <c r="AK17" s="364"/>
      <c r="AL17" s="364"/>
      <c r="AM17" s="364"/>
      <c r="AN17" s="364"/>
    </row>
    <row r="18" spans="1:40" ht="54.75" customHeight="1" x14ac:dyDescent="0.25">
      <c r="B18" s="290" t="s">
        <v>317</v>
      </c>
      <c r="C18" s="144" t="s">
        <v>318</v>
      </c>
      <c r="D18" s="178"/>
      <c r="E18" s="268" t="s">
        <v>319</v>
      </c>
      <c r="F18" s="178"/>
      <c r="G18" s="191"/>
      <c r="H18" s="115"/>
      <c r="I18" s="135"/>
      <c r="J18" s="152"/>
      <c r="K18" s="124">
        <f t="shared" si="9"/>
        <v>0</v>
      </c>
      <c r="L18" s="122"/>
      <c r="M18" s="122"/>
      <c r="N18" s="122"/>
      <c r="O18" s="122"/>
      <c r="P18" s="123"/>
      <c r="Q18" s="122"/>
      <c r="R18" s="123"/>
      <c r="T18" s="125" t="str">
        <f t="shared" si="10"/>
        <v/>
      </c>
      <c r="U18" s="147"/>
      <c r="V18" s="127" t="e">
        <f t="shared" si="7"/>
        <v>#DIV/0!</v>
      </c>
      <c r="W18" s="139"/>
      <c r="X18" s="35" t="e">
        <f t="shared" si="11"/>
        <v>#VALUE!</v>
      </c>
      <c r="Z18" s="365"/>
      <c r="AA18" s="365"/>
      <c r="AH18" s="364" t="s">
        <v>1623</v>
      </c>
      <c r="AI18" s="364"/>
      <c r="AJ18" s="364"/>
      <c r="AK18" s="364"/>
      <c r="AL18" s="364"/>
      <c r="AM18" s="364"/>
      <c r="AN18" s="364"/>
    </row>
    <row r="19" spans="1:40" ht="49.5" customHeight="1" x14ac:dyDescent="0.25">
      <c r="B19" s="290">
        <v>3</v>
      </c>
      <c r="C19" s="141" t="s">
        <v>320</v>
      </c>
      <c r="D19" s="178"/>
      <c r="E19" s="268" t="s">
        <v>321</v>
      </c>
      <c r="F19" s="178"/>
      <c r="G19" s="191"/>
      <c r="H19" s="115"/>
      <c r="I19" s="135"/>
      <c r="J19" s="124">
        <f>SUM(L19:Q19)</f>
        <v>0</v>
      </c>
      <c r="K19" s="124">
        <f t="shared" si="9"/>
        <v>0</v>
      </c>
      <c r="L19" s="122"/>
      <c r="M19" s="122"/>
      <c r="N19" s="122"/>
      <c r="O19" s="122"/>
      <c r="P19" s="123"/>
      <c r="Q19" s="122"/>
      <c r="R19" s="123"/>
      <c r="T19" s="125" t="str">
        <f t="shared" si="10"/>
        <v/>
      </c>
      <c r="U19" s="147" t="e">
        <f>1/$J$28</f>
        <v>#DIV/0!</v>
      </c>
      <c r="V19" s="127" t="e">
        <f t="shared" si="7"/>
        <v>#DIV/0!</v>
      </c>
      <c r="W19" s="139" t="e">
        <f>IF(R19=1,0,T19*U19)</f>
        <v>#VALUE!</v>
      </c>
      <c r="X19" s="35" t="e">
        <f t="shared" si="11"/>
        <v>#VALUE!</v>
      </c>
      <c r="Z19" s="365"/>
      <c r="AA19" s="365"/>
      <c r="AH19" s="364" t="s">
        <v>1624</v>
      </c>
      <c r="AI19" s="364"/>
      <c r="AJ19" s="364"/>
      <c r="AK19" s="364"/>
      <c r="AL19" s="364"/>
      <c r="AM19" s="364"/>
      <c r="AN19" s="364"/>
    </row>
    <row r="20" spans="1:40" s="150" customFormat="1" ht="50.25" customHeight="1" x14ac:dyDescent="0.25">
      <c r="B20" s="290" t="s">
        <v>322</v>
      </c>
      <c r="C20" s="142" t="s">
        <v>323</v>
      </c>
      <c r="D20" s="178"/>
      <c r="E20" s="268" t="s">
        <v>324</v>
      </c>
      <c r="F20" s="178"/>
      <c r="G20" s="178"/>
      <c r="H20" s="115"/>
      <c r="I20" s="152"/>
      <c r="J20" s="152"/>
      <c r="K20" s="124">
        <f t="shared" si="9"/>
        <v>0</v>
      </c>
      <c r="L20" s="122"/>
      <c r="M20" s="122"/>
      <c r="N20" s="122"/>
      <c r="O20" s="122"/>
      <c r="P20" s="123"/>
      <c r="Q20" s="122"/>
      <c r="R20" s="123"/>
      <c r="T20" s="125" t="str">
        <f t="shared" si="10"/>
        <v/>
      </c>
      <c r="U20" s="147"/>
      <c r="V20" s="127" t="e">
        <f t="shared" si="7"/>
        <v>#DIV/0!</v>
      </c>
      <c r="W20" s="139"/>
      <c r="X20" s="35" t="e">
        <f t="shared" si="11"/>
        <v>#VALUE!</v>
      </c>
      <c r="Z20" s="365"/>
      <c r="AA20" s="365"/>
      <c r="AH20" s="364" t="s">
        <v>1625</v>
      </c>
      <c r="AI20" s="364"/>
      <c r="AJ20" s="364"/>
      <c r="AK20" s="364"/>
      <c r="AL20" s="364"/>
      <c r="AM20" s="364"/>
      <c r="AN20" s="364"/>
    </row>
    <row r="21" spans="1:40" s="150" customFormat="1" ht="50.25" customHeight="1" x14ac:dyDescent="0.25">
      <c r="B21" s="290" t="s">
        <v>325</v>
      </c>
      <c r="C21" s="143" t="s">
        <v>326</v>
      </c>
      <c r="D21" s="178"/>
      <c r="E21" s="268" t="s">
        <v>327</v>
      </c>
      <c r="F21" s="178"/>
      <c r="G21" s="178"/>
      <c r="H21" s="115"/>
      <c r="I21" s="152"/>
      <c r="J21" s="152"/>
      <c r="K21" s="124">
        <f t="shared" si="9"/>
        <v>0</v>
      </c>
      <c r="L21" s="122"/>
      <c r="M21" s="122"/>
      <c r="N21" s="122"/>
      <c r="O21" s="122"/>
      <c r="P21" s="123"/>
      <c r="Q21" s="122"/>
      <c r="R21" s="123"/>
      <c r="T21" s="125" t="str">
        <f t="shared" si="10"/>
        <v/>
      </c>
      <c r="U21" s="147"/>
      <c r="V21" s="127" t="e">
        <f t="shared" si="7"/>
        <v>#DIV/0!</v>
      </c>
      <c r="W21" s="139"/>
      <c r="X21" s="35" t="e">
        <f t="shared" si="11"/>
        <v>#VALUE!</v>
      </c>
      <c r="Z21" s="365"/>
      <c r="AA21" s="365"/>
      <c r="AH21" s="364" t="s">
        <v>1626</v>
      </c>
      <c r="AI21" s="364"/>
      <c r="AJ21" s="364"/>
      <c r="AK21" s="364"/>
      <c r="AL21" s="364"/>
      <c r="AM21" s="364"/>
      <c r="AN21" s="364"/>
    </row>
    <row r="22" spans="1:40" s="150" customFormat="1" ht="45.75" customHeight="1" x14ac:dyDescent="0.25">
      <c r="B22" s="290" t="s">
        <v>328</v>
      </c>
      <c r="C22" s="143" t="s">
        <v>329</v>
      </c>
      <c r="D22" s="178"/>
      <c r="E22" s="268" t="s">
        <v>330</v>
      </c>
      <c r="F22" s="178"/>
      <c r="G22" s="178"/>
      <c r="H22" s="115"/>
      <c r="I22" s="152"/>
      <c r="J22" s="152"/>
      <c r="K22" s="124">
        <f t="shared" si="9"/>
        <v>0</v>
      </c>
      <c r="L22" s="122"/>
      <c r="M22" s="122"/>
      <c r="N22" s="122"/>
      <c r="O22" s="122"/>
      <c r="P22" s="123"/>
      <c r="Q22" s="122"/>
      <c r="R22" s="123"/>
      <c r="T22" s="125" t="str">
        <f t="shared" si="10"/>
        <v/>
      </c>
      <c r="U22" s="147"/>
      <c r="V22" s="127" t="e">
        <f t="shared" si="7"/>
        <v>#DIV/0!</v>
      </c>
      <c r="W22" s="139"/>
      <c r="X22" s="35" t="e">
        <f t="shared" si="11"/>
        <v>#VALUE!</v>
      </c>
      <c r="Z22" s="365"/>
      <c r="AA22" s="365"/>
      <c r="AH22" s="364" t="s">
        <v>1627</v>
      </c>
      <c r="AI22" s="364"/>
      <c r="AJ22" s="364"/>
      <c r="AK22" s="364"/>
      <c r="AL22" s="364"/>
      <c r="AM22" s="364"/>
      <c r="AN22" s="364"/>
    </row>
    <row r="23" spans="1:40" s="150" customFormat="1" ht="46.5" customHeight="1" x14ac:dyDescent="0.25">
      <c r="B23" s="290" t="s">
        <v>331</v>
      </c>
      <c r="C23" s="143" t="s">
        <v>332</v>
      </c>
      <c r="D23" s="178"/>
      <c r="E23" s="268" t="s">
        <v>333</v>
      </c>
      <c r="F23" s="178"/>
      <c r="G23" s="178"/>
      <c r="H23" s="115"/>
      <c r="I23" s="152"/>
      <c r="J23" s="152"/>
      <c r="K23" s="124">
        <f t="shared" si="9"/>
        <v>0</v>
      </c>
      <c r="L23" s="122"/>
      <c r="M23" s="122"/>
      <c r="N23" s="122"/>
      <c r="O23" s="122"/>
      <c r="P23" s="123"/>
      <c r="Q23" s="122"/>
      <c r="R23" s="123"/>
      <c r="T23" s="125" t="str">
        <f t="shared" si="10"/>
        <v/>
      </c>
      <c r="U23" s="147"/>
      <c r="V23" s="127" t="e">
        <f t="shared" si="7"/>
        <v>#DIV/0!</v>
      </c>
      <c r="W23" s="139"/>
      <c r="X23" s="35" t="e">
        <f t="shared" si="11"/>
        <v>#VALUE!</v>
      </c>
      <c r="Z23" s="365"/>
      <c r="AA23" s="365"/>
      <c r="AH23" s="364" t="s">
        <v>1628</v>
      </c>
      <c r="AI23" s="364"/>
      <c r="AJ23" s="364"/>
      <c r="AK23" s="364"/>
      <c r="AL23" s="364"/>
      <c r="AM23" s="364"/>
      <c r="AN23" s="364"/>
    </row>
    <row r="24" spans="1:40" s="150" customFormat="1" ht="47.25" customHeight="1" x14ac:dyDescent="0.25">
      <c r="B24" s="290" t="s">
        <v>334</v>
      </c>
      <c r="C24" s="143" t="s">
        <v>335</v>
      </c>
      <c r="D24" s="178"/>
      <c r="E24" s="268" t="s">
        <v>336</v>
      </c>
      <c r="F24" s="178"/>
      <c r="G24" s="178"/>
      <c r="H24" s="115"/>
      <c r="I24" s="152"/>
      <c r="J24" s="152"/>
      <c r="K24" s="124">
        <f t="shared" si="9"/>
        <v>0</v>
      </c>
      <c r="L24" s="122"/>
      <c r="M24" s="122"/>
      <c r="N24" s="122"/>
      <c r="O24" s="122"/>
      <c r="P24" s="123"/>
      <c r="Q24" s="122"/>
      <c r="R24" s="123"/>
      <c r="T24" s="125" t="str">
        <f t="shared" si="10"/>
        <v/>
      </c>
      <c r="U24" s="147"/>
      <c r="V24" s="127" t="e">
        <f t="shared" si="7"/>
        <v>#DIV/0!</v>
      </c>
      <c r="W24" s="139"/>
      <c r="X24" s="35" t="e">
        <f t="shared" si="11"/>
        <v>#VALUE!</v>
      </c>
      <c r="Z24" s="365"/>
      <c r="AA24" s="365"/>
      <c r="AH24" s="364" t="s">
        <v>1629</v>
      </c>
      <c r="AI24" s="364"/>
      <c r="AJ24" s="364"/>
      <c r="AK24" s="364"/>
      <c r="AL24" s="364"/>
      <c r="AM24" s="364"/>
      <c r="AN24" s="364"/>
    </row>
    <row r="25" spans="1:40" s="150" customFormat="1" ht="51" customHeight="1" x14ac:dyDescent="0.25">
      <c r="B25" s="290" t="s">
        <v>337</v>
      </c>
      <c r="C25" s="143" t="s">
        <v>338</v>
      </c>
      <c r="D25" s="178"/>
      <c r="E25" s="268" t="s">
        <v>339</v>
      </c>
      <c r="F25" s="178"/>
      <c r="G25" s="178"/>
      <c r="H25" s="115"/>
      <c r="I25" s="152"/>
      <c r="J25" s="152"/>
      <c r="K25" s="124">
        <f t="shared" si="9"/>
        <v>0</v>
      </c>
      <c r="L25" s="122"/>
      <c r="M25" s="122"/>
      <c r="N25" s="122"/>
      <c r="O25" s="122"/>
      <c r="P25" s="123"/>
      <c r="Q25" s="122"/>
      <c r="R25" s="123"/>
      <c r="T25" s="125" t="str">
        <f t="shared" si="10"/>
        <v/>
      </c>
      <c r="U25" s="147"/>
      <c r="V25" s="127" t="e">
        <f t="shared" si="7"/>
        <v>#DIV/0!</v>
      </c>
      <c r="W25" s="139"/>
      <c r="X25" s="35" t="e">
        <f t="shared" si="11"/>
        <v>#VALUE!</v>
      </c>
      <c r="Z25" s="365"/>
      <c r="AA25" s="365"/>
      <c r="AH25" s="364" t="s">
        <v>1630</v>
      </c>
      <c r="AI25" s="364"/>
      <c r="AJ25" s="364"/>
      <c r="AK25" s="364"/>
      <c r="AL25" s="364"/>
      <c r="AM25" s="364"/>
      <c r="AN25" s="364"/>
    </row>
    <row r="26" spans="1:40" s="150" customFormat="1" ht="45" customHeight="1" x14ac:dyDescent="0.25">
      <c r="B26" s="290" t="s">
        <v>340</v>
      </c>
      <c r="C26" s="144" t="s">
        <v>341</v>
      </c>
      <c r="D26" s="178"/>
      <c r="E26" s="268" t="s">
        <v>342</v>
      </c>
      <c r="F26" s="178"/>
      <c r="G26" s="178"/>
      <c r="H26" s="115"/>
      <c r="I26" s="152"/>
      <c r="J26" s="152"/>
      <c r="K26" s="124">
        <f t="shared" si="9"/>
        <v>0</v>
      </c>
      <c r="L26" s="122"/>
      <c r="M26" s="122"/>
      <c r="N26" s="122"/>
      <c r="O26" s="122"/>
      <c r="P26" s="123"/>
      <c r="Q26" s="122"/>
      <c r="R26" s="123"/>
      <c r="T26" s="125" t="str">
        <f t="shared" si="10"/>
        <v/>
      </c>
      <c r="U26" s="147"/>
      <c r="V26" s="127" t="e">
        <f t="shared" si="7"/>
        <v>#DIV/0!</v>
      </c>
      <c r="W26" s="139"/>
      <c r="X26" s="35" t="e">
        <f t="shared" si="11"/>
        <v>#VALUE!</v>
      </c>
      <c r="Z26" s="365"/>
      <c r="AA26" s="365"/>
      <c r="AH26" s="334"/>
      <c r="AI26" s="334"/>
      <c r="AJ26" s="334"/>
      <c r="AK26" s="334"/>
      <c r="AL26" s="334"/>
      <c r="AM26" s="334"/>
      <c r="AN26" s="334"/>
    </row>
    <row r="27" spans="1:40" x14ac:dyDescent="0.25">
      <c r="C27" s="135"/>
      <c r="D27" s="152"/>
      <c r="E27" s="152"/>
      <c r="F27" s="152"/>
      <c r="G27" s="152"/>
      <c r="W27" s="173" t="e">
        <f>SUM(W10:W26)</f>
        <v>#VALUE!</v>
      </c>
      <c r="X27" s="173" t="e">
        <f>SUM(X10:X26)</f>
        <v>#VALUE!</v>
      </c>
      <c r="Z27" s="167"/>
      <c r="AA27" s="167"/>
    </row>
    <row r="28" spans="1:40" s="134" customFormat="1" ht="12.75" customHeight="1" x14ac:dyDescent="0.25">
      <c r="A28" s="150"/>
      <c r="B28" s="137"/>
      <c r="C28" s="135"/>
      <c r="D28" s="152"/>
      <c r="E28" s="152"/>
      <c r="F28" s="152"/>
      <c r="G28" s="152"/>
      <c r="J28" s="150">
        <f>SUM(J10:J26)</f>
        <v>0</v>
      </c>
      <c r="K28" s="185">
        <f>SUM(K10:K26)</f>
        <v>0</v>
      </c>
      <c r="S28" s="118" t="s">
        <v>343</v>
      </c>
      <c r="T28" s="129">
        <f>SUMIF(J28,3-W31,W27)</f>
        <v>0</v>
      </c>
    </row>
    <row r="29" spans="1:40" x14ac:dyDescent="0.25">
      <c r="C29" s="135"/>
      <c r="D29" s="152"/>
      <c r="E29" s="152"/>
      <c r="F29" s="152"/>
      <c r="G29" s="152"/>
      <c r="S29" s="118" t="s">
        <v>344</v>
      </c>
      <c r="T29" s="129">
        <f>SUMIF(K28,17-W32,X27)</f>
        <v>0</v>
      </c>
      <c r="Y29" s="128"/>
    </row>
    <row r="30" spans="1:40" x14ac:dyDescent="0.25">
      <c r="C30" s="135"/>
      <c r="D30" s="152"/>
      <c r="E30" s="152"/>
      <c r="F30" s="152"/>
      <c r="G30" s="152"/>
      <c r="Y30" s="128"/>
    </row>
    <row r="31" spans="1:40" x14ac:dyDescent="0.25">
      <c r="C31" s="135"/>
      <c r="D31" s="152"/>
      <c r="E31" s="152"/>
      <c r="F31" s="152"/>
      <c r="G31" s="152"/>
      <c r="T31"/>
      <c r="U31"/>
      <c r="V31" s="131" t="s">
        <v>351</v>
      </c>
      <c r="W31" s="131">
        <f>SUM(R10,R11,R19)</f>
        <v>0</v>
      </c>
      <c r="X31"/>
      <c r="Y31"/>
      <c r="Z31"/>
      <c r="AA31"/>
      <c r="AB31"/>
      <c r="AC31"/>
      <c r="AD31"/>
    </row>
    <row r="32" spans="1:40" ht="13.5" customHeight="1" x14ac:dyDescent="0.25">
      <c r="C32" s="135"/>
      <c r="D32" s="152"/>
      <c r="E32" s="152"/>
      <c r="F32" s="152"/>
      <c r="G32" s="152"/>
      <c r="T32"/>
      <c r="U32"/>
      <c r="V32" s="131" t="s">
        <v>352</v>
      </c>
      <c r="W32" s="131">
        <f>SUM(R10:R26)</f>
        <v>0</v>
      </c>
      <c r="X32"/>
      <c r="Y32"/>
      <c r="Z32"/>
      <c r="AA32"/>
      <c r="AB32"/>
      <c r="AC32"/>
      <c r="AD32"/>
    </row>
    <row r="33" spans="3:33" x14ac:dyDescent="0.25">
      <c r="C33" s="135"/>
      <c r="D33" s="152"/>
      <c r="E33" s="152"/>
      <c r="F33" s="152"/>
      <c r="G33" s="152"/>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36"/>
      <c r="AC40" s="136"/>
      <c r="AD40" s="136"/>
    </row>
    <row r="42" spans="3:33" ht="15" customHeight="1" x14ac:dyDescent="0.25">
      <c r="AB42" s="132"/>
      <c r="AC42" s="132"/>
      <c r="AD42" s="132"/>
      <c r="AE42" s="132"/>
      <c r="AF42" s="132"/>
      <c r="AG42" s="132"/>
    </row>
  </sheetData>
  <sheetProtection formatCells="0" formatColumns="0" formatRows="0" insertColumns="0" insertRows="0" insertHyperlinks="0" deleteColumns="0" deleteRows="0" sort="0" autoFilter="0" pivotTables="0"/>
  <mergeCells count="44">
    <mergeCell ref="Z15:AA15"/>
    <mergeCell ref="J7:R7"/>
    <mergeCell ref="E7:E8"/>
    <mergeCell ref="G7:G8"/>
    <mergeCell ref="C1:V1"/>
    <mergeCell ref="C2:T2"/>
    <mergeCell ref="C3:V3"/>
    <mergeCell ref="J5:AB5"/>
    <mergeCell ref="Z22:AA22"/>
    <mergeCell ref="Z23:AA23"/>
    <mergeCell ref="Z24:AA24"/>
    <mergeCell ref="Z25:AA25"/>
    <mergeCell ref="Z26:AA26"/>
    <mergeCell ref="Z16:AA16"/>
    <mergeCell ref="Z17:AA17"/>
    <mergeCell ref="Z18:AA18"/>
    <mergeCell ref="Z19:AA19"/>
    <mergeCell ref="Z20:AA20"/>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AH16:AN16"/>
    <mergeCell ref="AH17:AN17"/>
    <mergeCell ref="AH18:AN18"/>
    <mergeCell ref="AH25:AN25"/>
    <mergeCell ref="AH19:AN19"/>
    <mergeCell ref="AH20:AN20"/>
    <mergeCell ref="AH21:AN21"/>
    <mergeCell ref="AH22:AN22"/>
    <mergeCell ref="AH23:AN23"/>
    <mergeCell ref="AH24:AN24"/>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85" zoomScaleNormal="85" workbookViewId="0">
      <pane ySplit="8" topLeftCell="A56" activePane="bottomLeft" state="frozen"/>
      <selection pane="bottomLeft" activeCell="N52" sqref="N52"/>
    </sheetView>
  </sheetViews>
  <sheetFormatPr defaultRowHeight="15" outlineLevelCol="1" x14ac:dyDescent="0.25"/>
  <cols>
    <col min="1" max="1" width="1.7109375" style="150" customWidth="1"/>
    <col min="2" max="2" width="5" style="150" customWidth="1"/>
    <col min="3" max="3" width="65.85546875" style="150" customWidth="1"/>
    <col min="4" max="4" width="2.5703125" style="150" customWidth="1" outlineLevel="1"/>
    <col min="5" max="5" width="5.7109375" style="150" customWidth="1" outlineLevel="1"/>
    <col min="6" max="6" width="2.5703125" style="150" customWidth="1" outlineLevel="1"/>
    <col min="7" max="7" width="6.140625" style="150" customWidth="1" outlineLevel="1"/>
    <col min="8" max="8" width="2.5703125" style="150" customWidth="1"/>
    <col min="9" max="9" width="5.28515625" style="150" hidden="1" customWidth="1"/>
    <col min="10"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7.28515625" style="150" customWidth="1"/>
    <col min="20" max="20" width="13.28515625" style="150" customWidth="1"/>
    <col min="21" max="21" width="8.28515625" style="150" hidden="1" customWidth="1"/>
    <col min="22" max="22" width="6.7109375" style="150" hidden="1" customWidth="1"/>
    <col min="23" max="23" width="10.42578125" style="150" hidden="1" customWidth="1"/>
    <col min="24" max="24" width="9" style="150" hidden="1" customWidth="1"/>
    <col min="25" max="25" width="7.140625" style="150" customWidth="1"/>
    <col min="26" max="26" width="13.7109375" style="150" customWidth="1"/>
    <col min="27" max="27" width="19.28515625" style="150" customWidth="1"/>
    <col min="28" max="28" width="15.140625" style="150" customWidth="1"/>
    <col min="29" max="29" width="9.140625" style="150"/>
    <col min="30" max="30" width="51.7109375" style="150" customWidth="1"/>
    <col min="31" max="16384" width="9.140625" style="150"/>
  </cols>
  <sheetData>
    <row r="1" spans="1:40" ht="30" customHeight="1" x14ac:dyDescent="0.25">
      <c r="A1" s="334"/>
      <c r="B1" s="174"/>
      <c r="C1" s="360" t="s">
        <v>353</v>
      </c>
      <c r="D1" s="360"/>
      <c r="E1" s="360"/>
      <c r="F1" s="360"/>
      <c r="G1" s="360"/>
      <c r="H1" s="360"/>
      <c r="I1" s="360"/>
      <c r="J1" s="360"/>
      <c r="K1" s="360"/>
      <c r="L1" s="360"/>
      <c r="M1" s="360"/>
      <c r="N1" s="360"/>
      <c r="O1" s="360"/>
      <c r="P1" s="360"/>
      <c r="Q1" s="360"/>
      <c r="R1" s="360"/>
      <c r="S1" s="360"/>
      <c r="T1" s="360"/>
      <c r="U1" s="360"/>
      <c r="V1" s="360"/>
      <c r="W1" s="360"/>
      <c r="X1" s="174"/>
      <c r="Y1" s="174"/>
    </row>
    <row r="2" spans="1:40" x14ac:dyDescent="0.25">
      <c r="B2" s="175"/>
      <c r="C2" s="372" t="s">
        <v>1631</v>
      </c>
      <c r="D2" s="372"/>
      <c r="E2" s="372"/>
      <c r="F2" s="372"/>
      <c r="G2" s="372"/>
      <c r="H2" s="372"/>
      <c r="I2" s="372"/>
      <c r="J2" s="372"/>
      <c r="K2" s="372"/>
      <c r="L2" s="372"/>
      <c r="M2" s="372"/>
      <c r="N2" s="372"/>
      <c r="O2" s="372"/>
      <c r="P2" s="372"/>
      <c r="Q2" s="372"/>
      <c r="R2" s="372"/>
      <c r="S2" s="372"/>
      <c r="T2" s="372"/>
      <c r="U2" s="372"/>
      <c r="V2" s="372"/>
      <c r="W2" s="175"/>
      <c r="X2" s="175"/>
      <c r="Y2" s="175"/>
    </row>
    <row r="3" spans="1:40" x14ac:dyDescent="0.25">
      <c r="B3" s="175"/>
      <c r="C3" s="372" t="s">
        <v>1632</v>
      </c>
      <c r="D3" s="372"/>
      <c r="E3" s="372"/>
      <c r="F3" s="372"/>
      <c r="G3" s="372"/>
      <c r="H3" s="372"/>
      <c r="I3" s="372"/>
      <c r="J3" s="372"/>
      <c r="K3" s="372"/>
      <c r="L3" s="372"/>
      <c r="M3" s="372"/>
      <c r="N3" s="372"/>
      <c r="O3" s="372"/>
      <c r="P3" s="372"/>
      <c r="Q3" s="372"/>
      <c r="R3" s="372"/>
      <c r="S3" s="372"/>
      <c r="T3" s="372"/>
      <c r="U3" s="372"/>
      <c r="V3" s="372"/>
      <c r="W3" s="175"/>
      <c r="X3" s="175"/>
      <c r="Y3" s="175"/>
    </row>
    <row r="4" spans="1:40" x14ac:dyDescent="0.25">
      <c r="B4" s="175"/>
      <c r="C4" s="149"/>
      <c r="D4" s="149"/>
      <c r="E4" s="149"/>
      <c r="F4" s="149"/>
      <c r="G4" s="149"/>
      <c r="H4" s="149"/>
      <c r="I4" s="149"/>
      <c r="J4" s="149"/>
      <c r="K4" s="149"/>
      <c r="L4" s="149"/>
      <c r="M4" s="149"/>
      <c r="N4" s="149"/>
      <c r="O4" s="149"/>
      <c r="P4" s="149"/>
      <c r="Q4" s="149"/>
      <c r="R4" s="149"/>
      <c r="S4" s="149"/>
      <c r="T4" s="149"/>
      <c r="U4" s="149"/>
      <c r="V4" s="149"/>
      <c r="W4" s="149"/>
      <c r="X4" s="149"/>
      <c r="Y4" s="149"/>
    </row>
    <row r="5" spans="1:40" s="153" customFormat="1" ht="14.25" customHeight="1" x14ac:dyDescent="0.25">
      <c r="B5" s="176"/>
      <c r="C5" s="291"/>
      <c r="D5" s="291"/>
      <c r="E5" s="291"/>
      <c r="F5" s="291"/>
      <c r="G5" s="291"/>
      <c r="H5" s="291"/>
      <c r="I5" s="291"/>
      <c r="J5" s="291"/>
      <c r="K5" s="291"/>
      <c r="L5" s="371"/>
      <c r="M5" s="371"/>
      <c r="N5" s="371"/>
      <c r="O5" s="371"/>
      <c r="P5" s="371"/>
      <c r="Q5" s="371"/>
      <c r="R5" s="371"/>
      <c r="S5" s="371"/>
      <c r="T5" s="371"/>
      <c r="U5" s="371"/>
      <c r="V5" s="371"/>
      <c r="W5" s="371"/>
      <c r="X5" s="371"/>
      <c r="Y5" s="371"/>
      <c r="Z5" s="371"/>
      <c r="AA5" s="371"/>
      <c r="AB5" s="371"/>
      <c r="AC5" s="371"/>
      <c r="AD5" s="371"/>
    </row>
    <row r="6" spans="1:40" s="153" customFormat="1" x14ac:dyDescent="0.25">
      <c r="B6" s="154"/>
      <c r="C6" s="154"/>
      <c r="D6" s="154"/>
      <c r="E6" s="176"/>
      <c r="F6" s="176"/>
      <c r="G6" s="176"/>
      <c r="H6" s="176"/>
      <c r="I6" s="154"/>
      <c r="J6" s="176"/>
      <c r="K6" s="154"/>
      <c r="L6" s="337"/>
      <c r="M6" s="154"/>
      <c r="N6" s="154"/>
      <c r="O6" s="154"/>
      <c r="P6" s="154"/>
      <c r="Q6" s="154"/>
      <c r="R6" s="154"/>
      <c r="S6" s="154"/>
      <c r="T6" s="154"/>
      <c r="U6" s="154"/>
      <c r="V6" s="154"/>
      <c r="W6" s="154"/>
      <c r="X6" s="154"/>
      <c r="Y6" s="154"/>
    </row>
    <row r="7" spans="1:40" s="153" customFormat="1" ht="37.5" customHeight="1" x14ac:dyDescent="0.25">
      <c r="B7" s="168"/>
      <c r="C7" s="367" t="s">
        <v>354</v>
      </c>
      <c r="D7" s="327"/>
      <c r="E7" s="366" t="s">
        <v>355</v>
      </c>
      <c r="F7" s="328"/>
      <c r="G7" s="366" t="s">
        <v>356</v>
      </c>
      <c r="H7" s="155"/>
      <c r="I7" s="156"/>
      <c r="J7" s="369" t="s">
        <v>1695</v>
      </c>
      <c r="K7" s="373"/>
      <c r="L7" s="373"/>
      <c r="M7" s="373"/>
      <c r="N7" s="373"/>
      <c r="O7" s="373"/>
      <c r="P7" s="373"/>
      <c r="Q7" s="373"/>
      <c r="R7" s="373"/>
      <c r="S7" s="156"/>
      <c r="T7" s="368" t="s">
        <v>357</v>
      </c>
      <c r="U7" s="368"/>
      <c r="V7" s="368"/>
      <c r="W7" s="157"/>
      <c r="X7" s="157"/>
      <c r="Y7" s="157"/>
      <c r="Z7" s="157"/>
      <c r="AH7" s="367" t="s">
        <v>358</v>
      </c>
      <c r="AI7" s="367"/>
      <c r="AJ7" s="367"/>
      <c r="AK7" s="367"/>
      <c r="AL7" s="367"/>
      <c r="AM7" s="367"/>
      <c r="AN7" s="367"/>
    </row>
    <row r="8" spans="1:40" s="153" customFormat="1" ht="80.25" customHeight="1" x14ac:dyDescent="0.25">
      <c r="B8" s="168"/>
      <c r="C8" s="367"/>
      <c r="D8" s="327"/>
      <c r="E8" s="366"/>
      <c r="F8" s="329"/>
      <c r="G8" s="366"/>
      <c r="H8" s="155"/>
      <c r="J8" s="159" t="s">
        <v>511</v>
      </c>
      <c r="K8" s="159" t="s">
        <v>512</v>
      </c>
      <c r="L8" s="181">
        <v>0</v>
      </c>
      <c r="M8" s="181">
        <v>0.2</v>
      </c>
      <c r="N8" s="181">
        <v>0.4</v>
      </c>
      <c r="O8" s="181">
        <v>0.6</v>
      </c>
      <c r="P8" s="181">
        <v>0.8</v>
      </c>
      <c r="Q8" s="181">
        <v>1</v>
      </c>
      <c r="R8" s="182" t="s">
        <v>359</v>
      </c>
      <c r="T8" s="161"/>
      <c r="U8" s="161" t="s">
        <v>513</v>
      </c>
      <c r="V8" s="160" t="s">
        <v>514</v>
      </c>
      <c r="W8" s="158"/>
      <c r="Y8" s="158"/>
      <c r="AH8" s="367"/>
      <c r="AI8" s="367"/>
      <c r="AJ8" s="367"/>
      <c r="AK8" s="367"/>
      <c r="AL8" s="367"/>
      <c r="AM8" s="367"/>
      <c r="AN8" s="367"/>
    </row>
    <row r="9" spans="1:40" ht="42" customHeight="1" x14ac:dyDescent="0.25">
      <c r="B9" s="290"/>
      <c r="D9" s="126"/>
      <c r="E9" s="126"/>
      <c r="F9" s="126"/>
      <c r="G9" s="126"/>
      <c r="H9" s="126"/>
      <c r="K9" s="32"/>
      <c r="L9" s="32"/>
      <c r="M9" s="32"/>
      <c r="N9" s="32"/>
      <c r="O9" s="32"/>
      <c r="P9" s="33"/>
      <c r="Q9" s="116"/>
      <c r="R9" s="117"/>
      <c r="T9" s="34"/>
      <c r="U9" s="34"/>
      <c r="V9" s="33"/>
      <c r="W9" s="150" t="s">
        <v>515</v>
      </c>
      <c r="X9" s="150" t="s">
        <v>516</v>
      </c>
      <c r="Z9" s="118" t="s">
        <v>360</v>
      </c>
    </row>
    <row r="10" spans="1:40" ht="49.5" customHeight="1" x14ac:dyDescent="0.25">
      <c r="B10" s="290">
        <v>1</v>
      </c>
      <c r="C10" s="141" t="s">
        <v>361</v>
      </c>
      <c r="D10" s="126"/>
      <c r="E10" s="272" t="s">
        <v>362</v>
      </c>
      <c r="F10" s="272"/>
      <c r="G10" s="272"/>
      <c r="H10" s="126"/>
      <c r="I10" s="152">
        <f>SUM(K10:K60)</f>
        <v>0</v>
      </c>
      <c r="J10" s="124">
        <f>SUM(L10:Q10)</f>
        <v>0</v>
      </c>
      <c r="K10" s="124">
        <f t="shared" ref="K10" si="0">SUM(L10:Q10)</f>
        <v>0</v>
      </c>
      <c r="L10" s="122"/>
      <c r="M10" s="122"/>
      <c r="N10" s="122"/>
      <c r="O10" s="122"/>
      <c r="P10" s="123"/>
      <c r="Q10" s="122"/>
      <c r="R10" s="123"/>
      <c r="T10" s="125" t="str">
        <f>IF(SUM(L10:Q10)=1,((L10*0)+(M10*20)+(N10*40)+(O10*60)+(P10*80)+(Q10*100)),"")</f>
        <v/>
      </c>
      <c r="U10" s="147" t="e">
        <f>1/$J$62</f>
        <v>#DIV/0!</v>
      </c>
      <c r="V10" s="127" t="e">
        <f t="shared" ref="V10" si="1">1/$K$62</f>
        <v>#DIV/0!</v>
      </c>
      <c r="W10" s="139" t="e">
        <f>IF(R10=1,0,T10*U10)</f>
        <v>#VALUE!</v>
      </c>
      <c r="X10" s="35" t="e">
        <f t="shared" ref="X10" si="2">IF(R10=1,0,T10*V10)</f>
        <v>#VALUE!</v>
      </c>
      <c r="Z10" s="365"/>
      <c r="AA10" s="365"/>
    </row>
    <row r="11" spans="1:40" ht="50.25" customHeight="1" x14ac:dyDescent="0.25">
      <c r="B11" s="290" t="s">
        <v>363</v>
      </c>
      <c r="C11" s="145" t="s">
        <v>364</v>
      </c>
      <c r="D11" s="126"/>
      <c r="E11" s="272" t="s">
        <v>365</v>
      </c>
      <c r="F11" s="272"/>
      <c r="G11" s="272"/>
      <c r="H11" s="126"/>
      <c r="I11" s="152"/>
      <c r="J11" s="152"/>
      <c r="K11" s="124">
        <f t="shared" ref="K11" si="3">SUM(L11:Q11)</f>
        <v>0</v>
      </c>
      <c r="L11" s="122"/>
      <c r="M11" s="122"/>
      <c r="N11" s="122"/>
      <c r="O11" s="122"/>
      <c r="P11" s="123"/>
      <c r="Q11" s="122"/>
      <c r="R11" s="123"/>
      <c r="T11" s="125" t="str">
        <f t="shared" ref="T11" si="4">IF(SUM(L11:Q11)=1,((L11*0)+(M11*20)+(N11*40)+(O11*60)+(P11*80)+(Q11*100)),"")</f>
        <v/>
      </c>
      <c r="U11" s="147"/>
      <c r="V11" s="127" t="e">
        <f t="shared" ref="V11" si="5">1/$K$62</f>
        <v>#DIV/0!</v>
      </c>
      <c r="W11" s="139"/>
      <c r="X11" s="35" t="e">
        <f t="shared" ref="X11" si="6">IF(R11=1,0,T11*V11)</f>
        <v>#VALUE!</v>
      </c>
      <c r="Z11" s="365"/>
      <c r="AA11" s="365"/>
      <c r="AH11" s="364" t="s">
        <v>1633</v>
      </c>
      <c r="AI11" s="364"/>
      <c r="AJ11" s="364"/>
      <c r="AK11" s="364"/>
      <c r="AL11" s="364"/>
      <c r="AM11" s="364"/>
      <c r="AN11" s="364"/>
    </row>
    <row r="12" spans="1:40" ht="49.5" customHeight="1" x14ac:dyDescent="0.25">
      <c r="B12" s="290">
        <v>2</v>
      </c>
      <c r="C12" s="141" t="s">
        <v>366</v>
      </c>
      <c r="D12" s="178"/>
      <c r="E12" s="266" t="s">
        <v>367</v>
      </c>
      <c r="F12" s="268"/>
      <c r="G12" s="267" t="s">
        <v>368</v>
      </c>
      <c r="H12" s="115"/>
      <c r="I12" s="152"/>
      <c r="J12" s="124">
        <f>SUM(L12:Q12)</f>
        <v>0</v>
      </c>
      <c r="K12" s="124">
        <f t="shared" ref="K12:K50" si="7">SUM(L12:Q12)</f>
        <v>0</v>
      </c>
      <c r="L12" s="122"/>
      <c r="M12" s="122"/>
      <c r="N12" s="122"/>
      <c r="O12" s="122"/>
      <c r="P12" s="123"/>
      <c r="Q12" s="122"/>
      <c r="R12" s="123"/>
      <c r="T12" s="125" t="str">
        <f t="shared" ref="T12" si="8">IF(SUM(L12:Q12)=1,((L12*0)+(M12*20)+(N12*40)+(O12*60)+(P12*80)+(Q12*100)),"")</f>
        <v/>
      </c>
      <c r="U12" s="147" t="e">
        <f>1/$J$62</f>
        <v>#DIV/0!</v>
      </c>
      <c r="V12" s="127" t="e">
        <f t="shared" ref="V12:V41" si="9">1/$K$62</f>
        <v>#DIV/0!</v>
      </c>
      <c r="W12" s="188" t="e">
        <f>IF(R12=1,0,T12*U12)</f>
        <v>#VALUE!</v>
      </c>
      <c r="X12" s="35" t="e">
        <f t="shared" ref="X12:X50" si="10">IF(R12=1,0,T12*V12)</f>
        <v>#VALUE!</v>
      </c>
      <c r="Z12" s="365"/>
      <c r="AA12" s="365"/>
      <c r="AH12" s="361" t="s">
        <v>1634</v>
      </c>
      <c r="AI12" s="361"/>
      <c r="AJ12" s="361"/>
      <c r="AK12" s="361"/>
      <c r="AL12" s="361"/>
      <c r="AM12" s="361"/>
      <c r="AN12" s="361"/>
    </row>
    <row r="13" spans="1:40" ht="51" customHeight="1" x14ac:dyDescent="0.25">
      <c r="B13" s="290" t="s">
        <v>369</v>
      </c>
      <c r="C13" s="145" t="s">
        <v>370</v>
      </c>
      <c r="D13" s="178"/>
      <c r="E13" s="266" t="s">
        <v>371</v>
      </c>
      <c r="F13" s="268"/>
      <c r="G13" s="268"/>
      <c r="H13" s="115"/>
      <c r="I13" s="152"/>
      <c r="J13" s="152"/>
      <c r="K13" s="124">
        <f t="shared" si="7"/>
        <v>0</v>
      </c>
      <c r="L13" s="122"/>
      <c r="M13" s="122"/>
      <c r="N13" s="122"/>
      <c r="O13" s="122"/>
      <c r="P13" s="123"/>
      <c r="Q13" s="122"/>
      <c r="R13" s="123"/>
      <c r="T13" s="125" t="str">
        <f t="shared" ref="T13:T50" si="11">IF(SUM(L13:Q13)=1,((L13*0)+(M13*20)+(N13*40)+(O13*60)+(P13*80)+(Q13*100)),"")</f>
        <v/>
      </c>
      <c r="U13" s="147"/>
      <c r="V13" s="127" t="e">
        <f t="shared" si="9"/>
        <v>#DIV/0!</v>
      </c>
      <c r="W13" s="139"/>
      <c r="X13" s="35" t="e">
        <f t="shared" si="10"/>
        <v>#VALUE!</v>
      </c>
      <c r="Z13" s="365"/>
      <c r="AA13" s="365"/>
      <c r="AH13" s="364" t="s">
        <v>1635</v>
      </c>
      <c r="AI13" s="364"/>
      <c r="AJ13" s="364"/>
      <c r="AK13" s="364"/>
      <c r="AL13" s="364"/>
      <c r="AM13" s="364"/>
      <c r="AN13" s="364"/>
    </row>
    <row r="14" spans="1:40" ht="55.5" customHeight="1" x14ac:dyDescent="0.25">
      <c r="B14" s="290">
        <v>3</v>
      </c>
      <c r="C14" s="141" t="s">
        <v>372</v>
      </c>
      <c r="D14" s="178"/>
      <c r="E14" s="268" t="s">
        <v>373</v>
      </c>
      <c r="F14" s="268"/>
      <c r="G14" s="267" t="s">
        <v>374</v>
      </c>
      <c r="H14" s="115"/>
      <c r="I14" s="152"/>
      <c r="J14" s="124">
        <f>SUM(L14:Q14)</f>
        <v>0</v>
      </c>
      <c r="K14" s="124">
        <f t="shared" si="7"/>
        <v>0</v>
      </c>
      <c r="L14" s="122"/>
      <c r="M14" s="122"/>
      <c r="N14" s="122"/>
      <c r="O14" s="122"/>
      <c r="P14" s="123"/>
      <c r="Q14" s="122"/>
      <c r="R14" s="123"/>
      <c r="T14" s="125" t="str">
        <f t="shared" si="11"/>
        <v/>
      </c>
      <c r="U14" s="147" t="e">
        <f>1/$J$62</f>
        <v>#DIV/0!</v>
      </c>
      <c r="V14" s="127" t="e">
        <f t="shared" si="9"/>
        <v>#DIV/0!</v>
      </c>
      <c r="W14" s="188" t="e">
        <f>IF(R14=1,0,T14*U14)</f>
        <v>#VALUE!</v>
      </c>
      <c r="X14" s="35" t="e">
        <f t="shared" si="10"/>
        <v>#VALUE!</v>
      </c>
      <c r="Z14" s="365"/>
      <c r="AA14" s="365"/>
      <c r="AH14" s="364" t="s">
        <v>1636</v>
      </c>
      <c r="AI14" s="364"/>
      <c r="AJ14" s="364"/>
      <c r="AK14" s="364"/>
      <c r="AL14" s="364"/>
      <c r="AM14" s="364"/>
      <c r="AN14" s="364"/>
    </row>
    <row r="15" spans="1:40" ht="51.75" customHeight="1" x14ac:dyDescent="0.25">
      <c r="B15" s="290" t="s">
        <v>375</v>
      </c>
      <c r="C15" s="146" t="s">
        <v>376</v>
      </c>
      <c r="D15" s="179"/>
      <c r="E15" s="266" t="s">
        <v>377</v>
      </c>
      <c r="F15" s="268"/>
      <c r="G15" s="268"/>
      <c r="H15" s="120"/>
      <c r="I15" s="152"/>
      <c r="J15" s="152"/>
      <c r="K15" s="124">
        <f t="shared" si="7"/>
        <v>0</v>
      </c>
      <c r="L15" s="122"/>
      <c r="M15" s="122"/>
      <c r="N15" s="122"/>
      <c r="O15" s="122"/>
      <c r="P15" s="123"/>
      <c r="Q15" s="122"/>
      <c r="R15" s="123"/>
      <c r="T15" s="125" t="str">
        <f t="shared" si="11"/>
        <v/>
      </c>
      <c r="U15" s="147"/>
      <c r="V15" s="127" t="e">
        <f t="shared" si="9"/>
        <v>#DIV/0!</v>
      </c>
      <c r="W15" s="139"/>
      <c r="X15" s="35" t="e">
        <f t="shared" si="10"/>
        <v>#VALUE!</v>
      </c>
      <c r="Z15" s="365"/>
      <c r="AA15" s="365"/>
      <c r="AH15" s="364" t="s">
        <v>1637</v>
      </c>
      <c r="AI15" s="364"/>
      <c r="AJ15" s="364"/>
      <c r="AK15" s="364"/>
      <c r="AL15" s="364"/>
      <c r="AM15" s="364"/>
      <c r="AN15" s="364"/>
    </row>
    <row r="16" spans="1:40" ht="60" customHeight="1" x14ac:dyDescent="0.25">
      <c r="B16" s="290">
        <v>4</v>
      </c>
      <c r="C16" s="141" t="s">
        <v>378</v>
      </c>
      <c r="D16" s="119"/>
      <c r="E16" s="272" t="s">
        <v>379</v>
      </c>
      <c r="F16" s="268"/>
      <c r="G16" s="267" t="s">
        <v>380</v>
      </c>
      <c r="H16" s="119"/>
      <c r="I16" s="152"/>
      <c r="J16" s="124">
        <f>SUM(L16:Q16)</f>
        <v>0</v>
      </c>
      <c r="K16" s="124">
        <f t="shared" si="7"/>
        <v>0</v>
      </c>
      <c r="L16" s="122"/>
      <c r="M16" s="122"/>
      <c r="N16" s="122"/>
      <c r="O16" s="122"/>
      <c r="P16" s="123"/>
      <c r="Q16" s="122"/>
      <c r="R16" s="123"/>
      <c r="T16" s="125" t="str">
        <f t="shared" si="11"/>
        <v/>
      </c>
      <c r="U16" s="147" t="e">
        <f>1/$J$62</f>
        <v>#DIV/0!</v>
      </c>
      <c r="V16" s="127" t="e">
        <f t="shared" si="9"/>
        <v>#DIV/0!</v>
      </c>
      <c r="W16" s="139" t="e">
        <f>IF(R16=1,0,T16*U16)</f>
        <v>#VALUE!</v>
      </c>
      <c r="X16" s="35" t="e">
        <f t="shared" si="10"/>
        <v>#VALUE!</v>
      </c>
      <c r="Z16" s="365"/>
      <c r="AA16" s="365"/>
      <c r="AH16" s="364" t="s">
        <v>1638</v>
      </c>
      <c r="AI16" s="364"/>
      <c r="AJ16" s="364"/>
      <c r="AK16" s="364"/>
      <c r="AL16" s="364"/>
      <c r="AM16" s="364"/>
      <c r="AN16" s="364"/>
    </row>
    <row r="17" spans="2:40" ht="54" customHeight="1" x14ac:dyDescent="0.25">
      <c r="B17" s="290">
        <v>5</v>
      </c>
      <c r="C17" s="141" t="s">
        <v>381</v>
      </c>
      <c r="D17" s="126"/>
      <c r="E17" s="272" t="s">
        <v>382</v>
      </c>
      <c r="F17" s="272"/>
      <c r="G17" s="272"/>
      <c r="H17" s="126"/>
      <c r="I17" s="152"/>
      <c r="J17" s="124">
        <f>SUM(L17:Q17)</f>
        <v>0</v>
      </c>
      <c r="K17" s="124">
        <f t="shared" si="7"/>
        <v>0</v>
      </c>
      <c r="L17" s="122"/>
      <c r="M17" s="122"/>
      <c r="N17" s="122"/>
      <c r="O17" s="122"/>
      <c r="P17" s="123"/>
      <c r="Q17" s="122"/>
      <c r="R17" s="123"/>
      <c r="T17" s="125" t="str">
        <f t="shared" si="11"/>
        <v/>
      </c>
      <c r="U17" s="147" t="e">
        <f>1/$J$62</f>
        <v>#DIV/0!</v>
      </c>
      <c r="V17" s="127" t="e">
        <f t="shared" si="9"/>
        <v>#DIV/0!</v>
      </c>
      <c r="W17" s="139" t="e">
        <f>IF(R17=1,0,T17*U17)</f>
        <v>#VALUE!</v>
      </c>
      <c r="X17" s="35" t="e">
        <f t="shared" si="10"/>
        <v>#VALUE!</v>
      </c>
      <c r="Z17" s="365"/>
      <c r="AA17" s="365"/>
      <c r="AH17" s="364" t="s">
        <v>1639</v>
      </c>
      <c r="AI17" s="364"/>
      <c r="AJ17" s="364"/>
      <c r="AK17" s="364"/>
      <c r="AL17" s="364"/>
      <c r="AM17" s="364"/>
      <c r="AN17" s="364"/>
    </row>
    <row r="18" spans="2:40" ht="59.25" customHeight="1" x14ac:dyDescent="0.25">
      <c r="B18" s="290" t="s">
        <v>383</v>
      </c>
      <c r="C18" s="142" t="s">
        <v>384</v>
      </c>
      <c r="D18" s="115"/>
      <c r="E18" s="272" t="s">
        <v>385</v>
      </c>
      <c r="F18" s="273"/>
      <c r="G18" s="275"/>
      <c r="H18" s="115"/>
      <c r="I18" s="152"/>
      <c r="J18" s="152"/>
      <c r="K18" s="124">
        <f t="shared" si="7"/>
        <v>0</v>
      </c>
      <c r="L18" s="122"/>
      <c r="M18" s="122"/>
      <c r="N18" s="122"/>
      <c r="O18" s="122"/>
      <c r="P18" s="123"/>
      <c r="Q18" s="122"/>
      <c r="R18" s="123"/>
      <c r="T18" s="125" t="str">
        <f t="shared" si="11"/>
        <v/>
      </c>
      <c r="U18" s="147"/>
      <c r="V18" s="127" t="e">
        <f t="shared" si="9"/>
        <v>#DIV/0!</v>
      </c>
      <c r="W18" s="139"/>
      <c r="X18" s="35" t="e">
        <f t="shared" si="10"/>
        <v>#VALUE!</v>
      </c>
      <c r="Z18" s="365"/>
      <c r="AA18" s="365"/>
      <c r="AH18" s="364" t="s">
        <v>1640</v>
      </c>
      <c r="AI18" s="364"/>
      <c r="AJ18" s="364"/>
      <c r="AK18" s="364"/>
      <c r="AL18" s="364"/>
      <c r="AM18" s="364"/>
      <c r="AN18" s="364"/>
    </row>
    <row r="19" spans="2:40" ht="61.5" customHeight="1" x14ac:dyDescent="0.25">
      <c r="B19" s="290" t="s">
        <v>386</v>
      </c>
      <c r="C19" s="143" t="s">
        <v>387</v>
      </c>
      <c r="D19" s="115"/>
      <c r="E19" s="272" t="s">
        <v>388</v>
      </c>
      <c r="F19" s="273"/>
      <c r="G19" s="275"/>
      <c r="H19" s="115"/>
      <c r="I19" s="152"/>
      <c r="J19" s="152"/>
      <c r="K19" s="124">
        <f t="shared" si="7"/>
        <v>0</v>
      </c>
      <c r="L19" s="122"/>
      <c r="M19" s="122"/>
      <c r="N19" s="122"/>
      <c r="O19" s="122"/>
      <c r="P19" s="123"/>
      <c r="Q19" s="122"/>
      <c r="R19" s="123"/>
      <c r="T19" s="125" t="str">
        <f t="shared" si="11"/>
        <v/>
      </c>
      <c r="U19" s="147"/>
      <c r="V19" s="127" t="e">
        <f t="shared" si="9"/>
        <v>#DIV/0!</v>
      </c>
      <c r="W19" s="139"/>
      <c r="X19" s="35" t="e">
        <f t="shared" si="10"/>
        <v>#VALUE!</v>
      </c>
      <c r="Z19" s="365"/>
      <c r="AA19" s="365"/>
      <c r="AH19" s="364" t="s">
        <v>1641</v>
      </c>
      <c r="AI19" s="364"/>
      <c r="AJ19" s="364"/>
      <c r="AK19" s="364"/>
      <c r="AL19" s="364"/>
      <c r="AM19" s="364"/>
      <c r="AN19" s="364"/>
    </row>
    <row r="20" spans="2:40" ht="54" customHeight="1" x14ac:dyDescent="0.25">
      <c r="B20" s="290" t="s">
        <v>389</v>
      </c>
      <c r="C20" s="143" t="s">
        <v>390</v>
      </c>
      <c r="D20" s="115"/>
      <c r="E20" s="272" t="s">
        <v>391</v>
      </c>
      <c r="F20" s="273"/>
      <c r="G20" s="267" t="s">
        <v>392</v>
      </c>
      <c r="H20" s="115"/>
      <c r="I20" s="152"/>
      <c r="J20" s="152"/>
      <c r="K20" s="124">
        <f t="shared" si="7"/>
        <v>0</v>
      </c>
      <c r="L20" s="122"/>
      <c r="M20" s="122"/>
      <c r="N20" s="122"/>
      <c r="O20" s="122"/>
      <c r="P20" s="123"/>
      <c r="Q20" s="122"/>
      <c r="R20" s="123"/>
      <c r="T20" s="125" t="str">
        <f t="shared" si="11"/>
        <v/>
      </c>
      <c r="U20" s="147"/>
      <c r="V20" s="127" t="e">
        <f t="shared" si="9"/>
        <v>#DIV/0!</v>
      </c>
      <c r="W20" s="139"/>
      <c r="X20" s="35" t="e">
        <f t="shared" si="10"/>
        <v>#VALUE!</v>
      </c>
      <c r="Z20" s="365"/>
      <c r="AA20" s="365"/>
      <c r="AH20" s="364" t="s">
        <v>1642</v>
      </c>
      <c r="AI20" s="364"/>
      <c r="AJ20" s="364"/>
      <c r="AK20" s="364"/>
      <c r="AL20" s="364"/>
      <c r="AM20" s="364"/>
      <c r="AN20" s="364"/>
    </row>
    <row r="21" spans="2:40" ht="57.75" customHeight="1" x14ac:dyDescent="0.25">
      <c r="B21" s="290" t="s">
        <v>393</v>
      </c>
      <c r="C21" s="143" t="s">
        <v>394</v>
      </c>
      <c r="D21" s="115"/>
      <c r="E21" s="272" t="s">
        <v>395</v>
      </c>
      <c r="F21" s="273"/>
      <c r="G21" s="275"/>
      <c r="H21" s="115"/>
      <c r="I21" s="152"/>
      <c r="J21" s="152"/>
      <c r="K21" s="124">
        <f t="shared" si="7"/>
        <v>0</v>
      </c>
      <c r="L21" s="122"/>
      <c r="M21" s="122"/>
      <c r="N21" s="122"/>
      <c r="O21" s="122"/>
      <c r="P21" s="123"/>
      <c r="Q21" s="122"/>
      <c r="R21" s="123"/>
      <c r="T21" s="125" t="str">
        <f t="shared" si="11"/>
        <v/>
      </c>
      <c r="U21" s="147"/>
      <c r="V21" s="127" t="e">
        <f t="shared" si="9"/>
        <v>#DIV/0!</v>
      </c>
      <c r="W21" s="139"/>
      <c r="X21" s="35" t="e">
        <f t="shared" si="10"/>
        <v>#VALUE!</v>
      </c>
      <c r="Z21" s="365"/>
      <c r="AA21" s="365"/>
      <c r="AH21" s="364" t="s">
        <v>1643</v>
      </c>
      <c r="AI21" s="364"/>
      <c r="AJ21" s="364"/>
      <c r="AK21" s="364"/>
      <c r="AL21" s="364"/>
      <c r="AM21" s="364"/>
      <c r="AN21" s="364"/>
    </row>
    <row r="22" spans="2:40" ht="60.75" customHeight="1" x14ac:dyDescent="0.25">
      <c r="B22" s="290" t="s">
        <v>396</v>
      </c>
      <c r="C22" s="143" t="s">
        <v>397</v>
      </c>
      <c r="D22" s="115"/>
      <c r="E22" s="272" t="s">
        <v>398</v>
      </c>
      <c r="F22" s="273"/>
      <c r="G22" s="267" t="s">
        <v>399</v>
      </c>
      <c r="H22" s="115"/>
      <c r="I22" s="152"/>
      <c r="J22" s="152"/>
      <c r="K22" s="124">
        <f t="shared" si="7"/>
        <v>0</v>
      </c>
      <c r="L22" s="122"/>
      <c r="M22" s="122"/>
      <c r="N22" s="122"/>
      <c r="O22" s="122"/>
      <c r="P22" s="123"/>
      <c r="Q22" s="122"/>
      <c r="R22" s="123"/>
      <c r="T22" s="125" t="str">
        <f t="shared" si="11"/>
        <v/>
      </c>
      <c r="U22" s="147"/>
      <c r="V22" s="127" t="e">
        <f t="shared" si="9"/>
        <v>#DIV/0!</v>
      </c>
      <c r="W22" s="139"/>
      <c r="X22" s="35" t="e">
        <f t="shared" si="10"/>
        <v>#VALUE!</v>
      </c>
      <c r="Z22" s="365"/>
      <c r="AA22" s="365"/>
      <c r="AH22" s="334"/>
      <c r="AI22" s="334"/>
      <c r="AJ22" s="334"/>
      <c r="AK22" s="334"/>
      <c r="AL22" s="334"/>
      <c r="AM22" s="334"/>
      <c r="AN22" s="334"/>
    </row>
    <row r="23" spans="2:40" ht="57.75" customHeight="1" x14ac:dyDescent="0.25">
      <c r="B23" s="290" t="s">
        <v>400</v>
      </c>
      <c r="C23" s="143" t="s">
        <v>401</v>
      </c>
      <c r="D23" s="126"/>
      <c r="E23" s="272" t="s">
        <v>402</v>
      </c>
      <c r="F23" s="272"/>
      <c r="G23" s="272"/>
      <c r="H23" s="126"/>
      <c r="I23" s="152"/>
      <c r="J23" s="152"/>
      <c r="K23" s="124">
        <f t="shared" si="7"/>
        <v>0</v>
      </c>
      <c r="L23" s="122"/>
      <c r="M23" s="122"/>
      <c r="N23" s="122"/>
      <c r="O23" s="122"/>
      <c r="P23" s="123"/>
      <c r="Q23" s="122"/>
      <c r="R23" s="123"/>
      <c r="T23" s="125" t="str">
        <f t="shared" si="11"/>
        <v/>
      </c>
      <c r="U23" s="147"/>
      <c r="V23" s="127" t="e">
        <f t="shared" si="9"/>
        <v>#DIV/0!</v>
      </c>
      <c r="W23" s="139"/>
      <c r="X23" s="35" t="e">
        <f t="shared" si="10"/>
        <v>#VALUE!</v>
      </c>
      <c r="Z23" s="365"/>
      <c r="AA23" s="365"/>
      <c r="AH23" s="364" t="s">
        <v>1644</v>
      </c>
      <c r="AI23" s="364"/>
      <c r="AJ23" s="364"/>
      <c r="AK23" s="364"/>
      <c r="AL23" s="364"/>
      <c r="AM23" s="364"/>
      <c r="AN23" s="364"/>
    </row>
    <row r="24" spans="2:40" ht="62.25" customHeight="1" x14ac:dyDescent="0.25">
      <c r="B24" s="290" t="s">
        <v>403</v>
      </c>
      <c r="C24" s="144" t="s">
        <v>404</v>
      </c>
      <c r="D24" s="126"/>
      <c r="E24" s="272" t="s">
        <v>405</v>
      </c>
      <c r="F24" s="272"/>
      <c r="G24" s="267" t="s">
        <v>406</v>
      </c>
      <c r="H24" s="126"/>
      <c r="I24" s="152"/>
      <c r="J24" s="152"/>
      <c r="K24" s="124">
        <f t="shared" si="7"/>
        <v>0</v>
      </c>
      <c r="L24" s="122"/>
      <c r="M24" s="122"/>
      <c r="N24" s="122"/>
      <c r="O24" s="122"/>
      <c r="P24" s="123"/>
      <c r="Q24" s="122"/>
      <c r="R24" s="123"/>
      <c r="T24" s="125" t="str">
        <f t="shared" si="11"/>
        <v/>
      </c>
      <c r="U24" s="147"/>
      <c r="V24" s="127" t="e">
        <f t="shared" si="9"/>
        <v>#DIV/0!</v>
      </c>
      <c r="W24" s="139"/>
      <c r="X24" s="35" t="e">
        <f t="shared" si="10"/>
        <v>#VALUE!</v>
      </c>
      <c r="Z24" s="365"/>
      <c r="AA24" s="365"/>
      <c r="AH24" s="364" t="s">
        <v>1645</v>
      </c>
      <c r="AI24" s="364"/>
      <c r="AJ24" s="364"/>
      <c r="AK24" s="364"/>
      <c r="AL24" s="364"/>
      <c r="AM24" s="364"/>
      <c r="AN24" s="364"/>
    </row>
    <row r="25" spans="2:40" ht="55.5" customHeight="1" x14ac:dyDescent="0.25">
      <c r="B25" s="290">
        <v>6</v>
      </c>
      <c r="C25" s="141" t="s">
        <v>407</v>
      </c>
      <c r="D25" s="115"/>
      <c r="E25" s="272" t="s">
        <v>408</v>
      </c>
      <c r="F25" s="273"/>
      <c r="G25" s="275"/>
      <c r="H25" s="115"/>
      <c r="I25" s="152"/>
      <c r="J25" s="124">
        <f>SUM(L25:Q25)</f>
        <v>0</v>
      </c>
      <c r="K25" s="124">
        <f t="shared" si="7"/>
        <v>0</v>
      </c>
      <c r="L25" s="122"/>
      <c r="M25" s="122"/>
      <c r="N25" s="122"/>
      <c r="O25" s="122"/>
      <c r="P25" s="123"/>
      <c r="Q25" s="122"/>
      <c r="R25" s="123"/>
      <c r="T25" s="125" t="str">
        <f t="shared" si="11"/>
        <v/>
      </c>
      <c r="U25" s="147" t="e">
        <f>1/$J$62</f>
        <v>#DIV/0!</v>
      </c>
      <c r="V25" s="127" t="e">
        <f t="shared" si="9"/>
        <v>#DIV/0!</v>
      </c>
      <c r="W25" s="139" t="e">
        <f>IF(R25=1,0,T25*U25)</f>
        <v>#VALUE!</v>
      </c>
      <c r="X25" s="35" t="e">
        <f t="shared" si="10"/>
        <v>#VALUE!</v>
      </c>
      <c r="Z25" s="365"/>
      <c r="AA25" s="365"/>
      <c r="AH25" s="364" t="s">
        <v>1646</v>
      </c>
      <c r="AI25" s="364"/>
      <c r="AJ25" s="364"/>
      <c r="AK25" s="364"/>
      <c r="AL25" s="364"/>
      <c r="AM25" s="364"/>
      <c r="AN25" s="364"/>
    </row>
    <row r="26" spans="2:40" ht="54.75" customHeight="1" x14ac:dyDescent="0.25">
      <c r="B26" s="290">
        <v>7</v>
      </c>
      <c r="C26" s="141" t="s">
        <v>409</v>
      </c>
      <c r="D26" s="115"/>
      <c r="E26" s="272" t="s">
        <v>410</v>
      </c>
      <c r="F26" s="273"/>
      <c r="G26" s="275"/>
      <c r="H26" s="115"/>
      <c r="I26" s="152"/>
      <c r="J26" s="124">
        <f>SUM(L26:Q26)</f>
        <v>0</v>
      </c>
      <c r="K26" s="124">
        <f t="shared" si="7"/>
        <v>0</v>
      </c>
      <c r="L26" s="122"/>
      <c r="M26" s="122"/>
      <c r="N26" s="122"/>
      <c r="O26" s="122"/>
      <c r="P26" s="123"/>
      <c r="Q26" s="122"/>
      <c r="R26" s="123"/>
      <c r="T26" s="125" t="str">
        <f t="shared" si="11"/>
        <v/>
      </c>
      <c r="U26" s="147" t="e">
        <f>1/$J$62</f>
        <v>#DIV/0!</v>
      </c>
      <c r="V26" s="127" t="e">
        <f t="shared" si="9"/>
        <v>#DIV/0!</v>
      </c>
      <c r="W26" s="139" t="e">
        <f>IF(R26=1,0,T26*U26)</f>
        <v>#VALUE!</v>
      </c>
      <c r="X26" s="35" t="e">
        <f t="shared" si="10"/>
        <v>#VALUE!</v>
      </c>
      <c r="Z26" s="365"/>
      <c r="AA26" s="365"/>
      <c r="AH26" s="364" t="s">
        <v>1647</v>
      </c>
      <c r="AI26" s="364"/>
      <c r="AJ26" s="364"/>
      <c r="AK26" s="364"/>
      <c r="AL26" s="364"/>
      <c r="AM26" s="364"/>
      <c r="AN26" s="364"/>
    </row>
    <row r="27" spans="2:40" ht="55.5" customHeight="1" x14ac:dyDescent="0.25">
      <c r="B27" s="290" t="s">
        <v>411</v>
      </c>
      <c r="C27" s="142" t="s">
        <v>412</v>
      </c>
      <c r="D27" s="119"/>
      <c r="E27" s="268" t="s">
        <v>413</v>
      </c>
      <c r="F27" s="268"/>
      <c r="G27" s="268"/>
      <c r="H27" s="119"/>
      <c r="I27" s="152"/>
      <c r="J27" s="152"/>
      <c r="K27" s="124">
        <f t="shared" si="7"/>
        <v>0</v>
      </c>
      <c r="L27" s="122"/>
      <c r="M27" s="122"/>
      <c r="N27" s="122"/>
      <c r="O27" s="122"/>
      <c r="P27" s="123"/>
      <c r="Q27" s="122"/>
      <c r="R27" s="123"/>
      <c r="T27" s="125" t="str">
        <f t="shared" si="11"/>
        <v/>
      </c>
      <c r="U27" s="147"/>
      <c r="V27" s="127" t="e">
        <f t="shared" si="9"/>
        <v>#DIV/0!</v>
      </c>
      <c r="W27" s="139"/>
      <c r="X27" s="35" t="e">
        <f t="shared" si="10"/>
        <v>#VALUE!</v>
      </c>
      <c r="Z27" s="365"/>
      <c r="AA27" s="365"/>
      <c r="AH27" s="364" t="s">
        <v>1648</v>
      </c>
      <c r="AI27" s="364"/>
      <c r="AJ27" s="364"/>
      <c r="AK27" s="364"/>
      <c r="AL27" s="364"/>
      <c r="AM27" s="364"/>
      <c r="AN27" s="364"/>
    </row>
    <row r="28" spans="2:40" ht="55.5" customHeight="1" x14ac:dyDescent="0.25">
      <c r="B28" s="290" t="s">
        <v>414</v>
      </c>
      <c r="C28" s="143" t="s">
        <v>415</v>
      </c>
      <c r="D28" s="115"/>
      <c r="E28" s="268" t="s">
        <v>416</v>
      </c>
      <c r="F28" s="273"/>
      <c r="G28" s="267" t="s">
        <v>417</v>
      </c>
      <c r="H28" s="115"/>
      <c r="I28" s="152"/>
      <c r="J28" s="152"/>
      <c r="K28" s="124">
        <f t="shared" si="7"/>
        <v>0</v>
      </c>
      <c r="L28" s="122"/>
      <c r="M28" s="122"/>
      <c r="N28" s="122"/>
      <c r="O28" s="122"/>
      <c r="P28" s="123"/>
      <c r="Q28" s="122"/>
      <c r="R28" s="123"/>
      <c r="T28" s="125" t="str">
        <f t="shared" si="11"/>
        <v/>
      </c>
      <c r="U28" s="147"/>
      <c r="V28" s="127" t="e">
        <f t="shared" si="9"/>
        <v>#DIV/0!</v>
      </c>
      <c r="W28" s="139"/>
      <c r="X28" s="35" t="e">
        <f t="shared" si="10"/>
        <v>#VALUE!</v>
      </c>
      <c r="Z28" s="365"/>
      <c r="AA28" s="365"/>
      <c r="AH28" s="361" t="s">
        <v>1649</v>
      </c>
      <c r="AI28" s="361"/>
      <c r="AJ28" s="361"/>
      <c r="AK28" s="361"/>
      <c r="AL28" s="361"/>
      <c r="AM28" s="361"/>
      <c r="AN28" s="361"/>
    </row>
    <row r="29" spans="2:40" ht="53.25" customHeight="1" x14ac:dyDescent="0.25">
      <c r="B29" s="290" t="s">
        <v>418</v>
      </c>
      <c r="C29" s="143" t="s">
        <v>419</v>
      </c>
      <c r="D29" s="115"/>
      <c r="E29" s="273" t="s">
        <v>420</v>
      </c>
      <c r="F29" s="273"/>
      <c r="G29" s="267" t="s">
        <v>421</v>
      </c>
      <c r="H29" s="115"/>
      <c r="I29" s="152"/>
      <c r="J29" s="152"/>
      <c r="K29" s="124">
        <f t="shared" si="7"/>
        <v>0</v>
      </c>
      <c r="L29" s="122"/>
      <c r="M29" s="122"/>
      <c r="N29" s="122"/>
      <c r="O29" s="122"/>
      <c r="P29" s="123"/>
      <c r="Q29" s="122"/>
      <c r="R29" s="123"/>
      <c r="T29" s="125" t="str">
        <f t="shared" si="11"/>
        <v/>
      </c>
      <c r="U29" s="147"/>
      <c r="V29" s="127" t="e">
        <f t="shared" si="9"/>
        <v>#DIV/0!</v>
      </c>
      <c r="W29" s="139"/>
      <c r="X29" s="35" t="e">
        <f t="shared" si="10"/>
        <v>#VALUE!</v>
      </c>
      <c r="Z29" s="365"/>
      <c r="AA29" s="365"/>
      <c r="AH29" s="361" t="s">
        <v>1650</v>
      </c>
      <c r="AI29" s="361"/>
      <c r="AJ29" s="361"/>
      <c r="AK29" s="361"/>
      <c r="AL29" s="361"/>
      <c r="AM29" s="361"/>
      <c r="AN29" s="361"/>
    </row>
    <row r="30" spans="2:40" ht="57" customHeight="1" x14ac:dyDescent="0.25">
      <c r="B30" s="290" t="s">
        <v>422</v>
      </c>
      <c r="C30" s="143" t="s">
        <v>423</v>
      </c>
      <c r="D30" s="115"/>
      <c r="E30" s="273" t="s">
        <v>424</v>
      </c>
      <c r="F30" s="273"/>
      <c r="G30" s="267" t="s">
        <v>425</v>
      </c>
      <c r="H30" s="115"/>
      <c r="I30" s="152"/>
      <c r="J30" s="152"/>
      <c r="K30" s="124">
        <f t="shared" si="7"/>
        <v>0</v>
      </c>
      <c r="L30" s="122"/>
      <c r="M30" s="122"/>
      <c r="N30" s="122"/>
      <c r="O30" s="122"/>
      <c r="P30" s="123"/>
      <c r="Q30" s="122"/>
      <c r="R30" s="123"/>
      <c r="T30" s="125" t="str">
        <f t="shared" si="11"/>
        <v/>
      </c>
      <c r="U30" s="147"/>
      <c r="V30" s="127" t="e">
        <f t="shared" si="9"/>
        <v>#DIV/0!</v>
      </c>
      <c r="W30" s="139"/>
      <c r="X30" s="35" t="e">
        <f t="shared" si="10"/>
        <v>#VALUE!</v>
      </c>
      <c r="Z30" s="365"/>
      <c r="AA30" s="365"/>
      <c r="AH30" s="361" t="s">
        <v>1651</v>
      </c>
      <c r="AI30" s="361"/>
      <c r="AJ30" s="361"/>
      <c r="AK30" s="361"/>
      <c r="AL30" s="361"/>
      <c r="AM30" s="361"/>
      <c r="AN30" s="361"/>
    </row>
    <row r="31" spans="2:40" ht="59.25" customHeight="1" x14ac:dyDescent="0.25">
      <c r="B31" s="290" t="s">
        <v>426</v>
      </c>
      <c r="C31" s="143" t="s">
        <v>427</v>
      </c>
      <c r="D31" s="115"/>
      <c r="E31" s="273" t="s">
        <v>428</v>
      </c>
      <c r="F31" s="273"/>
      <c r="G31" s="275"/>
      <c r="H31" s="115"/>
      <c r="I31" s="152"/>
      <c r="J31" s="152"/>
      <c r="K31" s="124">
        <f t="shared" si="7"/>
        <v>0</v>
      </c>
      <c r="L31" s="122"/>
      <c r="M31" s="122"/>
      <c r="N31" s="122"/>
      <c r="O31" s="122"/>
      <c r="P31" s="123"/>
      <c r="Q31" s="122"/>
      <c r="R31" s="123"/>
      <c r="T31" s="125" t="str">
        <f t="shared" si="11"/>
        <v/>
      </c>
      <c r="U31" s="147"/>
      <c r="V31" s="127" t="e">
        <f t="shared" si="9"/>
        <v>#DIV/0!</v>
      </c>
      <c r="W31" s="139"/>
      <c r="X31" s="35" t="e">
        <f t="shared" si="10"/>
        <v>#VALUE!</v>
      </c>
      <c r="Z31" s="365"/>
      <c r="AA31" s="365"/>
      <c r="AH31" s="364" t="s">
        <v>1652</v>
      </c>
      <c r="AI31" s="364"/>
      <c r="AJ31" s="364"/>
      <c r="AK31" s="364"/>
      <c r="AL31" s="364"/>
      <c r="AM31" s="364"/>
      <c r="AN31" s="364"/>
    </row>
    <row r="32" spans="2:40" ht="54" customHeight="1" x14ac:dyDescent="0.25">
      <c r="B32" s="290" t="s">
        <v>429</v>
      </c>
      <c r="C32" s="143" t="s">
        <v>430</v>
      </c>
      <c r="D32" s="115"/>
      <c r="E32" s="273" t="s">
        <v>431</v>
      </c>
      <c r="F32" s="273"/>
      <c r="G32" s="275"/>
      <c r="H32" s="115"/>
      <c r="I32" s="152"/>
      <c r="J32" s="152"/>
      <c r="K32" s="124">
        <f t="shared" si="7"/>
        <v>0</v>
      </c>
      <c r="L32" s="122"/>
      <c r="M32" s="122"/>
      <c r="N32" s="122"/>
      <c r="O32" s="122"/>
      <c r="P32" s="123"/>
      <c r="Q32" s="122"/>
      <c r="R32" s="123"/>
      <c r="T32" s="125" t="str">
        <f t="shared" si="11"/>
        <v/>
      </c>
      <c r="U32" s="147"/>
      <c r="V32" s="127" t="e">
        <f t="shared" si="9"/>
        <v>#DIV/0!</v>
      </c>
      <c r="W32" s="139"/>
      <c r="X32" s="35" t="e">
        <f t="shared" si="10"/>
        <v>#VALUE!</v>
      </c>
      <c r="Z32" s="365"/>
      <c r="AA32" s="365"/>
      <c r="AH32" s="334"/>
      <c r="AI32" s="334"/>
      <c r="AJ32" s="334"/>
      <c r="AK32" s="334"/>
      <c r="AL32" s="334"/>
      <c r="AM32" s="334"/>
      <c r="AN32" s="334"/>
    </row>
    <row r="33" spans="2:40" ht="52.5" customHeight="1" x14ac:dyDescent="0.25">
      <c r="B33" s="290" t="s">
        <v>432</v>
      </c>
      <c r="C33" s="144" t="s">
        <v>433</v>
      </c>
      <c r="D33" s="115"/>
      <c r="E33" s="273" t="s">
        <v>434</v>
      </c>
      <c r="F33" s="273"/>
      <c r="G33" s="267" t="s">
        <v>435</v>
      </c>
      <c r="H33" s="115"/>
      <c r="I33" s="152"/>
      <c r="J33" s="152"/>
      <c r="K33" s="124">
        <f t="shared" si="7"/>
        <v>0</v>
      </c>
      <c r="L33" s="122"/>
      <c r="M33" s="122"/>
      <c r="N33" s="122"/>
      <c r="O33" s="122"/>
      <c r="P33" s="123"/>
      <c r="Q33" s="122"/>
      <c r="R33" s="123"/>
      <c r="T33" s="125" t="str">
        <f t="shared" si="11"/>
        <v/>
      </c>
      <c r="U33" s="147"/>
      <c r="V33" s="127" t="e">
        <f t="shared" si="9"/>
        <v>#DIV/0!</v>
      </c>
      <c r="W33" s="139"/>
      <c r="X33" s="35" t="e">
        <f t="shared" si="10"/>
        <v>#VALUE!</v>
      </c>
      <c r="Z33" s="365"/>
      <c r="AA33" s="365"/>
      <c r="AH33" s="334"/>
      <c r="AI33" s="334"/>
      <c r="AJ33" s="334"/>
      <c r="AK33" s="334"/>
      <c r="AL33" s="334"/>
      <c r="AM33" s="334"/>
      <c r="AN33" s="334"/>
    </row>
    <row r="34" spans="2:40" ht="54.75" customHeight="1" x14ac:dyDescent="0.25">
      <c r="B34" s="290">
        <v>8</v>
      </c>
      <c r="C34" s="141" t="s">
        <v>436</v>
      </c>
      <c r="D34" s="115"/>
      <c r="E34" s="273"/>
      <c r="F34" s="273"/>
      <c r="G34" s="275"/>
      <c r="H34" s="115"/>
      <c r="I34" s="152"/>
      <c r="J34" s="124">
        <f>SUM(L34:Q34)</f>
        <v>0</v>
      </c>
      <c r="K34" s="124">
        <f t="shared" si="7"/>
        <v>0</v>
      </c>
      <c r="L34" s="122"/>
      <c r="M34" s="122"/>
      <c r="N34" s="122"/>
      <c r="O34" s="122"/>
      <c r="P34" s="123"/>
      <c r="Q34" s="122"/>
      <c r="R34" s="123"/>
      <c r="T34" s="125" t="str">
        <f t="shared" si="11"/>
        <v/>
      </c>
      <c r="U34" s="147" t="e">
        <f>1/$J$62</f>
        <v>#DIV/0!</v>
      </c>
      <c r="V34" s="127" t="e">
        <f t="shared" si="9"/>
        <v>#DIV/0!</v>
      </c>
      <c r="W34" s="139" t="e">
        <f>IF(R34=1,0,T34*U34)</f>
        <v>#VALUE!</v>
      </c>
      <c r="X34" s="35" t="e">
        <f t="shared" si="10"/>
        <v>#VALUE!</v>
      </c>
      <c r="Z34" s="365"/>
      <c r="AA34" s="365"/>
      <c r="AH34" s="364" t="s">
        <v>1653</v>
      </c>
      <c r="AI34" s="364"/>
      <c r="AJ34" s="364"/>
      <c r="AK34" s="364"/>
      <c r="AL34" s="364"/>
      <c r="AM34" s="364"/>
      <c r="AN34" s="364"/>
    </row>
    <row r="35" spans="2:40" ht="51" customHeight="1" x14ac:dyDescent="0.25">
      <c r="B35" s="290" t="s">
        <v>437</v>
      </c>
      <c r="C35" s="142" t="s">
        <v>438</v>
      </c>
      <c r="D35" s="115"/>
      <c r="E35" s="273"/>
      <c r="F35" s="273"/>
      <c r="G35" s="275"/>
      <c r="H35" s="115"/>
      <c r="I35" s="152"/>
      <c r="J35" s="152"/>
      <c r="K35" s="124">
        <f t="shared" si="7"/>
        <v>0</v>
      </c>
      <c r="L35" s="122"/>
      <c r="M35" s="122"/>
      <c r="N35" s="122"/>
      <c r="O35" s="122"/>
      <c r="P35" s="123"/>
      <c r="Q35" s="122"/>
      <c r="R35" s="123"/>
      <c r="T35" s="125" t="str">
        <f t="shared" si="11"/>
        <v/>
      </c>
      <c r="U35" s="147"/>
      <c r="V35" s="127" t="e">
        <f t="shared" si="9"/>
        <v>#DIV/0!</v>
      </c>
      <c r="W35" s="139"/>
      <c r="X35" s="35" t="e">
        <f t="shared" si="10"/>
        <v>#VALUE!</v>
      </c>
      <c r="Z35" s="365"/>
      <c r="AA35" s="365"/>
      <c r="AH35" s="364" t="s">
        <v>1654</v>
      </c>
      <c r="AI35" s="364"/>
      <c r="AJ35" s="364"/>
      <c r="AK35" s="364"/>
      <c r="AL35" s="364"/>
      <c r="AM35" s="364"/>
      <c r="AN35" s="364"/>
    </row>
    <row r="36" spans="2:40" ht="54.75" customHeight="1" x14ac:dyDescent="0.25">
      <c r="B36" s="290" t="s">
        <v>439</v>
      </c>
      <c r="C36" s="143" t="s">
        <v>440</v>
      </c>
      <c r="D36" s="120"/>
      <c r="E36" s="273"/>
      <c r="F36" s="273"/>
      <c r="G36" s="275"/>
      <c r="H36" s="120"/>
      <c r="I36" s="152"/>
      <c r="J36" s="152"/>
      <c r="K36" s="124">
        <f t="shared" si="7"/>
        <v>0</v>
      </c>
      <c r="L36" s="122"/>
      <c r="M36" s="122"/>
      <c r="N36" s="122"/>
      <c r="O36" s="122"/>
      <c r="P36" s="123"/>
      <c r="Q36" s="122"/>
      <c r="R36" s="123"/>
      <c r="T36" s="125" t="str">
        <f t="shared" si="11"/>
        <v/>
      </c>
      <c r="U36" s="147"/>
      <c r="V36" s="127" t="e">
        <f t="shared" si="9"/>
        <v>#DIV/0!</v>
      </c>
      <c r="W36" s="139"/>
      <c r="X36" s="35" t="e">
        <f t="shared" si="10"/>
        <v>#VALUE!</v>
      </c>
      <c r="Z36" s="365"/>
      <c r="AA36" s="365"/>
      <c r="AH36" s="364" t="s">
        <v>1655</v>
      </c>
      <c r="AI36" s="364"/>
      <c r="AJ36" s="364"/>
      <c r="AK36" s="364"/>
      <c r="AL36" s="364"/>
      <c r="AM36" s="364"/>
      <c r="AN36" s="364"/>
    </row>
    <row r="37" spans="2:40" ht="49.5" customHeight="1" x14ac:dyDescent="0.25">
      <c r="B37" s="290" t="s">
        <v>441</v>
      </c>
      <c r="C37" s="143" t="s">
        <v>442</v>
      </c>
      <c r="D37" s="115"/>
      <c r="E37" s="273"/>
      <c r="F37" s="273"/>
      <c r="G37" s="275"/>
      <c r="H37" s="115"/>
      <c r="I37" s="152"/>
      <c r="J37" s="152"/>
      <c r="K37" s="124">
        <f t="shared" si="7"/>
        <v>0</v>
      </c>
      <c r="L37" s="122"/>
      <c r="M37" s="122"/>
      <c r="N37" s="122"/>
      <c r="O37" s="122"/>
      <c r="P37" s="123"/>
      <c r="Q37" s="122"/>
      <c r="R37" s="123"/>
      <c r="T37" s="125" t="str">
        <f t="shared" si="11"/>
        <v/>
      </c>
      <c r="U37" s="147"/>
      <c r="V37" s="127" t="e">
        <f t="shared" si="9"/>
        <v>#DIV/0!</v>
      </c>
      <c r="W37" s="139"/>
      <c r="X37" s="35" t="e">
        <f t="shared" si="10"/>
        <v>#VALUE!</v>
      </c>
      <c r="Z37" s="365"/>
      <c r="AA37" s="365"/>
      <c r="AH37" s="334"/>
      <c r="AI37" s="334"/>
      <c r="AJ37" s="334"/>
      <c r="AK37" s="334"/>
      <c r="AL37" s="334"/>
      <c r="AM37" s="334"/>
      <c r="AN37" s="334"/>
    </row>
    <row r="38" spans="2:40" ht="48.75" customHeight="1" x14ac:dyDescent="0.25">
      <c r="B38" s="290" t="s">
        <v>443</v>
      </c>
      <c r="C38" s="143" t="s">
        <v>444</v>
      </c>
      <c r="D38" s="115"/>
      <c r="E38" s="273"/>
      <c r="F38" s="273"/>
      <c r="G38" s="275"/>
      <c r="H38" s="115"/>
      <c r="I38" s="152"/>
      <c r="J38" s="152"/>
      <c r="K38" s="124">
        <f t="shared" si="7"/>
        <v>0</v>
      </c>
      <c r="L38" s="122"/>
      <c r="M38" s="122"/>
      <c r="N38" s="122"/>
      <c r="O38" s="122"/>
      <c r="P38" s="123"/>
      <c r="Q38" s="122"/>
      <c r="R38" s="123"/>
      <c r="T38" s="125" t="str">
        <f t="shared" si="11"/>
        <v/>
      </c>
      <c r="U38" s="147"/>
      <c r="V38" s="127" t="e">
        <f t="shared" si="9"/>
        <v>#DIV/0!</v>
      </c>
      <c r="W38" s="139"/>
      <c r="X38" s="35" t="e">
        <f t="shared" si="10"/>
        <v>#VALUE!</v>
      </c>
      <c r="Z38" s="365"/>
      <c r="AA38" s="365"/>
      <c r="AH38" s="364" t="s">
        <v>1656</v>
      </c>
      <c r="AI38" s="364"/>
      <c r="AJ38" s="364"/>
      <c r="AK38" s="364"/>
      <c r="AL38" s="364"/>
      <c r="AM38" s="364"/>
      <c r="AN38" s="364"/>
    </row>
    <row r="39" spans="2:40" ht="49.5" customHeight="1" x14ac:dyDescent="0.25">
      <c r="B39" s="290" t="s">
        <v>445</v>
      </c>
      <c r="C39" s="143" t="s">
        <v>446</v>
      </c>
      <c r="D39" s="115"/>
      <c r="E39" s="273"/>
      <c r="F39" s="273"/>
      <c r="G39" s="275"/>
      <c r="H39" s="115"/>
      <c r="I39" s="152"/>
      <c r="J39" s="152"/>
      <c r="K39" s="124">
        <f t="shared" si="7"/>
        <v>0</v>
      </c>
      <c r="L39" s="122"/>
      <c r="M39" s="122"/>
      <c r="N39" s="122"/>
      <c r="O39" s="122"/>
      <c r="P39" s="123"/>
      <c r="Q39" s="122"/>
      <c r="R39" s="123"/>
      <c r="T39" s="125" t="str">
        <f t="shared" si="11"/>
        <v/>
      </c>
      <c r="U39" s="147"/>
      <c r="V39" s="127" t="e">
        <f t="shared" si="9"/>
        <v>#DIV/0!</v>
      </c>
      <c r="W39" s="139"/>
      <c r="X39" s="35" t="e">
        <f t="shared" si="10"/>
        <v>#VALUE!</v>
      </c>
      <c r="Z39" s="365"/>
      <c r="AA39" s="365"/>
      <c r="AH39" s="364" t="s">
        <v>1657</v>
      </c>
      <c r="AI39" s="364"/>
      <c r="AJ39" s="364"/>
      <c r="AK39" s="364"/>
      <c r="AL39" s="364"/>
      <c r="AM39" s="364"/>
      <c r="AN39" s="364"/>
    </row>
    <row r="40" spans="2:40" ht="51" customHeight="1" x14ac:dyDescent="0.25">
      <c r="B40" s="290" t="s">
        <v>447</v>
      </c>
      <c r="C40" s="144" t="s">
        <v>448</v>
      </c>
      <c r="D40" s="115"/>
      <c r="E40" s="273"/>
      <c r="F40" s="273"/>
      <c r="G40" s="275"/>
      <c r="H40" s="115"/>
      <c r="I40" s="152"/>
      <c r="J40" s="152"/>
      <c r="K40" s="124">
        <f t="shared" si="7"/>
        <v>0</v>
      </c>
      <c r="L40" s="122"/>
      <c r="M40" s="122"/>
      <c r="N40" s="122"/>
      <c r="O40" s="122"/>
      <c r="P40" s="123"/>
      <c r="Q40" s="122"/>
      <c r="R40" s="123"/>
      <c r="T40" s="125" t="str">
        <f t="shared" si="11"/>
        <v/>
      </c>
      <c r="U40" s="147"/>
      <c r="V40" s="127" t="e">
        <f t="shared" si="9"/>
        <v>#DIV/0!</v>
      </c>
      <c r="W40" s="139"/>
      <c r="X40" s="35" t="e">
        <f t="shared" si="10"/>
        <v>#VALUE!</v>
      </c>
      <c r="Z40" s="365"/>
      <c r="AA40" s="365"/>
      <c r="AH40" s="364" t="s">
        <v>1658</v>
      </c>
      <c r="AI40" s="364"/>
      <c r="AJ40" s="364"/>
      <c r="AK40" s="364"/>
      <c r="AL40" s="364"/>
      <c r="AM40" s="364"/>
      <c r="AN40" s="364"/>
    </row>
    <row r="41" spans="2:40" ht="58.5" customHeight="1" x14ac:dyDescent="0.25">
      <c r="B41" s="290">
        <v>9</v>
      </c>
      <c r="C41" s="141" t="s">
        <v>449</v>
      </c>
      <c r="D41" s="115"/>
      <c r="E41" s="273" t="s">
        <v>450</v>
      </c>
      <c r="F41" s="273"/>
      <c r="G41" s="275"/>
      <c r="H41" s="115"/>
      <c r="I41" s="152"/>
      <c r="J41" s="124">
        <f>SUM(L41:Q41)</f>
        <v>0</v>
      </c>
      <c r="K41" s="124">
        <f t="shared" si="7"/>
        <v>0</v>
      </c>
      <c r="L41" s="122"/>
      <c r="M41" s="122"/>
      <c r="N41" s="122"/>
      <c r="O41" s="122"/>
      <c r="P41" s="123"/>
      <c r="Q41" s="122"/>
      <c r="R41" s="123"/>
      <c r="T41" s="125" t="str">
        <f t="shared" si="11"/>
        <v/>
      </c>
      <c r="U41" s="147" t="e">
        <f>1/$J$62</f>
        <v>#DIV/0!</v>
      </c>
      <c r="V41" s="127" t="e">
        <f t="shared" si="9"/>
        <v>#DIV/0!</v>
      </c>
      <c r="W41" s="139" t="e">
        <f>IF(R41=1,0,T41*U41)</f>
        <v>#VALUE!</v>
      </c>
      <c r="X41" s="35" t="e">
        <f t="shared" si="10"/>
        <v>#VALUE!</v>
      </c>
      <c r="Z41" s="365"/>
      <c r="AA41" s="365"/>
      <c r="AH41" s="364" t="s">
        <v>1659</v>
      </c>
      <c r="AI41" s="364"/>
      <c r="AJ41" s="364"/>
      <c r="AK41" s="364"/>
      <c r="AL41" s="364"/>
      <c r="AM41" s="364"/>
      <c r="AN41" s="364"/>
    </row>
    <row r="42" spans="2:40" ht="51.75" customHeight="1" x14ac:dyDescent="0.25">
      <c r="B42" s="290" t="s">
        <v>451</v>
      </c>
      <c r="C42" s="163" t="s">
        <v>452</v>
      </c>
      <c r="D42" s="120"/>
      <c r="E42" s="273" t="s">
        <v>453</v>
      </c>
      <c r="F42" s="273"/>
      <c r="G42" s="267" t="s">
        <v>454</v>
      </c>
      <c r="H42" s="120"/>
      <c r="I42" s="152"/>
      <c r="J42" s="152"/>
      <c r="K42" s="124">
        <f t="shared" si="7"/>
        <v>0</v>
      </c>
      <c r="L42" s="122"/>
      <c r="M42" s="122"/>
      <c r="N42" s="122"/>
      <c r="O42" s="122"/>
      <c r="P42" s="123"/>
      <c r="Q42" s="122"/>
      <c r="R42" s="123"/>
      <c r="T42" s="125" t="str">
        <f t="shared" si="11"/>
        <v/>
      </c>
      <c r="U42" s="147"/>
      <c r="V42" s="127" t="e">
        <f t="shared" ref="V42" si="12">1/$K$62</f>
        <v>#DIV/0!</v>
      </c>
      <c r="W42" s="139"/>
      <c r="X42" s="35" t="e">
        <f t="shared" si="10"/>
        <v>#VALUE!</v>
      </c>
      <c r="Z42" s="365"/>
      <c r="AA42" s="365"/>
      <c r="AH42" s="364" t="s">
        <v>1660</v>
      </c>
      <c r="AI42" s="364"/>
      <c r="AJ42" s="364"/>
      <c r="AK42" s="364"/>
      <c r="AL42" s="364"/>
      <c r="AM42" s="364"/>
      <c r="AN42" s="364"/>
    </row>
    <row r="43" spans="2:40" ht="49.5" customHeight="1" x14ac:dyDescent="0.25">
      <c r="B43" s="290" t="s">
        <v>455</v>
      </c>
      <c r="C43" s="143" t="s">
        <v>456</v>
      </c>
      <c r="D43" s="115"/>
      <c r="E43" s="273" t="s">
        <v>457</v>
      </c>
      <c r="F43" s="273"/>
      <c r="G43" s="275"/>
      <c r="H43" s="115"/>
      <c r="I43" s="152"/>
      <c r="J43" s="152"/>
      <c r="K43" s="124">
        <f t="shared" si="7"/>
        <v>0</v>
      </c>
      <c r="L43" s="122"/>
      <c r="M43" s="122"/>
      <c r="N43" s="122"/>
      <c r="O43" s="122"/>
      <c r="P43" s="123"/>
      <c r="Q43" s="122"/>
      <c r="R43" s="123"/>
      <c r="T43" s="125" t="str">
        <f t="shared" si="11"/>
        <v/>
      </c>
      <c r="U43" s="147"/>
      <c r="V43" s="127" t="e">
        <f t="shared" ref="V43" si="13">1/$K$62</f>
        <v>#DIV/0!</v>
      </c>
      <c r="W43" s="139"/>
      <c r="X43" s="35" t="e">
        <f t="shared" si="10"/>
        <v>#VALUE!</v>
      </c>
      <c r="Z43" s="365"/>
      <c r="AA43" s="365"/>
      <c r="AH43" s="364" t="s">
        <v>1661</v>
      </c>
      <c r="AI43" s="364"/>
      <c r="AJ43" s="364"/>
      <c r="AK43" s="364"/>
      <c r="AL43" s="364"/>
      <c r="AM43" s="364"/>
      <c r="AN43" s="364"/>
    </row>
    <row r="44" spans="2:40" ht="48" customHeight="1" x14ac:dyDescent="0.25">
      <c r="B44" s="290" t="s">
        <v>458</v>
      </c>
      <c r="C44" s="143" t="s">
        <v>459</v>
      </c>
      <c r="D44" s="115"/>
      <c r="E44" s="273" t="s">
        <v>460</v>
      </c>
      <c r="F44" s="273"/>
      <c r="G44" s="275"/>
      <c r="H44" s="115"/>
      <c r="I44" s="152"/>
      <c r="J44" s="152"/>
      <c r="K44" s="124">
        <f t="shared" si="7"/>
        <v>0</v>
      </c>
      <c r="L44" s="122"/>
      <c r="M44" s="122"/>
      <c r="N44" s="122"/>
      <c r="O44" s="122"/>
      <c r="P44" s="123"/>
      <c r="Q44" s="122"/>
      <c r="R44" s="123"/>
      <c r="T44" s="125" t="str">
        <f t="shared" si="11"/>
        <v/>
      </c>
      <c r="U44" s="147"/>
      <c r="V44" s="127" t="e">
        <f t="shared" ref="V44:V60" si="14">1/$K$62</f>
        <v>#DIV/0!</v>
      </c>
      <c r="W44" s="139"/>
      <c r="X44" s="35" t="e">
        <f t="shared" si="10"/>
        <v>#VALUE!</v>
      </c>
      <c r="Z44" s="365"/>
      <c r="AA44" s="365"/>
      <c r="AH44" s="364" t="s">
        <v>1662</v>
      </c>
      <c r="AI44" s="364"/>
      <c r="AJ44" s="364"/>
      <c r="AK44" s="364"/>
      <c r="AL44" s="364"/>
      <c r="AM44" s="364"/>
      <c r="AN44" s="364"/>
    </row>
    <row r="45" spans="2:40" ht="50.25" customHeight="1" x14ac:dyDescent="0.25">
      <c r="B45" s="290" t="s">
        <v>461</v>
      </c>
      <c r="C45" s="143" t="s">
        <v>462</v>
      </c>
      <c r="D45" s="115"/>
      <c r="E45" s="273" t="s">
        <v>463</v>
      </c>
      <c r="F45" s="273"/>
      <c r="G45" s="275"/>
      <c r="H45" s="115"/>
      <c r="I45" s="152"/>
      <c r="J45" s="152"/>
      <c r="K45" s="124">
        <f t="shared" si="7"/>
        <v>0</v>
      </c>
      <c r="L45" s="122"/>
      <c r="M45" s="122"/>
      <c r="N45" s="122"/>
      <c r="O45" s="122"/>
      <c r="P45" s="123"/>
      <c r="Q45" s="122"/>
      <c r="R45" s="123"/>
      <c r="T45" s="125" t="str">
        <f t="shared" si="11"/>
        <v/>
      </c>
      <c r="U45" s="147"/>
      <c r="V45" s="127" t="e">
        <f t="shared" si="14"/>
        <v>#DIV/0!</v>
      </c>
      <c r="W45" s="139"/>
      <c r="X45" s="35" t="e">
        <f t="shared" si="10"/>
        <v>#VALUE!</v>
      </c>
      <c r="Z45" s="365"/>
      <c r="AA45" s="365"/>
      <c r="AH45" s="364" t="s">
        <v>1663</v>
      </c>
      <c r="AI45" s="364"/>
      <c r="AJ45" s="364"/>
      <c r="AK45" s="364"/>
      <c r="AL45" s="364"/>
      <c r="AM45" s="364"/>
      <c r="AN45" s="364"/>
    </row>
    <row r="46" spans="2:40" ht="56.25" customHeight="1" x14ac:dyDescent="0.25">
      <c r="B46" s="290" t="s">
        <v>464</v>
      </c>
      <c r="C46" s="143" t="s">
        <v>465</v>
      </c>
      <c r="D46" s="115"/>
      <c r="E46" s="273" t="s">
        <v>466</v>
      </c>
      <c r="F46" s="273"/>
      <c r="G46" s="275"/>
      <c r="H46" s="115"/>
      <c r="I46" s="152"/>
      <c r="J46" s="152"/>
      <c r="K46" s="124">
        <f t="shared" si="7"/>
        <v>0</v>
      </c>
      <c r="L46" s="122"/>
      <c r="M46" s="122"/>
      <c r="N46" s="122"/>
      <c r="O46" s="122"/>
      <c r="P46" s="123"/>
      <c r="Q46" s="122"/>
      <c r="R46" s="123"/>
      <c r="T46" s="125" t="str">
        <f t="shared" si="11"/>
        <v/>
      </c>
      <c r="U46" s="147"/>
      <c r="V46" s="127" t="e">
        <f t="shared" si="14"/>
        <v>#DIV/0!</v>
      </c>
      <c r="W46" s="139"/>
      <c r="X46" s="35" t="e">
        <f t="shared" si="10"/>
        <v>#VALUE!</v>
      </c>
      <c r="Z46" s="365"/>
      <c r="AA46" s="365"/>
      <c r="AH46" s="364" t="s">
        <v>1664</v>
      </c>
      <c r="AI46" s="364"/>
      <c r="AJ46" s="364"/>
      <c r="AK46" s="364"/>
      <c r="AL46" s="364"/>
      <c r="AM46" s="364"/>
      <c r="AN46" s="364"/>
    </row>
    <row r="47" spans="2:40" ht="52.5" customHeight="1" x14ac:dyDescent="0.25">
      <c r="B47" s="290" t="s">
        <v>467</v>
      </c>
      <c r="C47" s="144" t="s">
        <v>468</v>
      </c>
      <c r="D47" s="178"/>
      <c r="E47" s="268" t="s">
        <v>469</v>
      </c>
      <c r="F47" s="268"/>
      <c r="G47" s="268"/>
      <c r="H47" s="126"/>
      <c r="I47" s="152"/>
      <c r="J47" s="152"/>
      <c r="K47" s="124">
        <f t="shared" si="7"/>
        <v>0</v>
      </c>
      <c r="L47" s="122"/>
      <c r="M47" s="122"/>
      <c r="N47" s="122"/>
      <c r="O47" s="122"/>
      <c r="P47" s="123"/>
      <c r="Q47" s="122"/>
      <c r="R47" s="123"/>
      <c r="T47" s="125" t="str">
        <f t="shared" si="11"/>
        <v/>
      </c>
      <c r="U47" s="147"/>
      <c r="V47" s="127" t="e">
        <f t="shared" si="14"/>
        <v>#DIV/0!</v>
      </c>
      <c r="W47" s="139"/>
      <c r="X47" s="35" t="e">
        <f t="shared" si="10"/>
        <v>#VALUE!</v>
      </c>
      <c r="Z47" s="365"/>
      <c r="AA47" s="365"/>
      <c r="AH47" s="364" t="s">
        <v>1665</v>
      </c>
      <c r="AI47" s="364"/>
      <c r="AJ47" s="364"/>
      <c r="AK47" s="364"/>
      <c r="AL47" s="364"/>
      <c r="AM47" s="364"/>
      <c r="AN47" s="364"/>
    </row>
    <row r="48" spans="2:40" ht="54.75" customHeight="1" x14ac:dyDescent="0.25">
      <c r="B48" s="290">
        <v>10</v>
      </c>
      <c r="C48" s="141" t="s">
        <v>470</v>
      </c>
      <c r="D48" s="115"/>
      <c r="E48" s="273" t="s">
        <v>471</v>
      </c>
      <c r="F48" s="273"/>
      <c r="G48" s="275"/>
      <c r="H48" s="115"/>
      <c r="I48" s="152"/>
      <c r="J48" s="124">
        <f>SUM(L48:Q48)</f>
        <v>0</v>
      </c>
      <c r="K48" s="124">
        <f t="shared" si="7"/>
        <v>0</v>
      </c>
      <c r="L48" s="122"/>
      <c r="M48" s="122"/>
      <c r="N48" s="122"/>
      <c r="O48" s="122"/>
      <c r="P48" s="123"/>
      <c r="Q48" s="122"/>
      <c r="R48" s="123"/>
      <c r="T48" s="125" t="str">
        <f t="shared" si="11"/>
        <v/>
      </c>
      <c r="U48" s="147" t="e">
        <f>1/$J$62</f>
        <v>#DIV/0!</v>
      </c>
      <c r="V48" s="127" t="e">
        <f t="shared" si="14"/>
        <v>#DIV/0!</v>
      </c>
      <c r="W48" s="139" t="e">
        <f>IF(R48=1,0,T48*U48)</f>
        <v>#VALUE!</v>
      </c>
      <c r="X48" s="35" t="e">
        <f t="shared" si="10"/>
        <v>#VALUE!</v>
      </c>
      <c r="Z48" s="365"/>
      <c r="AA48" s="365"/>
      <c r="AH48" s="364" t="s">
        <v>1666</v>
      </c>
      <c r="AI48" s="364"/>
      <c r="AJ48" s="364"/>
      <c r="AK48" s="364"/>
      <c r="AL48" s="364"/>
      <c r="AM48" s="364"/>
      <c r="AN48" s="364"/>
    </row>
    <row r="49" spans="2:40" ht="50.25" customHeight="1" x14ac:dyDescent="0.25">
      <c r="B49" s="290" t="s">
        <v>472</v>
      </c>
      <c r="C49" s="142" t="s">
        <v>473</v>
      </c>
      <c r="D49" s="115"/>
      <c r="E49" s="273" t="s">
        <v>474</v>
      </c>
      <c r="F49" s="273"/>
      <c r="G49" s="275"/>
      <c r="H49" s="115"/>
      <c r="I49" s="152"/>
      <c r="J49" s="152"/>
      <c r="K49" s="124">
        <f t="shared" si="7"/>
        <v>0</v>
      </c>
      <c r="L49" s="122"/>
      <c r="M49" s="122"/>
      <c r="N49" s="122"/>
      <c r="O49" s="122"/>
      <c r="P49" s="123"/>
      <c r="Q49" s="122"/>
      <c r="R49" s="123"/>
      <c r="T49" s="125" t="str">
        <f t="shared" si="11"/>
        <v/>
      </c>
      <c r="U49" s="147"/>
      <c r="V49" s="127" t="e">
        <f t="shared" si="14"/>
        <v>#DIV/0!</v>
      </c>
      <c r="W49" s="139"/>
      <c r="X49" s="35" t="e">
        <f t="shared" si="10"/>
        <v>#VALUE!</v>
      </c>
      <c r="Z49" s="365"/>
      <c r="AA49" s="365"/>
      <c r="AH49" s="364" t="s">
        <v>1667</v>
      </c>
      <c r="AI49" s="364"/>
      <c r="AJ49" s="364"/>
      <c r="AK49" s="364"/>
      <c r="AL49" s="364"/>
      <c r="AM49" s="364"/>
      <c r="AN49" s="364"/>
    </row>
    <row r="50" spans="2:40" ht="50.25" customHeight="1" x14ac:dyDescent="0.25">
      <c r="B50" s="290" t="s">
        <v>475</v>
      </c>
      <c r="C50" s="144" t="s">
        <v>476</v>
      </c>
      <c r="D50" s="115"/>
      <c r="E50" s="273" t="s">
        <v>477</v>
      </c>
      <c r="F50" s="273"/>
      <c r="G50" s="275"/>
      <c r="H50" s="115"/>
      <c r="I50" s="152"/>
      <c r="J50" s="152"/>
      <c r="K50" s="124">
        <f t="shared" si="7"/>
        <v>0</v>
      </c>
      <c r="L50" s="122"/>
      <c r="M50" s="122"/>
      <c r="N50" s="122"/>
      <c r="O50" s="122"/>
      <c r="P50" s="123"/>
      <c r="Q50" s="122"/>
      <c r="R50" s="123"/>
      <c r="T50" s="125" t="str">
        <f t="shared" si="11"/>
        <v/>
      </c>
      <c r="U50" s="147"/>
      <c r="V50" s="127" t="e">
        <f t="shared" si="14"/>
        <v>#DIV/0!</v>
      </c>
      <c r="W50" s="139"/>
      <c r="X50" s="35" t="e">
        <f t="shared" si="10"/>
        <v>#VALUE!</v>
      </c>
      <c r="Z50" s="365"/>
      <c r="AA50" s="365"/>
      <c r="AH50" s="364" t="s">
        <v>1668</v>
      </c>
      <c r="AI50" s="364"/>
      <c r="AJ50" s="364"/>
      <c r="AK50" s="364"/>
      <c r="AL50" s="364"/>
      <c r="AM50" s="364"/>
      <c r="AN50" s="364"/>
    </row>
    <row r="51" spans="2:40" ht="49.5" customHeight="1" x14ac:dyDescent="0.25">
      <c r="B51" s="290">
        <v>11</v>
      </c>
      <c r="C51" s="141" t="s">
        <v>478</v>
      </c>
      <c r="D51" s="115"/>
      <c r="E51" s="273"/>
      <c r="F51" s="273"/>
      <c r="G51" s="267" t="s">
        <v>479</v>
      </c>
      <c r="H51" s="115"/>
      <c r="I51" s="152"/>
      <c r="J51" s="124">
        <f>SUM(L51:Q51)</f>
        <v>0</v>
      </c>
      <c r="K51" s="124">
        <f t="shared" ref="K51" si="15">SUM(L51:Q51)</f>
        <v>0</v>
      </c>
      <c r="L51" s="122"/>
      <c r="M51" s="122"/>
      <c r="N51" s="122"/>
      <c r="O51" s="122"/>
      <c r="P51" s="123"/>
      <c r="Q51" s="122"/>
      <c r="R51" s="123"/>
      <c r="T51" s="125" t="str">
        <f t="shared" ref="T51" si="16">IF(SUM(L51:Q51)=1,((L51*0)+(M51*20)+(N51*40)+(O51*60)+(P51*80)+(Q51*100)),"")</f>
        <v/>
      </c>
      <c r="U51" s="147" t="e">
        <f>1/$J$62</f>
        <v>#DIV/0!</v>
      </c>
      <c r="V51" s="127" t="e">
        <f t="shared" si="14"/>
        <v>#DIV/0!</v>
      </c>
      <c r="W51" s="139" t="e">
        <f>IF(R51=1,0,T51*U51)</f>
        <v>#VALUE!</v>
      </c>
      <c r="X51" s="35" t="e">
        <f t="shared" ref="X51" si="17">IF(R51=1,0,T51*V51)</f>
        <v>#VALUE!</v>
      </c>
      <c r="Z51" s="365"/>
      <c r="AA51" s="365"/>
      <c r="AH51" s="361" t="s">
        <v>1669</v>
      </c>
      <c r="AI51" s="361"/>
      <c r="AJ51" s="361"/>
      <c r="AK51" s="361"/>
      <c r="AL51" s="361"/>
      <c r="AM51" s="361"/>
      <c r="AN51" s="361"/>
    </row>
    <row r="52" spans="2:40" ht="46.5" customHeight="1" x14ac:dyDescent="0.25">
      <c r="B52" s="290" t="s">
        <v>480</v>
      </c>
      <c r="C52" s="142" t="s">
        <v>481</v>
      </c>
      <c r="D52" s="115"/>
      <c r="E52" s="273"/>
      <c r="F52" s="273"/>
      <c r="G52" s="267" t="s">
        <v>482</v>
      </c>
      <c r="H52" s="115"/>
      <c r="I52" s="152"/>
      <c r="J52" s="152"/>
      <c r="K52" s="124">
        <f t="shared" ref="K52" si="18">SUM(L52:Q52)</f>
        <v>0</v>
      </c>
      <c r="L52" s="122"/>
      <c r="M52" s="122"/>
      <c r="N52" s="122"/>
      <c r="O52" s="122"/>
      <c r="P52" s="123"/>
      <c r="Q52" s="122"/>
      <c r="R52" s="123"/>
      <c r="T52" s="125" t="str">
        <f t="shared" ref="T52" si="19">IF(SUM(L52:Q52)=1,((L52*0)+(M52*20)+(N52*40)+(O52*60)+(P52*80)+(Q52*100)),"")</f>
        <v/>
      </c>
      <c r="U52" s="147"/>
      <c r="V52" s="127" t="e">
        <f t="shared" si="14"/>
        <v>#DIV/0!</v>
      </c>
      <c r="W52" s="139"/>
      <c r="X52" s="35" t="e">
        <f t="shared" ref="X52" si="20">IF(R52=1,0,T52*V52)</f>
        <v>#VALUE!</v>
      </c>
      <c r="Z52" s="365"/>
      <c r="AA52" s="365"/>
      <c r="AH52" s="364" t="s">
        <v>1670</v>
      </c>
      <c r="AI52" s="364"/>
      <c r="AJ52" s="364"/>
      <c r="AK52" s="364"/>
      <c r="AL52" s="364"/>
      <c r="AM52" s="364"/>
      <c r="AN52" s="364"/>
    </row>
    <row r="53" spans="2:40" ht="48.75" customHeight="1" x14ac:dyDescent="0.25">
      <c r="B53" s="290" t="s">
        <v>483</v>
      </c>
      <c r="C53" s="144" t="s">
        <v>484</v>
      </c>
      <c r="D53" s="178"/>
      <c r="E53" s="268"/>
      <c r="F53" s="268"/>
      <c r="G53" s="267" t="s">
        <v>485</v>
      </c>
      <c r="I53" s="152"/>
      <c r="J53" s="152"/>
      <c r="K53" s="124">
        <f t="shared" ref="K53:K60" si="21">SUM(L53:Q53)</f>
        <v>0</v>
      </c>
      <c r="L53" s="122"/>
      <c r="M53" s="122"/>
      <c r="N53" s="122"/>
      <c r="O53" s="122"/>
      <c r="P53" s="123"/>
      <c r="Q53" s="122"/>
      <c r="R53" s="123"/>
      <c r="T53" s="125" t="str">
        <f t="shared" ref="T53:T60" si="22">IF(SUM(L53:Q53)=1,((L53*0)+(M53*20)+(N53*40)+(O53*60)+(P53*80)+(Q53*100)),"")</f>
        <v/>
      </c>
      <c r="U53" s="147"/>
      <c r="V53" s="127" t="e">
        <f t="shared" si="14"/>
        <v>#DIV/0!</v>
      </c>
      <c r="W53" s="139"/>
      <c r="X53" s="35" t="e">
        <f t="shared" ref="X53:X60" si="23">IF(R53=1,0,T53*V53)</f>
        <v>#VALUE!</v>
      </c>
      <c r="Z53" s="365"/>
      <c r="AA53" s="365"/>
      <c r="AH53" s="364" t="s">
        <v>1671</v>
      </c>
      <c r="AI53" s="364"/>
      <c r="AJ53" s="364"/>
      <c r="AK53" s="364"/>
      <c r="AL53" s="364"/>
      <c r="AM53" s="364"/>
      <c r="AN53" s="364"/>
    </row>
    <row r="54" spans="2:40" ht="61.5" customHeight="1" x14ac:dyDescent="0.25">
      <c r="B54" s="290">
        <v>12</v>
      </c>
      <c r="C54" s="141" t="s">
        <v>486</v>
      </c>
      <c r="D54" s="178"/>
      <c r="E54" s="268" t="s">
        <v>487</v>
      </c>
      <c r="F54" s="268"/>
      <c r="G54" s="267" t="s">
        <v>488</v>
      </c>
      <c r="I54" s="152"/>
      <c r="J54" s="124">
        <f>SUM(L54:Q54)</f>
        <v>0</v>
      </c>
      <c r="K54" s="124">
        <f t="shared" si="21"/>
        <v>0</v>
      </c>
      <c r="L54" s="122"/>
      <c r="M54" s="122"/>
      <c r="N54" s="122"/>
      <c r="O54" s="122"/>
      <c r="P54" s="123"/>
      <c r="Q54" s="122"/>
      <c r="R54" s="123"/>
      <c r="T54" s="125" t="str">
        <f t="shared" si="22"/>
        <v/>
      </c>
      <c r="U54" s="147" t="e">
        <f>1/$J$62</f>
        <v>#DIV/0!</v>
      </c>
      <c r="V54" s="127" t="e">
        <f t="shared" si="14"/>
        <v>#DIV/0!</v>
      </c>
      <c r="W54" s="188" t="e">
        <f>IF(R54=1,0,T54*U54)</f>
        <v>#VALUE!</v>
      </c>
      <c r="X54" s="35" t="e">
        <f t="shared" si="23"/>
        <v>#VALUE!</v>
      </c>
      <c r="Z54" s="365"/>
      <c r="AA54" s="365"/>
      <c r="AH54" s="364" t="s">
        <v>1672</v>
      </c>
      <c r="AI54" s="364"/>
      <c r="AJ54" s="364"/>
      <c r="AK54" s="364"/>
      <c r="AL54" s="364"/>
      <c r="AM54" s="364"/>
      <c r="AN54" s="364"/>
    </row>
    <row r="55" spans="2:40" ht="46.5" customHeight="1" x14ac:dyDescent="0.25">
      <c r="B55" s="290" t="s">
        <v>489</v>
      </c>
      <c r="C55" s="142" t="s">
        <v>490</v>
      </c>
      <c r="D55" s="178"/>
      <c r="E55" s="268" t="s">
        <v>491</v>
      </c>
      <c r="F55" s="268"/>
      <c r="G55" s="268"/>
      <c r="I55" s="152"/>
      <c r="J55" s="152"/>
      <c r="K55" s="124">
        <f t="shared" si="21"/>
        <v>0</v>
      </c>
      <c r="L55" s="122"/>
      <c r="M55" s="122"/>
      <c r="N55" s="122"/>
      <c r="O55" s="122"/>
      <c r="P55" s="123"/>
      <c r="Q55" s="122"/>
      <c r="R55" s="123"/>
      <c r="T55" s="125" t="str">
        <f t="shared" si="22"/>
        <v/>
      </c>
      <c r="U55" s="147"/>
      <c r="V55" s="127" t="e">
        <f t="shared" si="14"/>
        <v>#DIV/0!</v>
      </c>
      <c r="W55" s="139"/>
      <c r="X55" s="35" t="e">
        <f t="shared" si="23"/>
        <v>#VALUE!</v>
      </c>
      <c r="Z55" s="365"/>
      <c r="AA55" s="365"/>
      <c r="AH55" s="364" t="s">
        <v>1673</v>
      </c>
      <c r="AI55" s="364"/>
      <c r="AJ55" s="364"/>
      <c r="AK55" s="364"/>
      <c r="AL55" s="364"/>
      <c r="AM55" s="364"/>
      <c r="AN55" s="364"/>
    </row>
    <row r="56" spans="2:40" ht="49.5" customHeight="1" x14ac:dyDescent="0.25">
      <c r="B56" s="290" t="s">
        <v>492</v>
      </c>
      <c r="C56" s="143" t="s">
        <v>493</v>
      </c>
      <c r="D56" s="178"/>
      <c r="E56" s="268" t="s">
        <v>494</v>
      </c>
      <c r="F56" s="268"/>
      <c r="G56" s="267" t="s">
        <v>495</v>
      </c>
      <c r="I56" s="152"/>
      <c r="J56" s="152"/>
      <c r="K56" s="124">
        <f t="shared" si="21"/>
        <v>0</v>
      </c>
      <c r="L56" s="122"/>
      <c r="M56" s="122"/>
      <c r="N56" s="122"/>
      <c r="O56" s="122"/>
      <c r="P56" s="123"/>
      <c r="Q56" s="122"/>
      <c r="R56" s="123"/>
      <c r="T56" s="125" t="str">
        <f t="shared" si="22"/>
        <v/>
      </c>
      <c r="U56" s="147"/>
      <c r="V56" s="127" t="e">
        <f t="shared" si="14"/>
        <v>#DIV/0!</v>
      </c>
      <c r="W56" s="139"/>
      <c r="X56" s="35" t="e">
        <f t="shared" si="23"/>
        <v>#VALUE!</v>
      </c>
      <c r="Z56" s="365"/>
      <c r="AA56" s="365"/>
      <c r="AH56" s="364" t="s">
        <v>1674</v>
      </c>
      <c r="AI56" s="364"/>
      <c r="AJ56" s="364"/>
      <c r="AK56" s="364"/>
      <c r="AL56" s="364"/>
      <c r="AM56" s="364"/>
      <c r="AN56" s="364"/>
    </row>
    <row r="57" spans="2:40" ht="53.25" customHeight="1" x14ac:dyDescent="0.25">
      <c r="B57" s="290" t="s">
        <v>496</v>
      </c>
      <c r="C57" s="143" t="s">
        <v>497</v>
      </c>
      <c r="D57" s="178"/>
      <c r="E57" s="268" t="s">
        <v>498</v>
      </c>
      <c r="F57" s="268"/>
      <c r="G57" s="268"/>
      <c r="I57" s="152"/>
      <c r="J57" s="152"/>
      <c r="K57" s="124">
        <f t="shared" si="21"/>
        <v>0</v>
      </c>
      <c r="L57" s="122"/>
      <c r="M57" s="122"/>
      <c r="N57" s="122"/>
      <c r="O57" s="122"/>
      <c r="P57" s="123"/>
      <c r="Q57" s="122"/>
      <c r="R57" s="123"/>
      <c r="T57" s="125" t="str">
        <f t="shared" si="22"/>
        <v/>
      </c>
      <c r="U57" s="147"/>
      <c r="V57" s="127" t="e">
        <f t="shared" si="14"/>
        <v>#DIV/0!</v>
      </c>
      <c r="W57" s="139"/>
      <c r="X57" s="35" t="e">
        <f t="shared" si="23"/>
        <v>#VALUE!</v>
      </c>
      <c r="Z57" s="365"/>
      <c r="AA57" s="365"/>
      <c r="AH57" s="364" t="s">
        <v>1675</v>
      </c>
      <c r="AI57" s="364"/>
      <c r="AJ57" s="364"/>
      <c r="AK57" s="364"/>
      <c r="AL57" s="364"/>
      <c r="AM57" s="364"/>
      <c r="AN57" s="364"/>
    </row>
    <row r="58" spans="2:40" ht="48.75" customHeight="1" x14ac:dyDescent="0.25">
      <c r="B58" s="290" t="s">
        <v>499</v>
      </c>
      <c r="C58" s="143" t="s">
        <v>500</v>
      </c>
      <c r="D58" s="178"/>
      <c r="E58" s="268" t="s">
        <v>501</v>
      </c>
      <c r="F58" s="268"/>
      <c r="G58" s="268"/>
      <c r="I58" s="152"/>
      <c r="J58" s="152"/>
      <c r="K58" s="124">
        <f t="shared" si="21"/>
        <v>0</v>
      </c>
      <c r="L58" s="122"/>
      <c r="M58" s="122"/>
      <c r="N58" s="122"/>
      <c r="O58" s="122"/>
      <c r="P58" s="123"/>
      <c r="Q58" s="122"/>
      <c r="R58" s="123"/>
      <c r="T58" s="125" t="str">
        <f t="shared" si="22"/>
        <v/>
      </c>
      <c r="U58" s="147"/>
      <c r="V58" s="127" t="e">
        <f t="shared" si="14"/>
        <v>#DIV/0!</v>
      </c>
      <c r="W58" s="139"/>
      <c r="X58" s="35" t="e">
        <f t="shared" si="23"/>
        <v>#VALUE!</v>
      </c>
      <c r="Z58" s="365"/>
      <c r="AA58" s="365"/>
      <c r="AH58" s="364" t="s">
        <v>1676</v>
      </c>
      <c r="AI58" s="364"/>
      <c r="AJ58" s="364"/>
      <c r="AK58" s="364"/>
      <c r="AL58" s="364"/>
      <c r="AM58" s="364"/>
      <c r="AN58" s="364"/>
    </row>
    <row r="59" spans="2:40" ht="51.75" customHeight="1" x14ac:dyDescent="0.25">
      <c r="B59" s="290" t="s">
        <v>502</v>
      </c>
      <c r="C59" s="143" t="s">
        <v>503</v>
      </c>
      <c r="D59" s="178"/>
      <c r="E59" s="268" t="s">
        <v>504</v>
      </c>
      <c r="F59" s="268"/>
      <c r="G59" s="267" t="s">
        <v>505</v>
      </c>
      <c r="I59" s="152"/>
      <c r="J59" s="152"/>
      <c r="K59" s="124">
        <f t="shared" si="21"/>
        <v>0</v>
      </c>
      <c r="L59" s="122"/>
      <c r="M59" s="122"/>
      <c r="N59" s="122"/>
      <c r="O59" s="122"/>
      <c r="P59" s="123"/>
      <c r="Q59" s="122"/>
      <c r="R59" s="123"/>
      <c r="T59" s="125" t="str">
        <f t="shared" si="22"/>
        <v/>
      </c>
      <c r="U59" s="147"/>
      <c r="V59" s="127" t="e">
        <f t="shared" si="14"/>
        <v>#DIV/0!</v>
      </c>
      <c r="W59" s="139"/>
      <c r="X59" s="35" t="e">
        <f t="shared" si="23"/>
        <v>#VALUE!</v>
      </c>
      <c r="Z59" s="365"/>
      <c r="AA59" s="365"/>
      <c r="AH59" s="364" t="s">
        <v>1677</v>
      </c>
      <c r="AI59" s="364"/>
      <c r="AJ59" s="364"/>
      <c r="AK59" s="364"/>
      <c r="AL59" s="364"/>
      <c r="AM59" s="364"/>
      <c r="AN59" s="364"/>
    </row>
    <row r="60" spans="2:40" ht="63.75" customHeight="1" x14ac:dyDescent="0.25">
      <c r="B60" s="290" t="s">
        <v>506</v>
      </c>
      <c r="C60" s="144" t="s">
        <v>507</v>
      </c>
      <c r="D60" s="178"/>
      <c r="E60" s="268" t="s">
        <v>508</v>
      </c>
      <c r="F60" s="268"/>
      <c r="G60" s="268"/>
      <c r="I60" s="152"/>
      <c r="J60" s="152"/>
      <c r="K60" s="124">
        <f t="shared" si="21"/>
        <v>0</v>
      </c>
      <c r="L60" s="122"/>
      <c r="M60" s="122"/>
      <c r="N60" s="122"/>
      <c r="O60" s="122"/>
      <c r="P60" s="123"/>
      <c r="Q60" s="122"/>
      <c r="R60" s="123"/>
      <c r="T60" s="125" t="str">
        <f t="shared" si="22"/>
        <v/>
      </c>
      <c r="U60" s="147"/>
      <c r="V60" s="127" t="e">
        <f t="shared" si="14"/>
        <v>#DIV/0!</v>
      </c>
      <c r="W60" s="139"/>
      <c r="X60" s="35" t="e">
        <f t="shared" si="23"/>
        <v>#VALUE!</v>
      </c>
      <c r="Z60" s="365"/>
      <c r="AA60" s="365"/>
      <c r="AH60" s="364" t="s">
        <v>1678</v>
      </c>
      <c r="AI60" s="364"/>
      <c r="AJ60" s="364"/>
      <c r="AK60" s="364"/>
      <c r="AL60" s="364"/>
      <c r="AM60" s="364"/>
      <c r="AN60" s="364"/>
    </row>
    <row r="61" spans="2:40" x14ac:dyDescent="0.25">
      <c r="C61" s="152"/>
      <c r="G61" s="103"/>
    </row>
    <row r="62" spans="2:40" x14ac:dyDescent="0.25">
      <c r="C62" s="152"/>
      <c r="J62" s="150">
        <f>SUM(J10:J60)</f>
        <v>0</v>
      </c>
      <c r="K62" s="150">
        <f>SUM(K10:K60)</f>
        <v>0</v>
      </c>
      <c r="S62" s="118" t="s">
        <v>509</v>
      </c>
      <c r="T62" s="129">
        <f>SUMIF(J62,12-W64,W62)</f>
        <v>0</v>
      </c>
      <c r="W62" s="173" t="e">
        <f>SUM(W10:W60)</f>
        <v>#VALUE!</v>
      </c>
      <c r="X62" s="173" t="e">
        <f>SUM(X10:X60)</f>
        <v>#VALUE!</v>
      </c>
    </row>
    <row r="63" spans="2:40" x14ac:dyDescent="0.25">
      <c r="C63" s="152"/>
      <c r="S63" s="118" t="s">
        <v>510</v>
      </c>
      <c r="T63" s="129">
        <f>SUMIF(K62,51-W65,X62)</f>
        <v>0</v>
      </c>
      <c r="Y63" s="128"/>
    </row>
    <row r="64" spans="2:40" x14ac:dyDescent="0.25">
      <c r="C64" s="152"/>
      <c r="V64" s="150" t="s">
        <v>517</v>
      </c>
      <c r="W64" s="150">
        <f>SUM(R10,R12,R14,R16,R17,R25,R26,R34,R41,R48,R51,R54)</f>
        <v>0</v>
      </c>
      <c r="Y64" s="128"/>
    </row>
    <row r="65" spans="3:33" x14ac:dyDescent="0.25">
      <c r="C65" s="152"/>
      <c r="V65" s="150" t="s">
        <v>518</v>
      </c>
      <c r="W65" s="150">
        <f>SUM(R10:R60)</f>
        <v>0</v>
      </c>
    </row>
    <row r="66" spans="3:33" ht="13.5" customHeight="1" x14ac:dyDescent="0.25">
      <c r="C66" s="152"/>
    </row>
    <row r="67" spans="3:33" x14ac:dyDescent="0.25">
      <c r="C67" s="152"/>
    </row>
    <row r="74" spans="3:33" ht="22.5" customHeight="1" x14ac:dyDescent="0.25">
      <c r="AB74" s="151"/>
      <c r="AC74" s="151"/>
      <c r="AD74" s="151"/>
    </row>
    <row r="76" spans="3:33" ht="15" customHeight="1" x14ac:dyDescent="0.25">
      <c r="AB76" s="151"/>
      <c r="AC76" s="151"/>
      <c r="AD76" s="151"/>
      <c r="AE76" s="151"/>
      <c r="AF76" s="151"/>
      <c r="AG76" s="151"/>
    </row>
  </sheetData>
  <sheetProtection formatCells="0" formatColumns="0" formatRows="0" insertColumns="0" insertRows="0" insertHyperlinks="0" deleteColumns="0" deleteRows="0" sort="0" autoFilter="0" pivotTables="0"/>
  <mergeCells count="107">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J7:R7"/>
    <mergeCell ref="C1:W1"/>
    <mergeCell ref="C2:V2"/>
    <mergeCell ref="C3:V3"/>
    <mergeCell ref="E7:E8"/>
    <mergeCell ref="G7:G8"/>
    <mergeCell ref="C7:C8"/>
    <mergeCell ref="T7:V7"/>
    <mergeCell ref="L5:AD5"/>
    <mergeCell ref="Z51:AA51"/>
    <mergeCell ref="Z44:AA44"/>
    <mergeCell ref="Z45:AA45"/>
    <mergeCell ref="Z46:AA46"/>
    <mergeCell ref="Z29:AA29"/>
    <mergeCell ref="Z30:AA30"/>
    <mergeCell ref="Z31:AA31"/>
    <mergeCell ref="Z43:AA43"/>
    <mergeCell ref="Z42:AA42"/>
    <mergeCell ref="Z37:AA37"/>
    <mergeCell ref="Z47:AA47"/>
    <mergeCell ref="Z32:AA32"/>
    <mergeCell ref="Z33:AA33"/>
    <mergeCell ref="Z34:AA34"/>
    <mergeCell ref="Z35:AA35"/>
    <mergeCell ref="Z36:AA36"/>
    <mergeCell ref="Z48:AA48"/>
    <mergeCell ref="Z49:AA49"/>
    <mergeCell ref="Z50:AA50"/>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115" zoomScaleNormal="115" workbookViewId="0">
      <pane ySplit="8" topLeftCell="A15" activePane="bottomLeft" state="frozen"/>
      <selection pane="bottomLeft" activeCell="I7" sqref="I7:Q7"/>
    </sheetView>
  </sheetViews>
  <sheetFormatPr defaultRowHeight="15" outlineLevelCol="1" x14ac:dyDescent="0.25"/>
  <cols>
    <col min="1" max="1" width="1.7109375" style="150" customWidth="1"/>
    <col min="2" max="2" width="4.85546875" style="150" customWidth="1"/>
    <col min="3" max="3" width="65.85546875" style="150" customWidth="1"/>
    <col min="4" max="4" width="2.5703125" style="150" customWidth="1" outlineLevel="1"/>
    <col min="5" max="5" width="6" style="150" customWidth="1" outlineLevel="1"/>
    <col min="6" max="6" width="2.5703125" style="150" customWidth="1" outlineLevel="1"/>
    <col min="7" max="7" width="5.28515625" style="150" customWidth="1" outlineLevel="1"/>
    <col min="8" max="8" width="4.42578125" style="150" customWidth="1"/>
    <col min="9"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6.85546875" style="150" customWidth="1"/>
    <col min="19" max="19" width="13.28515625" style="150" customWidth="1"/>
    <col min="20" max="20" width="8.28515625" style="150" hidden="1" customWidth="1"/>
    <col min="21" max="21" width="9.7109375" style="150" hidden="1" customWidth="1"/>
    <col min="22" max="22" width="10.42578125" style="150" hidden="1" customWidth="1"/>
    <col min="23" max="23" width="9.28515625"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2:39" ht="36.75" customHeight="1" x14ac:dyDescent="0.25">
      <c r="B1" s="174"/>
      <c r="C1" s="360" t="s">
        <v>519</v>
      </c>
      <c r="D1" s="360"/>
      <c r="E1" s="360"/>
      <c r="F1" s="360"/>
      <c r="G1" s="360"/>
      <c r="H1" s="360"/>
      <c r="I1" s="360"/>
      <c r="J1" s="360"/>
      <c r="K1" s="360"/>
      <c r="L1" s="360"/>
      <c r="M1" s="360"/>
      <c r="N1" s="360"/>
      <c r="O1" s="360"/>
      <c r="P1" s="360"/>
      <c r="Q1" s="360"/>
      <c r="R1" s="360"/>
      <c r="S1" s="360"/>
      <c r="T1" s="360"/>
      <c r="U1" s="360"/>
      <c r="V1" s="174"/>
      <c r="W1" s="174"/>
      <c r="X1" s="174"/>
    </row>
    <row r="2" spans="2:39" x14ac:dyDescent="0.25">
      <c r="B2" s="175"/>
      <c r="C2" s="372" t="s">
        <v>1679</v>
      </c>
      <c r="D2" s="372"/>
      <c r="E2" s="372"/>
      <c r="F2" s="372"/>
      <c r="G2" s="372"/>
      <c r="H2" s="372"/>
      <c r="I2" s="372"/>
      <c r="J2" s="372"/>
      <c r="K2" s="372"/>
      <c r="L2" s="372"/>
      <c r="M2" s="372"/>
      <c r="N2" s="372"/>
      <c r="O2" s="372"/>
      <c r="P2" s="372"/>
      <c r="Q2" s="372"/>
      <c r="R2" s="372"/>
      <c r="S2" s="372"/>
      <c r="T2" s="372"/>
      <c r="U2" s="372"/>
      <c r="V2" s="175"/>
      <c r="W2" s="175"/>
      <c r="X2" s="175"/>
    </row>
    <row r="3" spans="2:39" x14ac:dyDescent="0.25">
      <c r="B3" s="175"/>
      <c r="C3" s="372" t="s">
        <v>1680</v>
      </c>
      <c r="D3" s="372"/>
      <c r="E3" s="372"/>
      <c r="F3" s="372"/>
      <c r="G3" s="372"/>
      <c r="H3" s="372"/>
      <c r="I3" s="372"/>
      <c r="J3" s="372"/>
      <c r="K3" s="372"/>
      <c r="L3" s="372"/>
      <c r="M3" s="372"/>
      <c r="N3" s="372"/>
      <c r="O3" s="372"/>
      <c r="P3" s="372"/>
      <c r="Q3" s="372"/>
      <c r="R3" s="372"/>
      <c r="S3" s="372"/>
      <c r="T3" s="372"/>
      <c r="U3" s="372"/>
      <c r="V3" s="175"/>
      <c r="W3" s="175"/>
      <c r="X3" s="175"/>
    </row>
    <row r="4" spans="2:39" x14ac:dyDescent="0.25">
      <c r="B4" s="175"/>
      <c r="C4" s="149"/>
      <c r="D4" s="149"/>
      <c r="E4" s="149"/>
      <c r="F4" s="149"/>
      <c r="G4" s="149"/>
      <c r="H4" s="149"/>
      <c r="I4" s="149"/>
      <c r="J4" s="149"/>
      <c r="K4" s="149"/>
      <c r="L4" s="149"/>
      <c r="M4" s="149"/>
      <c r="N4" s="149"/>
      <c r="O4" s="149"/>
      <c r="P4" s="149"/>
      <c r="Q4" s="149"/>
      <c r="R4" s="149"/>
      <c r="S4" s="149"/>
      <c r="T4" s="149"/>
      <c r="U4" s="149"/>
      <c r="V4" s="149"/>
      <c r="W4" s="149"/>
      <c r="X4" s="149"/>
    </row>
    <row r="5" spans="2:39" s="153" customFormat="1" ht="14.25" customHeight="1" x14ac:dyDescent="0.25">
      <c r="B5" s="176"/>
      <c r="C5" s="291"/>
      <c r="D5" s="291"/>
      <c r="E5" s="291"/>
      <c r="F5" s="291"/>
      <c r="G5" s="291"/>
      <c r="H5" s="291"/>
      <c r="I5" s="371"/>
      <c r="J5" s="371"/>
      <c r="K5" s="371"/>
      <c r="L5" s="371"/>
      <c r="M5" s="371"/>
      <c r="N5" s="371"/>
      <c r="O5" s="371"/>
      <c r="P5" s="371"/>
      <c r="Q5" s="371"/>
      <c r="R5" s="371"/>
      <c r="S5" s="371"/>
      <c r="T5" s="371"/>
      <c r="U5" s="371"/>
      <c r="V5" s="371"/>
      <c r="W5" s="371"/>
      <c r="X5" s="371"/>
      <c r="Y5" s="371"/>
      <c r="Z5" s="371"/>
      <c r="AA5" s="371"/>
      <c r="AB5" s="371"/>
      <c r="AC5" s="371"/>
    </row>
    <row r="6" spans="2:39" s="153" customFormat="1" x14ac:dyDescent="0.25">
      <c r="B6" s="154"/>
      <c r="C6" s="457"/>
      <c r="D6" s="457"/>
      <c r="E6" s="457"/>
      <c r="F6" s="457"/>
      <c r="G6" s="457"/>
      <c r="H6" s="457"/>
      <c r="I6" s="457"/>
      <c r="J6" s="457"/>
      <c r="K6" s="337"/>
      <c r="L6" s="457"/>
      <c r="M6" s="457"/>
      <c r="N6" s="457"/>
      <c r="O6" s="457"/>
      <c r="P6" s="457"/>
      <c r="Q6" s="457"/>
      <c r="R6" s="457"/>
      <c r="S6" s="457"/>
      <c r="T6" s="154"/>
      <c r="U6" s="154"/>
      <c r="V6" s="154"/>
      <c r="W6" s="154"/>
      <c r="X6" s="154"/>
    </row>
    <row r="7" spans="2:39" s="153" customFormat="1" ht="37.5" customHeight="1" x14ac:dyDescent="0.25">
      <c r="B7" s="168"/>
      <c r="C7" s="367" t="s">
        <v>520</v>
      </c>
      <c r="D7" s="327"/>
      <c r="E7" s="366" t="s">
        <v>521</v>
      </c>
      <c r="F7" s="328"/>
      <c r="G7" s="366" t="s">
        <v>522</v>
      </c>
      <c r="H7" s="156"/>
      <c r="I7" s="369" t="s">
        <v>1695</v>
      </c>
      <c r="J7" s="373"/>
      <c r="K7" s="373"/>
      <c r="L7" s="373"/>
      <c r="M7" s="373"/>
      <c r="N7" s="373"/>
      <c r="O7" s="373"/>
      <c r="P7" s="373"/>
      <c r="Q7" s="373"/>
      <c r="R7" s="156"/>
      <c r="S7" s="368" t="s">
        <v>523</v>
      </c>
      <c r="T7" s="368"/>
      <c r="U7" s="368"/>
      <c r="V7" s="157"/>
      <c r="W7" s="157"/>
      <c r="X7" s="157"/>
      <c r="Y7" s="157"/>
      <c r="AG7" s="367" t="s">
        <v>524</v>
      </c>
      <c r="AH7" s="367"/>
      <c r="AI7" s="367"/>
      <c r="AJ7" s="367"/>
      <c r="AK7" s="367"/>
      <c r="AL7" s="367"/>
      <c r="AM7" s="367"/>
    </row>
    <row r="8" spans="2:39" s="153" customFormat="1" ht="80.25" customHeight="1" x14ac:dyDescent="0.25">
      <c r="B8" s="168"/>
      <c r="C8" s="367"/>
      <c r="D8" s="327"/>
      <c r="E8" s="366"/>
      <c r="F8" s="329"/>
      <c r="G8" s="366"/>
      <c r="H8" s="158"/>
      <c r="I8" s="159" t="s">
        <v>550</v>
      </c>
      <c r="J8" s="159" t="s">
        <v>551</v>
      </c>
      <c r="K8" s="181">
        <v>0</v>
      </c>
      <c r="L8" s="181">
        <v>0.2</v>
      </c>
      <c r="M8" s="181">
        <v>0.4</v>
      </c>
      <c r="N8" s="181">
        <v>0.6</v>
      </c>
      <c r="O8" s="181">
        <v>0.8</v>
      </c>
      <c r="P8" s="181">
        <v>1</v>
      </c>
      <c r="Q8" s="182" t="s">
        <v>525</v>
      </c>
      <c r="S8" s="161"/>
      <c r="T8" s="161" t="s">
        <v>552</v>
      </c>
      <c r="U8" s="160" t="s">
        <v>553</v>
      </c>
      <c r="V8" s="158"/>
      <c r="X8" s="158"/>
      <c r="AG8" s="367"/>
      <c r="AH8" s="367"/>
      <c r="AI8" s="367"/>
      <c r="AJ8" s="367"/>
      <c r="AK8" s="367"/>
      <c r="AL8" s="367"/>
      <c r="AM8" s="367"/>
    </row>
    <row r="9" spans="2:39" ht="42" customHeight="1" x14ac:dyDescent="0.25">
      <c r="D9" s="126"/>
      <c r="E9" s="126"/>
      <c r="F9" s="126"/>
      <c r="G9" s="126"/>
      <c r="J9" s="32"/>
      <c r="K9" s="32"/>
      <c r="L9" s="32"/>
      <c r="M9" s="32"/>
      <c r="N9" s="32"/>
      <c r="O9" s="33"/>
      <c r="P9" s="116"/>
      <c r="Q9" s="117"/>
      <c r="S9" s="34"/>
      <c r="T9" s="34"/>
      <c r="U9" s="33"/>
      <c r="V9" s="150" t="s">
        <v>554</v>
      </c>
      <c r="W9" s="150" t="s">
        <v>555</v>
      </c>
      <c r="Y9" s="118" t="s">
        <v>526</v>
      </c>
    </row>
    <row r="10" spans="2:39" ht="48" customHeight="1" x14ac:dyDescent="0.45">
      <c r="B10" s="290">
        <v>1</v>
      </c>
      <c r="C10" s="141" t="s">
        <v>527</v>
      </c>
      <c r="D10" s="126"/>
      <c r="E10" s="272" t="s">
        <v>528</v>
      </c>
      <c r="F10" s="126"/>
      <c r="G10" s="193"/>
      <c r="H10" s="152"/>
      <c r="I10" s="124">
        <f>SUM(K10:P10)</f>
        <v>0</v>
      </c>
      <c r="J10" s="124">
        <f t="shared" ref="J10" si="0">SUM(K10:P10)</f>
        <v>0</v>
      </c>
      <c r="K10" s="122"/>
      <c r="L10" s="122"/>
      <c r="M10" s="122"/>
      <c r="N10" s="122"/>
      <c r="O10" s="123"/>
      <c r="P10" s="186"/>
      <c r="Q10" s="123"/>
      <c r="S10" s="125" t="str">
        <f>IF(SUM(K10:P10)=1,((K10*0)+(L10*20)+(M10*40)+(N10*60)+(O10*80)+(P10*100)),"")</f>
        <v/>
      </c>
      <c r="T10" s="147" t="e">
        <f>1/$I$19</f>
        <v>#DIV/0!</v>
      </c>
      <c r="U10" s="127" t="e">
        <f t="shared" ref="U10" si="1">1/$J$19</f>
        <v>#DIV/0!</v>
      </c>
      <c r="V10" s="139" t="e">
        <f>IF(Q10=1,0,S10*T10)</f>
        <v>#VALUE!</v>
      </c>
      <c r="W10" s="35" t="e">
        <f>IF(Q10=1,0,S10*U10)</f>
        <v>#VALUE!</v>
      </c>
      <c r="Y10" s="365"/>
      <c r="Z10" s="365"/>
      <c r="AG10" s="364" t="s">
        <v>1681</v>
      </c>
      <c r="AH10" s="364"/>
      <c r="AI10" s="364"/>
      <c r="AJ10" s="364"/>
      <c r="AK10" s="364"/>
      <c r="AL10" s="364"/>
      <c r="AM10" s="364"/>
    </row>
    <row r="11" spans="2:39" ht="47.25" customHeight="1" x14ac:dyDescent="0.25">
      <c r="B11" s="290" t="s">
        <v>529</v>
      </c>
      <c r="C11" s="145" t="s">
        <v>530</v>
      </c>
      <c r="D11" s="178"/>
      <c r="E11" s="268" t="s">
        <v>531</v>
      </c>
      <c r="F11" s="268"/>
      <c r="G11" s="268"/>
      <c r="H11" s="152"/>
      <c r="I11" s="152"/>
      <c r="J11" s="124">
        <f t="shared" ref="J11" si="2">SUM(K11:P11)</f>
        <v>0</v>
      </c>
      <c r="K11" s="122"/>
      <c r="L11" s="122"/>
      <c r="M11" s="122"/>
      <c r="N11" s="122"/>
      <c r="O11" s="123"/>
      <c r="P11" s="122"/>
      <c r="Q11" s="123"/>
      <c r="S11" s="125" t="str">
        <f>IF(SUM(K11:P11)=1,((K11*0)+(L11*20)+(M11*40)+(N11*60)+(O11*80)+(P11*100)),"")</f>
        <v/>
      </c>
      <c r="T11" s="147"/>
      <c r="U11" s="127" t="e">
        <f t="shared" ref="U11" si="3">1/$J$19</f>
        <v>#DIV/0!</v>
      </c>
      <c r="V11" s="139"/>
      <c r="W11" s="35" t="e">
        <f>IF(Q11=1,0,S11*U11)</f>
        <v>#VALUE!</v>
      </c>
      <c r="Y11" s="365"/>
      <c r="Z11" s="365"/>
      <c r="AF11" s="297"/>
      <c r="AG11" s="361" t="s">
        <v>1682</v>
      </c>
      <c r="AH11" s="361"/>
      <c r="AI11" s="361"/>
      <c r="AJ11" s="361"/>
      <c r="AK11" s="361"/>
      <c r="AL11" s="361"/>
      <c r="AM11" s="361"/>
    </row>
    <row r="12" spans="2:39" ht="49.5" customHeight="1" x14ac:dyDescent="0.45">
      <c r="B12" s="290">
        <v>2</v>
      </c>
      <c r="C12" s="141" t="s">
        <v>532</v>
      </c>
      <c r="D12" s="126"/>
      <c r="E12" s="272" t="s">
        <v>533</v>
      </c>
      <c r="F12" s="126"/>
      <c r="G12" s="193"/>
      <c r="H12" s="152"/>
      <c r="I12" s="124">
        <f>SUM(K12:P12)</f>
        <v>0</v>
      </c>
      <c r="J12" s="124">
        <f t="shared" ref="J12:J17" si="4">SUM(K12:P12)</f>
        <v>0</v>
      </c>
      <c r="K12" s="122"/>
      <c r="L12" s="122"/>
      <c r="M12" s="122"/>
      <c r="N12" s="122"/>
      <c r="O12" s="123"/>
      <c r="P12" s="122"/>
      <c r="Q12" s="123"/>
      <c r="S12" s="125" t="str">
        <f t="shared" ref="S12" si="5">IF(SUM(K12:P12)=1,((K12*0)+(L12*20)+(M12*40)+(N12*60)+(O12*80)+(P12*100)),"")</f>
        <v/>
      </c>
      <c r="T12" s="147" t="e">
        <f>1/$I$19</f>
        <v>#DIV/0!</v>
      </c>
      <c r="U12" s="127" t="e">
        <f t="shared" ref="U12:U17" si="6">1/$J$19</f>
        <v>#DIV/0!</v>
      </c>
      <c r="V12" s="139" t="e">
        <f>IF(Q12=1,0,S12*T12)</f>
        <v>#VALUE!</v>
      </c>
      <c r="W12" s="35" t="e">
        <f t="shared" ref="W12" si="7">IF(Q12=1,0,S12*U12)</f>
        <v>#VALUE!</v>
      </c>
      <c r="Y12" s="365"/>
      <c r="Z12" s="365"/>
      <c r="AG12" s="364" t="s">
        <v>1683</v>
      </c>
      <c r="AH12" s="364"/>
      <c r="AI12" s="364"/>
      <c r="AJ12" s="364"/>
      <c r="AK12" s="364"/>
      <c r="AL12" s="364"/>
      <c r="AM12" s="364"/>
    </row>
    <row r="13" spans="2:39" ht="48" customHeight="1" collapsed="1" x14ac:dyDescent="0.45">
      <c r="B13" s="290" t="s">
        <v>534</v>
      </c>
      <c r="C13" s="142" t="s">
        <v>535</v>
      </c>
      <c r="D13" s="126"/>
      <c r="E13" s="272" t="s">
        <v>536</v>
      </c>
      <c r="F13" s="126"/>
      <c r="G13" s="193"/>
      <c r="H13" s="152"/>
      <c r="I13" s="152"/>
      <c r="J13" s="124">
        <f t="shared" si="4"/>
        <v>0</v>
      </c>
      <c r="K13" s="122"/>
      <c r="L13" s="122"/>
      <c r="M13" s="122"/>
      <c r="N13" s="122"/>
      <c r="O13" s="123"/>
      <c r="P13" s="122"/>
      <c r="Q13" s="123"/>
      <c r="S13" s="125" t="str">
        <f>IF(SUM(K13:P13)=1,((K13*0)+(L13*20)+(M13*40)+(N13*60)+(O13*80)+(P13*100)),"")</f>
        <v/>
      </c>
      <c r="T13" s="147"/>
      <c r="U13" s="127" t="e">
        <f t="shared" si="6"/>
        <v>#DIV/0!</v>
      </c>
      <c r="V13" s="139"/>
      <c r="W13" s="35" t="e">
        <f>IF(Q13=1,0,S13*U13)</f>
        <v>#VALUE!</v>
      </c>
      <c r="Y13" s="365"/>
      <c r="Z13" s="365"/>
      <c r="AG13" s="364" t="s">
        <v>1684</v>
      </c>
      <c r="AH13" s="364"/>
      <c r="AI13" s="364"/>
      <c r="AJ13" s="364"/>
      <c r="AK13" s="364"/>
      <c r="AL13" s="364"/>
      <c r="AM13" s="364"/>
    </row>
    <row r="14" spans="2:39" ht="49.5" customHeight="1" collapsed="1" x14ac:dyDescent="0.25">
      <c r="B14" s="290" t="s">
        <v>537</v>
      </c>
      <c r="C14" s="143" t="s">
        <v>538</v>
      </c>
      <c r="D14" s="115"/>
      <c r="E14" s="272" t="s">
        <v>539</v>
      </c>
      <c r="F14" s="115"/>
      <c r="G14" s="194"/>
      <c r="H14" s="152"/>
      <c r="I14" s="152"/>
      <c r="J14" s="124">
        <f t="shared" si="4"/>
        <v>0</v>
      </c>
      <c r="K14" s="122"/>
      <c r="L14" s="122"/>
      <c r="M14" s="122"/>
      <c r="N14" s="122"/>
      <c r="O14" s="123"/>
      <c r="P14" s="122"/>
      <c r="Q14" s="123"/>
      <c r="S14" s="125" t="str">
        <f>IF(SUM(K14:P14)=1,((K14*0)+(L14*20)+(M14*40)+(N14*60)+(O14*80)+(P14*100)),"")</f>
        <v/>
      </c>
      <c r="T14" s="147"/>
      <c r="U14" s="127" t="e">
        <f t="shared" si="6"/>
        <v>#DIV/0!</v>
      </c>
      <c r="V14" s="139"/>
      <c r="W14" s="35" t="e">
        <f>IF(Q14=1,0,S14*U14)</f>
        <v>#VALUE!</v>
      </c>
      <c r="Y14" s="365"/>
      <c r="Z14" s="365"/>
      <c r="AG14" s="364" t="s">
        <v>1685</v>
      </c>
      <c r="AH14" s="364"/>
      <c r="AI14" s="364"/>
      <c r="AJ14" s="364"/>
      <c r="AK14" s="364"/>
      <c r="AL14" s="364"/>
      <c r="AM14" s="364"/>
    </row>
    <row r="15" spans="2:39" ht="49.5" customHeight="1" x14ac:dyDescent="0.25">
      <c r="B15" s="290" t="s">
        <v>540</v>
      </c>
      <c r="C15" s="143" t="s">
        <v>541</v>
      </c>
      <c r="D15" s="115"/>
      <c r="E15" s="272" t="s">
        <v>542</v>
      </c>
      <c r="F15" s="115"/>
      <c r="G15" s="194"/>
      <c r="H15" s="152"/>
      <c r="I15" s="152"/>
      <c r="J15" s="124">
        <f t="shared" si="4"/>
        <v>0</v>
      </c>
      <c r="K15" s="122"/>
      <c r="L15" s="122"/>
      <c r="M15" s="122"/>
      <c r="N15" s="122"/>
      <c r="O15" s="123"/>
      <c r="P15" s="122"/>
      <c r="Q15" s="123"/>
      <c r="S15" s="125" t="str">
        <f>IF(SUM(K15:P15)=1,((K15*0)+(L15*20)+(M15*40)+(N15*60)+(O15*80)+(P15*100)),"")</f>
        <v/>
      </c>
      <c r="T15" s="147"/>
      <c r="U15" s="127" t="e">
        <f t="shared" si="6"/>
        <v>#DIV/0!</v>
      </c>
      <c r="V15" s="139"/>
      <c r="W15" s="35" t="e">
        <f>IF(Q15=1,0,S15*U15)</f>
        <v>#VALUE!</v>
      </c>
      <c r="Y15" s="365"/>
      <c r="Z15" s="365"/>
      <c r="AG15" s="364" t="s">
        <v>1686</v>
      </c>
      <c r="AH15" s="364"/>
      <c r="AI15" s="364"/>
      <c r="AJ15" s="364"/>
      <c r="AK15" s="364"/>
      <c r="AL15" s="364"/>
      <c r="AM15" s="364"/>
    </row>
    <row r="16" spans="2:39" ht="51.75" customHeight="1" x14ac:dyDescent="0.25">
      <c r="B16" s="290" t="s">
        <v>543</v>
      </c>
      <c r="C16" s="144" t="s">
        <v>544</v>
      </c>
      <c r="D16" s="115"/>
      <c r="E16" s="272" t="s">
        <v>545</v>
      </c>
      <c r="F16" s="115"/>
      <c r="G16" s="194"/>
      <c r="H16" s="152"/>
      <c r="I16" s="152"/>
      <c r="J16" s="124">
        <f t="shared" si="4"/>
        <v>0</v>
      </c>
      <c r="K16" s="122"/>
      <c r="L16" s="122"/>
      <c r="M16" s="122"/>
      <c r="N16" s="122"/>
      <c r="O16" s="123"/>
      <c r="P16" s="122"/>
      <c r="Q16" s="123"/>
      <c r="S16" s="125" t="str">
        <f>IF(SUM(K16:P16)=1,((K16*0)+(L16*20)+(M16*40)+(N16*60)+(O16*80)+(P16*100)),"")</f>
        <v/>
      </c>
      <c r="T16" s="147"/>
      <c r="U16" s="127" t="e">
        <f t="shared" si="6"/>
        <v>#DIV/0!</v>
      </c>
      <c r="W16" s="35" t="e">
        <f>IF(Q16=1,0,S16*U16)</f>
        <v>#VALUE!</v>
      </c>
      <c r="Y16" s="365"/>
      <c r="Z16" s="365"/>
      <c r="AG16" s="364" t="s">
        <v>1687</v>
      </c>
      <c r="AH16" s="364"/>
      <c r="AI16" s="364"/>
      <c r="AJ16" s="364"/>
      <c r="AK16" s="364"/>
      <c r="AL16" s="364"/>
      <c r="AM16" s="364"/>
    </row>
    <row r="17" spans="2:29" ht="45.75" customHeight="1" x14ac:dyDescent="0.25">
      <c r="B17" s="290">
        <v>3</v>
      </c>
      <c r="C17" s="141" t="s">
        <v>546</v>
      </c>
      <c r="D17" s="115"/>
      <c r="E17" s="272" t="s">
        <v>547</v>
      </c>
      <c r="F17" s="115"/>
      <c r="G17" s="194"/>
      <c r="H17" s="152"/>
      <c r="I17" s="124">
        <f>SUM(K17:P17)</f>
        <v>0</v>
      </c>
      <c r="J17" s="124">
        <f t="shared" si="4"/>
        <v>0</v>
      </c>
      <c r="K17" s="122"/>
      <c r="L17" s="122"/>
      <c r="M17" s="122"/>
      <c r="N17" s="122"/>
      <c r="O17" s="123"/>
      <c r="P17" s="122"/>
      <c r="Q17" s="123"/>
      <c r="S17" s="125" t="str">
        <f>IF(SUM(K17:P17)=1,((K17*0)+(L17*20)+(M17*40)+(N17*60)+(O17*80)+(P17*100)),"")</f>
        <v/>
      </c>
      <c r="T17" s="147" t="e">
        <f>1/$I$19</f>
        <v>#DIV/0!</v>
      </c>
      <c r="U17" s="127" t="e">
        <f t="shared" si="6"/>
        <v>#DIV/0!</v>
      </c>
      <c r="V17" s="139" t="e">
        <f>IF(Q17=1,0,S17*T17)</f>
        <v>#VALUE!</v>
      </c>
      <c r="W17" s="35" t="e">
        <f>IF(Q17=1,0,S17*U17)</f>
        <v>#VALUE!</v>
      </c>
      <c r="Y17" s="365"/>
      <c r="Z17" s="365"/>
    </row>
    <row r="18" spans="2:29" x14ac:dyDescent="0.25">
      <c r="C18" s="152"/>
    </row>
    <row r="19" spans="2:29" ht="12.75" customHeight="1" x14ac:dyDescent="0.25">
      <c r="C19" s="152"/>
      <c r="I19" s="150">
        <f>SUM(I10:I17)</f>
        <v>0</v>
      </c>
      <c r="J19" s="150">
        <f>SUM(J10:J17)</f>
        <v>0</v>
      </c>
      <c r="R19" s="118" t="s">
        <v>548</v>
      </c>
      <c r="S19" s="129">
        <f>SUMIF(I19,3-V21,V19)</f>
        <v>0</v>
      </c>
      <c r="V19" s="173" t="e">
        <f>SUM(V10:V17)</f>
        <v>#VALUE!</v>
      </c>
      <c r="W19" s="173" t="e">
        <f>SUM(W10:W17)</f>
        <v>#VALUE!</v>
      </c>
    </row>
    <row r="20" spans="2:29" x14ac:dyDescent="0.25">
      <c r="C20" s="152"/>
      <c r="R20" s="118" t="s">
        <v>549</v>
      </c>
      <c r="S20" s="129">
        <f>SUMIF(J19,8-V22,W19)</f>
        <v>0</v>
      </c>
      <c r="X20" s="128"/>
    </row>
    <row r="21" spans="2:29" x14ac:dyDescent="0.25">
      <c r="C21" s="152"/>
      <c r="U21" s="150" t="s">
        <v>556</v>
      </c>
      <c r="V21" s="150">
        <f>SUM(Q10,Q12,Q17)</f>
        <v>0</v>
      </c>
      <c r="X21" s="128"/>
    </row>
    <row r="22" spans="2:29" x14ac:dyDescent="0.25">
      <c r="C22" s="152"/>
      <c r="U22" s="150" t="s">
        <v>557</v>
      </c>
      <c r="V22" s="150">
        <f>SUM(Q10:Q17)</f>
        <v>0</v>
      </c>
    </row>
    <row r="23" spans="2:29" ht="13.5" customHeight="1" x14ac:dyDescent="0.25">
      <c r="C23" s="152"/>
    </row>
    <row r="24" spans="2:29" x14ac:dyDescent="0.25">
      <c r="C24" s="152"/>
    </row>
    <row r="31" spans="2:29" ht="22.5" customHeight="1" x14ac:dyDescent="0.25">
      <c r="AA31" s="151"/>
      <c r="AB31" s="151"/>
      <c r="AC31" s="151"/>
    </row>
    <row r="33" spans="27:32" ht="15" customHeight="1" x14ac:dyDescent="0.25">
      <c r="AA33" s="151"/>
      <c r="AB33" s="151"/>
      <c r="AC33" s="151"/>
      <c r="AD33" s="151"/>
      <c r="AE33" s="151"/>
      <c r="AF33" s="151"/>
    </row>
  </sheetData>
  <sheetProtection formatCells="0" formatColumns="0" formatRows="0" insertColumns="0" insertRows="0" insertHyperlinks="0" deleteColumns="0" deleteRows="0" sort="0" autoFilter="0" pivotTables="0"/>
  <mergeCells count="25">
    <mergeCell ref="AG16:AM16"/>
    <mergeCell ref="AG7:AM8"/>
    <mergeCell ref="AG10:AM10"/>
    <mergeCell ref="AG12:AM12"/>
    <mergeCell ref="AG13:AM13"/>
    <mergeCell ref="AG14:AM14"/>
    <mergeCell ref="AG15:AM15"/>
    <mergeCell ref="AG11:AM11"/>
    <mergeCell ref="I7:Q7"/>
    <mergeCell ref="C1:U1"/>
    <mergeCell ref="C2:U2"/>
    <mergeCell ref="C3:U3"/>
    <mergeCell ref="E7:E8"/>
    <mergeCell ref="G7:G8"/>
    <mergeCell ref="C7:C8"/>
    <mergeCell ref="S7:U7"/>
    <mergeCell ref="I5:AC5"/>
    <mergeCell ref="Y17:Z17"/>
    <mergeCell ref="Y10:Z10"/>
    <mergeCell ref="Y12:Z12"/>
    <mergeCell ref="Y13:Z13"/>
    <mergeCell ref="Y14:Z14"/>
    <mergeCell ref="Y15:Z15"/>
    <mergeCell ref="Y16:Z16"/>
    <mergeCell ref="Y11:Z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115" zoomScaleNormal="115" zoomScaleSheetLayoutView="90" workbookViewId="0">
      <pane ySplit="8" topLeftCell="A18" activePane="bottomLeft" state="frozen"/>
      <selection activeCell="D1" sqref="D1"/>
      <selection pane="bottomLeft" activeCell="I7" sqref="I7:Q7"/>
    </sheetView>
  </sheetViews>
  <sheetFormatPr defaultRowHeight="15" outlineLevelCol="1" x14ac:dyDescent="0.25"/>
  <cols>
    <col min="1" max="1" width="2" style="150" customWidth="1"/>
    <col min="2" max="2" width="4.5703125" style="150" customWidth="1"/>
    <col min="3" max="3" width="65.85546875" style="150" customWidth="1"/>
    <col min="4" max="4" width="2.5703125" style="150" customWidth="1" outlineLevel="1"/>
    <col min="5" max="5" width="5.28515625" style="150" customWidth="1" outlineLevel="1"/>
    <col min="6" max="6" width="2.5703125" style="150" customWidth="1" outlineLevel="1"/>
    <col min="7" max="7" width="5.7109375" style="150" customWidth="1" outlineLevel="1"/>
    <col min="8" max="8" width="4.42578125" style="150" customWidth="1"/>
    <col min="9"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8.28515625" style="150" customWidth="1"/>
    <col min="19" max="19" width="13.28515625" style="150" customWidth="1"/>
    <col min="20" max="20" width="8.28515625" style="150" hidden="1" customWidth="1"/>
    <col min="21" max="21" width="9.85546875" style="150" hidden="1" customWidth="1"/>
    <col min="22" max="22" width="10.42578125" style="150" hidden="1" customWidth="1"/>
    <col min="23" max="23" width="9"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2:39" ht="30" customHeight="1" x14ac:dyDescent="0.25">
      <c r="B1" s="174"/>
      <c r="C1" s="360" t="s">
        <v>558</v>
      </c>
      <c r="D1" s="360"/>
      <c r="E1" s="360"/>
      <c r="F1" s="360"/>
      <c r="G1" s="360"/>
      <c r="H1" s="360"/>
      <c r="I1" s="360"/>
      <c r="J1" s="360"/>
      <c r="K1" s="360"/>
      <c r="L1" s="360"/>
      <c r="M1" s="360"/>
      <c r="N1" s="360"/>
      <c r="O1" s="360"/>
      <c r="P1" s="360"/>
      <c r="Q1" s="360"/>
      <c r="R1" s="360"/>
      <c r="S1" s="360"/>
      <c r="T1" s="360"/>
      <c r="U1" s="360"/>
      <c r="V1" s="174"/>
      <c r="W1" s="174"/>
      <c r="X1" s="174"/>
    </row>
    <row r="2" spans="2:39" x14ac:dyDescent="0.25">
      <c r="B2" s="175"/>
      <c r="C2" s="372" t="s">
        <v>1688</v>
      </c>
      <c r="D2" s="372"/>
      <c r="E2" s="372"/>
      <c r="F2" s="372"/>
      <c r="G2" s="372"/>
      <c r="H2" s="372"/>
      <c r="I2" s="372"/>
      <c r="J2" s="372"/>
      <c r="K2" s="372"/>
      <c r="L2" s="372"/>
      <c r="M2" s="372"/>
      <c r="N2" s="372"/>
      <c r="O2" s="372"/>
      <c r="P2" s="372"/>
      <c r="Q2" s="372"/>
      <c r="R2" s="372"/>
      <c r="S2" s="372"/>
      <c r="T2" s="372"/>
      <c r="U2" s="372"/>
      <c r="V2" s="175"/>
      <c r="W2" s="175"/>
      <c r="X2" s="175"/>
    </row>
    <row r="3" spans="2:39" x14ac:dyDescent="0.25">
      <c r="B3" s="175"/>
      <c r="C3" s="372" t="s">
        <v>1689</v>
      </c>
      <c r="D3" s="372"/>
      <c r="E3" s="372"/>
      <c r="F3" s="372"/>
      <c r="G3" s="372"/>
      <c r="H3" s="372"/>
      <c r="I3" s="372"/>
      <c r="J3" s="372"/>
      <c r="K3" s="372"/>
      <c r="L3" s="372"/>
      <c r="M3" s="372"/>
      <c r="N3" s="372"/>
      <c r="O3" s="372"/>
      <c r="P3" s="372"/>
      <c r="Q3" s="372"/>
      <c r="R3" s="372"/>
      <c r="S3" s="372"/>
      <c r="T3" s="372"/>
      <c r="U3" s="372"/>
      <c r="V3" s="175"/>
      <c r="W3" s="175"/>
      <c r="X3" s="175"/>
    </row>
    <row r="4" spans="2:39" x14ac:dyDescent="0.25">
      <c r="B4" s="175"/>
      <c r="C4" s="149"/>
      <c r="D4" s="149"/>
      <c r="E4" s="149"/>
      <c r="F4" s="149"/>
      <c r="G4" s="149"/>
      <c r="H4" s="149"/>
      <c r="I4" s="149"/>
      <c r="J4" s="149"/>
      <c r="K4" s="149"/>
      <c r="L4" s="149"/>
      <c r="M4" s="149"/>
      <c r="N4" s="149"/>
      <c r="O4" s="149"/>
      <c r="P4" s="149"/>
      <c r="Q4" s="149"/>
      <c r="R4" s="149"/>
      <c r="S4" s="149"/>
      <c r="T4" s="149"/>
      <c r="U4" s="149"/>
      <c r="V4" s="149"/>
      <c r="W4" s="149"/>
      <c r="X4" s="149"/>
    </row>
    <row r="5" spans="2:39" s="153" customFormat="1" ht="14.25" customHeight="1" x14ac:dyDescent="0.25">
      <c r="B5" s="176"/>
      <c r="C5" s="291"/>
      <c r="D5" s="291"/>
      <c r="E5" s="291"/>
      <c r="F5" s="291"/>
      <c r="G5" s="291"/>
      <c r="H5" s="291"/>
      <c r="I5" s="291"/>
      <c r="J5" s="291"/>
      <c r="K5" s="362"/>
      <c r="L5" s="362"/>
      <c r="M5" s="362"/>
      <c r="N5" s="362"/>
      <c r="O5" s="362"/>
      <c r="P5" s="362"/>
      <c r="Q5" s="362"/>
      <c r="R5" s="362"/>
      <c r="S5" s="362"/>
      <c r="T5" s="362"/>
      <c r="U5" s="362"/>
      <c r="V5" s="362"/>
      <c r="W5" s="362"/>
      <c r="X5" s="362"/>
      <c r="Y5" s="362"/>
      <c r="Z5" s="362"/>
      <c r="AA5" s="362"/>
      <c r="AB5" s="362"/>
      <c r="AC5" s="362"/>
    </row>
    <row r="6" spans="2:39" s="153" customFormat="1" x14ac:dyDescent="0.25">
      <c r="B6" s="154"/>
      <c r="C6" s="154"/>
      <c r="D6" s="154"/>
      <c r="E6" s="176"/>
      <c r="F6" s="176"/>
      <c r="G6" s="176"/>
      <c r="H6" s="154"/>
      <c r="I6" s="176"/>
      <c r="J6" s="154"/>
      <c r="K6" s="336"/>
      <c r="L6" s="154"/>
      <c r="M6" s="154"/>
      <c r="N6" s="154"/>
      <c r="O6" s="154"/>
      <c r="P6" s="154"/>
      <c r="Q6" s="154"/>
      <c r="R6" s="154"/>
      <c r="S6" s="154"/>
      <c r="T6" s="154"/>
      <c r="U6" s="154"/>
      <c r="V6" s="154"/>
      <c r="W6" s="154"/>
      <c r="X6" s="154"/>
    </row>
    <row r="7" spans="2:39" s="153" customFormat="1" ht="37.5" customHeight="1" x14ac:dyDescent="0.25">
      <c r="B7" s="168"/>
      <c r="C7" s="367" t="s">
        <v>559</v>
      </c>
      <c r="D7" s="327"/>
      <c r="E7" s="366" t="s">
        <v>560</v>
      </c>
      <c r="F7" s="328"/>
      <c r="G7" s="366" t="s">
        <v>561</v>
      </c>
      <c r="H7" s="156"/>
      <c r="I7" s="369" t="s">
        <v>1695</v>
      </c>
      <c r="J7" s="373"/>
      <c r="K7" s="373"/>
      <c r="L7" s="373"/>
      <c r="M7" s="373"/>
      <c r="N7" s="373"/>
      <c r="O7" s="373"/>
      <c r="P7" s="373"/>
      <c r="Q7" s="373"/>
      <c r="R7" s="156"/>
      <c r="S7" s="368" t="s">
        <v>562</v>
      </c>
      <c r="T7" s="368"/>
      <c r="U7" s="368"/>
      <c r="V7" s="157"/>
      <c r="W7" s="157"/>
      <c r="X7" s="157"/>
      <c r="Y7" s="157"/>
      <c r="AG7" s="367" t="s">
        <v>563</v>
      </c>
      <c r="AH7" s="367"/>
      <c r="AI7" s="367"/>
      <c r="AJ7" s="367"/>
      <c r="AK7" s="367"/>
      <c r="AL7" s="367"/>
      <c r="AM7" s="367"/>
    </row>
    <row r="8" spans="2:39" s="153" customFormat="1" ht="80.25" customHeight="1" x14ac:dyDescent="0.25">
      <c r="B8" s="168"/>
      <c r="C8" s="367"/>
      <c r="D8" s="327"/>
      <c r="E8" s="366"/>
      <c r="F8" s="329"/>
      <c r="G8" s="366"/>
      <c r="H8" s="158"/>
      <c r="I8" s="159" t="s">
        <v>580</v>
      </c>
      <c r="J8" s="159" t="s">
        <v>581</v>
      </c>
      <c r="K8" s="181">
        <v>0</v>
      </c>
      <c r="L8" s="181">
        <v>0.2</v>
      </c>
      <c r="M8" s="181">
        <v>0.4</v>
      </c>
      <c r="N8" s="181">
        <v>0.6</v>
      </c>
      <c r="O8" s="181">
        <v>0.8</v>
      </c>
      <c r="P8" s="181">
        <v>1</v>
      </c>
      <c r="Q8" s="182" t="s">
        <v>564</v>
      </c>
      <c r="S8" s="161"/>
      <c r="T8" s="161" t="s">
        <v>582</v>
      </c>
      <c r="U8" s="160" t="s">
        <v>583</v>
      </c>
      <c r="V8" s="158"/>
      <c r="X8" s="158"/>
      <c r="AG8" s="367"/>
      <c r="AH8" s="367"/>
      <c r="AI8" s="367"/>
      <c r="AJ8" s="367"/>
      <c r="AK8" s="367"/>
      <c r="AL8" s="367"/>
      <c r="AM8" s="367"/>
    </row>
    <row r="9" spans="2:39" ht="42" customHeight="1" x14ac:dyDescent="0.25">
      <c r="D9" s="126"/>
      <c r="E9" s="126"/>
      <c r="F9" s="126"/>
      <c r="G9" s="126"/>
      <c r="J9" s="32"/>
      <c r="K9" s="32"/>
      <c r="L9" s="32"/>
      <c r="M9" s="32"/>
      <c r="N9" s="32"/>
      <c r="O9" s="33"/>
      <c r="P9" s="116"/>
      <c r="Q9" s="117"/>
      <c r="S9" s="34"/>
      <c r="T9" s="34"/>
      <c r="U9" s="33"/>
      <c r="V9" s="150" t="s">
        <v>584</v>
      </c>
      <c r="W9" s="150" t="s">
        <v>585</v>
      </c>
      <c r="Y9" s="118" t="s">
        <v>565</v>
      </c>
    </row>
    <row r="10" spans="2:39" ht="49.5" customHeight="1" x14ac:dyDescent="0.45">
      <c r="B10" s="290">
        <v>1</v>
      </c>
      <c r="C10" s="141" t="s">
        <v>566</v>
      </c>
      <c r="D10" s="126"/>
      <c r="E10" s="274" t="s">
        <v>567</v>
      </c>
      <c r="F10" s="126"/>
      <c r="G10" s="193"/>
      <c r="H10" s="152"/>
      <c r="I10" s="124">
        <f>SUM(K10:P10)</f>
        <v>0</v>
      </c>
      <c r="J10" s="124">
        <f>SUM(K10:P10)</f>
        <v>0</v>
      </c>
      <c r="K10" s="122"/>
      <c r="L10" s="122"/>
      <c r="M10" s="122"/>
      <c r="N10" s="122"/>
      <c r="O10" s="123"/>
      <c r="P10" s="186"/>
      <c r="Q10" s="123"/>
      <c r="S10" s="125" t="str">
        <f>IF(SUM(K10:P10)=1,((K10*0)+(L10*20)+(M10*40)+(N10*60)+(O10*80)+(P10*100)),"")</f>
        <v/>
      </c>
      <c r="T10" s="147" t="e">
        <f>1/$I$16</f>
        <v>#DIV/0!</v>
      </c>
      <c r="U10" s="127" t="e">
        <f>1/$J$16</f>
        <v>#DIV/0!</v>
      </c>
      <c r="V10" s="139" t="e">
        <f>IF(Q10=1,0,S10*T10)</f>
        <v>#VALUE!</v>
      </c>
      <c r="W10" s="35" t="e">
        <f>IF(Q10=1,0,S10*U10)</f>
        <v>#VALUE!</v>
      </c>
      <c r="Y10" s="365"/>
      <c r="Z10" s="365"/>
      <c r="AG10" s="364" t="s">
        <v>1690</v>
      </c>
      <c r="AH10" s="364"/>
      <c r="AI10" s="364"/>
      <c r="AJ10" s="364"/>
      <c r="AK10" s="364"/>
      <c r="AL10" s="364"/>
      <c r="AM10" s="364"/>
    </row>
    <row r="11" spans="2:39" ht="47.25" customHeight="1" x14ac:dyDescent="0.45">
      <c r="B11" s="290">
        <v>2</v>
      </c>
      <c r="C11" s="141" t="s">
        <v>568</v>
      </c>
      <c r="D11" s="126"/>
      <c r="E11" s="274" t="s">
        <v>569</v>
      </c>
      <c r="F11" s="126"/>
      <c r="G11" s="193"/>
      <c r="H11" s="152"/>
      <c r="I11" s="124">
        <f>SUM(K11:P11)</f>
        <v>0</v>
      </c>
      <c r="J11" s="124">
        <f>SUM(K11:P11)</f>
        <v>0</v>
      </c>
      <c r="K11" s="122"/>
      <c r="L11" s="122"/>
      <c r="M11" s="122"/>
      <c r="N11" s="122"/>
      <c r="O11" s="123"/>
      <c r="P11" s="122"/>
      <c r="Q11" s="123"/>
      <c r="S11" s="125" t="str">
        <f>IF(SUM(K11:P11)=1,((K11*0)+(L11*20)+(M11*40)+(N11*60)+(O11*80)+(P11*100)),"")</f>
        <v/>
      </c>
      <c r="T11" s="147" t="e">
        <f>1/$I$16</f>
        <v>#DIV/0!</v>
      </c>
      <c r="U11" s="127" t="e">
        <f>1/$J$16</f>
        <v>#DIV/0!</v>
      </c>
      <c r="V11" s="139" t="e">
        <f>IF(Q11=1,0,S11*T11)</f>
        <v>#VALUE!</v>
      </c>
      <c r="W11" s="35" t="e">
        <f>IF(Q11=1,0,S11*U11)</f>
        <v>#VALUE!</v>
      </c>
      <c r="Y11" s="365"/>
      <c r="Z11" s="365"/>
      <c r="AG11" s="364" t="s">
        <v>1691</v>
      </c>
      <c r="AH11" s="364"/>
      <c r="AI11" s="364"/>
      <c r="AJ11" s="364"/>
      <c r="AK11" s="364"/>
      <c r="AL11" s="364"/>
      <c r="AM11" s="364"/>
    </row>
    <row r="12" spans="2:39" ht="45.75" customHeight="1" x14ac:dyDescent="0.45">
      <c r="B12" s="290">
        <v>3</v>
      </c>
      <c r="C12" s="141" t="s">
        <v>570</v>
      </c>
      <c r="D12" s="126"/>
      <c r="E12" s="274" t="s">
        <v>571</v>
      </c>
      <c r="F12" s="126"/>
      <c r="G12" s="193"/>
      <c r="H12" s="152"/>
      <c r="I12" s="124">
        <f>SUM(K12:P12)</f>
        <v>0</v>
      </c>
      <c r="J12" s="124">
        <f>SUM(K12:P12)</f>
        <v>0</v>
      </c>
      <c r="K12" s="122"/>
      <c r="L12" s="122"/>
      <c r="M12" s="122"/>
      <c r="N12" s="122"/>
      <c r="O12" s="123"/>
      <c r="P12" s="122"/>
      <c r="Q12" s="123"/>
      <c r="S12" s="125" t="str">
        <f>IF(SUM(K12:P12)=1,((K12*0)+(L12*20)+(M12*40)+(N12*60)+(O12*80)+(P12*100)),"")</f>
        <v/>
      </c>
      <c r="T12" s="147" t="e">
        <f>1/$I$16</f>
        <v>#DIV/0!</v>
      </c>
      <c r="U12" s="127" t="e">
        <f>1/$J$16</f>
        <v>#DIV/0!</v>
      </c>
      <c r="V12" s="139" t="e">
        <f>IF(Q12=1,0,S12*T12)</f>
        <v>#VALUE!</v>
      </c>
      <c r="W12" s="35" t="e">
        <f>IF(Q12=1,0,S12*U12)</f>
        <v>#VALUE!</v>
      </c>
      <c r="Y12" s="365"/>
      <c r="Z12" s="365"/>
      <c r="AG12" s="364" t="s">
        <v>1692</v>
      </c>
      <c r="AH12" s="364"/>
      <c r="AI12" s="364"/>
      <c r="AJ12" s="364"/>
      <c r="AK12" s="364"/>
      <c r="AL12" s="364"/>
      <c r="AM12" s="364"/>
    </row>
    <row r="13" spans="2:39" ht="50.25" customHeight="1" collapsed="1" x14ac:dyDescent="0.25">
      <c r="B13" s="290" t="s">
        <v>572</v>
      </c>
      <c r="C13" s="142" t="s">
        <v>573</v>
      </c>
      <c r="D13" s="115"/>
      <c r="E13" s="274" t="s">
        <v>574</v>
      </c>
      <c r="F13" s="115"/>
      <c r="G13" s="115"/>
      <c r="H13" s="152"/>
      <c r="I13" s="152"/>
      <c r="J13" s="124">
        <f>SUM(K13:P13)</f>
        <v>0</v>
      </c>
      <c r="K13" s="122"/>
      <c r="L13" s="122"/>
      <c r="M13" s="122"/>
      <c r="N13" s="122"/>
      <c r="O13" s="123"/>
      <c r="P13" s="122"/>
      <c r="Q13" s="123"/>
      <c r="S13" s="125" t="str">
        <f>IF(SUM(K13:P13)=1,((K13*0)+(L13*20)+(M13*40)+(N13*60)+(O13*80)+(P13*100)),"")</f>
        <v/>
      </c>
      <c r="T13" s="147"/>
      <c r="U13" s="127" t="e">
        <f>1/$J$16</f>
        <v>#DIV/0!</v>
      </c>
      <c r="V13" s="139"/>
      <c r="W13" s="35" t="e">
        <f>IF(Q13=1,0,S13*U13)</f>
        <v>#VALUE!</v>
      </c>
      <c r="Y13" s="370"/>
      <c r="Z13" s="370"/>
      <c r="AG13" s="364" t="s">
        <v>1693</v>
      </c>
      <c r="AH13" s="364"/>
      <c r="AI13" s="364"/>
      <c r="AJ13" s="364"/>
      <c r="AK13" s="364"/>
      <c r="AL13" s="364"/>
      <c r="AM13" s="364"/>
    </row>
    <row r="14" spans="2:39" ht="44.25" customHeight="1" x14ac:dyDescent="0.25">
      <c r="B14" s="290" t="s">
        <v>575</v>
      </c>
      <c r="C14" s="144" t="s">
        <v>576</v>
      </c>
      <c r="D14" s="115"/>
      <c r="E14" s="274" t="s">
        <v>577</v>
      </c>
      <c r="F14" s="115"/>
      <c r="G14" s="115"/>
      <c r="H14" s="152"/>
      <c r="I14" s="152"/>
      <c r="J14" s="124">
        <f>SUM(K14:P14)</f>
        <v>0</v>
      </c>
      <c r="K14" s="122"/>
      <c r="L14" s="122"/>
      <c r="M14" s="122"/>
      <c r="N14" s="122"/>
      <c r="O14" s="123"/>
      <c r="P14" s="122"/>
      <c r="Q14" s="123"/>
      <c r="S14" s="125" t="str">
        <f>IF(SUM(K14:P14)=1,((K14*0)+(L14*20)+(M14*40)+(N14*60)+(O14*80)+(P14*100)),"")</f>
        <v/>
      </c>
      <c r="T14" s="147"/>
      <c r="U14" s="127" t="e">
        <f>1/$J$16</f>
        <v>#DIV/0!</v>
      </c>
      <c r="V14" s="139"/>
      <c r="W14" s="35" t="e">
        <f>IF(Q14=1,0,S14*U14)</f>
        <v>#VALUE!</v>
      </c>
      <c r="Y14" s="365"/>
      <c r="Z14" s="365"/>
    </row>
    <row r="15" spans="2:39" x14ac:dyDescent="0.25">
      <c r="C15" s="152"/>
    </row>
    <row r="16" spans="2:39" x14ac:dyDescent="0.25">
      <c r="C16" s="152"/>
      <c r="I16" s="150">
        <f>SUM(I10:I14)</f>
        <v>0</v>
      </c>
      <c r="J16" s="150">
        <f>SUM(J10:J14)</f>
        <v>0</v>
      </c>
      <c r="R16" s="118" t="s">
        <v>578</v>
      </c>
      <c r="S16" s="129">
        <f>SUMIF(I16,3-U18,V16)</f>
        <v>0</v>
      </c>
      <c r="V16" s="173" t="e">
        <f>SUM(V10:V14)</f>
        <v>#VALUE!</v>
      </c>
      <c r="W16" s="173" t="e">
        <f>SUM(W10:W14)</f>
        <v>#VALUE!</v>
      </c>
    </row>
    <row r="17" spans="3:32" x14ac:dyDescent="0.25">
      <c r="C17" s="152"/>
      <c r="R17" s="118" t="s">
        <v>579</v>
      </c>
      <c r="S17" s="129">
        <f>SUMIF(J16,5-U19,W16)</f>
        <v>0</v>
      </c>
      <c r="X17" s="128"/>
    </row>
    <row r="18" spans="3:32" x14ac:dyDescent="0.25">
      <c r="C18" s="152"/>
      <c r="T18" s="150" t="s">
        <v>586</v>
      </c>
      <c r="U18" s="150">
        <f>SUM(Q10,Q11,,Q12)</f>
        <v>0</v>
      </c>
      <c r="X18" s="128"/>
    </row>
    <row r="19" spans="3:32" x14ac:dyDescent="0.25">
      <c r="C19" s="152"/>
      <c r="T19" s="150" t="s">
        <v>587</v>
      </c>
      <c r="U19" s="150">
        <f>SUM(Q10:Q14)</f>
        <v>0</v>
      </c>
    </row>
    <row r="20" spans="3:32" ht="13.5" customHeight="1" x14ac:dyDescent="0.25">
      <c r="C20" s="152"/>
    </row>
    <row r="21" spans="3:32" x14ac:dyDescent="0.25">
      <c r="C21" s="152"/>
    </row>
    <row r="28" spans="3:32" ht="22.5" customHeight="1" x14ac:dyDescent="0.25">
      <c r="AA28" s="151"/>
      <c r="AB28" s="151"/>
      <c r="AC28" s="151"/>
    </row>
    <row r="30" spans="3:32" ht="15" customHeight="1" x14ac:dyDescent="0.25">
      <c r="AA30" s="151"/>
      <c r="AB30" s="151"/>
      <c r="AC30" s="151"/>
      <c r="AD30" s="151"/>
      <c r="AE30" s="151"/>
      <c r="AF30" s="151"/>
    </row>
  </sheetData>
  <sheetProtection formatCells="0" formatColumns="0" formatRows="0" insertColumns="0" insertRows="0" insertHyperlinks="0" deleteColumns="0" deleteRows="0" sort="0" autoFilter="0" pivotTables="0"/>
  <mergeCells count="19">
    <mergeCell ref="AG7:AM8"/>
    <mergeCell ref="AG12:AM12"/>
    <mergeCell ref="AG11:AM11"/>
    <mergeCell ref="AG10:AM10"/>
    <mergeCell ref="AG13:AM13"/>
    <mergeCell ref="C1:U1"/>
    <mergeCell ref="C2:U2"/>
    <mergeCell ref="C3:U3"/>
    <mergeCell ref="I7:Q7"/>
    <mergeCell ref="K5:AC5"/>
    <mergeCell ref="Y12:Z12"/>
    <mergeCell ref="Y13:Z13"/>
    <mergeCell ref="Y14:Z14"/>
    <mergeCell ref="E7:E8"/>
    <mergeCell ref="C7:C8"/>
    <mergeCell ref="S7:U7"/>
    <mergeCell ref="Y10:Z10"/>
    <mergeCell ref="Y11:Z11"/>
    <mergeCell ref="G7:G8"/>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topLeftCell="A85" zoomScale="85" zoomScaleNormal="85" workbookViewId="0">
      <selection activeCell="C111" sqref="C111"/>
    </sheetView>
  </sheetViews>
  <sheetFormatPr defaultColWidth="11.42578125" defaultRowHeight="12.75" x14ac:dyDescent="0.25"/>
  <cols>
    <col min="1" max="1" width="4.85546875" style="50" customWidth="1"/>
    <col min="2" max="2" width="23.28515625" style="50" customWidth="1"/>
    <col min="3" max="3" width="75" style="50" customWidth="1"/>
    <col min="4" max="4" width="14" style="50" hidden="1" customWidth="1"/>
    <col min="5" max="5" width="28.7109375" style="50" customWidth="1"/>
    <col min="6" max="6" width="20.85546875" style="50" customWidth="1"/>
    <col min="7" max="7" width="10" style="50" customWidth="1"/>
    <col min="8" max="8" width="14.42578125" style="50" customWidth="1"/>
    <col min="9" max="20" width="11.42578125" style="50" customWidth="1"/>
    <col min="21" max="21" width="14.42578125" style="50" customWidth="1"/>
    <col min="22" max="16384" width="11.42578125" style="50"/>
  </cols>
  <sheetData>
    <row r="1" spans="2:22" ht="19.5" customHeight="1" thickBot="1" x14ac:dyDescent="0.3">
      <c r="V1" s="51"/>
    </row>
    <row r="2" spans="2:22" ht="28.5" customHeight="1" thickBot="1" x14ac:dyDescent="0.3">
      <c r="B2" s="382" t="s">
        <v>588</v>
      </c>
      <c r="C2" s="383"/>
      <c r="D2" s="383"/>
      <c r="E2" s="383"/>
      <c r="F2" s="383"/>
      <c r="G2" s="384"/>
      <c r="I2" s="52"/>
      <c r="J2" s="52"/>
      <c r="K2" s="52"/>
      <c r="L2" s="52"/>
      <c r="M2" s="52"/>
      <c r="N2" s="52"/>
      <c r="O2" s="52"/>
      <c r="P2" s="52"/>
      <c r="Q2" s="52"/>
      <c r="R2" s="52"/>
      <c r="S2" s="52"/>
      <c r="T2" s="52"/>
      <c r="U2" s="30"/>
      <c r="V2" s="51"/>
    </row>
    <row r="3" spans="2:22" s="31" customFormat="1" ht="15.75" customHeight="1" thickBot="1" x14ac:dyDescent="0.3">
      <c r="B3" s="64"/>
      <c r="C3" s="64"/>
      <c r="D3" s="64"/>
      <c r="E3" s="64"/>
      <c r="F3" s="64"/>
      <c r="G3" s="64"/>
      <c r="I3" s="65"/>
      <c r="J3" s="65"/>
      <c r="K3" s="65"/>
      <c r="L3" s="65"/>
      <c r="M3" s="65"/>
      <c r="N3" s="65"/>
      <c r="O3" s="65"/>
      <c r="P3" s="65"/>
      <c r="Q3" s="65"/>
      <c r="R3" s="65"/>
      <c r="S3" s="65"/>
      <c r="T3" s="65"/>
      <c r="U3" s="36"/>
    </row>
    <row r="4" spans="2:22" ht="25.5" customHeight="1" thickBot="1" x14ac:dyDescent="0.3">
      <c r="B4" s="385" t="s">
        <v>589</v>
      </c>
      <c r="C4" s="386"/>
      <c r="D4" s="386"/>
      <c r="E4" s="386"/>
      <c r="F4" s="386"/>
      <c r="G4" s="68" t="s">
        <v>590</v>
      </c>
      <c r="V4" s="51"/>
    </row>
    <row r="5" spans="2:22" ht="18" customHeight="1" x14ac:dyDescent="0.25">
      <c r="B5" s="95" t="s">
        <v>591</v>
      </c>
      <c r="C5" s="104" t="s">
        <v>592</v>
      </c>
      <c r="D5" s="104"/>
      <c r="E5" s="104"/>
      <c r="F5" s="104"/>
      <c r="G5" s="66">
        <f>'D1'!T49</f>
        <v>0</v>
      </c>
      <c r="V5" s="51"/>
    </row>
    <row r="6" spans="2:22" ht="18" customHeight="1" thickBot="1" x14ac:dyDescent="0.3">
      <c r="B6" s="97" t="s">
        <v>593</v>
      </c>
      <c r="C6" s="105" t="s">
        <v>594</v>
      </c>
      <c r="D6" s="105"/>
      <c r="E6" s="105"/>
      <c r="F6" s="105"/>
      <c r="G6" s="67">
        <f>'D1'!T50</f>
        <v>0</v>
      </c>
      <c r="V6" s="51"/>
    </row>
    <row r="7" spans="2:22" ht="18" customHeight="1" thickBot="1" x14ac:dyDescent="0.3">
      <c r="B7" s="53"/>
      <c r="C7" s="54"/>
      <c r="D7" s="54"/>
      <c r="E7" s="55"/>
      <c r="F7" s="56"/>
      <c r="G7" s="55"/>
      <c r="V7" s="51"/>
    </row>
    <row r="8" spans="2:22" ht="28.5" customHeight="1" thickBot="1" x14ac:dyDescent="0.3">
      <c r="B8" s="385" t="s">
        <v>595</v>
      </c>
      <c r="C8" s="386"/>
      <c r="D8" s="386"/>
      <c r="E8" s="386"/>
      <c r="F8" s="386"/>
      <c r="G8" s="68" t="s">
        <v>596</v>
      </c>
      <c r="V8" s="51"/>
    </row>
    <row r="9" spans="2:22" ht="18" customHeight="1" x14ac:dyDescent="0.25">
      <c r="B9" s="95" t="s">
        <v>597</v>
      </c>
      <c r="C9" s="104" t="s">
        <v>598</v>
      </c>
      <c r="D9" s="104"/>
      <c r="E9" s="104"/>
      <c r="F9" s="104"/>
      <c r="G9" s="69">
        <f>'D2'!T24</f>
        <v>0</v>
      </c>
      <c r="V9" s="51"/>
    </row>
    <row r="10" spans="2:22" ht="21" customHeight="1" thickBot="1" x14ac:dyDescent="0.3">
      <c r="B10" s="97" t="s">
        <v>599</v>
      </c>
      <c r="C10" s="105" t="s">
        <v>600</v>
      </c>
      <c r="D10" s="105"/>
      <c r="E10" s="105"/>
      <c r="F10" s="105"/>
      <c r="G10" s="70">
        <f>'D2'!T25</f>
        <v>0</v>
      </c>
      <c r="I10" s="56"/>
      <c r="J10" s="56"/>
      <c r="K10" s="56"/>
      <c r="L10" s="56"/>
      <c r="M10" s="56"/>
      <c r="N10" s="56"/>
      <c r="O10" s="56"/>
      <c r="P10" s="56"/>
      <c r="Q10" s="56"/>
      <c r="R10" s="56"/>
      <c r="S10" s="56"/>
      <c r="T10" s="56"/>
      <c r="U10" s="39"/>
      <c r="V10" s="51"/>
    </row>
    <row r="11" spans="2:22" ht="25.5" customHeight="1" thickBot="1" x14ac:dyDescent="0.3">
      <c r="B11" s="53"/>
      <c r="C11" s="54"/>
      <c r="D11" s="54"/>
      <c r="E11" s="55"/>
      <c r="F11" s="56"/>
      <c r="G11" s="55"/>
      <c r="U11" s="39"/>
      <c r="V11" s="51"/>
    </row>
    <row r="12" spans="2:22" ht="29.25" customHeight="1" thickBot="1" x14ac:dyDescent="0.3">
      <c r="B12" s="387" t="s">
        <v>601</v>
      </c>
      <c r="C12" s="388"/>
      <c r="D12" s="388"/>
      <c r="E12" s="388"/>
      <c r="F12" s="388"/>
      <c r="G12" s="94" t="s">
        <v>602</v>
      </c>
      <c r="U12" s="39"/>
      <c r="V12" s="51"/>
    </row>
    <row r="13" spans="2:22" ht="18" customHeight="1" x14ac:dyDescent="0.25">
      <c r="B13" s="95" t="s">
        <v>603</v>
      </c>
      <c r="C13" s="106" t="s">
        <v>604</v>
      </c>
      <c r="D13" s="106"/>
      <c r="E13" s="106"/>
      <c r="F13" s="106"/>
      <c r="G13" s="96">
        <f>'D3'!S30</f>
        <v>0</v>
      </c>
      <c r="U13" s="42"/>
      <c r="V13" s="51"/>
    </row>
    <row r="14" spans="2:22" ht="18" customHeight="1" thickBot="1" x14ac:dyDescent="0.3">
      <c r="B14" s="97" t="s">
        <v>605</v>
      </c>
      <c r="C14" s="107" t="s">
        <v>606</v>
      </c>
      <c r="D14" s="107"/>
      <c r="E14" s="107"/>
      <c r="F14" s="107"/>
      <c r="G14" s="98">
        <f>'D3'!S31</f>
        <v>0</v>
      </c>
      <c r="V14" s="51"/>
    </row>
    <row r="15" spans="2:22" ht="18.75" customHeight="1" thickBot="1" x14ac:dyDescent="0.3">
      <c r="B15" s="53"/>
      <c r="C15" s="54"/>
      <c r="D15" s="54"/>
      <c r="E15" s="55"/>
      <c r="F15" s="56"/>
      <c r="G15" s="55"/>
      <c r="V15" s="51"/>
    </row>
    <row r="16" spans="2:22" ht="33" customHeight="1" thickBot="1" x14ac:dyDescent="0.3">
      <c r="B16" s="385" t="s">
        <v>607</v>
      </c>
      <c r="C16" s="386"/>
      <c r="D16" s="386"/>
      <c r="E16" s="386"/>
      <c r="F16" s="386"/>
      <c r="G16" s="68" t="s">
        <v>608</v>
      </c>
      <c r="V16" s="51"/>
    </row>
    <row r="17" spans="2:22" ht="18" customHeight="1" x14ac:dyDescent="0.25">
      <c r="B17" s="95" t="s">
        <v>609</v>
      </c>
      <c r="C17" s="104" t="s">
        <v>610</v>
      </c>
      <c r="D17" s="104"/>
      <c r="E17" s="104"/>
      <c r="F17" s="104"/>
      <c r="G17" s="66">
        <f>'D4'!T28</f>
        <v>0</v>
      </c>
      <c r="V17" s="51"/>
    </row>
    <row r="18" spans="2:22" ht="18" customHeight="1" thickBot="1" x14ac:dyDescent="0.3">
      <c r="B18" s="97" t="s">
        <v>611</v>
      </c>
      <c r="C18" s="105" t="s">
        <v>612</v>
      </c>
      <c r="D18" s="105"/>
      <c r="E18" s="105"/>
      <c r="F18" s="105"/>
      <c r="G18" s="67">
        <f>'D4'!T29</f>
        <v>0</v>
      </c>
      <c r="V18" s="51"/>
    </row>
    <row r="19" spans="2:22" ht="18" customHeight="1" thickBot="1" x14ac:dyDescent="0.3">
      <c r="B19" s="53"/>
      <c r="C19" s="54"/>
      <c r="D19" s="54"/>
      <c r="E19" s="55"/>
      <c r="F19" s="56"/>
      <c r="G19" s="55"/>
      <c r="V19" s="51"/>
    </row>
    <row r="20" spans="2:22" ht="27.75" customHeight="1" thickBot="1" x14ac:dyDescent="0.3">
      <c r="B20" s="385" t="s">
        <v>613</v>
      </c>
      <c r="C20" s="386"/>
      <c r="D20" s="386"/>
      <c r="E20" s="386"/>
      <c r="F20" s="386"/>
      <c r="G20" s="68" t="s">
        <v>614</v>
      </c>
      <c r="V20" s="51"/>
    </row>
    <row r="21" spans="2:22" ht="18" customHeight="1" x14ac:dyDescent="0.25">
      <c r="B21" s="95" t="s">
        <v>615</v>
      </c>
      <c r="C21" s="104" t="s">
        <v>616</v>
      </c>
      <c r="D21" s="104"/>
      <c r="E21" s="104"/>
      <c r="F21" s="104"/>
      <c r="G21" s="66">
        <f>'EL 5'!T62</f>
        <v>0</v>
      </c>
      <c r="V21" s="51"/>
    </row>
    <row r="22" spans="2:22" ht="18" customHeight="1" thickBot="1" x14ac:dyDescent="0.3">
      <c r="B22" s="97" t="s">
        <v>617</v>
      </c>
      <c r="C22" s="105" t="s">
        <v>618</v>
      </c>
      <c r="D22" s="105"/>
      <c r="E22" s="105"/>
      <c r="F22" s="105"/>
      <c r="G22" s="67">
        <f>'EL 5'!T63</f>
        <v>0</v>
      </c>
      <c r="V22" s="51"/>
    </row>
    <row r="23" spans="2:22" ht="18" customHeight="1" thickBot="1" x14ac:dyDescent="0.3">
      <c r="B23" s="53"/>
      <c r="C23" s="54"/>
      <c r="D23" s="54"/>
      <c r="E23" s="55"/>
      <c r="F23" s="56"/>
      <c r="G23" s="55"/>
      <c r="V23" s="51"/>
    </row>
    <row r="24" spans="2:22" ht="27.75" customHeight="1" thickBot="1" x14ac:dyDescent="0.3">
      <c r="B24" s="385" t="s">
        <v>619</v>
      </c>
      <c r="C24" s="386"/>
      <c r="D24" s="386"/>
      <c r="E24" s="386"/>
      <c r="F24" s="386"/>
      <c r="G24" s="68" t="s">
        <v>620</v>
      </c>
      <c r="V24" s="51"/>
    </row>
    <row r="25" spans="2:22" ht="18" customHeight="1" x14ac:dyDescent="0.25">
      <c r="B25" s="95" t="s">
        <v>621</v>
      </c>
      <c r="C25" s="104" t="s">
        <v>622</v>
      </c>
      <c r="D25" s="104"/>
      <c r="E25" s="104"/>
      <c r="F25" s="104"/>
      <c r="G25" s="66">
        <f>'D6'!S19</f>
        <v>0</v>
      </c>
      <c r="V25" s="51"/>
    </row>
    <row r="26" spans="2:22" ht="18" customHeight="1" thickBot="1" x14ac:dyDescent="0.3">
      <c r="B26" s="97" t="s">
        <v>623</v>
      </c>
      <c r="C26" s="105" t="s">
        <v>624</v>
      </c>
      <c r="D26" s="105"/>
      <c r="E26" s="105"/>
      <c r="F26" s="105"/>
      <c r="G26" s="67">
        <f>'D6'!S20</f>
        <v>0</v>
      </c>
      <c r="V26" s="51"/>
    </row>
    <row r="27" spans="2:22" ht="18" customHeight="1" thickBot="1" x14ac:dyDescent="0.3">
      <c r="B27" s="57"/>
      <c r="C27" s="58"/>
      <c r="D27" s="58"/>
      <c r="E27" s="59"/>
      <c r="F27" s="61"/>
      <c r="G27" s="60"/>
      <c r="V27" s="51"/>
    </row>
    <row r="28" spans="2:22" ht="26.25" customHeight="1" thickBot="1" x14ac:dyDescent="0.3">
      <c r="B28" s="385" t="s">
        <v>625</v>
      </c>
      <c r="C28" s="386"/>
      <c r="D28" s="386"/>
      <c r="E28" s="386"/>
      <c r="F28" s="386"/>
      <c r="G28" s="68" t="s">
        <v>626</v>
      </c>
      <c r="V28" s="51"/>
    </row>
    <row r="29" spans="2:22" ht="18" customHeight="1" x14ac:dyDescent="0.25">
      <c r="B29" s="95" t="s">
        <v>627</v>
      </c>
      <c r="C29" s="104" t="s">
        <v>628</v>
      </c>
      <c r="D29" s="104"/>
      <c r="E29" s="104"/>
      <c r="F29" s="104"/>
      <c r="G29" s="66">
        <f>'D7'!S16</f>
        <v>0</v>
      </c>
      <c r="V29" s="51"/>
    </row>
    <row r="30" spans="2:22" ht="24.75" customHeight="1" thickBot="1" x14ac:dyDescent="0.3">
      <c r="B30" s="97" t="s">
        <v>629</v>
      </c>
      <c r="C30" s="105" t="s">
        <v>630</v>
      </c>
      <c r="D30" s="105"/>
      <c r="E30" s="105"/>
      <c r="F30" s="105"/>
      <c r="G30" s="67">
        <f>'D7'!S17</f>
        <v>0</v>
      </c>
      <c r="H30" s="62"/>
      <c r="V30" s="51"/>
    </row>
    <row r="31" spans="2:22" ht="28.5" customHeight="1" thickBot="1" x14ac:dyDescent="0.3">
      <c r="B31" s="63"/>
      <c r="C31" s="54"/>
      <c r="D31" s="54"/>
      <c r="E31" s="55"/>
      <c r="F31" s="56"/>
      <c r="G31" s="55"/>
      <c r="H31" s="87"/>
      <c r="V31" s="51"/>
    </row>
    <row r="32" spans="2:22" ht="20.25" customHeight="1" thickBot="1" x14ac:dyDescent="0.3">
      <c r="B32" s="395" t="s">
        <v>631</v>
      </c>
      <c r="C32" s="396"/>
      <c r="D32" s="278"/>
      <c r="E32" s="397">
        <f>AVERAGE(G5,G9,G13,G17,G21,G25,G29)</f>
        <v>0</v>
      </c>
      <c r="F32" s="397"/>
      <c r="G32" s="398"/>
      <c r="H32" s="87" t="e">
        <f>_xlfn.NUMBERVALUE(#REF!)</f>
        <v>#REF!</v>
      </c>
      <c r="V32" s="51"/>
    </row>
    <row r="33" spans="2:22" ht="18" customHeight="1" x14ac:dyDescent="0.25">
      <c r="E33" s="55"/>
      <c r="F33" s="56"/>
      <c r="G33" s="55"/>
      <c r="H33" s="87" t="e">
        <f>_xlfn.NUMBERVALUE(#REF!)</f>
        <v>#REF!</v>
      </c>
      <c r="V33" s="51"/>
    </row>
    <row r="34" spans="2:22" ht="36" customHeight="1" x14ac:dyDescent="0.25">
      <c r="E34" s="374" t="s">
        <v>632</v>
      </c>
      <c r="F34" s="375"/>
      <c r="G34" s="169">
        <f>G5</f>
        <v>0</v>
      </c>
      <c r="V34" s="51"/>
    </row>
    <row r="35" spans="2:22" ht="33" customHeight="1" x14ac:dyDescent="0.25">
      <c r="E35" s="374" t="s">
        <v>633</v>
      </c>
      <c r="F35" s="375"/>
      <c r="G35" s="170">
        <f>G9</f>
        <v>0</v>
      </c>
      <c r="V35" s="51"/>
    </row>
    <row r="36" spans="2:22" ht="28.5" customHeight="1" x14ac:dyDescent="0.25">
      <c r="E36" s="374" t="s">
        <v>634</v>
      </c>
      <c r="F36" s="375"/>
      <c r="G36" s="169">
        <f>G13</f>
        <v>0</v>
      </c>
    </row>
    <row r="37" spans="2:22" ht="27" customHeight="1" x14ac:dyDescent="0.25">
      <c r="E37" s="376" t="s">
        <v>635</v>
      </c>
      <c r="F37" s="377"/>
      <c r="G37" s="169">
        <f>G17</f>
        <v>0</v>
      </c>
    </row>
    <row r="38" spans="2:22" ht="30" customHeight="1" x14ac:dyDescent="0.25">
      <c r="E38" s="374" t="s">
        <v>636</v>
      </c>
      <c r="F38" s="375"/>
      <c r="G38" s="169">
        <f>G21</f>
        <v>0</v>
      </c>
    </row>
    <row r="39" spans="2:22" ht="24.75" customHeight="1" x14ac:dyDescent="0.25">
      <c r="E39" s="374" t="s">
        <v>637</v>
      </c>
      <c r="F39" s="375"/>
      <c r="G39" s="169">
        <f>G25</f>
        <v>0</v>
      </c>
    </row>
    <row r="40" spans="2:22" ht="27.75" customHeight="1" x14ac:dyDescent="0.25">
      <c r="E40" s="374" t="s">
        <v>638</v>
      </c>
      <c r="F40" s="375"/>
      <c r="G40" s="169">
        <f>G29</f>
        <v>0</v>
      </c>
    </row>
    <row r="41" spans="2:22" ht="21" customHeight="1" x14ac:dyDescent="0.25">
      <c r="E41" s="55"/>
      <c r="F41" s="56"/>
      <c r="G41"/>
      <c r="H41"/>
    </row>
    <row r="42" spans="2:22" ht="28.5" customHeight="1" x14ac:dyDescent="0.25">
      <c r="E42" s="55"/>
      <c r="F42" s="56"/>
      <c r="G42"/>
      <c r="H42"/>
    </row>
    <row r="43" spans="2:22" ht="12" customHeight="1" thickBot="1" x14ac:dyDescent="0.3">
      <c r="I43" s="56"/>
      <c r="J43" s="56"/>
      <c r="K43" s="56"/>
      <c r="L43" s="56"/>
      <c r="M43" s="56"/>
      <c r="N43" s="56"/>
      <c r="O43" s="56"/>
      <c r="P43" s="56"/>
      <c r="Q43" s="56"/>
      <c r="R43" s="56"/>
      <c r="S43" s="56"/>
      <c r="T43" s="56"/>
    </row>
    <row r="44" spans="2:22" ht="20.25" customHeight="1" thickBot="1" x14ac:dyDescent="0.3">
      <c r="B44" s="395" t="s">
        <v>639</v>
      </c>
      <c r="C44" s="396"/>
      <c r="D44" s="278"/>
      <c r="E44" s="397">
        <f>AVERAGE(G6,G10,G14,G18,G22,G26,G30)</f>
        <v>0</v>
      </c>
      <c r="F44" s="397"/>
      <c r="G44" s="398"/>
      <c r="I44" s="56"/>
      <c r="J44" s="56"/>
      <c r="K44" s="56"/>
      <c r="L44" s="56"/>
      <c r="M44" s="56"/>
      <c r="N44" s="56"/>
      <c r="O44" s="56"/>
      <c r="P44" s="56"/>
      <c r="Q44" s="56"/>
      <c r="R44" s="56"/>
      <c r="S44" s="56"/>
      <c r="T44" s="56"/>
    </row>
    <row r="45" spans="2:22" ht="12" customHeight="1" x14ac:dyDescent="0.25">
      <c r="E45" s="55"/>
      <c r="F45" s="56"/>
      <c r="G45" s="55"/>
      <c r="I45" s="56"/>
      <c r="J45" s="56"/>
      <c r="K45" s="56"/>
      <c r="L45" s="56"/>
      <c r="M45" s="56"/>
      <c r="N45" s="56"/>
      <c r="O45" s="56"/>
      <c r="P45" s="56"/>
      <c r="Q45" s="56"/>
      <c r="R45" s="56"/>
      <c r="S45" s="56"/>
      <c r="T45" s="56"/>
    </row>
    <row r="46" spans="2:22" ht="30" customHeight="1" x14ac:dyDescent="0.25">
      <c r="E46" s="374" t="s">
        <v>640</v>
      </c>
      <c r="F46" s="375"/>
      <c r="G46" s="169">
        <f>G6</f>
        <v>0</v>
      </c>
    </row>
    <row r="47" spans="2:22" ht="30" customHeight="1" x14ac:dyDescent="0.25">
      <c r="E47" s="374" t="s">
        <v>641</v>
      </c>
      <c r="F47" s="375"/>
      <c r="G47" s="170">
        <f>G10</f>
        <v>0</v>
      </c>
    </row>
    <row r="48" spans="2:22" ht="25.5" customHeight="1" x14ac:dyDescent="0.25">
      <c r="E48" s="374" t="s">
        <v>642</v>
      </c>
      <c r="F48" s="375"/>
      <c r="G48" s="169">
        <f>G14</f>
        <v>0</v>
      </c>
    </row>
    <row r="49" spans="1:9" ht="25.5" customHeight="1" x14ac:dyDescent="0.25">
      <c r="E49" s="376" t="s">
        <v>643</v>
      </c>
      <c r="F49" s="377"/>
      <c r="G49" s="169">
        <f>G18</f>
        <v>0</v>
      </c>
    </row>
    <row r="50" spans="1:9" ht="28.5" customHeight="1" x14ac:dyDescent="0.25">
      <c r="E50" s="374" t="s">
        <v>644</v>
      </c>
      <c r="F50" s="375"/>
      <c r="G50" s="169">
        <f>G22</f>
        <v>0</v>
      </c>
    </row>
    <row r="51" spans="1:9" ht="26.25" customHeight="1" x14ac:dyDescent="0.25">
      <c r="E51" s="374" t="s">
        <v>645</v>
      </c>
      <c r="F51" s="375"/>
      <c r="G51" s="169">
        <f>G26</f>
        <v>0</v>
      </c>
    </row>
    <row r="52" spans="1:9" ht="30" customHeight="1" x14ac:dyDescent="0.25">
      <c r="E52" s="374" t="s">
        <v>646</v>
      </c>
      <c r="F52" s="375"/>
      <c r="G52" s="169">
        <f>G30</f>
        <v>0</v>
      </c>
    </row>
    <row r="53" spans="1:9" ht="15" x14ac:dyDescent="0.25">
      <c r="E53" s="55"/>
      <c r="F53" s="56"/>
      <c r="G53" s="150"/>
    </row>
    <row r="60" spans="1:9" ht="23.25" x14ac:dyDescent="0.25">
      <c r="B60" s="389" t="s">
        <v>647</v>
      </c>
      <c r="C60" s="389"/>
      <c r="D60" s="389"/>
      <c r="E60" s="389"/>
      <c r="F60" s="389"/>
      <c r="G60" s="389"/>
      <c r="H60" s="389"/>
      <c r="I60" s="389"/>
    </row>
    <row r="61" spans="1:9" ht="15" x14ac:dyDescent="0.25">
      <c r="A61" s="189"/>
      <c r="B61" s="295"/>
      <c r="C61" s="295"/>
      <c r="D61" s="295"/>
      <c r="E61" s="295"/>
      <c r="F61" s="288"/>
      <c r="G61" s="296"/>
      <c r="H61" s="296"/>
      <c r="I61" s="51"/>
    </row>
    <row r="62" spans="1:9" ht="31.5" customHeight="1" x14ac:dyDescent="0.25">
      <c r="A62" s="189"/>
      <c r="B62" s="419" t="s">
        <v>648</v>
      </c>
      <c r="C62" s="419"/>
      <c r="D62" s="419"/>
      <c r="E62" s="419"/>
      <c r="F62" s="419"/>
      <c r="G62" s="419"/>
      <c r="H62" s="419"/>
      <c r="I62" s="419"/>
    </row>
    <row r="63" spans="1:9" ht="15" x14ac:dyDescent="0.25">
      <c r="A63" s="189"/>
      <c r="B63" s="190"/>
      <c r="C63" s="190"/>
      <c r="D63" s="190"/>
      <c r="E63" s="190"/>
      <c r="F63" s="190"/>
      <c r="G63" s="189"/>
      <c r="H63" s="189"/>
    </row>
    <row r="64" spans="1:9" ht="15" x14ac:dyDescent="0.25">
      <c r="A64" s="189"/>
      <c r="B64" s="190"/>
      <c r="C64" s="190"/>
      <c r="D64" s="190"/>
      <c r="E64" s="190"/>
      <c r="F64" s="190"/>
      <c r="G64" s="189"/>
      <c r="H64" s="189"/>
    </row>
    <row r="65" spans="1:9" ht="15" x14ac:dyDescent="0.25">
      <c r="A65" s="189"/>
      <c r="B65" s="190"/>
      <c r="C65" s="190"/>
      <c r="D65" s="190"/>
      <c r="E65" s="190"/>
      <c r="F65" s="190"/>
      <c r="G65" s="189"/>
      <c r="H65" s="189"/>
    </row>
    <row r="66" spans="1:9" ht="15" x14ac:dyDescent="0.25">
      <c r="A66" s="189"/>
      <c r="B66" s="190"/>
      <c r="C66" s="190"/>
      <c r="D66" s="190"/>
      <c r="E66" s="190"/>
      <c r="F66" s="190"/>
      <c r="G66" s="189"/>
      <c r="H66" s="189"/>
    </row>
    <row r="67" spans="1:9" ht="15" x14ac:dyDescent="0.25">
      <c r="A67" s="189"/>
      <c r="B67" s="190"/>
      <c r="C67" s="190"/>
      <c r="D67" s="190"/>
      <c r="E67" s="190"/>
      <c r="F67" s="190"/>
      <c r="G67" s="189"/>
      <c r="H67" s="189"/>
    </row>
    <row r="68" spans="1:9" ht="15" x14ac:dyDescent="0.25">
      <c r="A68" s="189"/>
      <c r="B68" s="190"/>
      <c r="C68" s="190"/>
      <c r="D68" s="190"/>
      <c r="E68" s="190"/>
      <c r="F68" s="190"/>
      <c r="G68" s="189"/>
      <c r="H68" s="189"/>
    </row>
    <row r="69" spans="1:9" ht="15" x14ac:dyDescent="0.25">
      <c r="A69" s="189"/>
      <c r="B69" s="190"/>
      <c r="C69" s="190"/>
      <c r="D69" s="190"/>
      <c r="E69" s="190"/>
      <c r="F69" s="190"/>
      <c r="G69" s="189"/>
      <c r="H69" s="189"/>
    </row>
    <row r="70" spans="1:9" ht="15" x14ac:dyDescent="0.25">
      <c r="A70" s="189"/>
      <c r="B70" s="190"/>
      <c r="C70" s="190"/>
      <c r="D70" s="190"/>
      <c r="E70" s="190"/>
      <c r="F70" s="190"/>
      <c r="G70" s="189"/>
      <c r="H70" s="189"/>
    </row>
    <row r="71" spans="1:9" ht="15" x14ac:dyDescent="0.25">
      <c r="A71" s="189"/>
      <c r="B71" s="190"/>
      <c r="C71" s="190"/>
      <c r="D71" s="190"/>
      <c r="E71" s="190"/>
      <c r="F71" s="190"/>
      <c r="G71" s="189"/>
      <c r="H71" s="189"/>
    </row>
    <row r="72" spans="1:9" ht="15" x14ac:dyDescent="0.25">
      <c r="A72" s="189"/>
      <c r="B72" s="190"/>
      <c r="C72" s="190"/>
      <c r="D72" s="190"/>
      <c r="E72" s="190"/>
      <c r="F72" s="190"/>
      <c r="G72" s="189"/>
      <c r="H72" s="189"/>
    </row>
    <row r="73" spans="1:9" ht="22.5" customHeight="1" x14ac:dyDescent="0.25">
      <c r="A73" s="189"/>
      <c r="B73" s="200"/>
      <c r="C73" s="201" t="s">
        <v>649</v>
      </c>
      <c r="D73" s="276"/>
      <c r="E73" s="202"/>
      <c r="F73" s="420" t="s">
        <v>650</v>
      </c>
      <c r="G73" s="420"/>
      <c r="H73" s="203"/>
      <c r="I73" s="201" t="s">
        <v>651</v>
      </c>
    </row>
    <row r="74" spans="1:9" ht="15.75" thickBot="1" x14ac:dyDescent="0.3">
      <c r="A74" s="189"/>
      <c r="B74" s="190"/>
      <c r="C74" s="288"/>
      <c r="D74" s="288"/>
      <c r="E74" s="288"/>
      <c r="F74" s="288"/>
      <c r="G74" s="189"/>
      <c r="H74" s="189"/>
    </row>
    <row r="75" spans="1:9" ht="59.25" customHeight="1" x14ac:dyDescent="0.25">
      <c r="A75" s="189"/>
      <c r="B75" s="390" t="s">
        <v>652</v>
      </c>
      <c r="C75" s="209" t="s">
        <v>653</v>
      </c>
      <c r="D75" s="279"/>
      <c r="E75" s="413"/>
      <c r="F75" s="413"/>
      <c r="G75" s="413"/>
      <c r="H75" s="413"/>
      <c r="I75" s="282"/>
    </row>
    <row r="76" spans="1:9" ht="63.75" customHeight="1" x14ac:dyDescent="0.25">
      <c r="A76" s="189"/>
      <c r="B76" s="391"/>
      <c r="C76" s="210" t="s">
        <v>654</v>
      </c>
      <c r="D76" s="280"/>
      <c r="E76" s="423"/>
      <c r="F76" s="423"/>
      <c r="G76" s="423"/>
      <c r="H76" s="423"/>
      <c r="I76" s="283"/>
    </row>
    <row r="77" spans="1:9" ht="30" x14ac:dyDescent="0.25">
      <c r="A77" s="189"/>
      <c r="B77" s="391"/>
      <c r="C77" s="204" t="s">
        <v>655</v>
      </c>
      <c r="D77" s="281"/>
      <c r="E77" s="424"/>
      <c r="F77" s="424"/>
      <c r="G77" s="424"/>
      <c r="H77" s="424"/>
      <c r="I77" s="283"/>
    </row>
    <row r="78" spans="1:9" ht="15" x14ac:dyDescent="0.25">
      <c r="A78" s="189"/>
      <c r="B78" s="391"/>
      <c r="C78" s="211"/>
      <c r="D78" s="212"/>
      <c r="E78" s="425"/>
      <c r="F78" s="425"/>
      <c r="G78" s="425"/>
      <c r="H78" s="425"/>
      <c r="I78" s="284"/>
    </row>
    <row r="79" spans="1:9" ht="39" customHeight="1" x14ac:dyDescent="0.25">
      <c r="A79" s="189"/>
      <c r="B79" s="391"/>
      <c r="C79" s="210" t="s">
        <v>656</v>
      </c>
      <c r="D79" s="280"/>
      <c r="E79" s="423"/>
      <c r="F79" s="423"/>
      <c r="G79" s="423"/>
      <c r="H79" s="423"/>
      <c r="I79" s="283"/>
    </row>
    <row r="80" spans="1:9" ht="35.25" customHeight="1" x14ac:dyDescent="0.25">
      <c r="A80" s="189"/>
      <c r="B80" s="391"/>
      <c r="C80" s="227" t="s">
        <v>657</v>
      </c>
      <c r="D80" s="234"/>
      <c r="E80" s="234"/>
      <c r="F80" s="234"/>
      <c r="G80" s="235"/>
      <c r="H80" s="235"/>
      <c r="I80" s="284"/>
    </row>
    <row r="81" spans="1:9" ht="36" customHeight="1" x14ac:dyDescent="0.25">
      <c r="A81" s="189"/>
      <c r="B81" s="391"/>
      <c r="C81" s="232" t="s">
        <v>658</v>
      </c>
      <c r="D81" s="233" t="s">
        <v>743</v>
      </c>
      <c r="E81" s="421" t="s">
        <v>659</v>
      </c>
      <c r="F81" s="421"/>
      <c r="G81" s="421"/>
      <c r="H81" s="421"/>
      <c r="I81" s="287" t="str">
        <f>'EL 5'!T12</f>
        <v/>
      </c>
    </row>
    <row r="82" spans="1:9" ht="49.5" customHeight="1" x14ac:dyDescent="0.25">
      <c r="A82" s="189"/>
      <c r="B82" s="391"/>
      <c r="C82" s="232" t="s">
        <v>660</v>
      </c>
      <c r="D82" s="233" t="s">
        <v>744</v>
      </c>
      <c r="E82" s="421" t="s">
        <v>661</v>
      </c>
      <c r="F82" s="421"/>
      <c r="G82" s="421"/>
      <c r="H82" s="421"/>
      <c r="I82" s="287" t="str">
        <f>'D1'!T30</f>
        <v/>
      </c>
    </row>
    <row r="83" spans="1:9" ht="38.25" customHeight="1" x14ac:dyDescent="0.25">
      <c r="A83" s="189"/>
      <c r="B83" s="391"/>
      <c r="C83" s="211" t="s">
        <v>662</v>
      </c>
      <c r="D83" s="213"/>
      <c r="E83" s="411"/>
      <c r="F83" s="411"/>
      <c r="G83" s="411"/>
      <c r="H83" s="411"/>
      <c r="I83" s="285"/>
    </row>
    <row r="84" spans="1:9" ht="36" customHeight="1" x14ac:dyDescent="0.25">
      <c r="A84" s="189"/>
      <c r="B84" s="391"/>
      <c r="C84" s="227" t="s">
        <v>663</v>
      </c>
      <c r="D84" s="229"/>
      <c r="E84" s="422"/>
      <c r="F84" s="422"/>
      <c r="G84" s="422"/>
      <c r="H84" s="422"/>
      <c r="I84" s="285"/>
    </row>
    <row r="85" spans="1:9" ht="44.25" customHeight="1" x14ac:dyDescent="0.25">
      <c r="A85" s="189"/>
      <c r="B85" s="391"/>
      <c r="C85" s="232" t="s">
        <v>664</v>
      </c>
      <c r="D85" s="233" t="s">
        <v>745</v>
      </c>
      <c r="E85" s="421" t="s">
        <v>665</v>
      </c>
      <c r="F85" s="421"/>
      <c r="G85" s="421"/>
      <c r="H85" s="421"/>
      <c r="I85" s="287" t="str">
        <f>'EL 5'!T30</f>
        <v/>
      </c>
    </row>
    <row r="86" spans="1:9" ht="36.75" customHeight="1" x14ac:dyDescent="0.25">
      <c r="A86" s="189"/>
      <c r="B86" s="391"/>
      <c r="C86" s="232" t="s">
        <v>666</v>
      </c>
      <c r="D86" s="233" t="s">
        <v>746</v>
      </c>
      <c r="E86" s="421" t="s">
        <v>667</v>
      </c>
      <c r="F86" s="421"/>
      <c r="G86" s="421"/>
      <c r="H86" s="421"/>
      <c r="I86" s="287" t="str">
        <f>'EL 5'!T29</f>
        <v/>
      </c>
    </row>
    <row r="87" spans="1:9" ht="51" customHeight="1" x14ac:dyDescent="0.25">
      <c r="A87" s="189"/>
      <c r="B87" s="391"/>
      <c r="C87" s="232" t="s">
        <v>668</v>
      </c>
      <c r="D87" s="233" t="s">
        <v>747</v>
      </c>
      <c r="E87" s="421" t="s">
        <v>669</v>
      </c>
      <c r="F87" s="421"/>
      <c r="G87" s="421"/>
      <c r="H87" s="421"/>
      <c r="I87" s="287" t="str">
        <f>'D1'!T25</f>
        <v/>
      </c>
    </row>
    <row r="88" spans="1:9" ht="30" x14ac:dyDescent="0.25">
      <c r="A88" s="189"/>
      <c r="B88" s="391"/>
      <c r="C88" s="204" t="s">
        <v>670</v>
      </c>
      <c r="D88" s="196"/>
      <c r="E88" s="414"/>
      <c r="F88" s="414"/>
      <c r="G88" s="414"/>
      <c r="H88" s="414"/>
      <c r="I88" s="285"/>
    </row>
    <row r="89" spans="1:9" ht="15" x14ac:dyDescent="0.25">
      <c r="A89" s="189"/>
      <c r="B89" s="391"/>
      <c r="C89" s="211"/>
      <c r="D89" s="213"/>
      <c r="E89" s="415"/>
      <c r="F89" s="415"/>
      <c r="G89" s="415"/>
      <c r="H89" s="415"/>
      <c r="I89" s="285"/>
    </row>
    <row r="90" spans="1:9" ht="30" x14ac:dyDescent="0.25">
      <c r="A90" s="189"/>
      <c r="B90" s="391"/>
      <c r="C90" s="210" t="s">
        <v>671</v>
      </c>
      <c r="D90" s="214"/>
      <c r="E90" s="416"/>
      <c r="F90" s="416"/>
      <c r="G90" s="416"/>
      <c r="H90" s="416"/>
      <c r="I90" s="285"/>
    </row>
    <row r="91" spans="1:9" ht="25.5" customHeight="1" x14ac:dyDescent="0.25">
      <c r="A91" s="189"/>
      <c r="B91" s="392"/>
      <c r="C91" s="220" t="s">
        <v>672</v>
      </c>
      <c r="D91" s="231"/>
      <c r="E91" s="417"/>
      <c r="F91" s="417"/>
      <c r="G91" s="417"/>
      <c r="H91" s="417"/>
      <c r="I91" s="285"/>
    </row>
    <row r="92" spans="1:9" ht="38.25" customHeight="1" x14ac:dyDescent="0.25">
      <c r="A92" s="189"/>
      <c r="B92" s="393" t="s">
        <v>673</v>
      </c>
      <c r="C92" s="223" t="s">
        <v>674</v>
      </c>
      <c r="D92" s="224" t="s">
        <v>748</v>
      </c>
      <c r="E92" s="381" t="s">
        <v>675</v>
      </c>
      <c r="F92" s="381"/>
      <c r="G92" s="381"/>
      <c r="H92" s="381"/>
      <c r="I92" s="287" t="str">
        <f>'EL 5'!T14</f>
        <v/>
      </c>
    </row>
    <row r="93" spans="1:9" ht="36" customHeight="1" x14ac:dyDescent="0.25">
      <c r="A93" s="189"/>
      <c r="B93" s="393"/>
      <c r="C93" s="211" t="s">
        <v>676</v>
      </c>
      <c r="D93" s="230"/>
      <c r="E93" s="426"/>
      <c r="F93" s="426"/>
      <c r="G93" s="426"/>
      <c r="H93" s="426"/>
      <c r="I93" s="285"/>
    </row>
    <row r="94" spans="1:9" ht="31.5" customHeight="1" x14ac:dyDescent="0.25">
      <c r="A94" s="189"/>
      <c r="B94" s="393"/>
      <c r="C94" s="210" t="s">
        <v>677</v>
      </c>
      <c r="D94" s="215"/>
      <c r="E94" s="412"/>
      <c r="F94" s="412"/>
      <c r="G94" s="412"/>
      <c r="H94" s="412"/>
      <c r="I94" s="285"/>
    </row>
    <row r="95" spans="1:9" ht="36" customHeight="1" x14ac:dyDescent="0.25">
      <c r="A95" s="189"/>
      <c r="B95" s="393"/>
      <c r="C95" s="227" t="s">
        <v>678</v>
      </c>
      <c r="D95" s="228"/>
      <c r="E95" s="417"/>
      <c r="F95" s="417"/>
      <c r="G95" s="417"/>
      <c r="H95" s="417"/>
      <c r="I95" s="285"/>
    </row>
    <row r="96" spans="1:9" ht="38.25" customHeight="1" x14ac:dyDescent="0.25">
      <c r="A96" s="189"/>
      <c r="B96" s="393"/>
      <c r="C96" s="206" t="s">
        <v>679</v>
      </c>
      <c r="D96" s="197" t="s">
        <v>749</v>
      </c>
      <c r="E96" s="380" t="s">
        <v>680</v>
      </c>
      <c r="F96" s="380"/>
      <c r="G96" s="380"/>
      <c r="H96" s="380"/>
      <c r="I96" s="287" t="str">
        <f>'D3'!S10</f>
        <v/>
      </c>
    </row>
    <row r="97" spans="1:10" ht="32.25" customHeight="1" x14ac:dyDescent="0.25">
      <c r="A97" s="189"/>
      <c r="B97" s="393"/>
      <c r="C97" s="223"/>
      <c r="D97" s="224" t="s">
        <v>750</v>
      </c>
      <c r="E97" s="418" t="s">
        <v>681</v>
      </c>
      <c r="F97" s="418"/>
      <c r="G97" s="418"/>
      <c r="H97" s="418"/>
      <c r="I97" s="287" t="str">
        <f>'D3'!S12</f>
        <v/>
      </c>
    </row>
    <row r="98" spans="1:10" ht="30.75" customHeight="1" x14ac:dyDescent="0.25">
      <c r="A98" s="189"/>
      <c r="B98" s="393"/>
      <c r="C98" s="206" t="s">
        <v>682</v>
      </c>
      <c r="D98" s="197" t="s">
        <v>751</v>
      </c>
      <c r="E98" s="380" t="s">
        <v>683</v>
      </c>
      <c r="F98" s="380"/>
      <c r="G98" s="380"/>
      <c r="H98" s="380"/>
      <c r="I98" s="287" t="str">
        <f>'D3'!S14</f>
        <v/>
      </c>
      <c r="J98" s="51"/>
    </row>
    <row r="99" spans="1:10" ht="39.75" customHeight="1" x14ac:dyDescent="0.25">
      <c r="A99" s="189"/>
      <c r="B99" s="393"/>
      <c r="C99" s="206"/>
      <c r="D99" s="197" t="s">
        <v>752</v>
      </c>
      <c r="E99" s="427" t="s">
        <v>684</v>
      </c>
      <c r="F99" s="427"/>
      <c r="G99" s="427"/>
      <c r="H99" s="427"/>
      <c r="I99" s="287" t="str">
        <f>'D3'!S26</f>
        <v/>
      </c>
      <c r="J99" s="51"/>
    </row>
    <row r="100" spans="1:10" ht="29.25" customHeight="1" x14ac:dyDescent="0.25">
      <c r="A100" s="189"/>
      <c r="B100" s="393"/>
      <c r="C100" s="206"/>
      <c r="D100" s="197" t="s">
        <v>753</v>
      </c>
      <c r="E100" s="427" t="s">
        <v>685</v>
      </c>
      <c r="F100" s="427"/>
      <c r="G100" s="427"/>
      <c r="H100" s="427"/>
      <c r="I100" s="287" t="str">
        <f>'D3'!S27</f>
        <v/>
      </c>
      <c r="J100" s="51"/>
    </row>
    <row r="101" spans="1:10" ht="56.25" customHeight="1" x14ac:dyDescent="0.25">
      <c r="A101" s="189"/>
      <c r="B101" s="393"/>
      <c r="C101" s="206"/>
      <c r="D101" s="197" t="s">
        <v>754</v>
      </c>
      <c r="E101" s="427" t="s">
        <v>686</v>
      </c>
      <c r="F101" s="427"/>
      <c r="G101" s="427"/>
      <c r="H101" s="427"/>
      <c r="I101" s="287" t="str">
        <f>'D3'!S24</f>
        <v/>
      </c>
      <c r="J101" s="51"/>
    </row>
    <row r="102" spans="1:10" ht="33" customHeight="1" x14ac:dyDescent="0.25">
      <c r="A102" s="189"/>
      <c r="B102" s="393"/>
      <c r="C102" s="223"/>
      <c r="D102" s="224" t="s">
        <v>755</v>
      </c>
      <c r="E102" s="418" t="s">
        <v>687</v>
      </c>
      <c r="F102" s="418"/>
      <c r="G102" s="418"/>
      <c r="H102" s="418"/>
      <c r="I102" s="287" t="str">
        <f>'D3'!S23</f>
        <v/>
      </c>
      <c r="J102" s="51"/>
    </row>
    <row r="103" spans="1:10" ht="40.5" customHeight="1" x14ac:dyDescent="0.25">
      <c r="A103" s="189"/>
      <c r="B103" s="393"/>
      <c r="C103" s="223" t="s">
        <v>688</v>
      </c>
      <c r="D103" s="224" t="s">
        <v>756</v>
      </c>
      <c r="E103" s="381" t="s">
        <v>689</v>
      </c>
      <c r="F103" s="381"/>
      <c r="G103" s="381"/>
      <c r="H103" s="381"/>
      <c r="I103" s="287" t="str">
        <f>'D3'!S28</f>
        <v/>
      </c>
      <c r="J103" s="51"/>
    </row>
    <row r="104" spans="1:10" ht="45" customHeight="1" x14ac:dyDescent="0.25">
      <c r="A104" s="189"/>
      <c r="B104" s="393"/>
      <c r="C104" s="223" t="s">
        <v>690</v>
      </c>
      <c r="D104" s="224" t="s">
        <v>757</v>
      </c>
      <c r="E104" s="381" t="s">
        <v>691</v>
      </c>
      <c r="F104" s="381"/>
      <c r="G104" s="381"/>
      <c r="H104" s="381"/>
      <c r="I104" s="287" t="str">
        <f>'D3'!S12</f>
        <v/>
      </c>
      <c r="J104" s="51"/>
    </row>
    <row r="105" spans="1:10" ht="35.25" customHeight="1" x14ac:dyDescent="0.25">
      <c r="A105" s="189"/>
      <c r="B105" s="393"/>
      <c r="C105" s="223" t="s">
        <v>692</v>
      </c>
      <c r="D105" s="224" t="s">
        <v>758</v>
      </c>
      <c r="E105" s="380" t="s">
        <v>693</v>
      </c>
      <c r="F105" s="380"/>
      <c r="G105" s="380"/>
      <c r="H105" s="380"/>
      <c r="I105" s="287" t="str">
        <f>'EL 5'!T42</f>
        <v/>
      </c>
      <c r="J105" s="51"/>
    </row>
    <row r="106" spans="1:10" ht="35.25" customHeight="1" x14ac:dyDescent="0.25">
      <c r="A106" s="189"/>
      <c r="B106" s="393"/>
      <c r="C106" s="378" t="s">
        <v>694</v>
      </c>
      <c r="D106" s="224"/>
      <c r="E106" s="380" t="s">
        <v>695</v>
      </c>
      <c r="F106" s="380"/>
      <c r="G106" s="380"/>
      <c r="H106" s="380"/>
      <c r="I106" s="287" t="str">
        <f>'D1'!T37</f>
        <v/>
      </c>
      <c r="J106" s="51"/>
    </row>
    <row r="107" spans="1:10" ht="38.25" customHeight="1" x14ac:dyDescent="0.25">
      <c r="A107" s="189"/>
      <c r="B107" s="393"/>
      <c r="C107" s="379"/>
      <c r="D107" s="224" t="s">
        <v>759</v>
      </c>
      <c r="E107" s="418" t="s">
        <v>696</v>
      </c>
      <c r="F107" s="418"/>
      <c r="G107" s="418"/>
      <c r="H107" s="418"/>
      <c r="I107" s="287" t="str">
        <f>'D3'!S27</f>
        <v/>
      </c>
      <c r="J107" s="51"/>
    </row>
    <row r="108" spans="1:10" ht="32.25" customHeight="1" x14ac:dyDescent="0.25">
      <c r="A108" s="189"/>
      <c r="B108" s="393"/>
      <c r="C108" s="223" t="s">
        <v>697</v>
      </c>
      <c r="D108" s="224" t="s">
        <v>760</v>
      </c>
      <c r="E108" s="418" t="s">
        <v>698</v>
      </c>
      <c r="F108" s="418"/>
      <c r="G108" s="418"/>
      <c r="H108" s="418"/>
      <c r="I108" s="287" t="str">
        <f>'D2'!T11</f>
        <v/>
      </c>
    </row>
    <row r="109" spans="1:10" ht="31.5" customHeight="1" x14ac:dyDescent="0.25">
      <c r="A109" s="189"/>
      <c r="B109" s="393"/>
      <c r="C109" s="225" t="s">
        <v>699</v>
      </c>
      <c r="D109" s="226"/>
      <c r="E109" s="428"/>
      <c r="F109" s="428"/>
      <c r="G109" s="428"/>
      <c r="H109" s="428"/>
      <c r="I109" s="285"/>
    </row>
    <row r="110" spans="1:10" ht="47.25" customHeight="1" x14ac:dyDescent="0.25">
      <c r="A110" s="189"/>
      <c r="B110" s="394"/>
      <c r="C110" s="223" t="s">
        <v>700</v>
      </c>
      <c r="D110" s="224" t="s">
        <v>761</v>
      </c>
      <c r="E110" s="381" t="s">
        <v>701</v>
      </c>
      <c r="F110" s="381"/>
      <c r="G110" s="381"/>
      <c r="H110" s="381"/>
      <c r="I110" s="287" t="str">
        <f>'D2'!T10</f>
        <v/>
      </c>
    </row>
    <row r="111" spans="1:10" ht="51" customHeight="1" x14ac:dyDescent="0.25">
      <c r="A111" s="189"/>
      <c r="B111" s="401" t="s">
        <v>702</v>
      </c>
      <c r="C111" s="207" t="s">
        <v>703</v>
      </c>
      <c r="D111" s="208" t="s">
        <v>762</v>
      </c>
      <c r="E111" s="408" t="s">
        <v>704</v>
      </c>
      <c r="F111" s="408"/>
      <c r="G111" s="408"/>
      <c r="H111" s="408"/>
      <c r="I111" s="287" t="str">
        <f>'D1'!T12</f>
        <v/>
      </c>
    </row>
    <row r="112" spans="1:10" ht="30.75" customHeight="1" x14ac:dyDescent="0.25">
      <c r="A112" s="189"/>
      <c r="B112" s="402"/>
      <c r="C112" s="216"/>
      <c r="D112" s="217" t="s">
        <v>763</v>
      </c>
      <c r="E112" s="410" t="s">
        <v>705</v>
      </c>
      <c r="F112" s="410"/>
      <c r="G112" s="410"/>
      <c r="H112" s="410"/>
      <c r="I112" s="287" t="str">
        <f>'D1'!T13</f>
        <v/>
      </c>
    </row>
    <row r="113" spans="1:9" ht="33" customHeight="1" x14ac:dyDescent="0.25">
      <c r="A113" s="189"/>
      <c r="B113" s="402"/>
      <c r="C113" s="216" t="s">
        <v>706</v>
      </c>
      <c r="D113" s="218" t="s">
        <v>764</v>
      </c>
      <c r="E113" s="407" t="s">
        <v>707</v>
      </c>
      <c r="F113" s="407"/>
      <c r="G113" s="407"/>
      <c r="H113" s="407"/>
      <c r="I113" s="287" t="str">
        <f>'D1'!T29</f>
        <v/>
      </c>
    </row>
    <row r="114" spans="1:9" ht="30" customHeight="1" x14ac:dyDescent="0.25">
      <c r="A114" s="189"/>
      <c r="B114" s="402"/>
      <c r="C114" s="207" t="s">
        <v>708</v>
      </c>
      <c r="D114" s="208" t="s">
        <v>765</v>
      </c>
      <c r="E114" s="408" t="s">
        <v>709</v>
      </c>
      <c r="F114" s="408"/>
      <c r="G114" s="408"/>
      <c r="H114" s="408"/>
      <c r="I114" s="403" t="str">
        <f>'EL 5'!T16</f>
        <v/>
      </c>
    </row>
    <row r="115" spans="1:9" ht="25.5" customHeight="1" x14ac:dyDescent="0.25">
      <c r="A115" s="189"/>
      <c r="B115" s="402"/>
      <c r="C115" s="207" t="s">
        <v>710</v>
      </c>
      <c r="D115" s="198"/>
      <c r="E115" s="409"/>
      <c r="F115" s="409"/>
      <c r="G115" s="409"/>
      <c r="H115" s="409"/>
      <c r="I115" s="404"/>
    </row>
    <row r="116" spans="1:9" ht="24.75" customHeight="1" x14ac:dyDescent="0.25">
      <c r="A116" s="189"/>
      <c r="B116" s="402"/>
      <c r="C116" s="216" t="s">
        <v>711</v>
      </c>
      <c r="D116" s="277"/>
      <c r="E116" s="410"/>
      <c r="F116" s="410"/>
      <c r="G116" s="410"/>
      <c r="H116" s="410"/>
      <c r="I116" s="405"/>
    </row>
    <row r="117" spans="1:9" ht="34.5" customHeight="1" x14ac:dyDescent="0.25">
      <c r="A117" s="189"/>
      <c r="B117" s="402"/>
      <c r="C117" s="216" t="s">
        <v>712</v>
      </c>
      <c r="D117" s="218" t="s">
        <v>766</v>
      </c>
      <c r="E117" s="407" t="s">
        <v>713</v>
      </c>
      <c r="F117" s="407"/>
      <c r="G117" s="407"/>
      <c r="H117" s="407"/>
      <c r="I117" s="287" t="str">
        <f>'EL 5'!T52</f>
        <v/>
      </c>
    </row>
    <row r="118" spans="1:9" ht="45" customHeight="1" x14ac:dyDescent="0.25">
      <c r="A118" s="189"/>
      <c r="B118" s="402"/>
      <c r="C118" s="216" t="s">
        <v>714</v>
      </c>
      <c r="D118" s="218" t="s">
        <v>767</v>
      </c>
      <c r="E118" s="407" t="s">
        <v>715</v>
      </c>
      <c r="F118" s="407"/>
      <c r="G118" s="407"/>
      <c r="H118" s="407"/>
      <c r="I118" s="287" t="str">
        <f>'D1'!T24</f>
        <v/>
      </c>
    </row>
    <row r="119" spans="1:9" ht="39" customHeight="1" x14ac:dyDescent="0.25">
      <c r="A119" s="189"/>
      <c r="B119" s="402"/>
      <c r="C119" s="216" t="s">
        <v>716</v>
      </c>
      <c r="D119" s="218" t="s">
        <v>768</v>
      </c>
      <c r="E119" s="407" t="s">
        <v>717</v>
      </c>
      <c r="F119" s="407"/>
      <c r="G119" s="407"/>
      <c r="H119" s="407"/>
      <c r="I119" s="287" t="str">
        <f>'EL 5'!T28</f>
        <v/>
      </c>
    </row>
    <row r="120" spans="1:9" ht="37.5" customHeight="1" x14ac:dyDescent="0.25">
      <c r="A120" s="189"/>
      <c r="B120" s="402"/>
      <c r="C120" s="216" t="s">
        <v>718</v>
      </c>
      <c r="D120" s="218" t="s">
        <v>769</v>
      </c>
      <c r="E120" s="407" t="s">
        <v>719</v>
      </c>
      <c r="F120" s="407"/>
      <c r="G120" s="407"/>
      <c r="H120" s="407"/>
      <c r="I120" s="287" t="str">
        <f>'EL 5'!T33</f>
        <v/>
      </c>
    </row>
    <row r="121" spans="1:9" ht="45.75" customHeight="1" x14ac:dyDescent="0.25">
      <c r="A121" s="189"/>
      <c r="B121" s="402"/>
      <c r="C121" s="216" t="s">
        <v>720</v>
      </c>
      <c r="D121" s="218" t="s">
        <v>770</v>
      </c>
      <c r="E121" s="407" t="s">
        <v>721</v>
      </c>
      <c r="F121" s="407"/>
      <c r="G121" s="407"/>
      <c r="H121" s="407"/>
      <c r="I121" s="287" t="str">
        <f>'D1'!T38</f>
        <v/>
      </c>
    </row>
    <row r="122" spans="1:9" ht="48" customHeight="1" x14ac:dyDescent="0.25">
      <c r="A122" s="189"/>
      <c r="B122" s="402"/>
      <c r="C122" s="207" t="s">
        <v>722</v>
      </c>
      <c r="D122" s="208" t="s">
        <v>771</v>
      </c>
      <c r="E122" s="408" t="s">
        <v>723</v>
      </c>
      <c r="F122" s="408"/>
      <c r="G122" s="408"/>
      <c r="H122" s="408"/>
      <c r="I122" s="287" t="str">
        <f>'D1'!T38</f>
        <v/>
      </c>
    </row>
    <row r="123" spans="1:9" ht="46.5" customHeight="1" x14ac:dyDescent="0.25">
      <c r="A123" s="189"/>
      <c r="B123" s="402"/>
      <c r="C123" s="207"/>
      <c r="D123" s="199" t="s">
        <v>772</v>
      </c>
      <c r="E123" s="409" t="s">
        <v>724</v>
      </c>
      <c r="F123" s="409"/>
      <c r="G123" s="409"/>
      <c r="H123" s="409"/>
      <c r="I123" s="287" t="str">
        <f>'EL 5'!T20</f>
        <v/>
      </c>
    </row>
    <row r="124" spans="1:9" ht="39.75" customHeight="1" x14ac:dyDescent="0.25">
      <c r="A124" s="189"/>
      <c r="B124" s="402"/>
      <c r="C124" s="216"/>
      <c r="D124" s="217" t="s">
        <v>773</v>
      </c>
      <c r="E124" s="410" t="s">
        <v>725</v>
      </c>
      <c r="F124" s="410"/>
      <c r="G124" s="410"/>
      <c r="H124" s="410"/>
      <c r="I124" s="287" t="str">
        <f>'EL 5'!T22</f>
        <v/>
      </c>
    </row>
    <row r="125" spans="1:9" ht="42" customHeight="1" x14ac:dyDescent="0.25">
      <c r="A125" s="189"/>
      <c r="B125" s="402"/>
      <c r="C125" s="207" t="s">
        <v>726</v>
      </c>
      <c r="D125" s="208" t="s">
        <v>774</v>
      </c>
      <c r="E125" s="408" t="s">
        <v>727</v>
      </c>
      <c r="F125" s="408"/>
      <c r="G125" s="408"/>
      <c r="H125" s="408"/>
      <c r="I125" s="287" t="str">
        <f>'EL 5'!T54</f>
        <v/>
      </c>
    </row>
    <row r="126" spans="1:9" ht="45" customHeight="1" x14ac:dyDescent="0.25">
      <c r="A126" s="189"/>
      <c r="B126" s="402"/>
      <c r="C126" s="221"/>
      <c r="D126" s="222" t="s">
        <v>775</v>
      </c>
      <c r="E126" s="410" t="s">
        <v>728</v>
      </c>
      <c r="F126" s="410"/>
      <c r="G126" s="410"/>
      <c r="H126" s="410"/>
      <c r="I126" s="287" t="str">
        <f>'EL 5'!T56</f>
        <v/>
      </c>
    </row>
    <row r="127" spans="1:9" ht="36.75" customHeight="1" x14ac:dyDescent="0.25">
      <c r="A127" s="189"/>
      <c r="B127" s="402"/>
      <c r="C127" s="220" t="s">
        <v>729</v>
      </c>
      <c r="D127" s="219"/>
      <c r="E127" s="428"/>
      <c r="F127" s="428"/>
      <c r="G127" s="428"/>
      <c r="H127" s="428"/>
      <c r="I127" s="285"/>
    </row>
    <row r="128" spans="1:9" ht="39" customHeight="1" x14ac:dyDescent="0.25">
      <c r="A128" s="189"/>
      <c r="B128" s="402"/>
      <c r="C128" s="207" t="s">
        <v>730</v>
      </c>
      <c r="D128" s="208" t="s">
        <v>776</v>
      </c>
      <c r="E128" s="408" t="s">
        <v>731</v>
      </c>
      <c r="F128" s="408"/>
      <c r="G128" s="408"/>
      <c r="H128" s="408"/>
      <c r="I128" s="287" t="str">
        <f>'EL 5'!T59</f>
        <v/>
      </c>
    </row>
    <row r="129" spans="1:9" ht="50.25" customHeight="1" x14ac:dyDescent="0.25">
      <c r="A129" s="189"/>
      <c r="B129" s="402"/>
      <c r="C129" s="216"/>
      <c r="D129" s="217" t="s">
        <v>777</v>
      </c>
      <c r="E129" s="410" t="s">
        <v>732</v>
      </c>
      <c r="F129" s="410"/>
      <c r="G129" s="410"/>
      <c r="H129" s="410"/>
      <c r="I129" s="287" t="str">
        <f>'EL 5'!T24</f>
        <v/>
      </c>
    </row>
    <row r="130" spans="1:9" ht="38.25" customHeight="1" x14ac:dyDescent="0.25">
      <c r="A130" s="189"/>
      <c r="B130" s="399" t="s">
        <v>733</v>
      </c>
      <c r="C130" s="237" t="s">
        <v>734</v>
      </c>
      <c r="D130" s="238" t="s">
        <v>778</v>
      </c>
      <c r="E130" s="406" t="s">
        <v>735</v>
      </c>
      <c r="F130" s="406"/>
      <c r="G130" s="406"/>
      <c r="H130" s="406"/>
      <c r="I130" s="287" t="str">
        <f>'EL 5'!T53</f>
        <v/>
      </c>
    </row>
    <row r="131" spans="1:9" ht="43.5" customHeight="1" x14ac:dyDescent="0.25">
      <c r="A131" s="189"/>
      <c r="B131" s="399"/>
      <c r="C131" s="237" t="s">
        <v>736</v>
      </c>
      <c r="D131" s="238" t="s">
        <v>779</v>
      </c>
      <c r="E131" s="406" t="s">
        <v>737</v>
      </c>
      <c r="F131" s="406"/>
      <c r="G131" s="406"/>
      <c r="H131" s="406"/>
      <c r="I131" s="287" t="str">
        <f>'EL 5'!T51</f>
        <v/>
      </c>
    </row>
    <row r="132" spans="1:9" ht="48" customHeight="1" x14ac:dyDescent="0.25">
      <c r="A132" s="189"/>
      <c r="B132" s="399"/>
      <c r="C132" s="237" t="s">
        <v>738</v>
      </c>
      <c r="D132" s="239" t="s">
        <v>780</v>
      </c>
      <c r="E132" s="406" t="s">
        <v>739</v>
      </c>
      <c r="F132" s="406"/>
      <c r="G132" s="406"/>
      <c r="H132" s="406"/>
      <c r="I132" s="287" t="str">
        <f>'D1'!T33</f>
        <v/>
      </c>
    </row>
    <row r="133" spans="1:9" ht="42.75" customHeight="1" x14ac:dyDescent="0.25">
      <c r="A133" s="189"/>
      <c r="B133" s="399"/>
      <c r="C133" s="211" t="s">
        <v>740</v>
      </c>
      <c r="D133" s="213"/>
      <c r="E133" s="411"/>
      <c r="F133" s="411"/>
      <c r="G133" s="411"/>
      <c r="H133" s="411"/>
      <c r="I133" s="285"/>
    </row>
    <row r="134" spans="1:9" ht="48" customHeight="1" x14ac:dyDescent="0.25">
      <c r="A134" s="189"/>
      <c r="B134" s="399"/>
      <c r="C134" s="210" t="s">
        <v>741</v>
      </c>
      <c r="D134" s="214"/>
      <c r="E134" s="416"/>
      <c r="F134" s="416"/>
      <c r="G134" s="416"/>
      <c r="H134" s="416"/>
      <c r="I134" s="285"/>
    </row>
    <row r="135" spans="1:9" ht="33.75" customHeight="1" thickBot="1" x14ac:dyDescent="0.3">
      <c r="A135" s="189"/>
      <c r="B135" s="400"/>
      <c r="C135" s="205" t="s">
        <v>742</v>
      </c>
      <c r="D135" s="195"/>
      <c r="E135" s="429"/>
      <c r="F135" s="429"/>
      <c r="G135" s="429"/>
      <c r="H135" s="429"/>
      <c r="I135" s="286"/>
    </row>
  </sheetData>
  <sheetProtection formatCells="0" formatColumns="0" formatRows="0" insertColumns="0" insertRows="0" insertHyperlinks="0" deleteColumns="0" deleteRows="0" sort="0" autoFilter="0" pivotTables="0"/>
  <mergeCells count="91">
    <mergeCell ref="E135:H135"/>
    <mergeCell ref="E124:H124"/>
    <mergeCell ref="E125:H125"/>
    <mergeCell ref="E126:H126"/>
    <mergeCell ref="E127:H127"/>
    <mergeCell ref="E129:H129"/>
    <mergeCell ref="E128:H128"/>
    <mergeCell ref="E134:H134"/>
    <mergeCell ref="E107:H107"/>
    <mergeCell ref="E108:H108"/>
    <mergeCell ref="E109:H109"/>
    <mergeCell ref="E110:H110"/>
    <mergeCell ref="E112:H112"/>
    <mergeCell ref="E111:H111"/>
    <mergeCell ref="E95:H95"/>
    <mergeCell ref="E96:H96"/>
    <mergeCell ref="E97:H97"/>
    <mergeCell ref="E98:H98"/>
    <mergeCell ref="E104:H104"/>
    <mergeCell ref="E99:H99"/>
    <mergeCell ref="E100:H100"/>
    <mergeCell ref="E101:H101"/>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E46:F46"/>
    <mergeCell ref="E47:F47"/>
    <mergeCell ref="E48:F48"/>
    <mergeCell ref="E49:F49"/>
    <mergeCell ref="E50:F50"/>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52" zoomScale="70" zoomScaleNormal="70" workbookViewId="0">
      <selection activeCell="C140" sqref="C140:D140"/>
    </sheetView>
  </sheetViews>
  <sheetFormatPr defaultRowHeight="15" x14ac:dyDescent="0.25"/>
  <cols>
    <col min="1" max="1" width="9.140625" style="167"/>
    <col min="2" max="2" width="79.42578125" style="167" customWidth="1"/>
    <col min="3" max="3" width="69.5703125" style="167" customWidth="1"/>
    <col min="4" max="4" width="9.140625" style="167" customWidth="1"/>
    <col min="5" max="16384" width="9.140625" style="167"/>
  </cols>
  <sheetData>
    <row r="2" spans="2:4" ht="23.25" x14ac:dyDescent="0.35">
      <c r="B2" s="434" t="s">
        <v>781</v>
      </c>
      <c r="C2" s="434"/>
      <c r="D2" s="434"/>
    </row>
    <row r="4" spans="2:4" x14ac:dyDescent="0.25">
      <c r="B4" s="435" t="s">
        <v>782</v>
      </c>
      <c r="C4" s="435"/>
      <c r="D4" s="435"/>
    </row>
    <row r="5" spans="2:4" x14ac:dyDescent="0.25">
      <c r="B5" s="298" t="s">
        <v>783</v>
      </c>
      <c r="C5" s="432" t="s">
        <v>784</v>
      </c>
      <c r="D5" s="432"/>
    </row>
    <row r="6" spans="2:4" ht="30" x14ac:dyDescent="0.25">
      <c r="B6" s="299" t="s">
        <v>785</v>
      </c>
      <c r="C6" s="430"/>
      <c r="D6" s="430"/>
    </row>
    <row r="7" spans="2:4" ht="30" x14ac:dyDescent="0.25">
      <c r="B7" s="299" t="s">
        <v>786</v>
      </c>
      <c r="C7" s="430"/>
      <c r="D7" s="430"/>
    </row>
    <row r="8" spans="2:4" ht="36" customHeight="1" x14ac:dyDescent="0.25">
      <c r="B8" s="433" t="s">
        <v>787</v>
      </c>
      <c r="C8" s="430" t="s">
        <v>788</v>
      </c>
      <c r="D8" s="430"/>
    </row>
    <row r="9" spans="2:4" x14ac:dyDescent="0.25">
      <c r="B9" s="433"/>
      <c r="C9" s="430" t="s">
        <v>789</v>
      </c>
      <c r="D9" s="430"/>
    </row>
    <row r="10" spans="2:4" ht="32.25" customHeight="1" x14ac:dyDescent="0.25">
      <c r="B10" s="433"/>
      <c r="C10" s="430" t="s">
        <v>790</v>
      </c>
      <c r="D10" s="430"/>
    </row>
    <row r="11" spans="2:4" ht="45" x14ac:dyDescent="0.25">
      <c r="B11" s="299" t="s">
        <v>791</v>
      </c>
      <c r="C11" s="430" t="s">
        <v>792</v>
      </c>
      <c r="D11" s="430"/>
    </row>
    <row r="12" spans="2:4" ht="19.5" customHeight="1" x14ac:dyDescent="0.25">
      <c r="B12" s="433" t="s">
        <v>793</v>
      </c>
      <c r="C12" s="430" t="s">
        <v>794</v>
      </c>
      <c r="D12" s="430"/>
    </row>
    <row r="13" spans="2:4" ht="30.75" customHeight="1" x14ac:dyDescent="0.25">
      <c r="B13" s="433"/>
      <c r="C13" s="430" t="s">
        <v>795</v>
      </c>
      <c r="D13" s="430"/>
    </row>
    <row r="14" spans="2:4" ht="30.75" customHeight="1" x14ac:dyDescent="0.25">
      <c r="B14" s="433"/>
      <c r="C14" s="430" t="s">
        <v>796</v>
      </c>
      <c r="D14" s="430"/>
    </row>
    <row r="15" spans="2:4" ht="30" x14ac:dyDescent="0.25">
      <c r="B15" s="299" t="s">
        <v>797</v>
      </c>
      <c r="C15" s="430" t="s">
        <v>798</v>
      </c>
      <c r="D15" s="430"/>
    </row>
    <row r="16" spans="2:4" ht="49.5" customHeight="1" x14ac:dyDescent="0.25">
      <c r="B16" s="299" t="s">
        <v>799</v>
      </c>
      <c r="C16" s="430" t="s">
        <v>800</v>
      </c>
      <c r="D16" s="430"/>
    </row>
    <row r="17" spans="2:4" ht="28.5" customHeight="1" x14ac:dyDescent="0.25">
      <c r="B17" s="299"/>
      <c r="C17" s="430" t="s">
        <v>801</v>
      </c>
      <c r="D17" s="430"/>
    </row>
    <row r="18" spans="2:4" ht="29.25" customHeight="1" x14ac:dyDescent="0.25">
      <c r="B18" s="299"/>
      <c r="C18" s="430" t="s">
        <v>802</v>
      </c>
      <c r="D18" s="430"/>
    </row>
    <row r="19" spans="2:4" ht="46.5" customHeight="1" x14ac:dyDescent="0.25">
      <c r="B19" s="299"/>
      <c r="C19" s="430" t="s">
        <v>803</v>
      </c>
      <c r="D19" s="430"/>
    </row>
    <row r="20" spans="2:4" ht="28.5" customHeight="1" x14ac:dyDescent="0.25">
      <c r="B20" s="433" t="s">
        <v>804</v>
      </c>
      <c r="C20" s="430" t="s">
        <v>805</v>
      </c>
      <c r="D20" s="430"/>
    </row>
    <row r="21" spans="2:4" ht="32.25" customHeight="1" x14ac:dyDescent="0.25">
      <c r="B21" s="433"/>
      <c r="C21" s="430" t="s">
        <v>806</v>
      </c>
      <c r="D21" s="430"/>
    </row>
    <row r="22" spans="2:4" ht="45" customHeight="1" x14ac:dyDescent="0.25">
      <c r="B22" s="433" t="s">
        <v>807</v>
      </c>
      <c r="C22" s="430" t="s">
        <v>808</v>
      </c>
      <c r="D22" s="430"/>
    </row>
    <row r="23" spans="2:4" ht="48.75" customHeight="1" x14ac:dyDescent="0.25">
      <c r="B23" s="433"/>
      <c r="C23" s="430" t="s">
        <v>809</v>
      </c>
      <c r="D23" s="430"/>
    </row>
    <row r="24" spans="2:4" x14ac:dyDescent="0.25">
      <c r="B24" s="299" t="s">
        <v>810</v>
      </c>
      <c r="C24" s="430"/>
      <c r="D24" s="430"/>
    </row>
    <row r="25" spans="2:4" ht="30" x14ac:dyDescent="0.25">
      <c r="B25" s="299" t="s">
        <v>811</v>
      </c>
      <c r="C25" s="430"/>
      <c r="D25" s="430"/>
    </row>
    <row r="26" spans="2:4" ht="30" x14ac:dyDescent="0.25">
      <c r="B26" s="299" t="s">
        <v>812</v>
      </c>
      <c r="C26" s="430"/>
      <c r="D26" s="430"/>
    </row>
    <row r="27" spans="2:4" ht="30.75" customHeight="1" x14ac:dyDescent="0.25">
      <c r="B27" s="433" t="s">
        <v>813</v>
      </c>
      <c r="C27" s="430" t="s">
        <v>814</v>
      </c>
      <c r="D27" s="430"/>
    </row>
    <row r="28" spans="2:4" x14ac:dyDescent="0.25">
      <c r="B28" s="433"/>
      <c r="C28" s="430" t="s">
        <v>815</v>
      </c>
      <c r="D28" s="430"/>
    </row>
    <row r="29" spans="2:4" ht="30.75" customHeight="1" x14ac:dyDescent="0.25">
      <c r="B29" s="433"/>
      <c r="C29" s="430" t="s">
        <v>816</v>
      </c>
      <c r="D29" s="430"/>
    </row>
    <row r="30" spans="2:4" ht="33" customHeight="1" x14ac:dyDescent="0.25">
      <c r="B30" s="433"/>
      <c r="C30" s="430" t="s">
        <v>817</v>
      </c>
      <c r="D30" s="430"/>
    </row>
    <row r="31" spans="2:4" x14ac:dyDescent="0.25">
      <c r="B31" s="433"/>
      <c r="C31" s="430" t="s">
        <v>818</v>
      </c>
      <c r="D31" s="430"/>
    </row>
    <row r="32" spans="2:4" ht="30" customHeight="1" x14ac:dyDescent="0.25">
      <c r="B32" s="433"/>
      <c r="C32" s="430" t="s">
        <v>819</v>
      </c>
      <c r="D32" s="430"/>
    </row>
    <row r="33" spans="2:4" ht="51" customHeight="1" x14ac:dyDescent="0.25">
      <c r="B33" s="433"/>
      <c r="C33" s="430" t="s">
        <v>820</v>
      </c>
      <c r="D33" s="430"/>
    </row>
    <row r="34" spans="2:4" ht="29.25" customHeight="1" x14ac:dyDescent="0.25">
      <c r="B34" s="433"/>
      <c r="C34" s="430" t="s">
        <v>821</v>
      </c>
      <c r="D34" s="430"/>
    </row>
    <row r="35" spans="2:4" ht="47.25" customHeight="1" x14ac:dyDescent="0.25">
      <c r="B35" s="433"/>
      <c r="C35" s="430" t="s">
        <v>822</v>
      </c>
      <c r="D35" s="430"/>
    </row>
    <row r="36" spans="2:4" x14ac:dyDescent="0.25">
      <c r="B36" s="431" t="s">
        <v>823</v>
      </c>
      <c r="C36" s="431"/>
      <c r="D36" s="431"/>
    </row>
    <row r="37" spans="2:4" x14ac:dyDescent="0.25">
      <c r="B37" s="300" t="s">
        <v>824</v>
      </c>
      <c r="C37" s="432" t="s">
        <v>825</v>
      </c>
      <c r="D37" s="432"/>
    </row>
    <row r="38" spans="2:4" ht="45" x14ac:dyDescent="0.25">
      <c r="B38" s="299" t="s">
        <v>826</v>
      </c>
      <c r="C38" s="430"/>
      <c r="D38" s="430"/>
    </row>
    <row r="39" spans="2:4" ht="30" x14ac:dyDescent="0.25">
      <c r="B39" s="299" t="s">
        <v>827</v>
      </c>
      <c r="C39" s="430"/>
      <c r="D39" s="430"/>
    </row>
    <row r="40" spans="2:4" ht="30" x14ac:dyDescent="0.25">
      <c r="B40" s="299" t="s">
        <v>828</v>
      </c>
      <c r="C40" s="430"/>
      <c r="D40" s="430"/>
    </row>
    <row r="41" spans="2:4" ht="30" x14ac:dyDescent="0.25">
      <c r="B41" s="299" t="s">
        <v>829</v>
      </c>
      <c r="C41" s="430" t="s">
        <v>830</v>
      </c>
      <c r="D41" s="430"/>
    </row>
    <row r="42" spans="2:4" ht="33" customHeight="1" x14ac:dyDescent="0.25">
      <c r="B42" s="299" t="s">
        <v>831</v>
      </c>
      <c r="C42" s="430" t="s">
        <v>832</v>
      </c>
      <c r="D42" s="430"/>
    </row>
    <row r="43" spans="2:4" ht="30" customHeight="1" x14ac:dyDescent="0.25">
      <c r="B43" s="433" t="s">
        <v>833</v>
      </c>
      <c r="C43" s="430" t="s">
        <v>834</v>
      </c>
      <c r="D43" s="430"/>
    </row>
    <row r="44" spans="2:4" ht="48.75" customHeight="1" x14ac:dyDescent="0.25">
      <c r="B44" s="433"/>
      <c r="C44" s="430" t="s">
        <v>835</v>
      </c>
      <c r="D44" s="430"/>
    </row>
    <row r="45" spans="2:4" ht="33.75" customHeight="1" x14ac:dyDescent="0.25">
      <c r="B45" s="433"/>
      <c r="C45" s="430" t="s">
        <v>836</v>
      </c>
      <c r="D45" s="430"/>
    </row>
    <row r="46" spans="2:4" ht="30" x14ac:dyDescent="0.25">
      <c r="B46" s="299" t="s">
        <v>837</v>
      </c>
      <c r="C46" s="430"/>
      <c r="D46" s="430"/>
    </row>
    <row r="47" spans="2:4" ht="51.75" customHeight="1" x14ac:dyDescent="0.25">
      <c r="B47" s="299" t="s">
        <v>838</v>
      </c>
      <c r="C47" s="430"/>
      <c r="D47" s="430"/>
    </row>
    <row r="48" spans="2:4" x14ac:dyDescent="0.25">
      <c r="B48" s="431" t="s">
        <v>839</v>
      </c>
      <c r="C48" s="431"/>
      <c r="D48" s="431"/>
    </row>
    <row r="49" spans="2:4" x14ac:dyDescent="0.25">
      <c r="B49" s="300" t="s">
        <v>840</v>
      </c>
      <c r="C49" s="432" t="s">
        <v>841</v>
      </c>
      <c r="D49" s="432"/>
    </row>
    <row r="50" spans="2:4" ht="33" customHeight="1" x14ac:dyDescent="0.25">
      <c r="B50" s="299" t="s">
        <v>842</v>
      </c>
      <c r="C50" s="430" t="s">
        <v>843</v>
      </c>
      <c r="D50" s="430"/>
    </row>
    <row r="51" spans="2:4" ht="38.25" customHeight="1" x14ac:dyDescent="0.25">
      <c r="B51" s="433" t="s">
        <v>844</v>
      </c>
      <c r="C51" s="430" t="s">
        <v>845</v>
      </c>
      <c r="D51" s="430"/>
    </row>
    <row r="52" spans="2:4" ht="30" customHeight="1" x14ac:dyDescent="0.25">
      <c r="B52" s="433"/>
      <c r="C52" s="430" t="s">
        <v>846</v>
      </c>
      <c r="D52" s="430"/>
    </row>
    <row r="53" spans="2:4" ht="37.5" customHeight="1" x14ac:dyDescent="0.25">
      <c r="B53" s="433"/>
      <c r="C53" s="430" t="s">
        <v>847</v>
      </c>
      <c r="D53" s="430"/>
    </row>
    <row r="54" spans="2:4" ht="29.25" customHeight="1" x14ac:dyDescent="0.25">
      <c r="B54" s="433"/>
      <c r="C54" s="430" t="s">
        <v>848</v>
      </c>
      <c r="D54" s="430"/>
    </row>
    <row r="55" spans="2:4" ht="30.75" customHeight="1" x14ac:dyDescent="0.25">
      <c r="B55" s="433"/>
      <c r="C55" s="430" t="s">
        <v>849</v>
      </c>
      <c r="D55" s="430"/>
    </row>
    <row r="56" spans="2:4" ht="29.25" customHeight="1" x14ac:dyDescent="0.25">
      <c r="B56" s="433"/>
      <c r="C56" s="430" t="s">
        <v>850</v>
      </c>
      <c r="D56" s="430"/>
    </row>
    <row r="57" spans="2:4" ht="33" customHeight="1" x14ac:dyDescent="0.25">
      <c r="B57" s="433"/>
      <c r="C57" s="430" t="s">
        <v>851</v>
      </c>
      <c r="D57" s="430"/>
    </row>
    <row r="58" spans="2:4" ht="30" customHeight="1" x14ac:dyDescent="0.25">
      <c r="B58" s="433"/>
      <c r="C58" s="430" t="s">
        <v>852</v>
      </c>
      <c r="D58" s="430"/>
    </row>
    <row r="59" spans="2:4" ht="32.25" customHeight="1" x14ac:dyDescent="0.25">
      <c r="B59" s="433"/>
      <c r="C59" s="430" t="s">
        <v>853</v>
      </c>
      <c r="D59" s="430"/>
    </row>
    <row r="60" spans="2:4" ht="30" x14ac:dyDescent="0.25">
      <c r="B60" s="299" t="s">
        <v>854</v>
      </c>
      <c r="C60" s="430"/>
      <c r="D60" s="430"/>
    </row>
    <row r="61" spans="2:4" x14ac:dyDescent="0.25">
      <c r="B61" s="299" t="s">
        <v>855</v>
      </c>
      <c r="C61" s="430"/>
      <c r="D61" s="430"/>
    </row>
    <row r="62" spans="2:4" ht="45" x14ac:dyDescent="0.25">
      <c r="B62" s="299" t="s">
        <v>856</v>
      </c>
      <c r="C62" s="430"/>
      <c r="D62" s="430"/>
    </row>
    <row r="63" spans="2:4" ht="32.25" customHeight="1" x14ac:dyDescent="0.25">
      <c r="B63" s="433" t="s">
        <v>857</v>
      </c>
      <c r="C63" s="430" t="s">
        <v>858</v>
      </c>
      <c r="D63" s="430"/>
    </row>
    <row r="64" spans="2:4" x14ac:dyDescent="0.25">
      <c r="B64" s="433"/>
      <c r="C64" s="430" t="s">
        <v>859</v>
      </c>
      <c r="D64" s="430"/>
    </row>
    <row r="65" spans="2:4" ht="31.5" customHeight="1" x14ac:dyDescent="0.25">
      <c r="B65" s="433"/>
      <c r="C65" s="430" t="s">
        <v>860</v>
      </c>
      <c r="D65" s="430"/>
    </row>
    <row r="66" spans="2:4" x14ac:dyDescent="0.25">
      <c r="B66" s="431" t="s">
        <v>861</v>
      </c>
      <c r="C66" s="431"/>
      <c r="D66" s="431"/>
    </row>
    <row r="67" spans="2:4" x14ac:dyDescent="0.25">
      <c r="B67" s="300" t="s">
        <v>862</v>
      </c>
      <c r="C67" s="432" t="s">
        <v>863</v>
      </c>
      <c r="D67" s="432"/>
    </row>
    <row r="68" spans="2:4" ht="30" x14ac:dyDescent="0.25">
      <c r="B68" s="299" t="s">
        <v>864</v>
      </c>
      <c r="C68" s="430"/>
      <c r="D68" s="430"/>
    </row>
    <row r="69" spans="2:4" ht="28.5" customHeight="1" x14ac:dyDescent="0.25">
      <c r="B69" s="433" t="s">
        <v>865</v>
      </c>
      <c r="C69" s="430" t="s">
        <v>866</v>
      </c>
      <c r="D69" s="430"/>
    </row>
    <row r="70" spans="2:4" ht="45.75" customHeight="1" x14ac:dyDescent="0.25">
      <c r="B70" s="433"/>
      <c r="C70" s="430" t="s">
        <v>867</v>
      </c>
      <c r="D70" s="430"/>
    </row>
    <row r="71" spans="2:4" ht="33" customHeight="1" x14ac:dyDescent="0.25">
      <c r="B71" s="433"/>
      <c r="C71" s="430" t="s">
        <v>868</v>
      </c>
      <c r="D71" s="430"/>
    </row>
    <row r="72" spans="2:4" ht="30.75" customHeight="1" x14ac:dyDescent="0.25">
      <c r="B72" s="433"/>
      <c r="C72" s="430" t="s">
        <v>869</v>
      </c>
      <c r="D72" s="430"/>
    </row>
    <row r="73" spans="2:4" ht="30" customHeight="1" x14ac:dyDescent="0.25">
      <c r="B73" s="433"/>
      <c r="C73" s="430" t="s">
        <v>870</v>
      </c>
      <c r="D73" s="430"/>
    </row>
    <row r="74" spans="2:4" ht="45.75" customHeight="1" x14ac:dyDescent="0.25">
      <c r="B74" s="433"/>
      <c r="C74" s="430" t="s">
        <v>871</v>
      </c>
      <c r="D74" s="430"/>
    </row>
    <row r="75" spans="2:4" ht="48" customHeight="1" x14ac:dyDescent="0.25">
      <c r="B75" s="433"/>
      <c r="C75" s="430" t="s">
        <v>872</v>
      </c>
      <c r="D75" s="430"/>
    </row>
    <row r="76" spans="2:4" ht="30" customHeight="1" x14ac:dyDescent="0.25">
      <c r="B76" s="433" t="s">
        <v>873</v>
      </c>
      <c r="C76" s="430" t="s">
        <v>874</v>
      </c>
      <c r="D76" s="430"/>
    </row>
    <row r="77" spans="2:4" x14ac:dyDescent="0.25">
      <c r="B77" s="433"/>
      <c r="C77" s="430" t="s">
        <v>875</v>
      </c>
      <c r="D77" s="430"/>
    </row>
    <row r="78" spans="2:4" x14ac:dyDescent="0.25">
      <c r="B78" s="433"/>
      <c r="C78" s="430" t="s">
        <v>876</v>
      </c>
      <c r="D78" s="430"/>
    </row>
    <row r="79" spans="2:4" ht="31.5" customHeight="1" x14ac:dyDescent="0.25">
      <c r="B79" s="433"/>
      <c r="C79" s="430" t="s">
        <v>877</v>
      </c>
      <c r="D79" s="430"/>
    </row>
    <row r="80" spans="2:4" ht="36.75" customHeight="1" x14ac:dyDescent="0.25">
      <c r="B80" s="433"/>
      <c r="C80" s="430" t="s">
        <v>878</v>
      </c>
      <c r="D80" s="430"/>
    </row>
    <row r="81" spans="2:4" ht="32.25" customHeight="1" x14ac:dyDescent="0.25">
      <c r="B81" s="433"/>
      <c r="C81" s="430" t="s">
        <v>879</v>
      </c>
      <c r="D81" s="430"/>
    </row>
    <row r="82" spans="2:4" x14ac:dyDescent="0.25">
      <c r="B82" s="433"/>
      <c r="C82" s="430" t="s">
        <v>880</v>
      </c>
      <c r="D82" s="430"/>
    </row>
    <row r="83" spans="2:4" x14ac:dyDescent="0.25">
      <c r="B83" s="431" t="s">
        <v>881</v>
      </c>
      <c r="C83" s="431"/>
      <c r="D83" s="431"/>
    </row>
    <row r="84" spans="2:4" x14ac:dyDescent="0.25">
      <c r="B84" s="300" t="s">
        <v>882</v>
      </c>
      <c r="C84" s="432" t="s">
        <v>883</v>
      </c>
      <c r="D84" s="432"/>
    </row>
    <row r="85" spans="2:4" ht="30" x14ac:dyDescent="0.25">
      <c r="B85" s="299" t="s">
        <v>884</v>
      </c>
      <c r="C85" s="430" t="s">
        <v>885</v>
      </c>
      <c r="D85" s="430"/>
    </row>
    <row r="86" spans="2:4" ht="30" x14ac:dyDescent="0.25">
      <c r="B86" s="299" t="s">
        <v>886</v>
      </c>
      <c r="C86" s="430" t="s">
        <v>887</v>
      </c>
      <c r="D86" s="430"/>
    </row>
    <row r="87" spans="2:4" ht="33.75" customHeight="1" x14ac:dyDescent="0.25">
      <c r="B87" s="299" t="s">
        <v>888</v>
      </c>
      <c r="C87" s="430" t="s">
        <v>889</v>
      </c>
      <c r="D87" s="430"/>
    </row>
    <row r="88" spans="2:4" ht="45" x14ac:dyDescent="0.25">
      <c r="B88" s="299" t="s">
        <v>890</v>
      </c>
      <c r="C88" s="430"/>
      <c r="D88" s="430"/>
    </row>
    <row r="89" spans="2:4" ht="27.75" customHeight="1" x14ac:dyDescent="0.25">
      <c r="B89" s="433" t="s">
        <v>891</v>
      </c>
      <c r="C89" s="430" t="s">
        <v>892</v>
      </c>
      <c r="D89" s="430"/>
    </row>
    <row r="90" spans="2:4" x14ac:dyDescent="0.25">
      <c r="B90" s="433"/>
      <c r="C90" s="430" t="s">
        <v>893</v>
      </c>
      <c r="D90" s="430"/>
    </row>
    <row r="91" spans="2:4" ht="30.75" customHeight="1" x14ac:dyDescent="0.25">
      <c r="B91" s="433"/>
      <c r="C91" s="430" t="s">
        <v>894</v>
      </c>
      <c r="D91" s="430"/>
    </row>
    <row r="92" spans="2:4" ht="34.5" customHeight="1" x14ac:dyDescent="0.25">
      <c r="B92" s="433"/>
      <c r="C92" s="430" t="s">
        <v>895</v>
      </c>
      <c r="D92" s="430"/>
    </row>
    <row r="93" spans="2:4" ht="29.25" customHeight="1" x14ac:dyDescent="0.25">
      <c r="B93" s="433"/>
      <c r="C93" s="430" t="s">
        <v>896</v>
      </c>
      <c r="D93" s="430"/>
    </row>
    <row r="94" spans="2:4" ht="32.25" customHeight="1" x14ac:dyDescent="0.25">
      <c r="B94" s="433"/>
      <c r="C94" s="430" t="s">
        <v>897</v>
      </c>
      <c r="D94" s="430"/>
    </row>
    <row r="95" spans="2:4" ht="47.25" customHeight="1" x14ac:dyDescent="0.25">
      <c r="B95" s="433"/>
      <c r="C95" s="430" t="s">
        <v>898</v>
      </c>
      <c r="D95" s="430"/>
    </row>
    <row r="96" spans="2:4" x14ac:dyDescent="0.25">
      <c r="B96" s="433" t="s">
        <v>899</v>
      </c>
      <c r="C96" s="430"/>
      <c r="D96" s="430"/>
    </row>
    <row r="97" spans="2:4" x14ac:dyDescent="0.25">
      <c r="B97" s="433"/>
      <c r="C97" s="430"/>
      <c r="D97" s="430"/>
    </row>
    <row r="98" spans="2:4" ht="29.25" customHeight="1" x14ac:dyDescent="0.25">
      <c r="B98" s="433" t="s">
        <v>900</v>
      </c>
      <c r="C98" s="430" t="s">
        <v>901</v>
      </c>
      <c r="D98" s="430"/>
    </row>
    <row r="99" spans="2:4" ht="29.25" customHeight="1" x14ac:dyDescent="0.25">
      <c r="B99" s="433"/>
      <c r="C99" s="430" t="s">
        <v>902</v>
      </c>
      <c r="D99" s="430"/>
    </row>
    <row r="100" spans="2:4" ht="29.25" customHeight="1" x14ac:dyDescent="0.25">
      <c r="B100" s="433"/>
      <c r="C100" s="430" t="s">
        <v>903</v>
      </c>
      <c r="D100" s="430"/>
    </row>
    <row r="101" spans="2:4" ht="28.5" customHeight="1" x14ac:dyDescent="0.25">
      <c r="B101" s="433"/>
      <c r="C101" s="430" t="s">
        <v>904</v>
      </c>
      <c r="D101" s="430"/>
    </row>
    <row r="102" spans="2:4" ht="45.75" customHeight="1" x14ac:dyDescent="0.25">
      <c r="B102" s="433"/>
      <c r="C102" s="430" t="s">
        <v>905</v>
      </c>
      <c r="D102" s="430"/>
    </row>
    <row r="103" spans="2:4" ht="30" customHeight="1" x14ac:dyDescent="0.25">
      <c r="B103" s="433"/>
      <c r="C103" s="430" t="s">
        <v>906</v>
      </c>
      <c r="D103" s="430"/>
    </row>
    <row r="104" spans="2:4" ht="31.5" customHeight="1" x14ac:dyDescent="0.25">
      <c r="B104" s="433"/>
      <c r="C104" s="430" t="s">
        <v>907</v>
      </c>
      <c r="D104" s="430"/>
    </row>
    <row r="105" spans="2:4" x14ac:dyDescent="0.25">
      <c r="B105" s="433" t="s">
        <v>908</v>
      </c>
      <c r="C105" s="430" t="s">
        <v>909</v>
      </c>
      <c r="D105" s="430"/>
    </row>
    <row r="106" spans="2:4" x14ac:dyDescent="0.25">
      <c r="B106" s="433"/>
      <c r="C106" s="430" t="s">
        <v>910</v>
      </c>
      <c r="D106" s="430"/>
    </row>
    <row r="107" spans="2:4" ht="29.25" customHeight="1" x14ac:dyDescent="0.25">
      <c r="B107" s="433"/>
      <c r="C107" s="430" t="s">
        <v>911</v>
      </c>
      <c r="D107" s="430"/>
    </row>
    <row r="108" spans="2:4" ht="30.75" customHeight="1" x14ac:dyDescent="0.25">
      <c r="B108" s="433"/>
      <c r="C108" s="430" t="s">
        <v>912</v>
      </c>
      <c r="D108" s="430"/>
    </row>
    <row r="109" spans="2:4" ht="34.5" customHeight="1" x14ac:dyDescent="0.25">
      <c r="B109" s="433"/>
      <c r="C109" s="430" t="s">
        <v>913</v>
      </c>
      <c r="D109" s="430"/>
    </row>
    <row r="110" spans="2:4" ht="33" customHeight="1" x14ac:dyDescent="0.25">
      <c r="B110" s="433"/>
      <c r="C110" s="430" t="s">
        <v>914</v>
      </c>
      <c r="D110" s="430"/>
    </row>
    <row r="111" spans="2:4" ht="33" customHeight="1" x14ac:dyDescent="0.25">
      <c r="B111" s="433" t="s">
        <v>915</v>
      </c>
      <c r="C111" s="430" t="s">
        <v>916</v>
      </c>
      <c r="D111" s="430"/>
    </row>
    <row r="112" spans="2:4" ht="28.5" customHeight="1" x14ac:dyDescent="0.25">
      <c r="B112" s="433"/>
      <c r="C112" s="430" t="s">
        <v>917</v>
      </c>
      <c r="D112" s="430"/>
    </row>
    <row r="113" spans="2:4" ht="29.25" customHeight="1" x14ac:dyDescent="0.25">
      <c r="B113" s="433"/>
      <c r="C113" s="430" t="s">
        <v>918</v>
      </c>
      <c r="D113" s="430"/>
    </row>
    <row r="114" spans="2:4" ht="31.5" customHeight="1" x14ac:dyDescent="0.25">
      <c r="B114" s="433"/>
      <c r="C114" s="430" t="s">
        <v>919</v>
      </c>
      <c r="D114" s="430"/>
    </row>
    <row r="115" spans="2:4" x14ac:dyDescent="0.25">
      <c r="B115" s="433"/>
      <c r="C115" s="430" t="s">
        <v>920</v>
      </c>
      <c r="D115" s="430"/>
    </row>
    <row r="116" spans="2:4" ht="33" customHeight="1" x14ac:dyDescent="0.25">
      <c r="B116" s="433"/>
      <c r="C116" s="430" t="s">
        <v>921</v>
      </c>
      <c r="D116" s="430"/>
    </row>
    <row r="117" spans="2:4" ht="30" customHeight="1" x14ac:dyDescent="0.25">
      <c r="B117" s="433" t="s">
        <v>922</v>
      </c>
      <c r="C117" s="430" t="s">
        <v>923</v>
      </c>
      <c r="D117" s="430"/>
    </row>
    <row r="118" spans="2:4" ht="33.75" customHeight="1" x14ac:dyDescent="0.25">
      <c r="B118" s="433"/>
      <c r="C118" s="430" t="s">
        <v>924</v>
      </c>
      <c r="D118" s="430"/>
    </row>
    <row r="119" spans="2:4" ht="33.75" customHeight="1" x14ac:dyDescent="0.25">
      <c r="B119" s="433" t="s">
        <v>925</v>
      </c>
      <c r="C119" s="430" t="s">
        <v>926</v>
      </c>
      <c r="D119" s="430"/>
    </row>
    <row r="120" spans="2:4" x14ac:dyDescent="0.25">
      <c r="B120" s="433"/>
      <c r="C120" s="430" t="s">
        <v>927</v>
      </c>
      <c r="D120" s="430"/>
    </row>
    <row r="121" spans="2:4" ht="30" customHeight="1" x14ac:dyDescent="0.25">
      <c r="B121" s="433" t="s">
        <v>928</v>
      </c>
      <c r="C121" s="430" t="s">
        <v>929</v>
      </c>
      <c r="D121" s="430"/>
    </row>
    <row r="122" spans="2:4" ht="17.25" customHeight="1" x14ac:dyDescent="0.25">
      <c r="B122" s="433"/>
      <c r="C122" s="430" t="s">
        <v>930</v>
      </c>
      <c r="D122" s="430"/>
    </row>
    <row r="123" spans="2:4" x14ac:dyDescent="0.25">
      <c r="B123" s="433"/>
      <c r="C123" s="430" t="s">
        <v>931</v>
      </c>
      <c r="D123" s="430"/>
    </row>
    <row r="124" spans="2:4" x14ac:dyDescent="0.25">
      <c r="B124" s="433"/>
      <c r="C124" s="430" t="s">
        <v>932</v>
      </c>
      <c r="D124" s="430"/>
    </row>
    <row r="125" spans="2:4" ht="35.25" customHeight="1" x14ac:dyDescent="0.25">
      <c r="B125" s="433"/>
      <c r="C125" s="430" t="s">
        <v>933</v>
      </c>
      <c r="D125" s="430"/>
    </row>
    <row r="126" spans="2:4" ht="51.75" customHeight="1" x14ac:dyDescent="0.25">
      <c r="B126" s="433"/>
      <c r="C126" s="430" t="s">
        <v>934</v>
      </c>
      <c r="D126" s="430"/>
    </row>
    <row r="127" spans="2:4" x14ac:dyDescent="0.25">
      <c r="B127" s="431" t="s">
        <v>935</v>
      </c>
      <c r="C127" s="431"/>
      <c r="D127" s="431"/>
    </row>
    <row r="128" spans="2:4" x14ac:dyDescent="0.25">
      <c r="B128" s="300" t="s">
        <v>936</v>
      </c>
      <c r="C128" s="432" t="s">
        <v>937</v>
      </c>
      <c r="D128" s="432"/>
    </row>
    <row r="129" spans="2:4" ht="30" x14ac:dyDescent="0.25">
      <c r="B129" s="299" t="s">
        <v>938</v>
      </c>
      <c r="C129" s="430" t="s">
        <v>939</v>
      </c>
      <c r="D129" s="430"/>
    </row>
    <row r="130" spans="2:4" ht="35.25" customHeight="1" x14ac:dyDescent="0.25">
      <c r="B130" s="433" t="s">
        <v>940</v>
      </c>
      <c r="C130" s="430" t="s">
        <v>941</v>
      </c>
      <c r="D130" s="430"/>
    </row>
    <row r="131" spans="2:4" x14ac:dyDescent="0.25">
      <c r="B131" s="433"/>
      <c r="C131" s="430" t="s">
        <v>942</v>
      </c>
      <c r="D131" s="430"/>
    </row>
    <row r="132" spans="2:4" ht="49.5" customHeight="1" x14ac:dyDescent="0.25">
      <c r="B132" s="433"/>
      <c r="C132" s="430" t="s">
        <v>943</v>
      </c>
      <c r="D132" s="430"/>
    </row>
    <row r="133" spans="2:4" ht="50.25" customHeight="1" x14ac:dyDescent="0.25">
      <c r="B133" s="433"/>
      <c r="C133" s="430" t="s">
        <v>944</v>
      </c>
      <c r="D133" s="430"/>
    </row>
    <row r="134" spans="2:4" ht="30" x14ac:dyDescent="0.25">
      <c r="B134" s="299" t="s">
        <v>945</v>
      </c>
      <c r="C134" s="430"/>
      <c r="D134" s="430"/>
    </row>
    <row r="135" spans="2:4" x14ac:dyDescent="0.25">
      <c r="B135" s="431" t="s">
        <v>946</v>
      </c>
      <c r="C135" s="431"/>
      <c r="D135" s="431"/>
    </row>
    <row r="136" spans="2:4" x14ac:dyDescent="0.25">
      <c r="B136" s="300" t="s">
        <v>947</v>
      </c>
      <c r="C136" s="432" t="s">
        <v>948</v>
      </c>
      <c r="D136" s="432"/>
    </row>
    <row r="137" spans="2:4" ht="30" x14ac:dyDescent="0.25">
      <c r="B137" s="299" t="s">
        <v>949</v>
      </c>
      <c r="C137" s="430"/>
      <c r="D137" s="430"/>
    </row>
    <row r="138" spans="2:4" ht="30" x14ac:dyDescent="0.25">
      <c r="B138" s="299" t="s">
        <v>950</v>
      </c>
      <c r="C138" s="430"/>
      <c r="D138" s="430"/>
    </row>
    <row r="139" spans="2:4" ht="31.5" customHeight="1" x14ac:dyDescent="0.25">
      <c r="B139" s="433" t="s">
        <v>951</v>
      </c>
      <c r="C139" s="430" t="s">
        <v>952</v>
      </c>
      <c r="D139" s="430"/>
    </row>
    <row r="140" spans="2:4" ht="54" customHeight="1" x14ac:dyDescent="0.25">
      <c r="B140" s="433"/>
      <c r="C140" s="430" t="s">
        <v>953</v>
      </c>
      <c r="D140" s="430"/>
    </row>
  </sheetData>
  <sheetProtection formatCells="0" formatColumns="0" formatRows="0" insertColumns="0" insertRows="0" insertHyperlinks="0" deleteColumns="0" deleteRows="0" sort="0" autoFilter="0" pivotTables="0"/>
  <mergeCells count="157">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B36:D36"/>
    <mergeCell ref="C37:D37"/>
    <mergeCell ref="C38:D38"/>
    <mergeCell ref="C39:D39"/>
    <mergeCell ref="C40:D40"/>
    <mergeCell ref="C41:D41"/>
    <mergeCell ref="C42:D42"/>
    <mergeCell ref="B43:B45"/>
    <mergeCell ref="C43:D43"/>
    <mergeCell ref="C44:D44"/>
    <mergeCell ref="C45:D45"/>
    <mergeCell ref="C46:D46"/>
    <mergeCell ref="C47:D47"/>
    <mergeCell ref="B48:D48"/>
    <mergeCell ref="C49:D49"/>
    <mergeCell ref="C50:D50"/>
    <mergeCell ref="B51:B59"/>
    <mergeCell ref="C51:D51"/>
    <mergeCell ref="C52:D52"/>
    <mergeCell ref="C53:D53"/>
    <mergeCell ref="C54:D54"/>
    <mergeCell ref="C55:D55"/>
    <mergeCell ref="C56:D56"/>
    <mergeCell ref="C57:D57"/>
    <mergeCell ref="C58:D58"/>
    <mergeCell ref="C59:D59"/>
    <mergeCell ref="C60:D60"/>
    <mergeCell ref="C61:D61"/>
    <mergeCell ref="C62:D62"/>
    <mergeCell ref="B63:B65"/>
    <mergeCell ref="C63:D63"/>
    <mergeCell ref="C64:D64"/>
    <mergeCell ref="C65:D65"/>
    <mergeCell ref="B66:D66"/>
    <mergeCell ref="C67:D67"/>
    <mergeCell ref="C68:D68"/>
    <mergeCell ref="B69:B75"/>
    <mergeCell ref="C69:D69"/>
    <mergeCell ref="C70:D70"/>
    <mergeCell ref="C71:D71"/>
    <mergeCell ref="C72:D72"/>
    <mergeCell ref="C73:D73"/>
    <mergeCell ref="C74:D74"/>
    <mergeCell ref="C75:D75"/>
    <mergeCell ref="B76:B82"/>
    <mergeCell ref="C76:D76"/>
    <mergeCell ref="C77:D77"/>
    <mergeCell ref="C78:D78"/>
    <mergeCell ref="C79:D79"/>
    <mergeCell ref="C80:D80"/>
    <mergeCell ref="C81:D81"/>
    <mergeCell ref="C82:D82"/>
    <mergeCell ref="B83:D83"/>
    <mergeCell ref="C84:D84"/>
    <mergeCell ref="C85:D85"/>
    <mergeCell ref="C86:D86"/>
    <mergeCell ref="C87:D87"/>
    <mergeCell ref="C88:D88"/>
    <mergeCell ref="B89:B95"/>
    <mergeCell ref="C89:D89"/>
    <mergeCell ref="C90:D90"/>
    <mergeCell ref="C91:D91"/>
    <mergeCell ref="C92:D92"/>
    <mergeCell ref="C93:D93"/>
    <mergeCell ref="C94:D94"/>
    <mergeCell ref="C95:D95"/>
    <mergeCell ref="B96:B97"/>
    <mergeCell ref="C96:D97"/>
    <mergeCell ref="B98:B104"/>
    <mergeCell ref="C98:D98"/>
    <mergeCell ref="C99:D99"/>
    <mergeCell ref="C100:D100"/>
    <mergeCell ref="C101:D101"/>
    <mergeCell ref="C102:D102"/>
    <mergeCell ref="C103:D103"/>
    <mergeCell ref="C104:D104"/>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C137:D137"/>
    <mergeCell ref="C138:D138"/>
    <mergeCell ref="C133:D133"/>
    <mergeCell ref="B139:B140"/>
    <mergeCell ref="C139:D139"/>
    <mergeCell ref="C140:D140"/>
    <mergeCell ref="B130:B133"/>
    <mergeCell ref="C130:D130"/>
    <mergeCell ref="C131:D131"/>
    <mergeCell ref="C132:D132"/>
    <mergeCell ref="C124:D124"/>
    <mergeCell ref="C125:D125"/>
    <mergeCell ref="C134:D134"/>
    <mergeCell ref="B135:D135"/>
    <mergeCell ref="C136:D136"/>
    <mergeCell ref="B127:D127"/>
    <mergeCell ref="C128:D128"/>
    <mergeCell ref="C129:D129"/>
    <mergeCell ref="C126:D126"/>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78"/>
      <c r="V1" s="78"/>
      <c r="W1" s="78"/>
      <c r="X1" s="78"/>
      <c r="Y1" s="78"/>
      <c r="Z1" s="78"/>
      <c r="AA1" s="78"/>
      <c r="AB1" s="78"/>
      <c r="AC1" s="78"/>
    </row>
    <row r="2" spans="2:29" x14ac:dyDescent="0.25">
      <c r="B2" s="77" t="s">
        <v>1500</v>
      </c>
      <c r="C2" s="78"/>
      <c r="D2" s="78"/>
      <c r="E2" s="78"/>
      <c r="F2" s="78"/>
      <c r="G2" s="78"/>
      <c r="H2" s="78"/>
      <c r="I2" s="78"/>
      <c r="J2" s="78"/>
      <c r="K2" s="78"/>
      <c r="L2" s="78"/>
      <c r="M2" s="78"/>
      <c r="N2" s="78"/>
      <c r="O2" s="78"/>
      <c r="P2" s="78"/>
      <c r="Q2" s="78"/>
      <c r="R2" s="78"/>
      <c r="S2" s="78"/>
      <c r="T2" s="78"/>
      <c r="U2" s="78"/>
      <c r="V2" s="91"/>
      <c r="W2" s="91"/>
      <c r="X2" s="91"/>
      <c r="Y2" s="91"/>
      <c r="Z2" s="91"/>
      <c r="AA2" s="91"/>
      <c r="AB2" s="91"/>
      <c r="AC2" s="78"/>
    </row>
    <row r="3" spans="2:29" ht="15.75" x14ac:dyDescent="0.25">
      <c r="B3" s="82" t="s">
        <v>1501</v>
      </c>
      <c r="C3" s="82" t="s">
        <v>1502</v>
      </c>
      <c r="D3" s="83" t="s">
        <v>1503</v>
      </c>
      <c r="E3" s="436" t="s">
        <v>1504</v>
      </c>
      <c r="F3" s="436"/>
      <c r="G3" s="436"/>
      <c r="H3" s="436"/>
      <c r="I3" s="436"/>
      <c r="J3" s="436"/>
      <c r="K3" s="436"/>
      <c r="L3" s="436"/>
      <c r="M3" s="436"/>
      <c r="N3" s="436"/>
      <c r="O3" s="436"/>
      <c r="P3" s="436"/>
      <c r="Q3" s="436"/>
      <c r="R3" s="436"/>
      <c r="S3" s="436"/>
      <c r="T3" s="436"/>
      <c r="U3" s="78"/>
      <c r="V3" s="89" t="s">
        <v>1505</v>
      </c>
      <c r="W3" s="92"/>
      <c r="X3" s="89" t="s">
        <v>1506</v>
      </c>
      <c r="Y3" s="93"/>
      <c r="Z3" s="90" t="s">
        <v>1507</v>
      </c>
      <c r="AA3" s="93"/>
      <c r="AB3" s="90" t="s">
        <v>1508</v>
      </c>
      <c r="AC3" s="78"/>
    </row>
    <row r="4" spans="2:29" x14ac:dyDescent="0.25">
      <c r="B4" s="84" t="s">
        <v>1509</v>
      </c>
      <c r="C4" s="79" t="s">
        <v>1510</v>
      </c>
      <c r="D4" s="80" t="s">
        <v>1511</v>
      </c>
      <c r="E4" s="71" t="s">
        <v>1512</v>
      </c>
      <c r="F4" s="72"/>
      <c r="G4" s="73"/>
      <c r="H4" s="73"/>
      <c r="I4" s="73"/>
      <c r="J4" s="73"/>
      <c r="K4" s="73"/>
      <c r="L4" s="73"/>
      <c r="M4" s="73"/>
      <c r="N4" s="73"/>
      <c r="O4" s="73"/>
      <c r="P4" s="73"/>
      <c r="Q4" s="74"/>
      <c r="R4" s="75"/>
      <c r="S4" s="76"/>
      <c r="T4" s="73"/>
      <c r="U4" s="78"/>
      <c r="V4" s="89" t="s">
        <v>1513</v>
      </c>
      <c r="W4" s="91"/>
      <c r="X4" s="91"/>
      <c r="Y4" s="91"/>
      <c r="Z4" s="91"/>
      <c r="AA4" s="91"/>
      <c r="AB4" s="91"/>
      <c r="AC4" s="78"/>
    </row>
    <row r="5" spans="2:29" x14ac:dyDescent="0.25">
      <c r="B5" s="88">
        <v>0.33</v>
      </c>
      <c r="C5" s="81" t="s">
        <v>1514</v>
      </c>
      <c r="D5" s="80" t="s">
        <v>1515</v>
      </c>
      <c r="E5" s="71" t="s">
        <v>1516</v>
      </c>
      <c r="F5" s="72"/>
      <c r="G5" s="73"/>
      <c r="H5" s="73"/>
      <c r="I5" s="73"/>
      <c r="J5" s="73"/>
      <c r="K5" s="73"/>
      <c r="L5" s="73"/>
      <c r="M5" s="73"/>
      <c r="N5" s="73"/>
      <c r="O5" s="73"/>
      <c r="P5" s="73"/>
      <c r="Q5" s="73"/>
      <c r="R5" s="73"/>
      <c r="S5" s="73"/>
      <c r="T5" s="73"/>
      <c r="U5" s="78"/>
      <c r="V5" s="91"/>
      <c r="W5" s="91"/>
      <c r="X5" s="91"/>
      <c r="Y5" s="91"/>
      <c r="Z5" s="91"/>
      <c r="AA5" s="91"/>
      <c r="AB5" s="91"/>
      <c r="AC5" s="78"/>
    </row>
    <row r="6" spans="2:29" x14ac:dyDescent="0.25">
      <c r="B6" s="85">
        <v>0.66</v>
      </c>
      <c r="C6" s="81" t="s">
        <v>1517</v>
      </c>
      <c r="D6" s="80" t="s">
        <v>1518</v>
      </c>
      <c r="E6" s="71" t="s">
        <v>1519</v>
      </c>
      <c r="F6" s="72"/>
      <c r="G6" s="73"/>
      <c r="H6" s="73"/>
      <c r="I6" s="73"/>
      <c r="J6" s="73"/>
      <c r="K6" s="73"/>
      <c r="L6" s="73"/>
      <c r="M6" s="73"/>
      <c r="N6" s="73"/>
      <c r="O6" s="73"/>
      <c r="P6" s="73"/>
      <c r="Q6" s="73"/>
      <c r="R6" s="73"/>
      <c r="S6" s="73"/>
      <c r="T6" s="73"/>
      <c r="U6" s="78"/>
      <c r="V6" s="78"/>
      <c r="W6" s="78"/>
      <c r="X6" s="78"/>
      <c r="Y6" s="78"/>
      <c r="Z6" s="78"/>
      <c r="AA6" s="78"/>
      <c r="AB6" s="78"/>
      <c r="AC6" s="78"/>
    </row>
    <row r="7" spans="2:29" x14ac:dyDescent="0.25">
      <c r="B7" s="86" t="s">
        <v>1520</v>
      </c>
      <c r="C7" s="79" t="s">
        <v>1521</v>
      </c>
      <c r="D7" s="80" t="s">
        <v>1522</v>
      </c>
      <c r="E7" s="71" t="s">
        <v>1523</v>
      </c>
      <c r="F7" s="72"/>
      <c r="G7" s="73"/>
      <c r="H7" s="73"/>
      <c r="I7" s="73"/>
      <c r="J7" s="73"/>
      <c r="K7" s="73"/>
      <c r="L7" s="73"/>
      <c r="M7" s="73"/>
      <c r="N7" s="73"/>
      <c r="O7" s="73"/>
      <c r="P7" s="73"/>
      <c r="Q7" s="73"/>
      <c r="R7" s="73"/>
      <c r="S7" s="73"/>
      <c r="T7" s="73"/>
    </row>
    <row r="10" spans="2:29" x14ac:dyDescent="0.25">
      <c r="J10" s="103" t="s">
        <v>1524</v>
      </c>
      <c r="K10">
        <v>1</v>
      </c>
    </row>
    <row r="11" spans="2:29" x14ac:dyDescent="0.25">
      <c r="J11" s="103" t="s">
        <v>1525</v>
      </c>
      <c r="K11">
        <v>1</v>
      </c>
    </row>
    <row r="12" spans="2:29" x14ac:dyDescent="0.25">
      <c r="J12" s="103" t="s">
        <v>1526</v>
      </c>
      <c r="K12">
        <v>1</v>
      </c>
    </row>
    <row r="54" spans="1:4" x14ac:dyDescent="0.25">
      <c r="A54" s="78"/>
      <c r="B54" s="78"/>
      <c r="C54" s="78"/>
      <c r="D54" s="78"/>
    </row>
    <row r="55" spans="1:4" x14ac:dyDescent="0.25">
      <c r="A55" s="78"/>
      <c r="B55" s="37" t="s">
        <v>1527</v>
      </c>
      <c r="C55" s="30"/>
      <c r="D55" s="78"/>
    </row>
    <row r="56" spans="1:4" x14ac:dyDescent="0.25">
      <c r="A56" s="78"/>
      <c r="B56" s="38" t="s">
        <v>1528</v>
      </c>
      <c r="C56" s="39" t="s">
        <v>1529</v>
      </c>
      <c r="D56" s="78"/>
    </row>
    <row r="57" spans="1:4" x14ac:dyDescent="0.25">
      <c r="A57" s="78"/>
      <c r="B57" s="40" t="s">
        <v>1530</v>
      </c>
      <c r="C57" s="39" t="s">
        <v>1531</v>
      </c>
      <c r="D57" s="78"/>
    </row>
    <row r="58" spans="1:4" x14ac:dyDescent="0.25">
      <c r="A58" s="78"/>
      <c r="B58" s="38" t="s">
        <v>1532</v>
      </c>
      <c r="C58" s="39" t="s">
        <v>1533</v>
      </c>
      <c r="D58" s="78"/>
    </row>
    <row r="59" spans="1:4" x14ac:dyDescent="0.25">
      <c r="A59" s="78"/>
      <c r="B59" s="38" t="s">
        <v>1534</v>
      </c>
      <c r="C59" s="39" t="s">
        <v>1535</v>
      </c>
      <c r="D59" s="78"/>
    </row>
    <row r="60" spans="1:4" ht="15.75" thickBot="1" x14ac:dyDescent="0.3">
      <c r="A60" s="78"/>
      <c r="B60" s="41" t="s">
        <v>1536</v>
      </c>
      <c r="C60" s="42"/>
      <c r="D60" s="78"/>
    </row>
    <row r="61" spans="1:4" ht="15.75" thickBot="1" x14ac:dyDescent="0.3">
      <c r="A61" s="78"/>
      <c r="B61" s="43" t="s">
        <v>1537</v>
      </c>
      <c r="C61" s="44" t="s">
        <v>1538</v>
      </c>
      <c r="D61" s="78"/>
    </row>
    <row r="62" spans="1:4" ht="15.75" thickBot="1" x14ac:dyDescent="0.3">
      <c r="A62" s="78"/>
      <c r="B62" s="45" t="s">
        <v>1539</v>
      </c>
      <c r="C62" s="44"/>
      <c r="D62" s="78"/>
    </row>
    <row r="63" spans="1:4" ht="15.75" thickBot="1" x14ac:dyDescent="0.3">
      <c r="A63" s="78"/>
      <c r="B63" s="46" t="s">
        <v>1540</v>
      </c>
      <c r="C63" s="39" t="s">
        <v>1541</v>
      </c>
      <c r="D63" s="78"/>
    </row>
    <row r="64" spans="1:4" ht="15.75" thickBot="1" x14ac:dyDescent="0.3">
      <c r="A64" s="78"/>
      <c r="B64" s="47" t="s">
        <v>1542</v>
      </c>
      <c r="C64" s="44" t="s">
        <v>1543</v>
      </c>
      <c r="D64" s="78"/>
    </row>
    <row r="65" spans="1:4" ht="15.75" thickBot="1" x14ac:dyDescent="0.3">
      <c r="A65" s="78"/>
      <c r="B65" s="48" t="s">
        <v>1544</v>
      </c>
      <c r="C65" s="44"/>
      <c r="D65" s="78"/>
    </row>
    <row r="66" spans="1:4" ht="15.75" thickBot="1" x14ac:dyDescent="0.3">
      <c r="A66" s="78"/>
      <c r="B66" s="49" t="s">
        <v>1545</v>
      </c>
      <c r="C66" s="39" t="s">
        <v>1546</v>
      </c>
      <c r="D66" s="78"/>
    </row>
    <row r="67" spans="1:4" x14ac:dyDescent="0.25">
      <c r="A67" s="78"/>
      <c r="B67" s="78"/>
      <c r="C67" s="78"/>
      <c r="D67" s="78"/>
    </row>
    <row r="68" spans="1:4" x14ac:dyDescent="0.25">
      <c r="A68" s="78"/>
      <c r="B68" s="78"/>
      <c r="C68" s="78"/>
      <c r="D68" s="78"/>
    </row>
    <row r="69" spans="1:4" x14ac:dyDescent="0.25">
      <c r="A69" s="78"/>
      <c r="B69" s="78"/>
      <c r="C69" s="78"/>
      <c r="D69" s="78"/>
    </row>
    <row r="70" spans="1:4" x14ac:dyDescent="0.25">
      <c r="A70" s="78"/>
      <c r="B70" s="78"/>
      <c r="C70" s="78"/>
      <c r="D70" s="78"/>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H54" sqref="H54"/>
    </sheetView>
  </sheetViews>
  <sheetFormatPr defaultRowHeight="15" x14ac:dyDescent="0.25"/>
  <cols>
    <col min="1" max="1" width="9.140625" style="150"/>
    <col min="2" max="2" width="7.28515625" style="150" customWidth="1"/>
    <col min="3" max="3" width="10.85546875" style="150" customWidth="1"/>
    <col min="4" max="4" width="11" style="150" customWidth="1"/>
    <col min="5" max="5" width="3.42578125" style="150" customWidth="1"/>
    <col min="6" max="7" width="41.7109375" style="150" customWidth="1"/>
    <col min="8" max="8" width="63.7109375" style="150" customWidth="1"/>
    <col min="9" max="9" width="77" style="150" customWidth="1"/>
    <col min="10" max="16384" width="9.140625" style="150"/>
  </cols>
  <sheetData>
    <row r="2" spans="3:11" ht="33" customHeight="1" x14ac:dyDescent="0.3">
      <c r="C2" s="449" t="s">
        <v>954</v>
      </c>
      <c r="D2" s="449"/>
      <c r="E2" s="293"/>
      <c r="F2" s="453" t="s">
        <v>955</v>
      </c>
      <c r="G2" s="454"/>
      <c r="H2" s="454"/>
      <c r="I2" s="454"/>
    </row>
    <row r="3" spans="3:11" ht="28.5" customHeight="1" x14ac:dyDescent="0.25">
      <c r="C3" s="449"/>
      <c r="D3" s="449"/>
      <c r="E3" s="293"/>
      <c r="F3" s="451" t="s">
        <v>956</v>
      </c>
      <c r="G3" s="452"/>
      <c r="H3" s="452"/>
      <c r="I3" s="452"/>
    </row>
    <row r="4" spans="3:11" ht="15.75" thickBot="1" x14ac:dyDescent="0.3">
      <c r="F4" s="264"/>
      <c r="G4" s="264"/>
      <c r="H4" s="264"/>
    </row>
    <row r="5" spans="3:11" ht="25.5" customHeight="1" x14ac:dyDescent="0.25">
      <c r="C5" s="450" t="s">
        <v>957</v>
      </c>
      <c r="D5" s="450"/>
      <c r="E5" s="167"/>
      <c r="F5" s="263" t="s">
        <v>958</v>
      </c>
      <c r="G5" s="263" t="s">
        <v>959</v>
      </c>
      <c r="H5" s="263" t="s">
        <v>960</v>
      </c>
      <c r="I5" s="262" t="s">
        <v>961</v>
      </c>
    </row>
    <row r="6" spans="3:11" ht="23.25" customHeight="1" thickBot="1" x14ac:dyDescent="0.3">
      <c r="C6" s="261"/>
      <c r="D6" s="261"/>
      <c r="E6" s="167"/>
      <c r="F6" s="455" t="s">
        <v>962</v>
      </c>
      <c r="G6" s="455"/>
      <c r="H6" s="455"/>
      <c r="I6" s="455"/>
      <c r="J6" s="167"/>
    </row>
    <row r="7" spans="3:11" s="247" customFormat="1" ht="12" customHeight="1" x14ac:dyDescent="0.25">
      <c r="C7" s="440" t="s">
        <v>963</v>
      </c>
      <c r="D7" s="440"/>
      <c r="F7" s="260"/>
      <c r="G7" s="257"/>
      <c r="H7" s="257"/>
      <c r="I7" s="257"/>
      <c r="J7" s="248"/>
    </row>
    <row r="8" spans="3:11" ht="54.75" customHeight="1" x14ac:dyDescent="0.25">
      <c r="C8" s="440"/>
      <c r="D8" s="440"/>
      <c r="E8" s="167"/>
      <c r="F8" s="437" t="s">
        <v>964</v>
      </c>
      <c r="G8" s="245" t="s">
        <v>965</v>
      </c>
      <c r="H8" s="244" t="s">
        <v>966</v>
      </c>
      <c r="I8" s="244" t="s">
        <v>967</v>
      </c>
      <c r="J8" s="167"/>
    </row>
    <row r="9" spans="3:11" ht="50.25" customHeight="1" x14ac:dyDescent="0.25">
      <c r="C9" s="440"/>
      <c r="D9" s="440"/>
      <c r="E9" s="167"/>
      <c r="F9" s="437"/>
      <c r="G9" s="245" t="s">
        <v>968</v>
      </c>
      <c r="H9" s="244" t="s">
        <v>969</v>
      </c>
      <c r="I9" s="244" t="s">
        <v>970</v>
      </c>
    </row>
    <row r="10" spans="3:11" ht="38.25" customHeight="1" thickBot="1" x14ac:dyDescent="0.3">
      <c r="C10" s="440"/>
      <c r="D10" s="440"/>
      <c r="F10" s="438"/>
      <c r="G10" s="259"/>
      <c r="H10" s="246" t="s">
        <v>971</v>
      </c>
      <c r="I10" s="252"/>
      <c r="J10" s="167"/>
      <c r="K10" s="167"/>
    </row>
    <row r="11" spans="3:11" ht="12" customHeight="1" x14ac:dyDescent="0.25">
      <c r="C11" s="439" t="s">
        <v>972</v>
      </c>
      <c r="D11" s="439"/>
      <c r="E11" s="167"/>
      <c r="F11" s="255"/>
      <c r="G11" s="255"/>
      <c r="H11" s="250"/>
      <c r="I11" s="251"/>
      <c r="J11" s="167"/>
      <c r="K11" s="167"/>
    </row>
    <row r="12" spans="3:11" ht="82.5" customHeight="1" x14ac:dyDescent="0.25">
      <c r="C12" s="440"/>
      <c r="D12" s="440"/>
      <c r="E12" s="167"/>
      <c r="F12" s="437" t="s">
        <v>973</v>
      </c>
      <c r="G12" s="446" t="s">
        <v>974</v>
      </c>
      <c r="H12" s="242" t="s">
        <v>975</v>
      </c>
      <c r="I12" s="242" t="s">
        <v>976</v>
      </c>
      <c r="J12" s="167"/>
    </row>
    <row r="13" spans="3:11" ht="41.25" customHeight="1" x14ac:dyDescent="0.25">
      <c r="C13" s="440"/>
      <c r="D13" s="440"/>
      <c r="E13" s="167"/>
      <c r="F13" s="437"/>
      <c r="G13" s="446"/>
      <c r="H13" s="242" t="s">
        <v>977</v>
      </c>
      <c r="I13" s="242" t="s">
        <v>978</v>
      </c>
      <c r="J13" s="167"/>
    </row>
    <row r="14" spans="3:11" ht="39.75" customHeight="1" thickBot="1" x14ac:dyDescent="0.3">
      <c r="C14" s="441"/>
      <c r="D14" s="441"/>
      <c r="E14" s="167"/>
      <c r="F14" s="438"/>
      <c r="G14" s="256"/>
      <c r="H14" s="242" t="s">
        <v>979</v>
      </c>
      <c r="I14" s="242" t="s">
        <v>980</v>
      </c>
      <c r="J14" s="167"/>
    </row>
    <row r="15" spans="3:11" ht="9.75" customHeight="1" x14ac:dyDescent="0.25">
      <c r="C15" s="439" t="s">
        <v>981</v>
      </c>
      <c r="D15" s="439"/>
      <c r="E15" s="167"/>
      <c r="F15" s="245"/>
      <c r="G15" s="242"/>
      <c r="H15" s="254"/>
      <c r="I15" s="254"/>
      <c r="J15" s="167"/>
    </row>
    <row r="16" spans="3:11" ht="71.25" customHeight="1" x14ac:dyDescent="0.25">
      <c r="C16" s="440"/>
      <c r="D16" s="440"/>
      <c r="F16" s="437" t="s">
        <v>982</v>
      </c>
      <c r="G16" s="446" t="s">
        <v>983</v>
      </c>
      <c r="H16" s="244" t="s">
        <v>984</v>
      </c>
      <c r="I16" s="244" t="s">
        <v>985</v>
      </c>
      <c r="J16" s="167"/>
    </row>
    <row r="17" spans="3:10" ht="71.25" customHeight="1" x14ac:dyDescent="0.25">
      <c r="C17" s="440"/>
      <c r="D17" s="440"/>
      <c r="F17" s="437"/>
      <c r="G17" s="446"/>
      <c r="H17" s="244" t="s">
        <v>986</v>
      </c>
      <c r="I17" s="244"/>
      <c r="J17" s="167"/>
    </row>
    <row r="18" spans="3:10" ht="67.5" customHeight="1" thickBot="1" x14ac:dyDescent="0.3">
      <c r="C18" s="441"/>
      <c r="D18" s="441"/>
      <c r="F18" s="437"/>
      <c r="G18" s="244"/>
      <c r="H18" s="244" t="s">
        <v>987</v>
      </c>
      <c r="I18" s="244"/>
      <c r="J18" s="167"/>
    </row>
    <row r="19" spans="3:10" ht="27.75" customHeight="1" thickBot="1" x14ac:dyDescent="0.3">
      <c r="C19" s="456"/>
      <c r="D19" s="456"/>
      <c r="E19" s="167"/>
      <c r="F19" s="445" t="s">
        <v>988</v>
      </c>
      <c r="G19" s="445"/>
      <c r="H19" s="445"/>
      <c r="I19" s="445"/>
    </row>
    <row r="20" spans="3:10" s="247" customFormat="1" ht="9" customHeight="1" x14ac:dyDescent="0.25">
      <c r="C20" s="258"/>
      <c r="D20" s="258"/>
      <c r="E20" s="248"/>
      <c r="F20" s="249"/>
      <c r="G20" s="249"/>
      <c r="H20" s="257"/>
      <c r="I20" s="249"/>
    </row>
    <row r="21" spans="3:10" ht="48" customHeight="1" x14ac:dyDescent="0.25">
      <c r="C21" s="440" t="s">
        <v>989</v>
      </c>
      <c r="D21" s="440"/>
      <c r="E21" s="167"/>
      <c r="F21" s="437" t="s">
        <v>990</v>
      </c>
      <c r="G21" s="244" t="s">
        <v>991</v>
      </c>
      <c r="H21" s="244" t="s">
        <v>992</v>
      </c>
      <c r="I21" s="244" t="s">
        <v>993</v>
      </c>
      <c r="J21" s="167"/>
    </row>
    <row r="22" spans="3:10" ht="25.5" customHeight="1" x14ac:dyDescent="0.25">
      <c r="C22" s="440"/>
      <c r="D22" s="440"/>
      <c r="E22" s="167"/>
      <c r="F22" s="437"/>
      <c r="G22" s="446" t="s">
        <v>994</v>
      </c>
      <c r="H22" s="446" t="s">
        <v>995</v>
      </c>
      <c r="I22" s="244" t="s">
        <v>996</v>
      </c>
    </row>
    <row r="23" spans="3:10" ht="54" customHeight="1" thickBot="1" x14ac:dyDescent="0.3">
      <c r="C23" s="441"/>
      <c r="D23" s="441"/>
      <c r="F23" s="438"/>
      <c r="G23" s="447"/>
      <c r="H23" s="447"/>
      <c r="I23" s="246" t="s">
        <v>997</v>
      </c>
      <c r="J23" s="167"/>
    </row>
    <row r="24" spans="3:10" s="248" customFormat="1" ht="8.25" customHeight="1" x14ac:dyDescent="0.25">
      <c r="C24" s="253"/>
      <c r="D24" s="253"/>
      <c r="F24" s="245"/>
      <c r="G24" s="244"/>
      <c r="H24" s="244"/>
      <c r="I24" s="244"/>
    </row>
    <row r="25" spans="3:10" ht="65.25" customHeight="1" x14ac:dyDescent="0.25">
      <c r="C25" s="440" t="s">
        <v>998</v>
      </c>
      <c r="D25" s="440"/>
      <c r="E25" s="167"/>
      <c r="F25" s="437" t="s">
        <v>999</v>
      </c>
      <c r="G25" s="242" t="s">
        <v>1000</v>
      </c>
      <c r="H25" s="242" t="s">
        <v>1001</v>
      </c>
      <c r="I25" s="242" t="s">
        <v>1002</v>
      </c>
      <c r="J25" s="167"/>
    </row>
    <row r="26" spans="3:10" ht="45" customHeight="1" x14ac:dyDescent="0.25">
      <c r="C26" s="440"/>
      <c r="D26" s="440"/>
      <c r="F26" s="437"/>
      <c r="G26" s="242" t="s">
        <v>1003</v>
      </c>
      <c r="H26" s="242" t="s">
        <v>1004</v>
      </c>
      <c r="I26" s="242" t="s">
        <v>1005</v>
      </c>
      <c r="J26" s="167"/>
    </row>
    <row r="27" spans="3:10" ht="66.75" customHeight="1" thickBot="1" x14ac:dyDescent="0.3">
      <c r="C27" s="441"/>
      <c r="D27" s="441"/>
      <c r="F27" s="437"/>
      <c r="G27" s="242" t="s">
        <v>1006</v>
      </c>
      <c r="H27" s="242"/>
      <c r="I27" s="256" t="s">
        <v>1007</v>
      </c>
      <c r="J27" s="167"/>
    </row>
    <row r="28" spans="3:10" s="247" customFormat="1" ht="12.75" customHeight="1" x14ac:dyDescent="0.25">
      <c r="C28" s="253"/>
      <c r="D28" s="253"/>
      <c r="F28" s="255"/>
      <c r="G28" s="254"/>
      <c r="H28" s="254"/>
      <c r="I28" s="242"/>
      <c r="J28" s="248"/>
    </row>
    <row r="29" spans="3:10" ht="48" customHeight="1" x14ac:dyDescent="0.25">
      <c r="C29" s="440" t="s">
        <v>1008</v>
      </c>
      <c r="D29" s="440"/>
      <c r="F29" s="437" t="s">
        <v>1009</v>
      </c>
      <c r="G29" s="446" t="s">
        <v>1010</v>
      </c>
      <c r="H29" s="244" t="s">
        <v>1011</v>
      </c>
      <c r="I29" s="244" t="s">
        <v>1012</v>
      </c>
    </row>
    <row r="30" spans="3:10" ht="64.5" customHeight="1" x14ac:dyDescent="0.25">
      <c r="C30" s="440"/>
      <c r="D30" s="440"/>
      <c r="F30" s="437"/>
      <c r="G30" s="446"/>
      <c r="H30" s="446" t="s">
        <v>1013</v>
      </c>
      <c r="I30" s="244" t="s">
        <v>1014</v>
      </c>
    </row>
    <row r="31" spans="3:10" ht="25.5" customHeight="1" thickBot="1" x14ac:dyDescent="0.3">
      <c r="C31" s="441"/>
      <c r="D31" s="441"/>
      <c r="F31" s="438"/>
      <c r="G31" s="447"/>
      <c r="H31" s="447"/>
      <c r="I31" s="244" t="s">
        <v>1015</v>
      </c>
      <c r="J31" s="167"/>
    </row>
    <row r="32" spans="3:10" ht="8.25" customHeight="1" x14ac:dyDescent="0.25">
      <c r="C32" s="253"/>
      <c r="D32" s="253"/>
      <c r="F32" s="245"/>
      <c r="G32" s="244"/>
      <c r="H32" s="244"/>
      <c r="I32" s="250"/>
      <c r="J32" s="167"/>
    </row>
    <row r="33" spans="3:10" ht="64.5" customHeight="1" x14ac:dyDescent="0.25">
      <c r="C33" s="440" t="s">
        <v>1016</v>
      </c>
      <c r="D33" s="440"/>
      <c r="F33" s="437" t="s">
        <v>1017</v>
      </c>
      <c r="G33" s="244" t="s">
        <v>1018</v>
      </c>
      <c r="H33" s="244" t="s">
        <v>1019</v>
      </c>
      <c r="I33" s="244" t="s">
        <v>1020</v>
      </c>
    </row>
    <row r="34" spans="3:10" ht="65.25" customHeight="1" x14ac:dyDescent="0.25">
      <c r="C34" s="440"/>
      <c r="D34" s="440"/>
      <c r="F34" s="437"/>
      <c r="G34" s="244" t="s">
        <v>1021</v>
      </c>
      <c r="H34" s="244" t="s">
        <v>1022</v>
      </c>
      <c r="I34" s="446" t="s">
        <v>1023</v>
      </c>
      <c r="J34" s="167"/>
    </row>
    <row r="35" spans="3:10" ht="43.5" customHeight="1" x14ac:dyDescent="0.25">
      <c r="C35" s="440"/>
      <c r="D35" s="440"/>
      <c r="F35" s="437"/>
      <c r="G35" s="446" t="s">
        <v>1024</v>
      </c>
      <c r="H35" s="244" t="s">
        <v>1025</v>
      </c>
      <c r="I35" s="446"/>
      <c r="J35" s="167"/>
    </row>
    <row r="36" spans="3:10" ht="25.5" customHeight="1" thickBot="1" x14ac:dyDescent="0.3">
      <c r="C36" s="441"/>
      <c r="D36" s="441"/>
      <c r="F36" s="438"/>
      <c r="G36" s="447"/>
      <c r="H36" s="246" t="s">
        <v>1026</v>
      </c>
      <c r="I36" s="447"/>
      <c r="J36" s="167"/>
    </row>
    <row r="37" spans="3:10" s="247" customFormat="1" ht="10.5" customHeight="1" x14ac:dyDescent="0.25">
      <c r="C37" s="439" t="s">
        <v>1027</v>
      </c>
      <c r="D37" s="439"/>
      <c r="F37" s="245"/>
      <c r="G37" s="244"/>
      <c r="H37" s="244"/>
      <c r="I37" s="244"/>
      <c r="J37" s="248"/>
    </row>
    <row r="38" spans="3:10" ht="53.25" customHeight="1" x14ac:dyDescent="0.25">
      <c r="C38" s="440"/>
      <c r="D38" s="440"/>
      <c r="F38" s="437" t="s">
        <v>1028</v>
      </c>
      <c r="G38" s="244" t="s">
        <v>1029</v>
      </c>
      <c r="H38" s="244" t="s">
        <v>1030</v>
      </c>
      <c r="I38" s="244" t="s">
        <v>1031</v>
      </c>
      <c r="J38" s="167"/>
    </row>
    <row r="39" spans="3:10" ht="48" customHeight="1" x14ac:dyDescent="0.25">
      <c r="C39" s="440"/>
      <c r="D39" s="440"/>
      <c r="F39" s="437"/>
      <c r="G39" s="244" t="s">
        <v>1032</v>
      </c>
      <c r="H39" s="244" t="s">
        <v>1033</v>
      </c>
      <c r="I39" s="244" t="s">
        <v>1034</v>
      </c>
      <c r="J39" s="167"/>
    </row>
    <row r="40" spans="3:10" ht="51" customHeight="1" thickBot="1" x14ac:dyDescent="0.3">
      <c r="C40" s="441"/>
      <c r="D40" s="441"/>
      <c r="F40" s="438"/>
      <c r="G40" s="246" t="s">
        <v>1035</v>
      </c>
      <c r="H40" s="252"/>
      <c r="I40" s="244"/>
      <c r="J40" s="167"/>
    </row>
    <row r="41" spans="3:10" s="247" customFormat="1" ht="12" customHeight="1" x14ac:dyDescent="0.25">
      <c r="C41" s="439" t="s">
        <v>1036</v>
      </c>
      <c r="D41" s="439"/>
      <c r="F41" s="442" t="s">
        <v>1037</v>
      </c>
      <c r="G41" s="244"/>
      <c r="H41" s="251"/>
      <c r="I41" s="250"/>
      <c r="J41" s="248"/>
    </row>
    <row r="42" spans="3:10" ht="52.5" customHeight="1" x14ac:dyDescent="0.25">
      <c r="C42" s="440"/>
      <c r="D42" s="440"/>
      <c r="F42" s="443"/>
      <c r="G42" s="244" t="s">
        <v>1038</v>
      </c>
      <c r="H42" s="244" t="s">
        <v>1039</v>
      </c>
      <c r="I42" s="244" t="s">
        <v>1040</v>
      </c>
      <c r="J42" s="167"/>
    </row>
    <row r="43" spans="3:10" ht="40.5" customHeight="1" x14ac:dyDescent="0.25">
      <c r="C43" s="440"/>
      <c r="D43" s="440"/>
      <c r="F43" s="443"/>
      <c r="G43" s="244" t="s">
        <v>1041</v>
      </c>
      <c r="H43" s="244" t="s">
        <v>1042</v>
      </c>
      <c r="I43" s="244" t="s">
        <v>1043</v>
      </c>
      <c r="J43" s="167"/>
    </row>
    <row r="44" spans="3:10" ht="39.75" customHeight="1" thickBot="1" x14ac:dyDescent="0.3">
      <c r="C44" s="441"/>
      <c r="D44" s="441"/>
      <c r="F44" s="444"/>
      <c r="G44" s="246"/>
      <c r="H44" s="246" t="s">
        <v>1044</v>
      </c>
      <c r="I44" s="246" t="s">
        <v>1045</v>
      </c>
      <c r="J44" s="167"/>
    </row>
    <row r="45" spans="3:10" ht="24" customHeight="1" thickBot="1" x14ac:dyDescent="0.3">
      <c r="C45" s="448"/>
      <c r="D45" s="448"/>
      <c r="F45" s="445" t="s">
        <v>1046</v>
      </c>
      <c r="G45" s="445"/>
      <c r="H45" s="445"/>
      <c r="I45" s="445"/>
      <c r="J45" s="167"/>
    </row>
    <row r="46" spans="3:10" s="247" customFormat="1" ht="7.5" customHeight="1" x14ac:dyDescent="0.25">
      <c r="C46" s="439" t="s">
        <v>1047</v>
      </c>
      <c r="D46" s="439"/>
      <c r="F46" s="249"/>
      <c r="G46" s="249"/>
      <c r="H46" s="249"/>
      <c r="I46" s="249"/>
      <c r="J46" s="248"/>
    </row>
    <row r="47" spans="3:10" ht="66.75" customHeight="1" x14ac:dyDescent="0.25">
      <c r="C47" s="440"/>
      <c r="D47" s="440"/>
      <c r="F47" s="437" t="s">
        <v>1048</v>
      </c>
      <c r="G47" s="244" t="s">
        <v>1049</v>
      </c>
      <c r="H47" s="244" t="s">
        <v>1050</v>
      </c>
      <c r="I47" s="244" t="s">
        <v>1051</v>
      </c>
      <c r="J47" s="167"/>
    </row>
    <row r="48" spans="3:10" ht="39.75" customHeight="1" thickBot="1" x14ac:dyDescent="0.3">
      <c r="C48" s="441"/>
      <c r="D48" s="441"/>
      <c r="F48" s="438"/>
      <c r="G48" s="246" t="s">
        <v>1052</v>
      </c>
      <c r="H48" s="246" t="s">
        <v>1053</v>
      </c>
      <c r="I48" s="246" t="s">
        <v>1054</v>
      </c>
      <c r="J48" s="167"/>
    </row>
    <row r="49" spans="3:10" ht="9.75" customHeight="1" x14ac:dyDescent="0.25">
      <c r="C49" s="439" t="s">
        <v>1055</v>
      </c>
      <c r="D49" s="439"/>
      <c r="F49" s="245"/>
      <c r="G49" s="244"/>
      <c r="H49" s="244"/>
      <c r="I49" s="244"/>
      <c r="J49" s="167"/>
    </row>
    <row r="50" spans="3:10" ht="51" customHeight="1" x14ac:dyDescent="0.25">
      <c r="C50" s="440"/>
      <c r="D50" s="440"/>
      <c r="F50" s="437" t="s">
        <v>1056</v>
      </c>
      <c r="G50" s="244" t="s">
        <v>1057</v>
      </c>
      <c r="H50" s="244" t="s">
        <v>1058</v>
      </c>
      <c r="I50" s="244" t="s">
        <v>1059</v>
      </c>
    </row>
    <row r="51" spans="3:10" ht="60.75" customHeight="1" x14ac:dyDescent="0.25">
      <c r="C51" s="440"/>
      <c r="D51" s="440"/>
      <c r="F51" s="437"/>
      <c r="G51" s="244" t="s">
        <v>1060</v>
      </c>
      <c r="H51" s="244" t="s">
        <v>1061</v>
      </c>
      <c r="I51" s="244" t="s">
        <v>1062</v>
      </c>
      <c r="J51" s="167"/>
    </row>
    <row r="52" spans="3:10" ht="66.75" customHeight="1" thickBot="1" x14ac:dyDescent="0.3">
      <c r="C52" s="441"/>
      <c r="D52" s="441"/>
      <c r="F52" s="438"/>
      <c r="G52" s="246"/>
      <c r="H52" s="246" t="s">
        <v>1063</v>
      </c>
      <c r="I52" s="246" t="s">
        <v>1064</v>
      </c>
    </row>
    <row r="53" spans="3:10" ht="9.75" customHeight="1" x14ac:dyDescent="0.25">
      <c r="C53" s="439" t="s">
        <v>1065</v>
      </c>
      <c r="D53" s="439"/>
      <c r="F53" s="245"/>
      <c r="G53" s="244"/>
      <c r="H53" s="244"/>
      <c r="I53" s="244"/>
    </row>
    <row r="54" spans="3:10" ht="55.5" customHeight="1" x14ac:dyDescent="0.25">
      <c r="C54" s="440"/>
      <c r="D54" s="440"/>
      <c r="E54" s="167"/>
      <c r="F54" s="437" t="s">
        <v>1066</v>
      </c>
      <c r="G54" s="244" t="s">
        <v>1067</v>
      </c>
      <c r="H54" s="244" t="s">
        <v>1068</v>
      </c>
      <c r="I54" s="244" t="s">
        <v>1069</v>
      </c>
    </row>
    <row r="55" spans="3:10" ht="49.5" customHeight="1" thickBot="1" x14ac:dyDescent="0.3">
      <c r="C55" s="441"/>
      <c r="D55" s="441"/>
      <c r="F55" s="437"/>
      <c r="G55" s="244"/>
      <c r="H55" s="243" t="s">
        <v>1070</v>
      </c>
      <c r="I55" s="242" t="s">
        <v>1071</v>
      </c>
      <c r="J55" s="167"/>
    </row>
    <row r="56" spans="3:10" x14ac:dyDescent="0.25">
      <c r="F56" s="241"/>
      <c r="G56" s="241"/>
      <c r="H56" s="241"/>
      <c r="I56" s="241"/>
    </row>
  </sheetData>
  <sheetProtection formatCells="0" formatColumns="0" formatRows="0" insertColumns="0" insertRows="0" insertHyperlinks="0" deleteColumns="0" deleteRows="0" sort="0" autoFilter="0" pivotTables="0"/>
  <mergeCells count="41">
    <mergeCell ref="H30:H31"/>
    <mergeCell ref="C46:D48"/>
    <mergeCell ref="C49:D52"/>
    <mergeCell ref="G16:G17"/>
    <mergeCell ref="G29:G31"/>
    <mergeCell ref="F50:F52"/>
    <mergeCell ref="F19:I19"/>
    <mergeCell ref="H22:H23"/>
    <mergeCell ref="G12:G13"/>
    <mergeCell ref="F25:F27"/>
    <mergeCell ref="C19:D19"/>
    <mergeCell ref="G22:G23"/>
    <mergeCell ref="F29:F31"/>
    <mergeCell ref="F12:F14"/>
    <mergeCell ref="F8:F10"/>
    <mergeCell ref="C11:D14"/>
    <mergeCell ref="F16:F18"/>
    <mergeCell ref="F38:F40"/>
    <mergeCell ref="C29:D31"/>
    <mergeCell ref="C37:D40"/>
    <mergeCell ref="C25:D27"/>
    <mergeCell ref="F21:F23"/>
    <mergeCell ref="C21:D23"/>
    <mergeCell ref="C15:D18"/>
    <mergeCell ref="C7:D10"/>
    <mergeCell ref="C2:D3"/>
    <mergeCell ref="C5:D5"/>
    <mergeCell ref="F3:I3"/>
    <mergeCell ref="F2:I2"/>
    <mergeCell ref="F6:I6"/>
    <mergeCell ref="F54:F55"/>
    <mergeCell ref="F33:F36"/>
    <mergeCell ref="C53:D55"/>
    <mergeCell ref="C41:D44"/>
    <mergeCell ref="F41:F44"/>
    <mergeCell ref="F45:I45"/>
    <mergeCell ref="C33:D36"/>
    <mergeCell ref="I34:I36"/>
    <mergeCell ref="F47:F48"/>
    <mergeCell ref="C45:D45"/>
    <mergeCell ref="G35:G36"/>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12" customWidth="1"/>
    <col min="2" max="2" width="45.7109375" style="12" customWidth="1"/>
    <col min="3" max="3" width="6" style="12" customWidth="1"/>
    <col min="4" max="4" width="62.28515625" style="12" customWidth="1"/>
    <col min="5" max="5" width="7.28515625" style="8" customWidth="1"/>
    <col min="6" max="6" width="111.42578125" style="8" customWidth="1"/>
    <col min="7" max="7" width="5.28515625" style="12" customWidth="1"/>
    <col min="8" max="16384" width="11.42578125" style="12"/>
  </cols>
  <sheetData>
    <row r="1" spans="1:12" ht="11.25" customHeight="1" x14ac:dyDescent="0.25">
      <c r="B1" s="13" t="s">
        <v>1164</v>
      </c>
      <c r="C1" s="8"/>
      <c r="D1" s="13" t="s">
        <v>1165</v>
      </c>
      <c r="F1" s="13" t="s">
        <v>1166</v>
      </c>
      <c r="G1" s="109" t="s">
        <v>1167</v>
      </c>
      <c r="H1" s="26"/>
      <c r="I1" s="26"/>
      <c r="J1" s="26"/>
      <c r="K1" s="26"/>
      <c r="L1" s="26"/>
    </row>
    <row r="2" spans="1:12" ht="11.25" customHeight="1" x14ac:dyDescent="0.25">
      <c r="A2" s="8" t="s">
        <v>1168</v>
      </c>
      <c r="B2" s="8" t="s">
        <v>1169</v>
      </c>
      <c r="C2" s="8" t="s">
        <v>1170</v>
      </c>
      <c r="D2" s="8" t="s">
        <v>1171</v>
      </c>
      <c r="E2" s="8" t="s">
        <v>1172</v>
      </c>
      <c r="F2" s="8" t="s">
        <v>1173</v>
      </c>
      <c r="G2" s="110">
        <v>1</v>
      </c>
    </row>
    <row r="3" spans="1:12" ht="11.25" customHeight="1" x14ac:dyDescent="0.25">
      <c r="A3" s="8"/>
      <c r="B3" s="8"/>
      <c r="C3" s="8"/>
      <c r="D3" s="8"/>
      <c r="E3" s="8" t="s">
        <v>1174</v>
      </c>
      <c r="F3" s="8" t="s">
        <v>1175</v>
      </c>
      <c r="G3" s="110">
        <v>1</v>
      </c>
    </row>
    <row r="4" spans="1:12" ht="11.25" customHeight="1" x14ac:dyDescent="0.25">
      <c r="A4" s="8"/>
      <c r="B4" s="8"/>
      <c r="D4" s="14"/>
      <c r="E4" s="8" t="s">
        <v>1176</v>
      </c>
      <c r="F4" s="8" t="s">
        <v>1177</v>
      </c>
      <c r="G4" s="110">
        <v>1</v>
      </c>
    </row>
    <row r="5" spans="1:12" ht="11.25" customHeight="1" x14ac:dyDescent="0.25">
      <c r="A5" s="8"/>
      <c r="B5" s="8"/>
      <c r="D5" s="14"/>
      <c r="E5" s="8" t="s">
        <v>1178</v>
      </c>
      <c r="F5" s="8" t="s">
        <v>1179</v>
      </c>
      <c r="G5" s="110">
        <v>1</v>
      </c>
    </row>
    <row r="6" spans="1:12" ht="11.25" customHeight="1" x14ac:dyDescent="0.25">
      <c r="A6" s="8"/>
      <c r="B6" s="8"/>
      <c r="D6" s="14"/>
      <c r="E6" s="8" t="s">
        <v>1180</v>
      </c>
      <c r="F6" s="9" t="s">
        <v>1181</v>
      </c>
      <c r="G6" s="110">
        <v>1</v>
      </c>
    </row>
    <row r="7" spans="1:12" ht="11.25" customHeight="1" x14ac:dyDescent="0.25">
      <c r="A7" s="8"/>
      <c r="B7" s="8"/>
      <c r="D7" s="14"/>
      <c r="E7" s="8" t="s">
        <v>1182</v>
      </c>
      <c r="F7" s="8" t="s">
        <v>1183</v>
      </c>
      <c r="G7" s="110">
        <v>1</v>
      </c>
    </row>
    <row r="8" spans="1:12" ht="11.25" customHeight="1" x14ac:dyDescent="0.25">
      <c r="A8" s="8"/>
      <c r="B8" s="8"/>
      <c r="G8" s="110"/>
    </row>
    <row r="9" spans="1:12" ht="11.25" customHeight="1" x14ac:dyDescent="0.25">
      <c r="A9" s="8"/>
      <c r="B9" s="8"/>
      <c r="C9" s="8" t="s">
        <v>1184</v>
      </c>
      <c r="D9" s="8" t="s">
        <v>1185</v>
      </c>
      <c r="E9" s="8" t="s">
        <v>1186</v>
      </c>
      <c r="F9" s="9" t="s">
        <v>1187</v>
      </c>
      <c r="G9" s="110">
        <v>1</v>
      </c>
    </row>
    <row r="10" spans="1:12" ht="11.25" customHeight="1" x14ac:dyDescent="0.25">
      <c r="A10" s="8"/>
      <c r="B10" s="8"/>
      <c r="C10" s="8"/>
      <c r="E10" s="8" t="s">
        <v>1188</v>
      </c>
      <c r="F10" s="9" t="s">
        <v>1189</v>
      </c>
      <c r="G10" s="110">
        <v>1</v>
      </c>
    </row>
    <row r="11" spans="1:12" ht="11.25" customHeight="1" x14ac:dyDescent="0.25">
      <c r="A11" s="8"/>
      <c r="B11" s="8"/>
      <c r="C11" s="8"/>
      <c r="D11" s="8"/>
      <c r="E11" s="8" t="s">
        <v>1190</v>
      </c>
      <c r="F11" s="100" t="s">
        <v>1191</v>
      </c>
      <c r="G11" s="110">
        <v>1</v>
      </c>
    </row>
    <row r="12" spans="1:12" ht="11.25" customHeight="1" x14ac:dyDescent="0.25">
      <c r="A12" s="8"/>
      <c r="B12" s="8"/>
      <c r="C12" s="8"/>
      <c r="D12" s="8"/>
      <c r="E12" s="8" t="s">
        <v>1192</v>
      </c>
      <c r="F12" s="8" t="s">
        <v>1193</v>
      </c>
      <c r="G12" s="110">
        <v>1</v>
      </c>
    </row>
    <row r="13" spans="1:12" ht="11.25" customHeight="1" x14ac:dyDescent="0.25">
      <c r="A13" s="8"/>
      <c r="B13" s="8"/>
      <c r="C13" s="8"/>
      <c r="D13" s="8"/>
      <c r="E13" s="8" t="s">
        <v>1194</v>
      </c>
      <c r="F13" s="8" t="s">
        <v>1195</v>
      </c>
      <c r="G13" s="110">
        <v>1</v>
      </c>
    </row>
    <row r="14" spans="1:12" ht="11.25" customHeight="1" x14ac:dyDescent="0.25">
      <c r="A14" s="8"/>
      <c r="B14" s="8"/>
      <c r="C14" s="8"/>
      <c r="D14" s="8"/>
      <c r="E14" s="8" t="s">
        <v>1196</v>
      </c>
      <c r="F14" s="9" t="s">
        <v>1197</v>
      </c>
      <c r="G14" s="110">
        <v>1</v>
      </c>
    </row>
    <row r="15" spans="1:12" ht="11.25" customHeight="1" x14ac:dyDescent="0.25">
      <c r="A15" s="8"/>
      <c r="B15" s="8"/>
      <c r="C15" s="8"/>
      <c r="D15" s="8"/>
      <c r="E15" s="8" t="s">
        <v>1198</v>
      </c>
      <c r="F15" s="101" t="s">
        <v>1199</v>
      </c>
      <c r="G15" s="110">
        <v>1</v>
      </c>
    </row>
    <row r="16" spans="1:12" ht="11.25" customHeight="1" x14ac:dyDescent="0.25">
      <c r="A16" s="8"/>
      <c r="B16" s="8"/>
      <c r="C16" s="8"/>
      <c r="D16" s="8"/>
      <c r="E16" s="8" t="s">
        <v>1200</v>
      </c>
      <c r="F16" s="9" t="s">
        <v>1201</v>
      </c>
      <c r="G16" s="110">
        <v>1</v>
      </c>
    </row>
    <row r="17" spans="1:7" ht="11.25" customHeight="1" x14ac:dyDescent="0.25">
      <c r="A17" s="10"/>
      <c r="B17" s="14"/>
      <c r="C17" s="8"/>
      <c r="D17" s="14"/>
      <c r="E17" s="8" t="s">
        <v>1202</v>
      </c>
      <c r="F17" s="9" t="s">
        <v>1203</v>
      </c>
      <c r="G17" s="110">
        <v>1</v>
      </c>
    </row>
    <row r="18" spans="1:7" ht="11.25" customHeight="1" x14ac:dyDescent="0.25">
      <c r="A18" s="10"/>
      <c r="B18" s="14"/>
      <c r="C18" s="14"/>
      <c r="E18" s="8" t="s">
        <v>1204</v>
      </c>
      <c r="F18" s="9" t="s">
        <v>1205</v>
      </c>
      <c r="G18" s="110">
        <v>1</v>
      </c>
    </row>
    <row r="19" spans="1:7" ht="11.25" customHeight="1" x14ac:dyDescent="0.25">
      <c r="A19" s="10"/>
      <c r="B19" s="14"/>
      <c r="C19" s="14"/>
      <c r="D19" s="14"/>
      <c r="E19" s="14"/>
      <c r="F19" s="14"/>
      <c r="G19" s="110"/>
    </row>
    <row r="20" spans="1:7" ht="11.25" customHeight="1" x14ac:dyDescent="0.25">
      <c r="A20" s="8"/>
      <c r="C20" s="8" t="s">
        <v>1206</v>
      </c>
      <c r="D20" s="8" t="s">
        <v>1207</v>
      </c>
      <c r="E20" s="8" t="s">
        <v>1208</v>
      </c>
      <c r="F20" s="8" t="s">
        <v>1209</v>
      </c>
      <c r="G20" s="110">
        <v>1</v>
      </c>
    </row>
    <row r="21" spans="1:7" ht="11.25" customHeight="1" x14ac:dyDescent="0.25">
      <c r="A21" s="8"/>
      <c r="C21" s="8"/>
      <c r="D21" s="8"/>
      <c r="E21" s="8" t="s">
        <v>1210</v>
      </c>
      <c r="F21" s="8" t="s">
        <v>1211</v>
      </c>
      <c r="G21" s="110">
        <v>1</v>
      </c>
    </row>
    <row r="22" spans="1:7" ht="11.25" customHeight="1" x14ac:dyDescent="0.25">
      <c r="A22" s="8"/>
      <c r="C22" s="14"/>
      <c r="E22" s="8" t="s">
        <v>1212</v>
      </c>
      <c r="F22" s="9" t="s">
        <v>1213</v>
      </c>
      <c r="G22" s="110">
        <v>1</v>
      </c>
    </row>
    <row r="23" spans="1:7" ht="11.25" customHeight="1" x14ac:dyDescent="0.25">
      <c r="A23" s="8"/>
      <c r="C23" s="14"/>
      <c r="E23" s="8" t="s">
        <v>1214</v>
      </c>
      <c r="F23" s="14" t="s">
        <v>1215</v>
      </c>
      <c r="G23" s="110">
        <v>1</v>
      </c>
    </row>
    <row r="24" spans="1:7" ht="11.25" customHeight="1" x14ac:dyDescent="0.25">
      <c r="A24" s="8"/>
      <c r="C24" s="8"/>
      <c r="D24" s="8"/>
      <c r="E24" s="8" t="s">
        <v>1216</v>
      </c>
      <c r="F24" s="9" t="s">
        <v>1217</v>
      </c>
      <c r="G24" s="110">
        <v>1</v>
      </c>
    </row>
    <row r="25" spans="1:7" ht="11.25" customHeight="1" x14ac:dyDescent="0.25">
      <c r="A25" s="8"/>
      <c r="C25" s="8"/>
      <c r="D25" s="8"/>
      <c r="E25" s="8" t="s">
        <v>1218</v>
      </c>
      <c r="F25" s="14" t="s">
        <v>1219</v>
      </c>
      <c r="G25" s="110">
        <v>1</v>
      </c>
    </row>
    <row r="26" spans="1:7" ht="11.25" customHeight="1" x14ac:dyDescent="0.25">
      <c r="A26" s="8"/>
      <c r="C26" s="8"/>
      <c r="D26" s="8"/>
      <c r="E26" s="14"/>
      <c r="F26" s="12"/>
      <c r="G26" s="110"/>
    </row>
    <row r="27" spans="1:7" ht="11.25" customHeight="1" x14ac:dyDescent="0.25">
      <c r="A27" s="8" t="s">
        <v>1220</v>
      </c>
      <c r="B27" s="8" t="s">
        <v>1221</v>
      </c>
      <c r="C27" s="8" t="s">
        <v>1222</v>
      </c>
      <c r="D27" s="8" t="s">
        <v>1223</v>
      </c>
      <c r="E27" s="8" t="s">
        <v>1224</v>
      </c>
      <c r="F27" s="8" t="s">
        <v>1225</v>
      </c>
      <c r="G27" s="110">
        <v>1</v>
      </c>
    </row>
    <row r="28" spans="1:7" ht="11.25" customHeight="1" x14ac:dyDescent="0.25">
      <c r="A28" s="8"/>
      <c r="B28" s="8"/>
      <c r="C28" s="8"/>
      <c r="D28" s="8"/>
      <c r="E28" s="8" t="s">
        <v>1226</v>
      </c>
      <c r="F28" s="9" t="s">
        <v>1227</v>
      </c>
      <c r="G28" s="110">
        <v>1</v>
      </c>
    </row>
    <row r="29" spans="1:7" ht="11.25" customHeight="1" x14ac:dyDescent="0.25">
      <c r="A29" s="8"/>
      <c r="B29" s="8"/>
      <c r="C29" s="8"/>
      <c r="D29" s="8"/>
      <c r="E29" s="8" t="s">
        <v>1228</v>
      </c>
      <c r="F29" s="9" t="s">
        <v>1229</v>
      </c>
      <c r="G29" s="110">
        <v>1</v>
      </c>
    </row>
    <row r="30" spans="1:7" ht="11.25" customHeight="1" x14ac:dyDescent="0.25">
      <c r="A30" s="8"/>
      <c r="C30" s="8"/>
      <c r="D30" s="8"/>
      <c r="E30" s="8" t="s">
        <v>1230</v>
      </c>
      <c r="F30" s="9" t="s">
        <v>1231</v>
      </c>
      <c r="G30" s="110">
        <v>1</v>
      </c>
    </row>
    <row r="31" spans="1:7" ht="11.25" customHeight="1" x14ac:dyDescent="0.25">
      <c r="A31" s="8"/>
      <c r="C31" s="8"/>
      <c r="D31" s="8"/>
      <c r="E31" s="8" t="s">
        <v>1232</v>
      </c>
      <c r="F31" s="8" t="s">
        <v>1233</v>
      </c>
      <c r="G31" s="110">
        <v>1</v>
      </c>
    </row>
    <row r="32" spans="1:7" ht="11.25" customHeight="1" x14ac:dyDescent="0.25">
      <c r="A32" s="8"/>
      <c r="C32" s="8"/>
      <c r="D32" s="8"/>
      <c r="E32" s="8" t="s">
        <v>1234</v>
      </c>
      <c r="F32" s="8" t="s">
        <v>1235</v>
      </c>
      <c r="G32" s="110">
        <v>1</v>
      </c>
    </row>
    <row r="33" spans="1:7" ht="11.25" customHeight="1" x14ac:dyDescent="0.25">
      <c r="A33" s="8"/>
      <c r="B33" s="8"/>
      <c r="E33" s="8" t="s">
        <v>1236</v>
      </c>
      <c r="F33" s="9" t="s">
        <v>1237</v>
      </c>
      <c r="G33" s="110">
        <v>1</v>
      </c>
    </row>
    <row r="34" spans="1:7" ht="11.25" customHeight="1" x14ac:dyDescent="0.25">
      <c r="A34" s="8"/>
      <c r="B34" s="8"/>
      <c r="E34" s="8" t="s">
        <v>1238</v>
      </c>
      <c r="F34" s="9" t="s">
        <v>1239</v>
      </c>
      <c r="G34" s="110">
        <v>1</v>
      </c>
    </row>
    <row r="35" spans="1:7" ht="11.25" customHeight="1" x14ac:dyDescent="0.25">
      <c r="A35" s="8"/>
      <c r="B35" s="8"/>
      <c r="C35" s="8"/>
      <c r="G35" s="110"/>
    </row>
    <row r="36" spans="1:7" ht="11.25" customHeight="1" x14ac:dyDescent="0.25">
      <c r="A36" s="8"/>
      <c r="B36" s="8"/>
      <c r="C36" s="8" t="s">
        <v>1240</v>
      </c>
      <c r="D36" s="8" t="s">
        <v>1241</v>
      </c>
      <c r="E36" s="8" t="s">
        <v>1242</v>
      </c>
      <c r="F36" s="8" t="s">
        <v>1243</v>
      </c>
      <c r="G36" s="110">
        <v>1</v>
      </c>
    </row>
    <row r="37" spans="1:7" ht="11.25" customHeight="1" x14ac:dyDescent="0.25">
      <c r="A37" s="8"/>
      <c r="B37" s="8"/>
      <c r="C37" s="8"/>
      <c r="D37" s="8"/>
      <c r="E37" s="8" t="s">
        <v>1244</v>
      </c>
      <c r="F37" s="14" t="s">
        <v>1245</v>
      </c>
      <c r="G37" s="110">
        <v>1</v>
      </c>
    </row>
    <row r="38" spans="1:7" ht="11.25" customHeight="1" x14ac:dyDescent="0.25">
      <c r="A38" s="8"/>
      <c r="B38" s="8"/>
      <c r="D38" s="6"/>
      <c r="E38" s="8" t="s">
        <v>1246</v>
      </c>
      <c r="F38" s="8" t="s">
        <v>1247</v>
      </c>
      <c r="G38" s="110">
        <v>1</v>
      </c>
    </row>
    <row r="39" spans="1:7" ht="11.25" customHeight="1" x14ac:dyDescent="0.25">
      <c r="A39" s="8"/>
      <c r="B39" s="8"/>
      <c r="D39" s="6"/>
      <c r="E39" s="8" t="s">
        <v>1248</v>
      </c>
      <c r="F39" s="8" t="s">
        <v>1249</v>
      </c>
      <c r="G39" s="110">
        <v>1</v>
      </c>
    </row>
    <row r="40" spans="1:7" ht="11.25" customHeight="1" x14ac:dyDescent="0.25">
      <c r="A40" s="8"/>
      <c r="B40" s="8"/>
      <c r="D40" s="6"/>
      <c r="G40" s="110"/>
    </row>
    <row r="41" spans="1:7" ht="11.25" customHeight="1" x14ac:dyDescent="0.25">
      <c r="A41" s="8" t="s">
        <v>1250</v>
      </c>
      <c r="B41" s="8" t="s">
        <v>1251</v>
      </c>
      <c r="C41" s="8" t="s">
        <v>1252</v>
      </c>
      <c r="D41" s="8" t="s">
        <v>1253</v>
      </c>
      <c r="E41" s="8" t="s">
        <v>1254</v>
      </c>
      <c r="F41" s="8" t="s">
        <v>1255</v>
      </c>
      <c r="G41" s="110">
        <v>1</v>
      </c>
    </row>
    <row r="42" spans="1:7" ht="11.25" customHeight="1" x14ac:dyDescent="0.25">
      <c r="A42" s="8"/>
      <c r="B42" s="8"/>
      <c r="E42" s="8" t="s">
        <v>1256</v>
      </c>
      <c r="F42" s="8" t="s">
        <v>1257</v>
      </c>
      <c r="G42" s="110">
        <v>1</v>
      </c>
    </row>
    <row r="43" spans="1:7" ht="11.25" customHeight="1" x14ac:dyDescent="0.25">
      <c r="G43" s="110"/>
    </row>
    <row r="44" spans="1:7" ht="11.25" customHeight="1" x14ac:dyDescent="0.25">
      <c r="C44" s="8" t="s">
        <v>1258</v>
      </c>
      <c r="D44" s="8" t="s">
        <v>1259</v>
      </c>
      <c r="E44" s="8" t="s">
        <v>1260</v>
      </c>
      <c r="F44" s="6" t="s">
        <v>1261</v>
      </c>
      <c r="G44" s="110">
        <v>1</v>
      </c>
    </row>
    <row r="45" spans="1:7" ht="11.25" customHeight="1" x14ac:dyDescent="0.25">
      <c r="E45" s="8" t="s">
        <v>1262</v>
      </c>
      <c r="F45" s="8" t="s">
        <v>1263</v>
      </c>
      <c r="G45" s="110">
        <v>1</v>
      </c>
    </row>
    <row r="46" spans="1:7" ht="11.25" customHeight="1" x14ac:dyDescent="0.25">
      <c r="G46" s="110"/>
    </row>
    <row r="47" spans="1:7" ht="11.25" customHeight="1" x14ac:dyDescent="0.25">
      <c r="A47" s="8"/>
      <c r="C47" s="8" t="s">
        <v>1264</v>
      </c>
      <c r="D47" s="9" t="s">
        <v>1265</v>
      </c>
      <c r="E47" s="14" t="s">
        <v>1266</v>
      </c>
      <c r="F47" s="9" t="s">
        <v>1267</v>
      </c>
      <c r="G47" s="110">
        <v>1</v>
      </c>
    </row>
    <row r="48" spans="1:7" ht="11.25" customHeight="1" x14ac:dyDescent="0.25">
      <c r="D48" s="14"/>
      <c r="E48" s="14" t="s">
        <v>1268</v>
      </c>
      <c r="F48" s="9" t="s">
        <v>1269</v>
      </c>
      <c r="G48" s="110">
        <v>1</v>
      </c>
    </row>
    <row r="49" spans="3:7" ht="11.25" customHeight="1" x14ac:dyDescent="0.25">
      <c r="D49" s="14"/>
      <c r="E49" s="14" t="s">
        <v>1270</v>
      </c>
      <c r="F49" s="9" t="s">
        <v>1271</v>
      </c>
      <c r="G49" s="110">
        <v>1</v>
      </c>
    </row>
    <row r="50" spans="3:7" ht="11.25" customHeight="1" x14ac:dyDescent="0.25">
      <c r="D50" s="14"/>
      <c r="E50" s="14" t="s">
        <v>1272</v>
      </c>
      <c r="F50" s="9" t="s">
        <v>1273</v>
      </c>
      <c r="G50" s="110">
        <v>1</v>
      </c>
    </row>
    <row r="51" spans="3:7" ht="11.25" customHeight="1" x14ac:dyDescent="0.25">
      <c r="C51" s="14"/>
      <c r="D51" s="14"/>
      <c r="E51" s="14" t="s">
        <v>1274</v>
      </c>
      <c r="F51" s="9" t="s">
        <v>1275</v>
      </c>
      <c r="G51" s="110">
        <v>1</v>
      </c>
    </row>
    <row r="52" spans="3:7" ht="11.25" customHeight="1" x14ac:dyDescent="0.25">
      <c r="C52" s="14"/>
      <c r="D52" s="14"/>
      <c r="E52" s="14" t="s">
        <v>1276</v>
      </c>
      <c r="F52" s="9" t="s">
        <v>1277</v>
      </c>
      <c r="G52" s="110">
        <v>1</v>
      </c>
    </row>
    <row r="53" spans="3:7" ht="11.25" customHeight="1" x14ac:dyDescent="0.25">
      <c r="C53" s="14"/>
      <c r="D53" s="14"/>
      <c r="E53" s="14" t="s">
        <v>1278</v>
      </c>
      <c r="F53" s="9" t="s">
        <v>1279</v>
      </c>
      <c r="G53" s="110">
        <v>1</v>
      </c>
    </row>
    <row r="54" spans="3:7" ht="11.25" customHeight="1" x14ac:dyDescent="0.25">
      <c r="C54" s="14"/>
      <c r="D54" s="14"/>
      <c r="E54" s="14" t="s">
        <v>1280</v>
      </c>
      <c r="F54" s="9" t="s">
        <v>1281</v>
      </c>
      <c r="G54" s="110">
        <v>1</v>
      </c>
    </row>
    <row r="55" spans="3:7" ht="11.25" customHeight="1" x14ac:dyDescent="0.25">
      <c r="C55" s="14"/>
      <c r="D55" s="14"/>
      <c r="E55" s="14" t="s">
        <v>1282</v>
      </c>
      <c r="F55" s="9" t="s">
        <v>1283</v>
      </c>
      <c r="G55" s="110">
        <v>1</v>
      </c>
    </row>
    <row r="56" spans="3:7" ht="11.25" customHeight="1" x14ac:dyDescent="0.25">
      <c r="C56" s="14"/>
      <c r="D56" s="14"/>
      <c r="E56" s="14" t="s">
        <v>1284</v>
      </c>
      <c r="F56" s="9" t="s">
        <v>1285</v>
      </c>
      <c r="G56" s="110">
        <v>1</v>
      </c>
    </row>
    <row r="57" spans="3:7" ht="11.25" customHeight="1" x14ac:dyDescent="0.25">
      <c r="C57" s="14"/>
      <c r="E57" s="12"/>
      <c r="F57" s="12"/>
    </row>
    <row r="58" spans="3:7" ht="11.25" customHeight="1" x14ac:dyDescent="0.25">
      <c r="C58" s="14"/>
      <c r="E58" s="12"/>
      <c r="F58" s="12"/>
    </row>
    <row r="59" spans="3:7" ht="11.25" customHeight="1" x14ac:dyDescent="0.25">
      <c r="C59" s="14"/>
      <c r="E59" s="12"/>
      <c r="F59" s="12"/>
    </row>
    <row r="60" spans="3:7" ht="11.25" customHeight="1" x14ac:dyDescent="0.25">
      <c r="C60" s="14"/>
      <c r="E60" s="12"/>
      <c r="F60" s="12"/>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12"/>
      <c r="F72" s="12"/>
    </row>
    <row r="73" spans="5:6" ht="11.25" customHeight="1" x14ac:dyDescent="0.25">
      <c r="E73" s="12"/>
      <c r="F73" s="12"/>
    </row>
    <row r="74" spans="5:6" ht="11.25" customHeight="1" x14ac:dyDescent="0.25">
      <c r="E74" s="12"/>
      <c r="F74" s="12"/>
    </row>
    <row r="75" spans="5:6" ht="11.25" customHeight="1" x14ac:dyDescent="0.25">
      <c r="E75" s="12"/>
      <c r="F75" s="12"/>
    </row>
    <row r="76" spans="5:6" ht="11.25" customHeight="1" x14ac:dyDescent="0.25">
      <c r="E76" s="12"/>
      <c r="F76" s="12"/>
    </row>
    <row r="77" spans="5:6" ht="11.25" customHeight="1" x14ac:dyDescent="0.25">
      <c r="E77" s="12"/>
      <c r="F77" s="12"/>
    </row>
    <row r="78" spans="5:6" ht="11.25" customHeight="1" x14ac:dyDescent="0.25">
      <c r="E78" s="12"/>
      <c r="F78" s="12"/>
    </row>
    <row r="79" spans="5:6" ht="11.25" customHeight="1" x14ac:dyDescent="0.25">
      <c r="E79" s="12"/>
      <c r="F79" s="12"/>
    </row>
    <row r="80" spans="5:6" ht="11.25" customHeight="1" x14ac:dyDescent="0.25">
      <c r="E80" s="12"/>
      <c r="F80" s="12"/>
    </row>
    <row r="81" spans="5:6" ht="11.25" customHeight="1" x14ac:dyDescent="0.25">
      <c r="E81" s="12"/>
      <c r="F81" s="12"/>
    </row>
    <row r="82" spans="5:6" ht="11.25" customHeight="1" x14ac:dyDescent="0.25">
      <c r="E82" s="12"/>
      <c r="F82" s="12"/>
    </row>
    <row r="83" spans="5:6" ht="11.25" customHeight="1" x14ac:dyDescent="0.25">
      <c r="E83" s="12"/>
      <c r="F83" s="12"/>
    </row>
    <row r="84" spans="5:6" ht="11.25" customHeight="1" x14ac:dyDescent="0.25">
      <c r="E84" s="12"/>
      <c r="F84" s="12"/>
    </row>
    <row r="85" spans="5:6" ht="11.25" customHeight="1" x14ac:dyDescent="0.25">
      <c r="E85" s="12"/>
      <c r="F85" s="12"/>
    </row>
    <row r="86" spans="5:6" ht="11.25" customHeight="1" x14ac:dyDescent="0.25">
      <c r="E86" s="12"/>
      <c r="F86" s="12"/>
    </row>
    <row r="87" spans="5:6" ht="11.25" customHeight="1" x14ac:dyDescent="0.25">
      <c r="E87" s="12"/>
      <c r="F87" s="12"/>
    </row>
    <row r="88" spans="5:6" ht="11.25" customHeight="1" x14ac:dyDescent="0.25">
      <c r="E88" s="12"/>
      <c r="F88" s="12"/>
    </row>
    <row r="89" spans="5:6" ht="11.25" customHeight="1" x14ac:dyDescent="0.25">
      <c r="E89" s="12"/>
      <c r="F89" s="12"/>
    </row>
    <row r="90" spans="5:6" ht="11.25" customHeight="1" x14ac:dyDescent="0.25">
      <c r="E90" s="12"/>
      <c r="F90" s="12"/>
    </row>
    <row r="91" spans="5:6" ht="11.25" customHeight="1" x14ac:dyDescent="0.25">
      <c r="E91" s="12"/>
      <c r="F91" s="12"/>
    </row>
    <row r="92" spans="5:6" ht="11.25" customHeight="1" x14ac:dyDescent="0.25">
      <c r="E92" s="12"/>
      <c r="F92" s="12"/>
    </row>
    <row r="93" spans="5:6" ht="11.25" customHeight="1" x14ac:dyDescent="0.25">
      <c r="E93" s="12"/>
      <c r="F93" s="12"/>
    </row>
    <row r="94" spans="5:6" ht="11.25" customHeight="1" x14ac:dyDescent="0.25">
      <c r="E94" s="12"/>
      <c r="F94" s="12"/>
    </row>
    <row r="95" spans="5:6" ht="11.25" customHeight="1" x14ac:dyDescent="0.25">
      <c r="E95" s="12"/>
      <c r="F95" s="12"/>
    </row>
    <row r="96" spans="5:6" ht="11.25" customHeight="1" x14ac:dyDescent="0.25">
      <c r="E96" s="12"/>
      <c r="F96" s="12"/>
    </row>
    <row r="97" spans="5:6" ht="11.25" customHeight="1" x14ac:dyDescent="0.25">
      <c r="E97" s="12"/>
      <c r="F97" s="12"/>
    </row>
    <row r="98" spans="5:6" ht="11.25" customHeight="1" x14ac:dyDescent="0.25">
      <c r="E98" s="12"/>
      <c r="F98" s="12"/>
    </row>
    <row r="99" spans="5:6" ht="11.25" customHeight="1" x14ac:dyDescent="0.25">
      <c r="E99" s="12"/>
      <c r="F99" s="12"/>
    </row>
    <row r="100" spans="5:6" ht="11.25" customHeight="1" x14ac:dyDescent="0.25">
      <c r="E100" s="12"/>
      <c r="F100" s="12"/>
    </row>
    <row r="101" spans="5:6" ht="12" customHeight="1" x14ac:dyDescent="0.25">
      <c r="E101" s="12"/>
      <c r="F101" s="12"/>
    </row>
    <row r="102" spans="5:6" ht="12" customHeight="1" x14ac:dyDescent="0.25">
      <c r="E102" s="12"/>
      <c r="F102" s="12"/>
    </row>
    <row r="103" spans="5:6" ht="12" customHeight="1" x14ac:dyDescent="0.25">
      <c r="E103" s="12"/>
      <c r="F103" s="12"/>
    </row>
    <row r="104" spans="5:6" ht="12" customHeight="1" x14ac:dyDescent="0.25">
      <c r="E104" s="12"/>
      <c r="F104" s="12"/>
    </row>
    <row r="105" spans="5:6" ht="12" customHeight="1" x14ac:dyDescent="0.25">
      <c r="E105" s="12"/>
      <c r="F105" s="12"/>
    </row>
    <row r="106" spans="5:6" ht="12" customHeight="1" x14ac:dyDescent="0.25">
      <c r="E106" s="12"/>
      <c r="F106" s="12"/>
    </row>
    <row r="107" spans="5:6" ht="12" customHeight="1" x14ac:dyDescent="0.25">
      <c r="E107" s="12"/>
      <c r="F107" s="12"/>
    </row>
    <row r="108" spans="5:6" ht="12" customHeight="1" x14ac:dyDescent="0.25">
      <c r="E108" s="12"/>
      <c r="F108" s="12"/>
    </row>
    <row r="109" spans="5:6" ht="12" customHeight="1" x14ac:dyDescent="0.25">
      <c r="E109" s="12"/>
      <c r="F109" s="12"/>
    </row>
    <row r="110" spans="5:6" ht="12" customHeight="1" x14ac:dyDescent="0.25">
      <c r="E110" s="12"/>
      <c r="F110" s="12"/>
    </row>
    <row r="111" spans="5:6" ht="12" customHeight="1" x14ac:dyDescent="0.25">
      <c r="E111" s="12"/>
      <c r="F111" s="12"/>
    </row>
    <row r="112" spans="5:6" ht="12" customHeight="1" x14ac:dyDescent="0.25">
      <c r="E112" s="12"/>
      <c r="F112" s="12"/>
    </row>
    <row r="113" spans="5:6" ht="12" customHeight="1" x14ac:dyDescent="0.25">
      <c r="E113" s="12"/>
      <c r="F113" s="12"/>
    </row>
    <row r="114" spans="5:6" ht="12" customHeight="1" x14ac:dyDescent="0.25">
      <c r="E114" s="12"/>
      <c r="F114" s="12"/>
    </row>
    <row r="115" spans="5:6" ht="12" customHeight="1" x14ac:dyDescent="0.25">
      <c r="E115" s="12"/>
      <c r="F115" s="12"/>
    </row>
    <row r="116" spans="5:6" ht="12" customHeight="1" x14ac:dyDescent="0.25">
      <c r="E116" s="12"/>
      <c r="F116" s="12"/>
    </row>
    <row r="117" spans="5:6" ht="12" customHeight="1" x14ac:dyDescent="0.25">
      <c r="E117" s="12"/>
      <c r="F117" s="12"/>
    </row>
    <row r="118" spans="5:6" ht="12" customHeight="1" x14ac:dyDescent="0.25">
      <c r="E118" s="12"/>
      <c r="F118" s="12"/>
    </row>
    <row r="119" spans="5:6" ht="12" customHeight="1" x14ac:dyDescent="0.25">
      <c r="E119" s="12"/>
      <c r="F119" s="12"/>
    </row>
    <row r="120" spans="5:6" ht="12" customHeight="1" x14ac:dyDescent="0.25">
      <c r="E120" s="12"/>
      <c r="F120" s="12"/>
    </row>
    <row r="121" spans="5:6" ht="12" customHeight="1" x14ac:dyDescent="0.25">
      <c r="E121" s="12"/>
      <c r="F121" s="12"/>
    </row>
    <row r="122" spans="5:6" ht="12" customHeight="1" x14ac:dyDescent="0.25">
      <c r="E122" s="12"/>
      <c r="F122" s="12"/>
    </row>
    <row r="123" spans="5:6" ht="12" customHeight="1" x14ac:dyDescent="0.25">
      <c r="E123" s="12"/>
      <c r="F123" s="12"/>
    </row>
    <row r="124" spans="5:6" ht="12" customHeight="1" x14ac:dyDescent="0.25">
      <c r="E124" s="12"/>
      <c r="F124" s="12"/>
    </row>
    <row r="125" spans="5:6" ht="12" customHeight="1" x14ac:dyDescent="0.25">
      <c r="E125" s="12"/>
      <c r="F125" s="12"/>
    </row>
    <row r="126" spans="5:6" ht="12" customHeight="1" x14ac:dyDescent="0.25">
      <c r="E126" s="12"/>
      <c r="F126" s="12"/>
    </row>
    <row r="127" spans="5:6" ht="12" customHeight="1" x14ac:dyDescent="0.25">
      <c r="E127" s="12"/>
      <c r="F127" s="12"/>
    </row>
    <row r="128" spans="5:6" ht="12" customHeight="1" x14ac:dyDescent="0.25">
      <c r="E128" s="12"/>
      <c r="F128" s="12"/>
    </row>
    <row r="129" spans="5:6" ht="12" customHeight="1" x14ac:dyDescent="0.25">
      <c r="E129" s="12"/>
      <c r="F129" s="12"/>
    </row>
    <row r="130" spans="5:6" ht="12" customHeight="1" x14ac:dyDescent="0.25">
      <c r="E130" s="12"/>
      <c r="F130" s="12"/>
    </row>
    <row r="131" spans="5:6" ht="12" customHeight="1" x14ac:dyDescent="0.25">
      <c r="E131" s="12"/>
      <c r="F131" s="12"/>
    </row>
    <row r="132" spans="5:6" ht="12" customHeight="1" x14ac:dyDescent="0.25">
      <c r="E132" s="12"/>
      <c r="F132" s="12"/>
    </row>
    <row r="133" spans="5:6" ht="12" customHeight="1" x14ac:dyDescent="0.25">
      <c r="E133" s="12"/>
      <c r="F133" s="12"/>
    </row>
    <row r="134" spans="5:6" ht="12" customHeight="1" x14ac:dyDescent="0.25">
      <c r="E134" s="12"/>
      <c r="F134" s="12"/>
    </row>
    <row r="135" spans="5:6" ht="12" customHeight="1" x14ac:dyDescent="0.25">
      <c r="E135" s="12"/>
      <c r="F135" s="12"/>
    </row>
    <row r="136" spans="5:6" ht="12" customHeight="1" x14ac:dyDescent="0.25">
      <c r="E136" s="12"/>
      <c r="F136" s="12"/>
    </row>
    <row r="137" spans="5:6" ht="12" customHeight="1" x14ac:dyDescent="0.25">
      <c r="E137" s="12"/>
      <c r="F137" s="12"/>
    </row>
    <row r="138" spans="5:6" ht="12" customHeight="1" x14ac:dyDescent="0.25">
      <c r="E138" s="12"/>
      <c r="F138" s="12"/>
    </row>
    <row r="139" spans="5:6" ht="12" customHeight="1" x14ac:dyDescent="0.25">
      <c r="E139" s="12"/>
      <c r="F139" s="12"/>
    </row>
    <row r="140" spans="5:6" ht="12" customHeight="1" x14ac:dyDescent="0.25">
      <c r="E140" s="12"/>
      <c r="F140" s="12"/>
    </row>
    <row r="141" spans="5:6" ht="12" customHeight="1" x14ac:dyDescent="0.25">
      <c r="E141" s="12"/>
      <c r="F141" s="1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 customWidth="1"/>
    <col min="2" max="2" width="32.7109375" style="1" customWidth="1"/>
    <col min="3" max="3" width="6.85546875" style="1" customWidth="1"/>
    <col min="4" max="4" width="56.140625" style="1" customWidth="1"/>
    <col min="5" max="5" width="6.28515625" style="1" customWidth="1"/>
    <col min="6" max="6" width="109" style="1" customWidth="1"/>
    <col min="7" max="7" width="5" style="1" customWidth="1"/>
    <col min="8" max="8" width="19" style="1" customWidth="1"/>
    <col min="9" max="16384" width="11.42578125" style="1"/>
  </cols>
  <sheetData>
    <row r="1" spans="1:15" ht="12" customHeight="1" x14ac:dyDescent="0.25">
      <c r="B1" s="3" t="s">
        <v>1286</v>
      </c>
      <c r="D1" s="3" t="s">
        <v>1287</v>
      </c>
      <c r="F1" s="3" t="s">
        <v>1288</v>
      </c>
      <c r="G1" s="109" t="s">
        <v>1289</v>
      </c>
      <c r="H1" s="26"/>
      <c r="I1" s="26"/>
      <c r="J1" s="26"/>
      <c r="K1" s="26"/>
      <c r="L1" s="26"/>
      <c r="M1" s="27"/>
      <c r="N1" s="27"/>
      <c r="O1" s="27"/>
    </row>
    <row r="2" spans="1:15" ht="11.25" customHeight="1" x14ac:dyDescent="0.25">
      <c r="A2" s="1" t="s">
        <v>1290</v>
      </c>
      <c r="B2" s="1" t="s">
        <v>1291</v>
      </c>
      <c r="C2" s="1" t="s">
        <v>1292</v>
      </c>
      <c r="D2" s="1" t="s">
        <v>1293</v>
      </c>
      <c r="E2" s="1" t="s">
        <v>1294</v>
      </c>
      <c r="F2" s="15" t="s">
        <v>1295</v>
      </c>
      <c r="G2" s="110">
        <v>1</v>
      </c>
    </row>
    <row r="3" spans="1:15" ht="11.25" customHeight="1" x14ac:dyDescent="0.25">
      <c r="E3" s="1" t="s">
        <v>1296</v>
      </c>
      <c r="F3" s="1" t="s">
        <v>1297</v>
      </c>
      <c r="G3" s="110">
        <v>1</v>
      </c>
    </row>
    <row r="4" spans="1:15" ht="11.25" customHeight="1" x14ac:dyDescent="0.25">
      <c r="E4" s="1" t="s">
        <v>1298</v>
      </c>
      <c r="F4" s="102" t="s">
        <v>1299</v>
      </c>
      <c r="G4" s="110">
        <v>1</v>
      </c>
    </row>
    <row r="5" spans="1:15" ht="11.25" customHeight="1" x14ac:dyDescent="0.25">
      <c r="E5" s="1" t="s">
        <v>1300</v>
      </c>
      <c r="F5" s="7" t="s">
        <v>1301</v>
      </c>
      <c r="G5" s="110">
        <v>1</v>
      </c>
    </row>
    <row r="6" spans="1:15" ht="11.25" customHeight="1" x14ac:dyDescent="0.25">
      <c r="B6" s="2"/>
      <c r="C6" s="2"/>
      <c r="D6" s="2"/>
      <c r="E6" s="2"/>
      <c r="F6" s="2"/>
      <c r="G6" s="110"/>
    </row>
    <row r="7" spans="1:15" ht="11.25" customHeight="1" x14ac:dyDescent="0.25">
      <c r="C7" s="1" t="s">
        <v>1302</v>
      </c>
      <c r="D7" s="17" t="s">
        <v>1303</v>
      </c>
      <c r="E7" s="2" t="s">
        <v>1304</v>
      </c>
      <c r="F7" s="2" t="s">
        <v>1305</v>
      </c>
      <c r="G7" s="110">
        <v>1</v>
      </c>
    </row>
    <row r="8" spans="1:15" ht="11.25" customHeight="1" x14ac:dyDescent="0.25">
      <c r="D8" s="2"/>
      <c r="E8" s="2" t="s">
        <v>1306</v>
      </c>
      <c r="F8" s="2" t="s">
        <v>1307</v>
      </c>
      <c r="G8" s="110">
        <v>1</v>
      </c>
    </row>
    <row r="9" spans="1:15" ht="11.25" customHeight="1" x14ac:dyDescent="0.25">
      <c r="D9" s="2"/>
      <c r="E9" s="2" t="s">
        <v>1308</v>
      </c>
      <c r="F9" s="2" t="s">
        <v>1309</v>
      </c>
      <c r="G9" s="110">
        <v>1</v>
      </c>
    </row>
    <row r="10" spans="1:15" ht="11.25" customHeight="1" x14ac:dyDescent="0.25">
      <c r="D10" s="2"/>
      <c r="E10" s="2" t="s">
        <v>1310</v>
      </c>
      <c r="F10" s="2" t="s">
        <v>1311</v>
      </c>
      <c r="G10" s="110">
        <v>1</v>
      </c>
    </row>
    <row r="11" spans="1:15" ht="11.25" customHeight="1" x14ac:dyDescent="0.25">
      <c r="G11" s="110"/>
    </row>
    <row r="12" spans="1:15" ht="11.25" customHeight="1" x14ac:dyDescent="0.25">
      <c r="A12" s="1" t="s">
        <v>1312</v>
      </c>
      <c r="B12" s="2" t="s">
        <v>1313</v>
      </c>
      <c r="C12" s="2" t="s">
        <v>1314</v>
      </c>
      <c r="D12" s="1" t="s">
        <v>1315</v>
      </c>
      <c r="E12" s="1" t="s">
        <v>1316</v>
      </c>
      <c r="F12" s="1" t="s">
        <v>1317</v>
      </c>
      <c r="G12" s="110">
        <v>1</v>
      </c>
    </row>
    <row r="13" spans="1:15" ht="11.25" customHeight="1" x14ac:dyDescent="0.25">
      <c r="B13" s="2"/>
      <c r="E13" s="1" t="s">
        <v>1318</v>
      </c>
      <c r="F13" s="1" t="s">
        <v>1319</v>
      </c>
      <c r="G13" s="110">
        <v>1</v>
      </c>
    </row>
    <row r="14" spans="1:15" ht="11.25" customHeight="1" x14ac:dyDescent="0.25">
      <c r="E14" s="1" t="s">
        <v>1320</v>
      </c>
      <c r="F14" s="2" t="s">
        <v>1321</v>
      </c>
      <c r="G14" s="110">
        <v>1</v>
      </c>
    </row>
    <row r="15" spans="1:15" ht="11.25" customHeight="1" x14ac:dyDescent="0.25">
      <c r="E15" s="1" t="s">
        <v>1322</v>
      </c>
      <c r="F15" s="2" t="s">
        <v>1323</v>
      </c>
      <c r="G15" s="110">
        <v>1</v>
      </c>
    </row>
    <row r="16" spans="1:15" ht="11.25" customHeight="1" x14ac:dyDescent="0.25">
      <c r="D16" s="2"/>
      <c r="E16" s="1" t="s">
        <v>1324</v>
      </c>
      <c r="F16" s="2" t="s">
        <v>1325</v>
      </c>
      <c r="G16" s="110">
        <v>1</v>
      </c>
    </row>
    <row r="17" spans="1:7" ht="11.25" customHeight="1" x14ac:dyDescent="0.25">
      <c r="D17" s="2"/>
      <c r="E17" s="1" t="s">
        <v>1326</v>
      </c>
      <c r="F17" s="2" t="s">
        <v>1327</v>
      </c>
      <c r="G17" s="110">
        <v>1</v>
      </c>
    </row>
    <row r="18" spans="1:7" ht="11.25" customHeight="1" x14ac:dyDescent="0.25">
      <c r="E18" s="1" t="s">
        <v>1328</v>
      </c>
      <c r="F18" s="7" t="s">
        <v>1329</v>
      </c>
      <c r="G18" s="110">
        <v>1</v>
      </c>
    </row>
    <row r="19" spans="1:7" ht="11.25" customHeight="1" x14ac:dyDescent="0.25">
      <c r="E19" s="1" t="s">
        <v>1330</v>
      </c>
      <c r="F19" s="7" t="s">
        <v>1331</v>
      </c>
      <c r="G19" s="110">
        <v>1</v>
      </c>
    </row>
    <row r="20" spans="1:7" ht="11.25" customHeight="1" x14ac:dyDescent="0.25">
      <c r="G20" s="110"/>
    </row>
    <row r="21" spans="1:7" ht="11.25" customHeight="1" x14ac:dyDescent="0.25">
      <c r="A21" s="1" t="s">
        <v>1332</v>
      </c>
      <c r="B21" s="1" t="s">
        <v>1333</v>
      </c>
      <c r="C21" s="1" t="s">
        <v>1334</v>
      </c>
      <c r="D21" s="1" t="s">
        <v>1335</v>
      </c>
      <c r="E21" s="2" t="s">
        <v>1336</v>
      </c>
      <c r="F21" s="1" t="s">
        <v>1337</v>
      </c>
      <c r="G21" s="110">
        <v>1</v>
      </c>
    </row>
    <row r="22" spans="1:7" ht="11.25" customHeight="1" x14ac:dyDescent="0.25">
      <c r="D22" s="15"/>
      <c r="E22" s="2" t="s">
        <v>1338</v>
      </c>
      <c r="F22" s="7" t="s">
        <v>1339</v>
      </c>
      <c r="G22" s="110">
        <v>1</v>
      </c>
    </row>
    <row r="23" spans="1:7" ht="11.25" customHeight="1" x14ac:dyDescent="0.25">
      <c r="C23" s="2"/>
      <c r="D23" s="2"/>
      <c r="E23" s="2" t="s">
        <v>1340</v>
      </c>
      <c r="F23" s="2" t="s">
        <v>1341</v>
      </c>
      <c r="G23" s="110">
        <v>1</v>
      </c>
    </row>
    <row r="24" spans="1:7" ht="11.25" customHeight="1" x14ac:dyDescent="0.25">
      <c r="B24" s="3"/>
      <c r="C24" s="2"/>
      <c r="D24" s="2"/>
      <c r="E24" s="2"/>
      <c r="F24" s="2"/>
      <c r="G24" s="110"/>
    </row>
    <row r="25" spans="1:7" ht="11.25" customHeight="1" x14ac:dyDescent="0.25">
      <c r="A25" s="1" t="s">
        <v>1342</v>
      </c>
      <c r="B25" s="2" t="s">
        <v>1343</v>
      </c>
      <c r="C25" s="1" t="s">
        <v>1344</v>
      </c>
      <c r="D25" s="1" t="s">
        <v>1345</v>
      </c>
      <c r="E25" s="1" t="s">
        <v>1346</v>
      </c>
      <c r="F25" s="1" t="s">
        <v>1347</v>
      </c>
      <c r="G25" s="110">
        <v>1</v>
      </c>
    </row>
    <row r="26" spans="1:7" ht="11.25" customHeight="1" x14ac:dyDescent="0.25">
      <c r="D26" s="15"/>
      <c r="E26" s="1" t="s">
        <v>1348</v>
      </c>
      <c r="F26" s="1" t="s">
        <v>1349</v>
      </c>
      <c r="G26" s="110">
        <v>1</v>
      </c>
    </row>
    <row r="27" spans="1:7" ht="11.25" customHeight="1" x14ac:dyDescent="0.25">
      <c r="E27" s="1" t="s">
        <v>1350</v>
      </c>
      <c r="F27" s="2" t="s">
        <v>1351</v>
      </c>
      <c r="G27" s="110">
        <v>1</v>
      </c>
    </row>
    <row r="28" spans="1:7" ht="11.25" customHeight="1" x14ac:dyDescent="0.25">
      <c r="E28" s="1" t="s">
        <v>1352</v>
      </c>
      <c r="F28" s="1" t="s">
        <v>1353</v>
      </c>
      <c r="G28" s="110">
        <v>1</v>
      </c>
    </row>
    <row r="29" spans="1:7" ht="11.25" customHeight="1" x14ac:dyDescent="0.25">
      <c r="G29" s="110"/>
    </row>
    <row r="30" spans="1:7" ht="11.25" customHeight="1" x14ac:dyDescent="0.25">
      <c r="C30" s="1" t="s">
        <v>1354</v>
      </c>
      <c r="D30" s="1" t="s">
        <v>1355</v>
      </c>
      <c r="E30" s="1" t="s">
        <v>1356</v>
      </c>
      <c r="F30" s="1" t="s">
        <v>1357</v>
      </c>
      <c r="G30" s="110">
        <v>1</v>
      </c>
    </row>
    <row r="31" spans="1:7" ht="11.25" customHeight="1" x14ac:dyDescent="0.25">
      <c r="E31" s="1" t="s">
        <v>1358</v>
      </c>
      <c r="F31" s="1" t="s">
        <v>1359</v>
      </c>
      <c r="G31" s="110">
        <v>1</v>
      </c>
    </row>
    <row r="32" spans="1:7" ht="11.25" customHeight="1" x14ac:dyDescent="0.25">
      <c r="E32" s="1" t="s">
        <v>1360</v>
      </c>
      <c r="F32" s="1" t="s">
        <v>1361</v>
      </c>
      <c r="G32" s="110">
        <v>1</v>
      </c>
    </row>
    <row r="33" spans="1:7" ht="11.25" customHeight="1" x14ac:dyDescent="0.25">
      <c r="G33" s="110"/>
    </row>
    <row r="34" spans="1:7" ht="11.25" customHeight="1" x14ac:dyDescent="0.25">
      <c r="A34" s="1" t="s">
        <v>1362</v>
      </c>
      <c r="B34" s="2" t="s">
        <v>1363</v>
      </c>
      <c r="C34" s="1" t="s">
        <v>1364</v>
      </c>
      <c r="D34" s="1" t="s">
        <v>1365</v>
      </c>
      <c r="E34" s="2" t="s">
        <v>1366</v>
      </c>
      <c r="F34" s="7" t="s">
        <v>1367</v>
      </c>
      <c r="G34" s="110">
        <v>1</v>
      </c>
    </row>
    <row r="35" spans="1:7" ht="11.25" customHeight="1" x14ac:dyDescent="0.25">
      <c r="B35" s="2"/>
      <c r="E35" s="2" t="s">
        <v>1368</v>
      </c>
      <c r="F35" s="7" t="s">
        <v>1369</v>
      </c>
      <c r="G35" s="110">
        <v>1</v>
      </c>
    </row>
    <row r="36" spans="1:7" ht="11.25" customHeight="1" x14ac:dyDescent="0.25">
      <c r="B36" s="2"/>
      <c r="E36" s="2" t="s">
        <v>1370</v>
      </c>
      <c r="F36" s="15" t="s">
        <v>1371</v>
      </c>
      <c r="G36" s="110">
        <v>1</v>
      </c>
    </row>
    <row r="37" spans="1:7" ht="11.25" customHeight="1" x14ac:dyDescent="0.25">
      <c r="B37" s="2"/>
      <c r="E37" s="2" t="s">
        <v>1372</v>
      </c>
      <c r="F37" s="7" t="s">
        <v>1373</v>
      </c>
      <c r="G37" s="110">
        <v>1</v>
      </c>
    </row>
    <row r="38" spans="1:7" ht="11.25" customHeight="1" x14ac:dyDescent="0.25">
      <c r="B38" s="2"/>
      <c r="E38" s="2"/>
      <c r="F38" s="2"/>
      <c r="G38" s="110"/>
    </row>
    <row r="39" spans="1:7" ht="11.25" customHeight="1" x14ac:dyDescent="0.25">
      <c r="B39" s="2"/>
      <c r="C39" s="1" t="s">
        <v>1374</v>
      </c>
      <c r="D39" s="2" t="s">
        <v>1375</v>
      </c>
      <c r="E39" s="2" t="s">
        <v>1376</v>
      </c>
      <c r="F39" s="2" t="s">
        <v>1377</v>
      </c>
      <c r="G39" s="110">
        <v>1</v>
      </c>
    </row>
    <row r="40" spans="1:7" ht="11.25" customHeight="1" x14ac:dyDescent="0.25">
      <c r="D40" s="2"/>
      <c r="E40" s="2" t="s">
        <v>1378</v>
      </c>
      <c r="F40" s="17" t="s">
        <v>1379</v>
      </c>
      <c r="G40" s="110">
        <v>1</v>
      </c>
    </row>
    <row r="41" spans="1:7" ht="11.25" customHeight="1" x14ac:dyDescent="0.25">
      <c r="E41" s="2" t="s">
        <v>1380</v>
      </c>
      <c r="F41" s="17" t="s">
        <v>1381</v>
      </c>
      <c r="G41" s="110">
        <v>1</v>
      </c>
    </row>
    <row r="42" spans="1:7" ht="11.25" customHeight="1" x14ac:dyDescent="0.25">
      <c r="D42" s="2"/>
      <c r="E42" s="2" t="s">
        <v>1382</v>
      </c>
      <c r="F42" s="17" t="s">
        <v>1383</v>
      </c>
      <c r="G42" s="110">
        <v>1</v>
      </c>
    </row>
    <row r="43" spans="1:7" ht="11.25" customHeight="1" x14ac:dyDescent="0.25">
      <c r="E43" s="2"/>
      <c r="F43" s="17"/>
      <c r="G43" s="110"/>
    </row>
    <row r="44" spans="1:7" ht="11.25" customHeight="1" x14ac:dyDescent="0.25">
      <c r="C44" s="1" t="s">
        <v>1384</v>
      </c>
      <c r="D44" s="1" t="s">
        <v>1385</v>
      </c>
      <c r="E44" s="2" t="s">
        <v>1386</v>
      </c>
      <c r="F44" s="15" t="s">
        <v>1387</v>
      </c>
      <c r="G44" s="110">
        <v>1</v>
      </c>
    </row>
    <row r="45" spans="1:7" ht="11.25" customHeight="1" x14ac:dyDescent="0.25">
      <c r="B45" s="3"/>
      <c r="E45" s="2" t="s">
        <v>1388</v>
      </c>
      <c r="F45" s="17" t="s">
        <v>1389</v>
      </c>
      <c r="G45" s="110">
        <v>1</v>
      </c>
    </row>
    <row r="46" spans="1:7" ht="11.25" customHeight="1" x14ac:dyDescent="0.25">
      <c r="B46" s="3"/>
      <c r="E46" s="2" t="s">
        <v>1390</v>
      </c>
      <c r="F46" s="17" t="s">
        <v>1391</v>
      </c>
      <c r="G46" s="110">
        <v>1</v>
      </c>
    </row>
    <row r="47" spans="1:7" ht="10.5" customHeight="1" x14ac:dyDescent="0.25">
      <c r="B47" s="3"/>
      <c r="E47" s="2" t="s">
        <v>1392</v>
      </c>
      <c r="F47" s="17" t="s">
        <v>1393</v>
      </c>
      <c r="G47" s="110">
        <v>1</v>
      </c>
    </row>
    <row r="48" spans="1:7" ht="11.25" customHeight="1" x14ac:dyDescent="0.25">
      <c r="B48" s="3"/>
      <c r="E48" s="2"/>
      <c r="F48" s="15"/>
      <c r="G48" s="110"/>
    </row>
    <row r="49" spans="1:7" ht="11.25" customHeight="1" x14ac:dyDescent="0.25">
      <c r="C49" s="1" t="s">
        <v>1394</v>
      </c>
      <c r="D49" s="1" t="s">
        <v>1395</v>
      </c>
      <c r="E49" s="1" t="s">
        <v>1396</v>
      </c>
      <c r="F49" s="15" t="s">
        <v>1397</v>
      </c>
      <c r="G49" s="110">
        <v>1</v>
      </c>
    </row>
    <row r="50" spans="1:7" ht="11.25" customHeight="1" x14ac:dyDescent="0.25">
      <c r="E50" s="1" t="s">
        <v>1398</v>
      </c>
      <c r="F50" s="15" t="s">
        <v>1399</v>
      </c>
      <c r="G50" s="110">
        <v>1</v>
      </c>
    </row>
    <row r="51" spans="1:7" ht="11.25" customHeight="1" x14ac:dyDescent="0.25">
      <c r="E51" s="1" t="s">
        <v>1400</v>
      </c>
      <c r="F51" s="17" t="s">
        <v>1401</v>
      </c>
      <c r="G51" s="110">
        <v>1</v>
      </c>
    </row>
    <row r="52" spans="1:7" ht="11.25" customHeight="1" x14ac:dyDescent="0.25">
      <c r="F52" s="15"/>
      <c r="G52" s="110"/>
    </row>
    <row r="53" spans="1:7" ht="11.25" customHeight="1" x14ac:dyDescent="0.25">
      <c r="C53" s="2" t="s">
        <v>1402</v>
      </c>
      <c r="D53" s="7" t="s">
        <v>1403</v>
      </c>
      <c r="E53" s="2" t="s">
        <v>1404</v>
      </c>
      <c r="F53" s="15" t="s">
        <v>1405</v>
      </c>
      <c r="G53" s="110">
        <v>1</v>
      </c>
    </row>
    <row r="54" spans="1:7" ht="11.25" customHeight="1" x14ac:dyDescent="0.25">
      <c r="E54" s="2" t="s">
        <v>1406</v>
      </c>
      <c r="F54" s="15" t="s">
        <v>1407</v>
      </c>
      <c r="G54" s="110">
        <v>1</v>
      </c>
    </row>
    <row r="55" spans="1:7" ht="11.25" customHeight="1" x14ac:dyDescent="0.25">
      <c r="E55" s="2" t="s">
        <v>1408</v>
      </c>
      <c r="F55" s="7" t="s">
        <v>1409</v>
      </c>
      <c r="G55" s="110">
        <v>1</v>
      </c>
    </row>
    <row r="56" spans="1:7" ht="11.25" customHeight="1" x14ac:dyDescent="0.25">
      <c r="E56" s="2"/>
      <c r="F56" s="15"/>
      <c r="G56" s="110"/>
    </row>
    <row r="57" spans="1:7" ht="11.25" customHeight="1" x14ac:dyDescent="0.25">
      <c r="C57" s="1" t="s">
        <v>1410</v>
      </c>
      <c r="D57" s="1" t="s">
        <v>1411</v>
      </c>
      <c r="E57" s="2" t="s">
        <v>1412</v>
      </c>
      <c r="F57" s="17" t="s">
        <v>1413</v>
      </c>
      <c r="G57" s="110">
        <v>1</v>
      </c>
    </row>
    <row r="58" spans="1:7" ht="11.25" customHeight="1" x14ac:dyDescent="0.25">
      <c r="E58" s="2" t="s">
        <v>1414</v>
      </c>
      <c r="F58" s="17" t="s">
        <v>1415</v>
      </c>
      <c r="G58" s="110">
        <v>1</v>
      </c>
    </row>
    <row r="59" spans="1:7" ht="11.25" customHeight="1" x14ac:dyDescent="0.25">
      <c r="D59" s="2"/>
      <c r="E59" s="2" t="s">
        <v>1416</v>
      </c>
      <c r="F59" s="15" t="s">
        <v>1417</v>
      </c>
      <c r="G59" s="110">
        <v>1</v>
      </c>
    </row>
    <row r="60" spans="1:7" ht="11.25" customHeight="1" x14ac:dyDescent="0.25">
      <c r="D60" s="2"/>
      <c r="E60" s="2" t="s">
        <v>1418</v>
      </c>
      <c r="F60" s="17" t="s">
        <v>1419</v>
      </c>
      <c r="G60" s="110">
        <v>1</v>
      </c>
    </row>
    <row r="61" spans="1:7" ht="11.25" customHeight="1" x14ac:dyDescent="0.25">
      <c r="G61" s="110"/>
    </row>
    <row r="62" spans="1:7" ht="11.25" customHeight="1" x14ac:dyDescent="0.25">
      <c r="A62" s="1" t="s">
        <v>1420</v>
      </c>
      <c r="B62" s="1" t="s">
        <v>1421</v>
      </c>
      <c r="C62" s="2" t="s">
        <v>1422</v>
      </c>
      <c r="D62" s="7" t="s">
        <v>1423</v>
      </c>
      <c r="E62" s="2" t="s">
        <v>1424</v>
      </c>
      <c r="F62" s="7" t="s">
        <v>1425</v>
      </c>
      <c r="G62" s="110">
        <v>1</v>
      </c>
    </row>
    <row r="63" spans="1:7" ht="11.25" customHeight="1" x14ac:dyDescent="0.25">
      <c r="E63" s="2" t="s">
        <v>1426</v>
      </c>
      <c r="F63" s="17" t="s">
        <v>1427</v>
      </c>
      <c r="G63" s="110">
        <v>1</v>
      </c>
    </row>
    <row r="64" spans="1:7" ht="11.25" customHeight="1" x14ac:dyDescent="0.25">
      <c r="F64" s="15"/>
      <c r="G64" s="110"/>
    </row>
    <row r="65" spans="2:7" ht="11.25" customHeight="1" x14ac:dyDescent="0.25">
      <c r="C65" s="1" t="s">
        <v>1428</v>
      </c>
      <c r="D65" s="1" t="s">
        <v>1429</v>
      </c>
      <c r="E65" s="1" t="s">
        <v>1430</v>
      </c>
      <c r="F65" s="15" t="s">
        <v>1431</v>
      </c>
      <c r="G65" s="110">
        <v>1</v>
      </c>
    </row>
    <row r="66" spans="2:7" ht="11.25" customHeight="1" x14ac:dyDescent="0.25">
      <c r="E66" s="1" t="s">
        <v>1432</v>
      </c>
      <c r="F66" s="15" t="s">
        <v>1433</v>
      </c>
      <c r="G66" s="110">
        <v>1</v>
      </c>
    </row>
    <row r="67" spans="2:7" ht="11.25" customHeight="1" x14ac:dyDescent="0.25">
      <c r="E67" s="1" t="s">
        <v>1434</v>
      </c>
      <c r="F67" s="15" t="s">
        <v>1435</v>
      </c>
      <c r="G67" s="110">
        <v>1</v>
      </c>
    </row>
    <row r="68" spans="2:7" ht="11.25" customHeight="1" x14ac:dyDescent="0.25">
      <c r="E68" s="1" t="s">
        <v>1436</v>
      </c>
      <c r="F68" s="15" t="s">
        <v>1437</v>
      </c>
      <c r="G68" s="110">
        <v>1</v>
      </c>
    </row>
    <row r="69" spans="2:7" ht="11.25" customHeight="1" x14ac:dyDescent="0.25">
      <c r="F69" s="15"/>
      <c r="G69" s="110"/>
    </row>
    <row r="70" spans="2:7" ht="11.25" customHeight="1" x14ac:dyDescent="0.25">
      <c r="C70" s="1" t="s">
        <v>1438</v>
      </c>
      <c r="D70" s="1" t="s">
        <v>1439</v>
      </c>
      <c r="E70" s="2" t="s">
        <v>1440</v>
      </c>
      <c r="F70" s="7" t="s">
        <v>1441</v>
      </c>
      <c r="G70" s="110">
        <v>1</v>
      </c>
    </row>
    <row r="71" spans="2:7" ht="11.25" customHeight="1" x14ac:dyDescent="0.25">
      <c r="E71" s="2" t="s">
        <v>1442</v>
      </c>
      <c r="F71" s="7" t="s">
        <v>1443</v>
      </c>
      <c r="G71" s="110">
        <v>1</v>
      </c>
    </row>
    <row r="72" spans="2:7" ht="11.25" customHeight="1" x14ac:dyDescent="0.25">
      <c r="E72" s="2" t="s">
        <v>1444</v>
      </c>
      <c r="F72" s="7" t="s">
        <v>1445</v>
      </c>
      <c r="G72" s="110">
        <v>1</v>
      </c>
    </row>
    <row r="73" spans="2:7" ht="11.25" customHeight="1" x14ac:dyDescent="0.25">
      <c r="E73" s="2" t="s">
        <v>1446</v>
      </c>
      <c r="F73" s="7" t="s">
        <v>1447</v>
      </c>
      <c r="G73" s="110">
        <v>1</v>
      </c>
    </row>
    <row r="74" spans="2:7" ht="11.25" customHeight="1" x14ac:dyDescent="0.25">
      <c r="E74" s="2" t="s">
        <v>1448</v>
      </c>
      <c r="F74" s="7" t="s">
        <v>1449</v>
      </c>
      <c r="G74" s="110">
        <v>1</v>
      </c>
    </row>
    <row r="75" spans="2:7" ht="11.25" customHeight="1" x14ac:dyDescent="0.25">
      <c r="B75" s="2"/>
      <c r="C75" s="2"/>
      <c r="D75" s="2"/>
      <c r="E75" s="2" t="s">
        <v>1450</v>
      </c>
      <c r="F75" s="7" t="s">
        <v>1451</v>
      </c>
      <c r="G75" s="110">
        <v>1</v>
      </c>
    </row>
    <row r="76" spans="2:7" ht="11.25" customHeight="1" x14ac:dyDescent="0.25">
      <c r="C76" s="2"/>
      <c r="F76" s="15"/>
      <c r="G76" s="110"/>
    </row>
    <row r="77" spans="2:7" ht="11.25" customHeight="1" x14ac:dyDescent="0.25">
      <c r="C77" s="1" t="s">
        <v>1452</v>
      </c>
      <c r="D77" s="1" t="s">
        <v>1453</v>
      </c>
      <c r="E77" s="1" t="s">
        <v>1454</v>
      </c>
      <c r="F77" s="1" t="s">
        <v>1455</v>
      </c>
      <c r="G77" s="110">
        <v>1</v>
      </c>
    </row>
    <row r="78" spans="2:7" ht="11.25" customHeight="1" x14ac:dyDescent="0.25">
      <c r="E78" s="1" t="s">
        <v>1456</v>
      </c>
      <c r="F78" s="1" t="s">
        <v>1457</v>
      </c>
      <c r="G78" s="110">
        <v>1</v>
      </c>
    </row>
    <row r="79" spans="2:7" ht="11.25" customHeight="1" x14ac:dyDescent="0.25">
      <c r="F79" s="15"/>
    </row>
    <row r="80" spans="2:7" ht="11.25" customHeight="1" x14ac:dyDescent="0.25">
      <c r="D80" s="15"/>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4" customWidth="1"/>
    <col min="2" max="2" width="40" style="4" customWidth="1"/>
    <col min="3" max="3" width="5.5703125" style="4" customWidth="1"/>
    <col min="4" max="4" width="43.5703125" style="4" customWidth="1"/>
    <col min="5" max="5" width="4.7109375" style="1" customWidth="1"/>
    <col min="6" max="6" width="114.7109375" style="1" customWidth="1"/>
    <col min="7" max="7" width="3.85546875" style="1" customWidth="1"/>
    <col min="8" max="8" width="18.7109375" style="1" customWidth="1"/>
    <col min="9" max="16384" width="11.42578125" style="4"/>
  </cols>
  <sheetData>
    <row r="1" spans="1:13" ht="12" customHeight="1" x14ac:dyDescent="0.25">
      <c r="B1" s="3" t="s">
        <v>1458</v>
      </c>
      <c r="D1" s="3" t="s">
        <v>1459</v>
      </c>
      <c r="E1" s="3" t="s">
        <v>1460</v>
      </c>
      <c r="G1" s="109" t="s">
        <v>1461</v>
      </c>
      <c r="H1" s="26"/>
      <c r="I1" s="26"/>
      <c r="J1" s="26"/>
      <c r="K1" s="26"/>
      <c r="L1" s="26"/>
      <c r="M1" s="28"/>
    </row>
    <row r="2" spans="1:13" ht="12.75" customHeight="1" x14ac:dyDescent="0.25">
      <c r="A2" s="1" t="s">
        <v>1462</v>
      </c>
      <c r="B2" s="1" t="s">
        <v>1463</v>
      </c>
      <c r="C2" s="2" t="s">
        <v>1464</v>
      </c>
      <c r="D2" s="1" t="s">
        <v>1465</v>
      </c>
      <c r="E2" s="1" t="s">
        <v>1466</v>
      </c>
      <c r="F2" s="1" t="s">
        <v>1467</v>
      </c>
      <c r="G2" s="110">
        <v>1</v>
      </c>
    </row>
    <row r="3" spans="1:13" ht="12.75" customHeight="1" x14ac:dyDescent="0.25">
      <c r="D3" s="108"/>
      <c r="E3" s="1" t="s">
        <v>1468</v>
      </c>
      <c r="F3" s="1" t="s">
        <v>1469</v>
      </c>
      <c r="G3" s="110">
        <v>1</v>
      </c>
    </row>
    <row r="4" spans="1:13" ht="12.75" customHeight="1" x14ac:dyDescent="0.25">
      <c r="B4" s="1"/>
      <c r="D4" s="108"/>
      <c r="E4" s="1" t="s">
        <v>1470</v>
      </c>
      <c r="F4" s="1" t="s">
        <v>1471</v>
      </c>
      <c r="G4" s="110">
        <v>1</v>
      </c>
    </row>
    <row r="5" spans="1:13" ht="12.75" customHeight="1" x14ac:dyDescent="0.25">
      <c r="B5" s="1"/>
      <c r="G5" s="110"/>
    </row>
    <row r="6" spans="1:13" ht="12.75" customHeight="1" x14ac:dyDescent="0.25">
      <c r="B6" s="1"/>
      <c r="C6" s="1" t="s">
        <v>1472</v>
      </c>
      <c r="D6" s="1" t="s">
        <v>1473</v>
      </c>
      <c r="E6" s="1" t="s">
        <v>1474</v>
      </c>
      <c r="F6" s="1" t="s">
        <v>1475</v>
      </c>
      <c r="G6" s="110">
        <v>1</v>
      </c>
    </row>
    <row r="7" spans="1:13" ht="12.75" customHeight="1" x14ac:dyDescent="0.25">
      <c r="B7" s="1"/>
      <c r="D7" s="108"/>
      <c r="E7" s="1" t="s">
        <v>1476</v>
      </c>
      <c r="F7" s="1" t="s">
        <v>1477</v>
      </c>
      <c r="G7" s="110">
        <v>1</v>
      </c>
    </row>
    <row r="8" spans="1:13" ht="12.75" customHeight="1" x14ac:dyDescent="0.25">
      <c r="E8" s="1" t="s">
        <v>1478</v>
      </c>
      <c r="F8" s="1" t="s">
        <v>1479</v>
      </c>
      <c r="G8" s="110">
        <v>1</v>
      </c>
    </row>
    <row r="9" spans="1:13" ht="12.75" customHeight="1" x14ac:dyDescent="0.25">
      <c r="A9" s="1"/>
      <c r="D9" s="1"/>
      <c r="E9" s="1" t="s">
        <v>1480</v>
      </c>
      <c r="F9" s="1" t="s">
        <v>1481</v>
      </c>
      <c r="G9" s="110">
        <v>1</v>
      </c>
    </row>
    <row r="10" spans="1:13" ht="12.75" customHeight="1" x14ac:dyDescent="0.25">
      <c r="D10" s="1"/>
      <c r="G10" s="110"/>
    </row>
    <row r="11" spans="1:13" ht="12.75" customHeight="1" x14ac:dyDescent="0.25">
      <c r="C11" s="1" t="s">
        <v>1482</v>
      </c>
      <c r="D11" s="1" t="s">
        <v>1483</v>
      </c>
      <c r="E11" s="1" t="s">
        <v>1484</v>
      </c>
      <c r="F11" s="1" t="s">
        <v>1485</v>
      </c>
      <c r="G11" s="110">
        <v>1</v>
      </c>
    </row>
    <row r="12" spans="1:13" ht="12.75" customHeight="1" x14ac:dyDescent="0.25">
      <c r="E12" s="1" t="s">
        <v>1486</v>
      </c>
      <c r="F12" s="1" t="s">
        <v>1487</v>
      </c>
      <c r="G12" s="110">
        <v>1</v>
      </c>
    </row>
    <row r="13" spans="1:13" ht="12.75" customHeight="1" x14ac:dyDescent="0.25">
      <c r="C13" s="1"/>
      <c r="D13" s="1"/>
      <c r="E13" s="4"/>
      <c r="F13" s="4"/>
      <c r="G13" s="110"/>
    </row>
    <row r="14" spans="1:13" ht="12.75" customHeight="1" x14ac:dyDescent="0.25">
      <c r="A14" s="1" t="s">
        <v>1488</v>
      </c>
      <c r="B14" s="1" t="s">
        <v>1489</v>
      </c>
      <c r="C14" s="1" t="s">
        <v>1490</v>
      </c>
      <c r="D14" s="1" t="s">
        <v>1491</v>
      </c>
      <c r="E14" s="1" t="s">
        <v>1492</v>
      </c>
      <c r="F14" s="1" t="s">
        <v>1493</v>
      </c>
      <c r="G14" s="110">
        <v>1</v>
      </c>
    </row>
    <row r="15" spans="1:13" ht="12.75" customHeight="1" x14ac:dyDescent="0.25">
      <c r="A15" s="1"/>
      <c r="B15" s="1"/>
      <c r="C15" s="1"/>
      <c r="D15" s="1"/>
      <c r="E15" s="1" t="s">
        <v>1494</v>
      </c>
      <c r="F15" s="1" t="s">
        <v>1495</v>
      </c>
      <c r="G15" s="110">
        <v>1</v>
      </c>
    </row>
    <row r="16" spans="1:13" ht="12.75" customHeight="1" x14ac:dyDescent="0.25">
      <c r="A16" s="1"/>
      <c r="B16" s="1"/>
      <c r="C16" s="1"/>
      <c r="D16" s="1"/>
      <c r="E16" s="1" t="s">
        <v>1496</v>
      </c>
      <c r="F16" s="1" t="s">
        <v>1497</v>
      </c>
      <c r="G16" s="110">
        <v>1</v>
      </c>
    </row>
    <row r="17" spans="1:7" ht="12.75" customHeight="1" x14ac:dyDescent="0.25">
      <c r="A17" s="1"/>
      <c r="B17" s="1"/>
      <c r="C17" s="1"/>
      <c r="D17" s="1"/>
      <c r="E17" s="1" t="s">
        <v>1498</v>
      </c>
      <c r="F17" s="1" t="s">
        <v>1499</v>
      </c>
      <c r="G17" s="110">
        <v>1</v>
      </c>
    </row>
    <row r="20" spans="1:7" x14ac:dyDescent="0.25">
      <c r="C20" s="1"/>
      <c r="D20" s="1"/>
    </row>
    <row r="27" spans="1:7" x14ac:dyDescent="0.25">
      <c r="C27" s="1"/>
      <c r="D27" s="1"/>
    </row>
    <row r="35" spans="3:4" x14ac:dyDescent="0.25">
      <c r="C35" s="1"/>
      <c r="D35" s="1"/>
    </row>
    <row r="48" spans="3:4" x14ac:dyDescent="0.25">
      <c r="D48" s="1"/>
    </row>
    <row r="58" spans="4:4" x14ac:dyDescent="0.25">
      <c r="D58" s="1"/>
    </row>
    <row r="64" spans="4:4" x14ac:dyDescent="0.25">
      <c r="D64" s="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tabSelected="1" view="pageLayout" zoomScaleNormal="70" workbookViewId="0">
      <selection activeCell="B2" sqref="B2:C2"/>
    </sheetView>
  </sheetViews>
  <sheetFormatPr defaultColWidth="11.42578125" defaultRowHeight="15" x14ac:dyDescent="0.25"/>
  <cols>
    <col min="1" max="1" width="4.140625" style="22" customWidth="1"/>
    <col min="2" max="2" width="11.42578125" style="22" customWidth="1"/>
    <col min="3" max="3" width="116.28515625" style="22" customWidth="1"/>
    <col min="4" max="16384" width="11.42578125" style="22"/>
  </cols>
  <sheetData>
    <row r="1" spans="2:5" ht="119.25" customHeight="1" x14ac:dyDescent="0.25">
      <c r="B1" s="340"/>
      <c r="C1" s="340"/>
    </row>
    <row r="2" spans="2:5" ht="66.75" customHeight="1" x14ac:dyDescent="0.25">
      <c r="B2" s="341" t="s">
        <v>0</v>
      </c>
      <c r="C2" s="341"/>
      <c r="D2" s="338"/>
      <c r="E2" s="338"/>
    </row>
    <row r="3" spans="2:5" ht="22.5" customHeight="1" x14ac:dyDescent="0.25">
      <c r="B3" s="342"/>
      <c r="C3" s="342"/>
    </row>
    <row r="4" spans="2:5" ht="15.75" customHeight="1" x14ac:dyDescent="0.25">
      <c r="B4" s="343" t="s">
        <v>1</v>
      </c>
      <c r="C4" s="343"/>
    </row>
    <row r="5" spans="2:5" ht="57" customHeight="1" x14ac:dyDescent="0.25">
      <c r="B5" s="344" t="s">
        <v>2</v>
      </c>
      <c r="C5" s="344"/>
      <c r="D5" s="23"/>
    </row>
    <row r="6" spans="2:5" ht="62.25" customHeight="1" x14ac:dyDescent="0.25">
      <c r="B6" s="344" t="s">
        <v>3</v>
      </c>
      <c r="C6" s="344"/>
      <c r="D6" s="23"/>
    </row>
    <row r="7" spans="2:5" ht="58.5" customHeight="1" x14ac:dyDescent="0.25">
      <c r="B7" s="344" t="s">
        <v>4</v>
      </c>
      <c r="C7" s="344"/>
      <c r="D7" s="23"/>
    </row>
    <row r="8" spans="2:5" ht="15.75" customHeight="1" x14ac:dyDescent="0.25">
      <c r="B8" s="343" t="s">
        <v>5</v>
      </c>
      <c r="C8" s="343"/>
    </row>
    <row r="9" spans="2:5" ht="33" customHeight="1" x14ac:dyDescent="0.25">
      <c r="B9" s="345" t="s">
        <v>6</v>
      </c>
      <c r="C9" s="345"/>
    </row>
    <row r="10" spans="2:5" ht="13.5" customHeight="1" x14ac:dyDescent="0.25">
      <c r="B10" s="346"/>
      <c r="C10" s="346"/>
    </row>
    <row r="11" spans="2:5" ht="20.25" customHeight="1" x14ac:dyDescent="0.25">
      <c r="B11" s="345" t="s">
        <v>7</v>
      </c>
      <c r="C11" s="345"/>
    </row>
    <row r="12" spans="2:5" ht="15.75" customHeight="1" x14ac:dyDescent="0.25"/>
    <row r="13" spans="2:5" s="29" customFormat="1" ht="34.5" customHeight="1" x14ac:dyDescent="0.25">
      <c r="B13" s="347" t="s">
        <v>8</v>
      </c>
      <c r="C13" s="344"/>
    </row>
    <row r="14" spans="2:5" s="29" customFormat="1" ht="12" customHeight="1" x14ac:dyDescent="0.25">
      <c r="B14" s="339"/>
      <c r="C14" s="339"/>
    </row>
    <row r="15" spans="2:5" ht="12.75" customHeight="1" x14ac:dyDescent="0.25">
      <c r="B15" s="339"/>
      <c r="C15" s="339"/>
    </row>
    <row r="16" spans="2:5" ht="12.75" customHeight="1" x14ac:dyDescent="0.25">
      <c r="B16" s="339"/>
      <c r="C16" s="339"/>
    </row>
    <row r="17" spans="2:3" ht="12.75" customHeight="1" x14ac:dyDescent="0.25">
      <c r="B17" s="339"/>
      <c r="C17" s="339"/>
    </row>
    <row r="18" spans="2:3" ht="12.75" customHeight="1" x14ac:dyDescent="0.25">
      <c r="B18" s="339"/>
      <c r="C18" s="339"/>
    </row>
  </sheetData>
  <sheetProtection formatCells="0" formatColumns="0" formatRows="0" insertColumns="0" insertRows="0" insertHyperlinks="0" deleteColumns="0" deleteRows="0" sort="0" autoFilter="0" pivotTables="0"/>
  <mergeCells count="18">
    <mergeCell ref="B18:C18"/>
    <mergeCell ref="B13:C13"/>
    <mergeCell ref="B14:C14"/>
    <mergeCell ref="B15:C15"/>
    <mergeCell ref="B16:C16"/>
    <mergeCell ref="D2:E2"/>
    <mergeCell ref="B17:C17"/>
    <mergeCell ref="B1:C1"/>
    <mergeCell ref="B2:C2"/>
    <mergeCell ref="B3:C3"/>
    <mergeCell ref="B4:C4"/>
    <mergeCell ref="B5:C5"/>
    <mergeCell ref="B11:C11"/>
    <mergeCell ref="B6:C6"/>
    <mergeCell ref="B7:C7"/>
    <mergeCell ref="B8:C8"/>
    <mergeCell ref="B9:C9"/>
    <mergeCell ref="B10:C10"/>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topLeftCell="A10" zoomScale="55" zoomScaleNormal="55" zoomScaleSheetLayoutView="90" workbookViewId="0">
      <selection activeCell="E17" sqref="E17"/>
    </sheetView>
  </sheetViews>
  <sheetFormatPr defaultColWidth="11.42578125" defaultRowHeight="12.75" x14ac:dyDescent="0.2"/>
  <cols>
    <col min="1" max="2" width="3.85546875" style="21" customWidth="1"/>
    <col min="3" max="3" width="8.140625" style="21" customWidth="1"/>
    <col min="4" max="4" width="19.140625" style="25" customWidth="1"/>
    <col min="5" max="5" width="91.140625" style="21" customWidth="1"/>
    <col min="6" max="6" width="17" style="21" customWidth="1"/>
    <col min="7" max="7" width="17.5703125" style="21" customWidth="1"/>
    <col min="8" max="9" width="18.28515625" style="21" customWidth="1"/>
    <col min="10" max="10" width="3.42578125" style="21" customWidth="1"/>
    <col min="11" max="16384" width="11.42578125" style="21"/>
  </cols>
  <sheetData>
    <row r="3" spans="1:26" ht="22.5" customHeight="1" x14ac:dyDescent="0.2">
      <c r="C3" s="353" t="s">
        <v>9</v>
      </c>
      <c r="D3" s="353"/>
      <c r="E3" s="353"/>
      <c r="F3" s="353"/>
      <c r="G3" s="353"/>
      <c r="H3" s="165"/>
      <c r="I3" s="165"/>
    </row>
    <row r="4" spans="1:26" ht="59.25" customHeight="1" x14ac:dyDescent="0.2">
      <c r="C4" s="345" t="s">
        <v>10</v>
      </c>
      <c r="D4" s="345"/>
      <c r="E4" s="345"/>
      <c r="F4" s="345"/>
      <c r="G4" s="345"/>
      <c r="H4" s="23"/>
      <c r="I4" s="23"/>
    </row>
    <row r="5" spans="1:26" ht="55.5" customHeight="1" x14ac:dyDescent="0.2">
      <c r="C5" s="345" t="s">
        <v>11</v>
      </c>
      <c r="D5" s="345"/>
      <c r="E5" s="345"/>
      <c r="F5" s="345"/>
      <c r="G5" s="345"/>
      <c r="H5" s="23"/>
      <c r="I5" s="23"/>
    </row>
    <row r="6" spans="1:26" ht="20.25" customHeight="1" x14ac:dyDescent="0.2">
      <c r="C6" s="359"/>
      <c r="D6" s="346"/>
      <c r="E6" s="346"/>
      <c r="F6" s="187"/>
      <c r="G6" s="187"/>
      <c r="H6" s="23"/>
      <c r="I6" s="23"/>
    </row>
    <row r="7" spans="1:26" ht="252.75" customHeight="1" x14ac:dyDescent="0.2">
      <c r="C7" s="354"/>
      <c r="D7" s="354"/>
      <c r="E7" s="354"/>
      <c r="F7" s="354"/>
      <c r="G7" s="166"/>
    </row>
    <row r="8" spans="1:26" ht="15" customHeight="1" x14ac:dyDescent="0.2">
      <c r="C8" s="354"/>
      <c r="D8" s="354"/>
      <c r="E8" s="354"/>
      <c r="F8" s="354"/>
      <c r="G8" s="166"/>
    </row>
    <row r="9" spans="1:26" ht="117" customHeight="1" x14ac:dyDescent="0.2">
      <c r="C9" s="355"/>
      <c r="D9" s="355"/>
      <c r="E9" s="355"/>
      <c r="F9" s="355"/>
      <c r="G9" s="166"/>
    </row>
    <row r="10" spans="1:26" ht="9.9499999999999993" customHeight="1" x14ac:dyDescent="0.2">
      <c r="A10" s="333"/>
      <c r="C10" s="331"/>
      <c r="D10" s="331"/>
      <c r="E10" s="331"/>
      <c r="F10" s="331"/>
      <c r="G10" s="166"/>
    </row>
    <row r="11" spans="1:26" s="19" customFormat="1" ht="41.25" customHeight="1" x14ac:dyDescent="0.25">
      <c r="C11" s="356" t="s">
        <v>12</v>
      </c>
      <c r="D11" s="356"/>
      <c r="E11" s="325" t="s">
        <v>13</v>
      </c>
      <c r="F11" s="357" t="s">
        <v>14</v>
      </c>
      <c r="G11" s="358"/>
    </row>
    <row r="12" spans="1:26" s="19" customFormat="1" ht="97.5" customHeight="1" x14ac:dyDescent="0.25">
      <c r="C12" s="348" t="s">
        <v>15</v>
      </c>
      <c r="D12" s="307" t="s">
        <v>16</v>
      </c>
      <c r="E12" s="306" t="s">
        <v>17</v>
      </c>
      <c r="F12" s="316">
        <v>13</v>
      </c>
      <c r="G12" s="312">
        <v>38</v>
      </c>
    </row>
    <row r="13" spans="1:26" s="19" customFormat="1" ht="137.25" customHeight="1" x14ac:dyDescent="0.25">
      <c r="C13" s="348"/>
      <c r="D13" s="301" t="s">
        <v>18</v>
      </c>
      <c r="E13" s="324" t="s">
        <v>19</v>
      </c>
      <c r="F13" s="314">
        <v>8</v>
      </c>
      <c r="G13" s="313">
        <v>13</v>
      </c>
    </row>
    <row r="14" spans="1:26" s="19" customFormat="1" ht="136.5" customHeight="1" x14ac:dyDescent="0.25">
      <c r="C14" s="348"/>
      <c r="D14" s="323" t="s">
        <v>20</v>
      </c>
      <c r="E14" s="332" t="s">
        <v>21</v>
      </c>
      <c r="F14" s="315">
        <v>6</v>
      </c>
      <c r="G14" s="322">
        <v>19</v>
      </c>
      <c r="I14" s="24"/>
      <c r="J14" s="24"/>
      <c r="K14" s="24"/>
      <c r="L14" s="24"/>
      <c r="M14" s="24"/>
      <c r="N14" s="24"/>
      <c r="O14" s="24"/>
      <c r="P14" s="24"/>
      <c r="Q14" s="24"/>
      <c r="R14" s="24"/>
      <c r="S14" s="24"/>
      <c r="T14" s="24"/>
      <c r="U14" s="24"/>
      <c r="V14" s="24"/>
      <c r="W14" s="24"/>
      <c r="X14" s="24"/>
      <c r="Y14" s="24"/>
      <c r="Z14" s="24"/>
    </row>
    <row r="15" spans="1:26" s="19" customFormat="1" ht="105" customHeight="1" x14ac:dyDescent="0.25">
      <c r="C15" s="349" t="s">
        <v>22</v>
      </c>
      <c r="D15" s="319" t="s">
        <v>23</v>
      </c>
      <c r="E15" s="320" t="s">
        <v>24</v>
      </c>
      <c r="F15" s="321">
        <v>3</v>
      </c>
      <c r="G15" s="317">
        <v>17</v>
      </c>
      <c r="I15" s="24"/>
      <c r="J15" s="24"/>
      <c r="K15" s="24"/>
      <c r="L15" s="24"/>
      <c r="M15" s="24"/>
      <c r="N15" s="24"/>
      <c r="O15" s="24"/>
      <c r="P15" s="24"/>
      <c r="Q15" s="24"/>
      <c r="R15" s="24"/>
      <c r="S15" s="24"/>
      <c r="T15" s="24"/>
      <c r="U15" s="24"/>
      <c r="V15" s="24"/>
      <c r="W15" s="24"/>
      <c r="X15" s="24"/>
      <c r="Y15" s="24"/>
      <c r="Z15" s="24"/>
    </row>
    <row r="16" spans="1:26" s="19" customFormat="1" ht="226.5" customHeight="1" x14ac:dyDescent="0.25">
      <c r="C16" s="350"/>
      <c r="D16" s="302" t="s">
        <v>25</v>
      </c>
      <c r="E16" s="303" t="s">
        <v>26</v>
      </c>
      <c r="F16" s="321">
        <v>12</v>
      </c>
      <c r="G16" s="317">
        <v>51</v>
      </c>
      <c r="I16" s="24"/>
      <c r="J16" s="24"/>
      <c r="K16" s="24"/>
      <c r="L16" s="24"/>
      <c r="M16" s="24"/>
      <c r="N16" s="24"/>
      <c r="O16" s="24"/>
      <c r="P16" s="24"/>
      <c r="Q16" s="24"/>
      <c r="R16" s="24"/>
      <c r="S16" s="24"/>
      <c r="T16" s="24"/>
      <c r="U16" s="24"/>
      <c r="V16" s="24"/>
      <c r="W16" s="24"/>
      <c r="X16" s="24"/>
      <c r="Y16" s="24"/>
      <c r="Z16" s="24"/>
    </row>
    <row r="17" spans="3:26" s="19" customFormat="1" ht="68.25" customHeight="1" x14ac:dyDescent="0.25">
      <c r="C17" s="351" t="s">
        <v>27</v>
      </c>
      <c r="D17" s="309" t="s">
        <v>28</v>
      </c>
      <c r="E17" s="308" t="s">
        <v>29</v>
      </c>
      <c r="F17" s="318">
        <v>3</v>
      </c>
      <c r="G17" s="310">
        <v>8</v>
      </c>
      <c r="I17" s="24"/>
      <c r="J17" s="24"/>
      <c r="K17" s="24"/>
      <c r="L17" s="24"/>
      <c r="M17" s="24"/>
      <c r="N17" s="24"/>
      <c r="O17" s="24"/>
      <c r="P17" s="24"/>
      <c r="Q17" s="24"/>
      <c r="R17" s="24"/>
      <c r="S17" s="24"/>
      <c r="T17" s="24"/>
      <c r="U17" s="24"/>
      <c r="V17" s="24"/>
      <c r="W17" s="24"/>
      <c r="X17" s="24"/>
      <c r="Y17" s="24"/>
      <c r="Z17" s="24"/>
    </row>
    <row r="18" spans="3:26" s="19" customFormat="1" ht="76.5" customHeight="1" x14ac:dyDescent="0.25">
      <c r="C18" s="352"/>
      <c r="D18" s="309" t="s">
        <v>30</v>
      </c>
      <c r="E18" s="308" t="s">
        <v>31</v>
      </c>
      <c r="F18" s="304">
        <v>3</v>
      </c>
      <c r="G18" s="310">
        <v>5</v>
      </c>
    </row>
    <row r="19" spans="3:26" s="19" customFormat="1" ht="54.75" customHeight="1" x14ac:dyDescent="0.25">
      <c r="C19" s="111"/>
      <c r="D19" s="112"/>
      <c r="E19" s="113"/>
      <c r="F19" s="305">
        <f>SUM(F12:F18)</f>
        <v>48</v>
      </c>
      <c r="G19" s="311">
        <f>SUM(G12:G18)</f>
        <v>151</v>
      </c>
    </row>
    <row r="20" spans="3:26" ht="14.25" customHeight="1" x14ac:dyDescent="0.2">
      <c r="C20" s="114"/>
      <c r="D20" s="114"/>
    </row>
    <row r="21" spans="3:26" ht="14.25" customHeight="1" x14ac:dyDescent="0.2">
      <c r="C21" s="164"/>
      <c r="D21" s="164"/>
      <c r="E21" s="164"/>
      <c r="F21" s="164"/>
      <c r="G21" s="164"/>
    </row>
    <row r="22" spans="3:26" ht="14.25" customHeight="1" x14ac:dyDescent="0.2">
      <c r="H22" s="164"/>
      <c r="I22" s="164"/>
    </row>
    <row r="23" spans="3:26" ht="14.25" customHeight="1" x14ac:dyDescent="0.2"/>
    <row r="24" spans="3:26" ht="14.25" customHeight="1" x14ac:dyDescent="0.2"/>
    <row r="38" spans="4:4" x14ac:dyDescent="0.2">
      <c r="D38" s="21"/>
    </row>
    <row r="39" spans="4:4" x14ac:dyDescent="0.2">
      <c r="D39" s="21"/>
    </row>
    <row r="40" spans="4:4" x14ac:dyDescent="0.2">
      <c r="D40" s="21"/>
    </row>
    <row r="41" spans="4:4" x14ac:dyDescent="0.2">
      <c r="D41" s="21"/>
    </row>
    <row r="42" spans="4:4" x14ac:dyDescent="0.2">
      <c r="D42" s="21"/>
    </row>
    <row r="43" spans="4:4" x14ac:dyDescent="0.2">
      <c r="D43" s="21"/>
    </row>
    <row r="44" spans="4:4" x14ac:dyDescent="0.2">
      <c r="D44" s="21"/>
    </row>
    <row r="45" spans="4:4" x14ac:dyDescent="0.2">
      <c r="D45" s="21"/>
    </row>
    <row r="46" spans="4:4" x14ac:dyDescent="0.2">
      <c r="D46" s="21"/>
    </row>
    <row r="47" spans="4:4" x14ac:dyDescent="0.2">
      <c r="D47" s="21"/>
    </row>
    <row r="48" spans="4:4" x14ac:dyDescent="0.2">
      <c r="D48" s="21"/>
    </row>
    <row r="49" spans="4:4" x14ac:dyDescent="0.2">
      <c r="D49" s="21"/>
    </row>
    <row r="50" spans="4:4" x14ac:dyDescent="0.2">
      <c r="D50" s="21"/>
    </row>
    <row r="51" spans="4:4" x14ac:dyDescent="0.2">
      <c r="D51" s="21"/>
    </row>
    <row r="52" spans="4:4" x14ac:dyDescent="0.2">
      <c r="D52" s="21"/>
    </row>
    <row r="53" spans="4:4" x14ac:dyDescent="0.2">
      <c r="D53" s="21"/>
    </row>
    <row r="54" spans="4:4" x14ac:dyDescent="0.2">
      <c r="D54" s="21"/>
    </row>
    <row r="55" spans="4:4" x14ac:dyDescent="0.2">
      <c r="D55" s="21"/>
    </row>
    <row r="56" spans="4:4" x14ac:dyDescent="0.2">
      <c r="D56" s="21"/>
    </row>
    <row r="57" spans="4:4" x14ac:dyDescent="0.2">
      <c r="D57" s="21"/>
    </row>
    <row r="58" spans="4:4" x14ac:dyDescent="0.2">
      <c r="D58" s="21"/>
    </row>
    <row r="59" spans="4:4" x14ac:dyDescent="0.2">
      <c r="D59" s="21"/>
    </row>
    <row r="60" spans="4:4" x14ac:dyDescent="0.2">
      <c r="D60" s="21"/>
    </row>
    <row r="61" spans="4:4" x14ac:dyDescent="0.2">
      <c r="D61" s="21"/>
    </row>
    <row r="62" spans="4:4" x14ac:dyDescent="0.2">
      <c r="D62" s="21"/>
    </row>
    <row r="63" spans="4:4" x14ac:dyDescent="0.2">
      <c r="D63" s="21"/>
    </row>
    <row r="64" spans="4:4" x14ac:dyDescent="0.2">
      <c r="D64" s="21"/>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Normal="100" zoomScaleSheetLayoutView="90" workbookViewId="0">
      <pane ySplit="8" topLeftCell="A45" activePane="bottomLeft" state="frozen"/>
      <selection pane="bottomLeft" activeCell="J7" sqref="J7:R7"/>
    </sheetView>
  </sheetViews>
  <sheetFormatPr defaultRowHeight="15" outlineLevelCol="1" x14ac:dyDescent="0.25"/>
  <cols>
    <col min="1" max="1" width="2" style="150" customWidth="1"/>
    <col min="2" max="2" width="6.7109375" style="150" customWidth="1"/>
    <col min="3" max="3" width="65.85546875" style="150" customWidth="1"/>
    <col min="4" max="4" width="2.85546875" style="126" customWidth="1" outlineLevel="1"/>
    <col min="5" max="5" width="7.28515625" style="150" customWidth="1" outlineLevel="1"/>
    <col min="6" max="6" width="3.140625" style="150" customWidth="1" outlineLevel="1" collapsed="1"/>
    <col min="7" max="7" width="5.7109375" style="150" customWidth="1" outlineLevel="1"/>
    <col min="8" max="8" width="2.5703125" style="150" customWidth="1"/>
    <col min="9"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6.140625" style="150" customWidth="1"/>
    <col min="20" max="20" width="13.28515625" style="150" customWidth="1"/>
    <col min="21" max="21" width="8.28515625" style="150" hidden="1" customWidth="1"/>
    <col min="22" max="22" width="9.140625" style="150" hidden="1" customWidth="1"/>
    <col min="23" max="23" width="10.42578125" style="150" hidden="1" customWidth="1"/>
    <col min="24" max="24" width="9.5703125" style="150" hidden="1" customWidth="1"/>
    <col min="25" max="25" width="6.28515625" style="150" customWidth="1"/>
    <col min="26" max="26" width="13.7109375" style="150" customWidth="1"/>
    <col min="27" max="27" width="19.28515625" style="150" customWidth="1"/>
    <col min="28" max="28" width="15.140625" style="150" customWidth="1"/>
    <col min="29" max="29" width="9.140625" style="150"/>
    <col min="30" max="30" width="51.7109375" style="150" customWidth="1"/>
    <col min="31" max="31" width="9.140625" style="150"/>
    <col min="32" max="32" width="13.28515625" style="150" customWidth="1"/>
    <col min="33" max="16384" width="9.140625" style="150"/>
  </cols>
  <sheetData>
    <row r="1" spans="2:39" ht="28.5" customHeight="1" x14ac:dyDescent="0.25">
      <c r="B1" s="360" t="s">
        <v>32</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row>
    <row r="2" spans="2:39" x14ac:dyDescent="0.25">
      <c r="B2" s="175"/>
      <c r="C2" s="175" t="s">
        <v>1547</v>
      </c>
      <c r="D2" s="175"/>
      <c r="E2" s="175"/>
      <c r="F2" s="175"/>
      <c r="G2" s="175"/>
      <c r="H2" s="175"/>
      <c r="I2" s="175"/>
      <c r="J2" s="175"/>
      <c r="K2" s="175"/>
      <c r="L2" s="175"/>
      <c r="M2" s="175"/>
      <c r="N2" s="175"/>
      <c r="O2" s="175"/>
      <c r="P2" s="175"/>
      <c r="Q2" s="175"/>
      <c r="R2" s="175"/>
      <c r="S2" s="175"/>
      <c r="T2" s="175"/>
      <c r="U2" s="175"/>
      <c r="V2" s="175"/>
      <c r="W2" s="175"/>
      <c r="X2" s="175"/>
      <c r="Y2" s="175"/>
    </row>
    <row r="3" spans="2:39" x14ac:dyDescent="0.25">
      <c r="B3" s="175"/>
      <c r="C3" s="175" t="s">
        <v>1548</v>
      </c>
      <c r="D3" s="175"/>
      <c r="E3" s="175"/>
      <c r="F3" s="175"/>
      <c r="G3" s="175"/>
      <c r="H3" s="175"/>
      <c r="I3" s="175"/>
      <c r="J3" s="175"/>
      <c r="K3" s="175"/>
      <c r="L3" s="175"/>
      <c r="M3" s="175"/>
      <c r="N3" s="175"/>
      <c r="O3" s="175"/>
      <c r="P3" s="175"/>
      <c r="Q3" s="175"/>
      <c r="R3" s="175"/>
      <c r="S3" s="175"/>
      <c r="T3"/>
      <c r="U3"/>
      <c r="V3"/>
      <c r="W3"/>
      <c r="X3"/>
      <c r="Y3"/>
    </row>
    <row r="4" spans="2:39" x14ac:dyDescent="0.25">
      <c r="B4" s="148"/>
      <c r="C4" s="149"/>
      <c r="D4" s="149"/>
      <c r="E4" s="149"/>
      <c r="F4" s="149"/>
      <c r="G4" s="149"/>
      <c r="H4" s="149"/>
      <c r="I4" s="149"/>
      <c r="J4" s="149"/>
      <c r="K4" s="149"/>
      <c r="L4" s="149"/>
      <c r="M4" s="149"/>
      <c r="N4" s="149"/>
      <c r="O4" s="149"/>
      <c r="P4" s="149"/>
      <c r="Q4" s="149"/>
      <c r="R4" s="149"/>
      <c r="S4" s="149"/>
      <c r="T4"/>
      <c r="U4"/>
      <c r="V4"/>
      <c r="W4"/>
      <c r="X4"/>
      <c r="Y4"/>
    </row>
    <row r="5" spans="2:39" s="153" customFormat="1" ht="14.25" customHeight="1" x14ac:dyDescent="0.25">
      <c r="B5" s="176"/>
      <c r="C5" s="335"/>
      <c r="D5" s="176"/>
      <c r="E5" s="176"/>
      <c r="F5" s="176"/>
      <c r="G5" s="176"/>
      <c r="H5" s="176"/>
      <c r="I5" s="176"/>
      <c r="J5" s="176"/>
      <c r="K5" s="176"/>
      <c r="L5" s="362"/>
      <c r="M5" s="362"/>
      <c r="N5" s="362"/>
      <c r="O5" s="362"/>
      <c r="P5" s="362"/>
      <c r="Q5" s="362"/>
      <c r="R5" s="362"/>
      <c r="S5" s="362"/>
      <c r="T5" s="362"/>
      <c r="U5" s="362"/>
      <c r="V5" s="362"/>
      <c r="W5" s="362"/>
      <c r="X5" s="362"/>
      <c r="Y5" s="362"/>
      <c r="Z5" s="362"/>
      <c r="AA5" s="362"/>
      <c r="AB5" s="362"/>
      <c r="AC5" s="362"/>
      <c r="AD5" s="362"/>
    </row>
    <row r="6" spans="2:39" s="153" customFormat="1" x14ac:dyDescent="0.25">
      <c r="B6" s="154"/>
      <c r="C6" s="154"/>
      <c r="D6" s="172"/>
      <c r="E6" s="172"/>
      <c r="F6" s="172"/>
      <c r="H6" s="336"/>
      <c r="I6" s="154"/>
      <c r="J6" s="171"/>
      <c r="K6" s="154"/>
      <c r="L6" s="154"/>
      <c r="M6" s="154"/>
      <c r="N6" s="154"/>
      <c r="O6" s="154"/>
      <c r="P6" s="154"/>
      <c r="Q6" s="154"/>
      <c r="R6" s="154"/>
      <c r="S6" s="154"/>
      <c r="T6" s="154"/>
      <c r="U6" s="154"/>
      <c r="V6" s="154"/>
      <c r="W6" s="154"/>
      <c r="X6" s="154"/>
      <c r="Y6" s="154"/>
    </row>
    <row r="7" spans="2:39" s="153" customFormat="1" ht="37.5" customHeight="1" x14ac:dyDescent="0.25">
      <c r="B7" s="168"/>
      <c r="C7" s="367" t="s">
        <v>33</v>
      </c>
      <c r="D7" s="326"/>
      <c r="E7" s="366" t="s">
        <v>34</v>
      </c>
      <c r="F7" s="328"/>
      <c r="G7" s="366" t="s">
        <v>35</v>
      </c>
      <c r="I7" s="156"/>
      <c r="J7" s="369" t="s">
        <v>1695</v>
      </c>
      <c r="K7" s="369"/>
      <c r="L7" s="369"/>
      <c r="M7" s="369"/>
      <c r="N7" s="369"/>
      <c r="O7" s="369"/>
      <c r="P7" s="369"/>
      <c r="Q7" s="369"/>
      <c r="R7" s="369"/>
      <c r="S7" s="156"/>
      <c r="T7" s="368" t="s">
        <v>36</v>
      </c>
      <c r="U7" s="368"/>
      <c r="V7" s="368"/>
      <c r="W7" s="157"/>
      <c r="X7" s="157"/>
      <c r="Y7" s="157"/>
      <c r="Z7" s="157"/>
      <c r="AG7" s="367" t="s">
        <v>37</v>
      </c>
      <c r="AH7" s="367"/>
      <c r="AI7" s="367"/>
      <c r="AJ7" s="367"/>
      <c r="AK7" s="367"/>
      <c r="AL7" s="367"/>
      <c r="AM7" s="367"/>
    </row>
    <row r="8" spans="2:39" s="153" customFormat="1" ht="80.25" customHeight="1" x14ac:dyDescent="0.25">
      <c r="B8" s="168"/>
      <c r="C8" s="367"/>
      <c r="D8" s="326"/>
      <c r="E8" s="366"/>
      <c r="F8" s="329"/>
      <c r="G8" s="366"/>
      <c r="J8" s="159" t="s">
        <v>150</v>
      </c>
      <c r="K8" s="159" t="s">
        <v>151</v>
      </c>
      <c r="L8" s="181">
        <v>0</v>
      </c>
      <c r="M8" s="181">
        <v>0.2</v>
      </c>
      <c r="N8" s="181">
        <v>0.4</v>
      </c>
      <c r="O8" s="181">
        <v>0.6</v>
      </c>
      <c r="P8" s="181">
        <v>0.8</v>
      </c>
      <c r="Q8" s="181">
        <v>1</v>
      </c>
      <c r="R8" s="182" t="s">
        <v>38</v>
      </c>
      <c r="T8" s="161"/>
      <c r="U8" s="161" t="s">
        <v>152</v>
      </c>
      <c r="V8" s="160" t="s">
        <v>153</v>
      </c>
      <c r="W8" s="158"/>
      <c r="Y8" s="158"/>
      <c r="AG8" s="367"/>
      <c r="AH8" s="367"/>
      <c r="AI8" s="367"/>
      <c r="AJ8" s="367"/>
      <c r="AK8" s="367"/>
      <c r="AL8" s="367"/>
      <c r="AM8" s="367"/>
    </row>
    <row r="9" spans="2:39" ht="42" customHeight="1" x14ac:dyDescent="0.25">
      <c r="H9" s="126"/>
      <c r="K9" s="32"/>
      <c r="L9" s="32"/>
      <c r="M9" s="32"/>
      <c r="N9" s="32"/>
      <c r="O9" s="32"/>
      <c r="P9" s="33"/>
      <c r="Q9" s="116"/>
      <c r="R9" s="117"/>
      <c r="T9" s="34"/>
      <c r="U9" s="34"/>
      <c r="V9" s="33"/>
      <c r="W9" s="150" t="s">
        <v>154</v>
      </c>
      <c r="X9" s="150" t="s">
        <v>155</v>
      </c>
      <c r="Z9" s="118" t="s">
        <v>39</v>
      </c>
    </row>
    <row r="10" spans="2:39" ht="49.5" customHeight="1" x14ac:dyDescent="0.25">
      <c r="B10" s="290">
        <v>1</v>
      </c>
      <c r="C10" s="140" t="s">
        <v>40</v>
      </c>
      <c r="D10" s="177"/>
      <c r="E10" s="266" t="s">
        <v>41</v>
      </c>
      <c r="F10" s="270"/>
      <c r="G10" s="270"/>
      <c r="H10" s="126"/>
      <c r="I10" s="152">
        <f>SUM(K10:K47)</f>
        <v>0</v>
      </c>
      <c r="J10" s="124">
        <f>SUM(L10:Q10)</f>
        <v>0</v>
      </c>
      <c r="K10" s="124">
        <f t="shared" ref="K10" si="0">SUM(L10:Q10)</f>
        <v>0</v>
      </c>
      <c r="L10" s="122"/>
      <c r="M10" s="122"/>
      <c r="N10" s="122"/>
      <c r="O10" s="122"/>
      <c r="P10" s="123"/>
      <c r="Q10" s="186"/>
      <c r="R10" s="123"/>
      <c r="T10" s="125" t="str">
        <f t="shared" ref="T10" si="1">IF(SUM(L10:Q10)=1,((L10*0)+(M10*20)+(N10*40)+(O10*60)+(P10*80)+(Q10*100)),"")</f>
        <v/>
      </c>
      <c r="U10" s="147" t="e">
        <f>1/$J$48</f>
        <v>#DIV/0!</v>
      </c>
      <c r="V10" s="127" t="e">
        <f t="shared" ref="V10" si="2">1/$K$48</f>
        <v>#DIV/0!</v>
      </c>
      <c r="W10" s="139" t="e">
        <f>IF(R10=1,0,T10*U10)</f>
        <v>#VALUE!</v>
      </c>
      <c r="X10" s="35" t="e">
        <f t="shared" ref="X10" si="3">IF(R10=1,0,T10*V10)</f>
        <v>#VALUE!</v>
      </c>
      <c r="Z10" s="365"/>
      <c r="AA10" s="365"/>
    </row>
    <row r="11" spans="2:39" ht="50.25" customHeight="1" x14ac:dyDescent="0.25">
      <c r="B11" s="290">
        <v>2</v>
      </c>
      <c r="C11" s="140" t="s">
        <v>42</v>
      </c>
      <c r="D11" s="177"/>
      <c r="E11" s="266" t="s">
        <v>43</v>
      </c>
      <c r="F11" s="270"/>
      <c r="G11" s="270"/>
      <c r="H11" s="126"/>
      <c r="I11" s="152"/>
      <c r="J11" s="124">
        <f>SUM(L11:Q11)</f>
        <v>0</v>
      </c>
      <c r="K11" s="124">
        <f t="shared" ref="K11" si="4">SUM(L11:Q11)</f>
        <v>0</v>
      </c>
      <c r="L11" s="122"/>
      <c r="M11" s="122"/>
      <c r="N11" s="122"/>
      <c r="O11" s="122"/>
      <c r="P11" s="123"/>
      <c r="Q11" s="122"/>
      <c r="R11" s="123"/>
      <c r="T11" s="125" t="str">
        <f t="shared" ref="T11" si="5">IF(SUM(L11:Q11)=1,((L11*0)+(M11*20)+(N11*40)+(O11*60)+(P11*80)+(Q11*100)),"")</f>
        <v/>
      </c>
      <c r="U11" s="147" t="e">
        <f>1/$J$48</f>
        <v>#DIV/0!</v>
      </c>
      <c r="V11" s="127" t="e">
        <f t="shared" ref="V11" si="6">1/$K$48</f>
        <v>#DIV/0!</v>
      </c>
      <c r="W11" s="139" t="e">
        <f>IF(R11=1,0,T11*U11)</f>
        <v>#VALUE!</v>
      </c>
      <c r="X11" s="35" t="e">
        <f t="shared" ref="X11" si="7">IF(R11=1,0,T11*V11)</f>
        <v>#VALUE!</v>
      </c>
      <c r="Z11" s="365"/>
      <c r="AA11" s="365"/>
    </row>
    <row r="12" spans="2:39" ht="51.75" customHeight="1" x14ac:dyDescent="0.25">
      <c r="B12" s="290">
        <v>3</v>
      </c>
      <c r="C12" s="140" t="s">
        <v>44</v>
      </c>
      <c r="D12" s="177"/>
      <c r="E12" s="266" t="s">
        <v>45</v>
      </c>
      <c r="F12" s="270"/>
      <c r="G12" s="267" t="s">
        <v>46</v>
      </c>
      <c r="H12" s="119"/>
      <c r="I12" s="152"/>
      <c r="J12" s="124">
        <f>SUM(L12:Q12)</f>
        <v>0</v>
      </c>
      <c r="K12" s="124">
        <f t="shared" ref="K12:K47" si="8">SUM(L12:Q12)</f>
        <v>0</v>
      </c>
      <c r="L12" s="122"/>
      <c r="M12" s="122"/>
      <c r="N12" s="122"/>
      <c r="O12" s="122"/>
      <c r="P12" s="123"/>
      <c r="Q12" s="122"/>
      <c r="R12" s="123"/>
      <c r="T12" s="125" t="str">
        <f t="shared" ref="T12:T47" si="9">IF(SUM(L12:Q12)=1,((L12*0)+(M12*20)+(N12*40)+(O12*60)+(P12*80)+(Q12*100)),"")</f>
        <v/>
      </c>
      <c r="U12" s="147" t="e">
        <f>1/$J$48</f>
        <v>#DIV/0!</v>
      </c>
      <c r="V12" s="127" t="e">
        <f t="shared" ref="V12:V47" si="10">1/$K$48</f>
        <v>#DIV/0!</v>
      </c>
      <c r="W12" s="139" t="e">
        <f>IF(R12=1,0,T12*U12)</f>
        <v>#VALUE!</v>
      </c>
      <c r="X12" s="35" t="e">
        <f t="shared" ref="X12:X47" si="11">IF(R12=1,0,T12*V12)</f>
        <v>#VALUE!</v>
      </c>
      <c r="Z12" s="365"/>
      <c r="AA12" s="365"/>
      <c r="AG12" s="361" t="s">
        <v>1549</v>
      </c>
      <c r="AH12" s="361"/>
      <c r="AI12" s="361"/>
      <c r="AJ12" s="361"/>
      <c r="AK12" s="361"/>
      <c r="AL12" s="361"/>
    </row>
    <row r="13" spans="2:39" ht="52.5" customHeight="1" x14ac:dyDescent="0.25">
      <c r="B13" s="290" t="s">
        <v>47</v>
      </c>
      <c r="C13" s="142" t="s">
        <v>48</v>
      </c>
      <c r="D13" s="178"/>
      <c r="E13" s="266" t="s">
        <v>49</v>
      </c>
      <c r="F13" s="268"/>
      <c r="G13" s="267" t="s">
        <v>50</v>
      </c>
      <c r="H13" s="126"/>
      <c r="I13" s="152"/>
      <c r="J13" s="152"/>
      <c r="K13" s="124">
        <f t="shared" si="8"/>
        <v>0</v>
      </c>
      <c r="L13" s="122"/>
      <c r="M13" s="122"/>
      <c r="N13" s="122"/>
      <c r="O13" s="122"/>
      <c r="P13" s="123"/>
      <c r="Q13" s="122"/>
      <c r="R13" s="123"/>
      <c r="T13" s="125" t="str">
        <f t="shared" si="9"/>
        <v/>
      </c>
      <c r="U13" s="147"/>
      <c r="V13" s="127" t="e">
        <f t="shared" si="10"/>
        <v>#DIV/0!</v>
      </c>
      <c r="W13" s="139"/>
      <c r="X13" s="35" t="e">
        <f t="shared" si="11"/>
        <v>#VALUE!</v>
      </c>
      <c r="Z13" s="365"/>
      <c r="AA13" s="365"/>
    </row>
    <row r="14" spans="2:39" ht="54" customHeight="1" x14ac:dyDescent="0.25">
      <c r="B14" s="290" t="s">
        <v>51</v>
      </c>
      <c r="C14" s="143" t="s">
        <v>52</v>
      </c>
      <c r="D14" s="178"/>
      <c r="E14" s="266" t="s">
        <v>53</v>
      </c>
      <c r="F14" s="268"/>
      <c r="G14" s="267"/>
      <c r="H14" s="115"/>
      <c r="I14" s="152"/>
      <c r="J14" s="152"/>
      <c r="K14" s="124">
        <f t="shared" si="8"/>
        <v>0</v>
      </c>
      <c r="L14" s="122"/>
      <c r="M14" s="122"/>
      <c r="N14" s="122"/>
      <c r="O14" s="122"/>
      <c r="P14" s="123"/>
      <c r="Q14" s="122"/>
      <c r="R14" s="123"/>
      <c r="T14" s="125" t="str">
        <f t="shared" si="9"/>
        <v/>
      </c>
      <c r="U14" s="147"/>
      <c r="V14" s="127" t="e">
        <f t="shared" si="10"/>
        <v>#DIV/0!</v>
      </c>
      <c r="W14" s="139"/>
      <c r="X14" s="35" t="e">
        <f t="shared" si="11"/>
        <v>#VALUE!</v>
      </c>
      <c r="Z14" s="365"/>
      <c r="AA14" s="365"/>
      <c r="AG14" s="361" t="s">
        <v>1550</v>
      </c>
      <c r="AH14" s="361"/>
      <c r="AI14" s="361"/>
      <c r="AJ14" s="361"/>
      <c r="AK14" s="361"/>
      <c r="AL14" s="361"/>
    </row>
    <row r="15" spans="2:39" ht="62.25" customHeight="1" x14ac:dyDescent="0.25">
      <c r="B15" s="290" t="s">
        <v>54</v>
      </c>
      <c r="C15" s="144" t="s">
        <v>55</v>
      </c>
      <c r="D15" s="178"/>
      <c r="E15" s="266" t="s">
        <v>56</v>
      </c>
      <c r="F15" s="268"/>
      <c r="G15" s="268"/>
      <c r="H15" s="115"/>
      <c r="I15" s="152"/>
      <c r="J15" s="152"/>
      <c r="K15" s="124">
        <f t="shared" si="8"/>
        <v>0</v>
      </c>
      <c r="L15" s="122"/>
      <c r="M15" s="122"/>
      <c r="N15" s="122"/>
      <c r="O15" s="122"/>
      <c r="P15" s="123"/>
      <c r="Q15" s="122"/>
      <c r="R15" s="123"/>
      <c r="T15" s="125" t="str">
        <f t="shared" si="9"/>
        <v/>
      </c>
      <c r="U15" s="147"/>
      <c r="V15" s="127" t="e">
        <f t="shared" si="10"/>
        <v>#DIV/0!</v>
      </c>
      <c r="W15" s="139"/>
      <c r="X15" s="35" t="e">
        <f t="shared" si="11"/>
        <v>#VALUE!</v>
      </c>
      <c r="Z15" s="365"/>
      <c r="AA15" s="365"/>
      <c r="AG15" s="364" t="s">
        <v>1551</v>
      </c>
      <c r="AH15" s="364"/>
      <c r="AI15" s="364"/>
      <c r="AJ15" s="364"/>
      <c r="AK15" s="364"/>
      <c r="AL15" s="364"/>
      <c r="AM15" s="364"/>
    </row>
    <row r="16" spans="2:39" ht="61.5" customHeight="1" x14ac:dyDescent="0.25">
      <c r="B16" s="290">
        <v>4</v>
      </c>
      <c r="C16" s="141" t="s">
        <v>57</v>
      </c>
      <c r="D16" s="178"/>
      <c r="E16" s="266" t="s">
        <v>58</v>
      </c>
      <c r="F16" s="268"/>
      <c r="G16" s="268"/>
      <c r="H16" s="115"/>
      <c r="I16" s="152"/>
      <c r="J16" s="124">
        <f>SUM(L16:Q16)</f>
        <v>0</v>
      </c>
      <c r="K16" s="124">
        <f t="shared" si="8"/>
        <v>0</v>
      </c>
      <c r="L16" s="122"/>
      <c r="M16" s="122"/>
      <c r="N16" s="122"/>
      <c r="O16" s="122"/>
      <c r="P16" s="123"/>
      <c r="Q16" s="122"/>
      <c r="R16" s="123"/>
      <c r="T16" s="125" t="str">
        <f t="shared" si="9"/>
        <v/>
      </c>
      <c r="U16" s="147" t="e">
        <f>1/$J$48</f>
        <v>#DIV/0!</v>
      </c>
      <c r="V16" s="127" t="e">
        <f t="shared" si="10"/>
        <v>#DIV/0!</v>
      </c>
      <c r="W16" s="139" t="e">
        <f>IF(R16=1,0,T16*U16)</f>
        <v>#VALUE!</v>
      </c>
      <c r="X16" s="35" t="e">
        <f t="shared" si="11"/>
        <v>#VALUE!</v>
      </c>
      <c r="Z16" s="365"/>
      <c r="AA16" s="365"/>
      <c r="AG16" s="334"/>
      <c r="AH16" s="334"/>
      <c r="AI16" s="334"/>
      <c r="AJ16" s="334"/>
      <c r="AK16" s="334"/>
      <c r="AL16" s="334"/>
      <c r="AM16" s="334"/>
    </row>
    <row r="17" spans="2:39" ht="55.5" customHeight="1" x14ac:dyDescent="0.25">
      <c r="B17" s="290" t="s">
        <v>59</v>
      </c>
      <c r="C17" s="145" t="s">
        <v>60</v>
      </c>
      <c r="D17" s="178"/>
      <c r="E17" s="266" t="s">
        <v>61</v>
      </c>
      <c r="F17" s="268"/>
      <c r="G17" s="268"/>
      <c r="H17" s="115"/>
      <c r="I17" s="152"/>
      <c r="J17" s="152"/>
      <c r="K17" s="124">
        <f t="shared" si="8"/>
        <v>0</v>
      </c>
      <c r="L17" s="122"/>
      <c r="M17" s="122"/>
      <c r="N17" s="122"/>
      <c r="O17" s="122"/>
      <c r="P17" s="123"/>
      <c r="Q17" s="122"/>
      <c r="R17" s="123"/>
      <c r="T17" s="125" t="str">
        <f t="shared" si="9"/>
        <v/>
      </c>
      <c r="U17" s="147"/>
      <c r="V17" s="127" t="e">
        <f t="shared" si="10"/>
        <v>#DIV/0!</v>
      </c>
      <c r="W17" s="139"/>
      <c r="X17" s="35" t="e">
        <f t="shared" si="11"/>
        <v>#VALUE!</v>
      </c>
      <c r="Z17" s="365"/>
      <c r="AA17" s="365"/>
      <c r="AG17" s="334"/>
      <c r="AH17" s="334"/>
      <c r="AI17" s="334"/>
      <c r="AJ17" s="334"/>
      <c r="AK17" s="334"/>
      <c r="AL17" s="334"/>
      <c r="AM17" s="334"/>
    </row>
    <row r="18" spans="2:39" ht="61.5" customHeight="1" x14ac:dyDescent="0.25">
      <c r="B18" s="290">
        <v>5</v>
      </c>
      <c r="C18" s="140" t="s">
        <v>62</v>
      </c>
      <c r="D18" s="177"/>
      <c r="E18" s="266" t="s">
        <v>63</v>
      </c>
      <c r="F18" s="270"/>
      <c r="G18" s="270"/>
      <c r="H18" s="126"/>
      <c r="I18" s="152"/>
      <c r="J18" s="124">
        <f>SUM(L18:Q18)</f>
        <v>0</v>
      </c>
      <c r="K18" s="124">
        <f t="shared" si="8"/>
        <v>0</v>
      </c>
      <c r="L18" s="122"/>
      <c r="M18" s="122"/>
      <c r="N18" s="122"/>
      <c r="O18" s="122"/>
      <c r="P18" s="123"/>
      <c r="Q18" s="122"/>
      <c r="R18" s="123"/>
      <c r="T18" s="125" t="str">
        <f t="shared" si="9"/>
        <v/>
      </c>
      <c r="U18" s="147" t="e">
        <f>1/$J$48</f>
        <v>#DIV/0!</v>
      </c>
      <c r="V18" s="127" t="e">
        <f t="shared" si="10"/>
        <v>#DIV/0!</v>
      </c>
      <c r="W18" s="139" t="e">
        <f>IF(R18=1,0,T18*U18)</f>
        <v>#VALUE!</v>
      </c>
      <c r="X18" s="35" t="e">
        <f t="shared" si="11"/>
        <v>#VALUE!</v>
      </c>
      <c r="Z18" s="365"/>
      <c r="AA18" s="365"/>
      <c r="AG18" s="361" t="s">
        <v>1552</v>
      </c>
      <c r="AH18" s="361"/>
      <c r="AI18" s="361"/>
      <c r="AJ18" s="361"/>
      <c r="AK18" s="361"/>
      <c r="AL18" s="361"/>
      <c r="AM18" s="361"/>
    </row>
    <row r="19" spans="2:39" ht="58.5" customHeight="1" x14ac:dyDescent="0.25">
      <c r="B19" s="290" t="s">
        <v>64</v>
      </c>
      <c r="C19" s="289" t="s">
        <v>65</v>
      </c>
      <c r="D19" s="178"/>
      <c r="E19" s="266" t="s">
        <v>66</v>
      </c>
      <c r="F19" s="268"/>
      <c r="G19" s="268"/>
      <c r="H19" s="126"/>
      <c r="I19" s="152"/>
      <c r="J19" s="152"/>
      <c r="K19" s="124">
        <f t="shared" si="8"/>
        <v>0</v>
      </c>
      <c r="L19" s="122"/>
      <c r="M19" s="122"/>
      <c r="N19" s="122"/>
      <c r="O19" s="122"/>
      <c r="P19" s="123"/>
      <c r="Q19" s="122"/>
      <c r="R19" s="123"/>
      <c r="T19" s="125" t="str">
        <f t="shared" si="9"/>
        <v/>
      </c>
      <c r="U19" s="147"/>
      <c r="V19" s="127" t="e">
        <f t="shared" si="10"/>
        <v>#DIV/0!</v>
      </c>
      <c r="W19" s="139"/>
      <c r="X19" s="35" t="e">
        <f t="shared" si="11"/>
        <v>#VALUE!</v>
      </c>
      <c r="Z19" s="365"/>
      <c r="AA19" s="365"/>
      <c r="AG19" s="361" t="s">
        <v>1553</v>
      </c>
      <c r="AH19" s="361"/>
      <c r="AI19" s="361"/>
      <c r="AJ19" s="361"/>
      <c r="AK19" s="361"/>
      <c r="AL19" s="361"/>
      <c r="AM19" s="361"/>
    </row>
    <row r="20" spans="2:39" ht="53.25" customHeight="1" x14ac:dyDescent="0.25">
      <c r="B20" s="290" t="s">
        <v>67</v>
      </c>
      <c r="C20" s="143" t="s">
        <v>68</v>
      </c>
      <c r="D20" s="178"/>
      <c r="E20" s="268" t="s">
        <v>69</v>
      </c>
      <c r="F20" s="268"/>
      <c r="G20" s="268"/>
      <c r="I20" s="152"/>
      <c r="J20" s="152"/>
      <c r="K20" s="124">
        <f t="shared" si="8"/>
        <v>0</v>
      </c>
      <c r="L20" s="122"/>
      <c r="M20" s="122"/>
      <c r="N20" s="122"/>
      <c r="O20" s="122"/>
      <c r="P20" s="123"/>
      <c r="Q20" s="122"/>
      <c r="R20" s="123"/>
      <c r="T20" s="125" t="str">
        <f t="shared" si="9"/>
        <v/>
      </c>
      <c r="U20" s="147"/>
      <c r="V20" s="127" t="e">
        <f t="shared" si="10"/>
        <v>#DIV/0!</v>
      </c>
      <c r="W20" s="139"/>
      <c r="X20" s="35" t="e">
        <f t="shared" si="11"/>
        <v>#VALUE!</v>
      </c>
      <c r="Z20" s="365"/>
      <c r="AA20" s="365"/>
      <c r="AG20" s="361" t="s">
        <v>1554</v>
      </c>
      <c r="AH20" s="361"/>
      <c r="AI20" s="361"/>
      <c r="AJ20" s="361"/>
      <c r="AK20" s="361"/>
      <c r="AL20" s="361"/>
      <c r="AM20" s="361"/>
    </row>
    <row r="21" spans="2:39" ht="51" customHeight="1" x14ac:dyDescent="0.25">
      <c r="B21" s="290" t="s">
        <v>70</v>
      </c>
      <c r="C21" s="144" t="s">
        <v>71</v>
      </c>
      <c r="D21" s="178"/>
      <c r="E21" s="268" t="s">
        <v>72</v>
      </c>
      <c r="F21" s="268"/>
      <c r="G21" s="268"/>
      <c r="I21" s="152"/>
      <c r="J21" s="152"/>
      <c r="K21" s="124">
        <f t="shared" si="8"/>
        <v>0</v>
      </c>
      <c r="L21" s="122"/>
      <c r="M21" s="122"/>
      <c r="N21" s="122"/>
      <c r="O21" s="122"/>
      <c r="P21" s="123"/>
      <c r="Q21" s="122"/>
      <c r="R21" s="123"/>
      <c r="T21" s="125" t="str">
        <f t="shared" si="9"/>
        <v/>
      </c>
      <c r="U21" s="147"/>
      <c r="V21" s="127" t="e">
        <f t="shared" si="10"/>
        <v>#DIV/0!</v>
      </c>
      <c r="W21" s="139"/>
      <c r="X21" s="35" t="e">
        <f t="shared" si="11"/>
        <v>#VALUE!</v>
      </c>
      <c r="Z21" s="365"/>
      <c r="AA21" s="365"/>
      <c r="AG21" s="361" t="s">
        <v>1555</v>
      </c>
      <c r="AH21" s="361"/>
      <c r="AI21" s="361"/>
      <c r="AJ21" s="361"/>
      <c r="AK21" s="361"/>
      <c r="AL21" s="361"/>
      <c r="AM21" s="361"/>
    </row>
    <row r="22" spans="2:39" ht="47.25" customHeight="1" x14ac:dyDescent="0.25">
      <c r="B22" s="290">
        <v>6</v>
      </c>
      <c r="C22" s="141" t="s">
        <v>73</v>
      </c>
      <c r="D22" s="178"/>
      <c r="E22" s="266" t="s">
        <v>74</v>
      </c>
      <c r="F22" s="268"/>
      <c r="G22" s="268"/>
      <c r="H22" s="115"/>
      <c r="I22" s="152"/>
      <c r="J22" s="124">
        <f>SUM(L22:Q22)</f>
        <v>0</v>
      </c>
      <c r="K22" s="124">
        <f t="shared" si="8"/>
        <v>0</v>
      </c>
      <c r="L22" s="122"/>
      <c r="M22" s="122"/>
      <c r="N22" s="122"/>
      <c r="O22" s="122"/>
      <c r="P22" s="123"/>
      <c r="Q22" s="122"/>
      <c r="R22" s="123"/>
      <c r="T22" s="125" t="str">
        <f t="shared" si="9"/>
        <v/>
      </c>
      <c r="U22" s="147" t="e">
        <f>1/$J$48</f>
        <v>#DIV/0!</v>
      </c>
      <c r="V22" s="127" t="e">
        <f t="shared" si="10"/>
        <v>#DIV/0!</v>
      </c>
      <c r="W22" s="139" t="e">
        <f>IF(R22=1,0,T22*U22)</f>
        <v>#VALUE!</v>
      </c>
      <c r="X22" s="35" t="e">
        <f t="shared" si="11"/>
        <v>#VALUE!</v>
      </c>
      <c r="Z22" s="365"/>
      <c r="AA22" s="365"/>
      <c r="AG22" s="334"/>
      <c r="AH22" s="334"/>
      <c r="AI22" s="334"/>
      <c r="AJ22" s="334"/>
      <c r="AK22" s="334"/>
      <c r="AL22" s="334"/>
      <c r="AM22" s="334"/>
    </row>
    <row r="23" spans="2:39" ht="46.5" customHeight="1" x14ac:dyDescent="0.25">
      <c r="B23" s="290" t="s">
        <v>75</v>
      </c>
      <c r="C23" s="145" t="s">
        <v>76</v>
      </c>
      <c r="D23" s="178"/>
      <c r="E23" s="266" t="s">
        <v>77</v>
      </c>
      <c r="F23" s="268"/>
      <c r="G23" s="268"/>
      <c r="H23" s="119"/>
      <c r="I23" s="152"/>
      <c r="J23" s="152"/>
      <c r="K23" s="124">
        <f t="shared" si="8"/>
        <v>0</v>
      </c>
      <c r="L23" s="122"/>
      <c r="M23" s="122"/>
      <c r="N23" s="122"/>
      <c r="O23" s="122"/>
      <c r="P23" s="123"/>
      <c r="Q23" s="122"/>
      <c r="R23" s="123"/>
      <c r="T23" s="125" t="str">
        <f t="shared" si="9"/>
        <v/>
      </c>
      <c r="U23" s="147"/>
      <c r="V23" s="127" t="e">
        <f t="shared" si="10"/>
        <v>#DIV/0!</v>
      </c>
      <c r="W23" s="139"/>
      <c r="X23" s="35" t="e">
        <f t="shared" si="11"/>
        <v>#VALUE!</v>
      </c>
      <c r="Z23" s="365"/>
      <c r="AA23" s="365"/>
      <c r="AG23" s="361" t="s">
        <v>1556</v>
      </c>
      <c r="AH23" s="361"/>
      <c r="AI23" s="361"/>
      <c r="AJ23" s="361"/>
      <c r="AK23" s="361"/>
      <c r="AL23" s="361"/>
      <c r="AM23" s="361"/>
    </row>
    <row r="24" spans="2:39" ht="59.25" customHeight="1" x14ac:dyDescent="0.25">
      <c r="B24" s="290">
        <v>7</v>
      </c>
      <c r="C24" s="141" t="s">
        <v>78</v>
      </c>
      <c r="D24" s="178"/>
      <c r="E24" s="268" t="s">
        <v>79</v>
      </c>
      <c r="F24" s="268"/>
      <c r="G24" s="267" t="s">
        <v>80</v>
      </c>
      <c r="H24" s="115"/>
      <c r="I24" s="152"/>
      <c r="J24" s="124">
        <f>SUM(L24:Q24)</f>
        <v>0</v>
      </c>
      <c r="K24" s="124">
        <f t="shared" si="8"/>
        <v>0</v>
      </c>
      <c r="L24" s="122"/>
      <c r="M24" s="122"/>
      <c r="N24" s="122"/>
      <c r="O24" s="122"/>
      <c r="P24" s="123"/>
      <c r="Q24" s="122"/>
      <c r="R24" s="123"/>
      <c r="T24" s="125" t="str">
        <f t="shared" si="9"/>
        <v/>
      </c>
      <c r="U24" s="147" t="e">
        <f>1/$J$48</f>
        <v>#DIV/0!</v>
      </c>
      <c r="V24" s="127" t="e">
        <f t="shared" si="10"/>
        <v>#DIV/0!</v>
      </c>
      <c r="W24" s="188" t="e">
        <f>IF(R24=1,0,T24*U24)</f>
        <v>#VALUE!</v>
      </c>
      <c r="X24" s="35" t="e">
        <f t="shared" si="11"/>
        <v>#VALUE!</v>
      </c>
      <c r="Z24" s="365"/>
      <c r="AA24" s="365"/>
      <c r="AG24" s="361" t="s">
        <v>1557</v>
      </c>
      <c r="AH24" s="361"/>
      <c r="AI24" s="361"/>
      <c r="AJ24" s="361"/>
      <c r="AK24" s="361"/>
      <c r="AL24" s="361"/>
      <c r="AM24" s="361"/>
    </row>
    <row r="25" spans="2:39" ht="64.5" customHeight="1" x14ac:dyDescent="0.25">
      <c r="B25" s="290" t="s">
        <v>81</v>
      </c>
      <c r="C25" s="142" t="s">
        <v>82</v>
      </c>
      <c r="D25" s="178"/>
      <c r="E25" s="268" t="s">
        <v>83</v>
      </c>
      <c r="F25" s="268"/>
      <c r="G25" s="267" t="s">
        <v>84</v>
      </c>
      <c r="H25" s="115"/>
      <c r="I25" s="152"/>
      <c r="J25" s="152"/>
      <c r="K25" s="124">
        <f t="shared" si="8"/>
        <v>0</v>
      </c>
      <c r="L25" s="122"/>
      <c r="M25" s="122"/>
      <c r="N25" s="122"/>
      <c r="O25" s="122"/>
      <c r="P25" s="123"/>
      <c r="Q25" s="122"/>
      <c r="R25" s="123"/>
      <c r="T25" s="125" t="str">
        <f t="shared" si="9"/>
        <v/>
      </c>
      <c r="U25" s="147"/>
      <c r="V25" s="127" t="e">
        <f t="shared" si="10"/>
        <v>#DIV/0!</v>
      </c>
      <c r="W25" s="139"/>
      <c r="X25" s="35" t="e">
        <f t="shared" si="11"/>
        <v>#VALUE!</v>
      </c>
      <c r="Z25" s="365"/>
      <c r="AA25" s="365"/>
      <c r="AG25" s="361" t="s">
        <v>1558</v>
      </c>
      <c r="AH25" s="361"/>
      <c r="AI25" s="361"/>
      <c r="AJ25" s="361"/>
      <c r="AK25" s="361"/>
      <c r="AL25" s="361"/>
      <c r="AM25" s="361"/>
    </row>
    <row r="26" spans="2:39" ht="50.25" customHeight="1" x14ac:dyDescent="0.25">
      <c r="B26" s="290" t="s">
        <v>85</v>
      </c>
      <c r="C26" s="143" t="s">
        <v>86</v>
      </c>
      <c r="D26" s="178"/>
      <c r="E26" s="268" t="s">
        <v>87</v>
      </c>
      <c r="F26" s="268"/>
      <c r="G26" s="268"/>
      <c r="H26" s="115"/>
      <c r="I26" s="152"/>
      <c r="J26" s="152"/>
      <c r="K26" s="124">
        <f t="shared" si="8"/>
        <v>0</v>
      </c>
      <c r="L26" s="122"/>
      <c r="M26" s="122"/>
      <c r="N26" s="122"/>
      <c r="O26" s="122"/>
      <c r="P26" s="123"/>
      <c r="Q26" s="122"/>
      <c r="R26" s="123"/>
      <c r="T26" s="125" t="str">
        <f t="shared" si="9"/>
        <v/>
      </c>
      <c r="U26" s="147"/>
      <c r="V26" s="127" t="e">
        <f t="shared" si="10"/>
        <v>#DIV/0!</v>
      </c>
      <c r="W26" s="139"/>
      <c r="X26" s="35" t="e">
        <f t="shared" si="11"/>
        <v>#VALUE!</v>
      </c>
      <c r="Z26" s="365"/>
      <c r="AA26" s="365"/>
      <c r="AG26" s="361" t="s">
        <v>1559</v>
      </c>
      <c r="AH26" s="361"/>
      <c r="AI26" s="361"/>
      <c r="AJ26" s="361"/>
      <c r="AK26" s="361"/>
      <c r="AL26" s="361"/>
      <c r="AM26" s="361"/>
    </row>
    <row r="27" spans="2:39" ht="59.25" customHeight="1" x14ac:dyDescent="0.25">
      <c r="B27" s="290" t="s">
        <v>88</v>
      </c>
      <c r="C27" s="143" t="s">
        <v>89</v>
      </c>
      <c r="D27" s="178"/>
      <c r="E27" s="268" t="s">
        <v>90</v>
      </c>
      <c r="F27" s="268"/>
      <c r="G27" s="268"/>
      <c r="H27" s="115"/>
      <c r="I27" s="152"/>
      <c r="J27" s="152"/>
      <c r="K27" s="124">
        <f t="shared" si="8"/>
        <v>0</v>
      </c>
      <c r="L27" s="122"/>
      <c r="M27" s="122"/>
      <c r="N27" s="122"/>
      <c r="O27" s="122"/>
      <c r="P27" s="123"/>
      <c r="Q27" s="122"/>
      <c r="R27" s="123"/>
      <c r="T27" s="125" t="str">
        <f t="shared" si="9"/>
        <v/>
      </c>
      <c r="U27" s="147"/>
      <c r="V27" s="127" t="e">
        <f t="shared" si="10"/>
        <v>#DIV/0!</v>
      </c>
      <c r="W27" s="139"/>
      <c r="X27" s="35" t="e">
        <f t="shared" si="11"/>
        <v>#VALUE!</v>
      </c>
      <c r="Z27" s="365"/>
      <c r="AA27" s="365"/>
      <c r="AG27" s="361" t="s">
        <v>1560</v>
      </c>
      <c r="AH27" s="361"/>
      <c r="AI27" s="361"/>
      <c r="AJ27" s="361"/>
      <c r="AK27" s="361"/>
      <c r="AL27" s="361"/>
      <c r="AM27" s="361"/>
    </row>
    <row r="28" spans="2:39" ht="59.25" customHeight="1" x14ac:dyDescent="0.25">
      <c r="B28" s="290" t="s">
        <v>91</v>
      </c>
      <c r="C28" s="144" t="s">
        <v>92</v>
      </c>
      <c r="D28" s="178"/>
      <c r="E28" s="268" t="s">
        <v>93</v>
      </c>
      <c r="F28" s="268"/>
      <c r="G28" s="268"/>
      <c r="H28" s="115"/>
      <c r="I28" s="152"/>
      <c r="J28" s="152"/>
      <c r="K28" s="124">
        <f t="shared" si="8"/>
        <v>0</v>
      </c>
      <c r="L28" s="122"/>
      <c r="M28" s="122"/>
      <c r="N28" s="122"/>
      <c r="O28" s="122"/>
      <c r="P28" s="123"/>
      <c r="Q28" s="122"/>
      <c r="R28" s="123"/>
      <c r="T28" s="125" t="str">
        <f t="shared" si="9"/>
        <v/>
      </c>
      <c r="U28" s="147"/>
      <c r="V28" s="127" t="e">
        <f t="shared" si="10"/>
        <v>#DIV/0!</v>
      </c>
      <c r="W28" s="139"/>
      <c r="X28" s="35" t="e">
        <f t="shared" si="11"/>
        <v>#VALUE!</v>
      </c>
      <c r="Z28" s="365"/>
      <c r="AA28" s="365"/>
      <c r="AG28" s="364" t="s">
        <v>1561</v>
      </c>
      <c r="AH28" s="364"/>
      <c r="AI28" s="364"/>
      <c r="AJ28" s="364"/>
      <c r="AK28" s="364"/>
      <c r="AL28" s="364"/>
      <c r="AM28" s="364"/>
    </row>
    <row r="29" spans="2:39" ht="49.5" customHeight="1" x14ac:dyDescent="0.25">
      <c r="B29" s="290">
        <v>8</v>
      </c>
      <c r="C29" s="141" t="s">
        <v>94</v>
      </c>
      <c r="D29" s="178"/>
      <c r="E29" s="268" t="s">
        <v>95</v>
      </c>
      <c r="F29" s="268"/>
      <c r="G29" s="267" t="s">
        <v>96</v>
      </c>
      <c r="H29" s="115"/>
      <c r="I29" s="152"/>
      <c r="J29" s="124">
        <f>SUM(L29:Q29)</f>
        <v>0</v>
      </c>
      <c r="K29" s="124">
        <f t="shared" si="8"/>
        <v>0</v>
      </c>
      <c r="L29" s="122"/>
      <c r="M29" s="122"/>
      <c r="N29" s="122"/>
      <c r="O29" s="122"/>
      <c r="P29" s="123"/>
      <c r="Q29" s="122"/>
      <c r="R29" s="123"/>
      <c r="T29" s="125" t="str">
        <f t="shared" si="9"/>
        <v/>
      </c>
      <c r="U29" s="147" t="e">
        <f>1/$J$48</f>
        <v>#DIV/0!</v>
      </c>
      <c r="V29" s="127" t="e">
        <f t="shared" si="10"/>
        <v>#DIV/0!</v>
      </c>
      <c r="W29" s="188" t="e">
        <f>IF(R29=1,0,T29*U29)</f>
        <v>#VALUE!</v>
      </c>
      <c r="X29" s="35" t="e">
        <f t="shared" si="11"/>
        <v>#VALUE!</v>
      </c>
      <c r="Z29" s="365"/>
      <c r="AA29" s="365"/>
      <c r="AG29" s="361" t="s">
        <v>1562</v>
      </c>
      <c r="AH29" s="361"/>
      <c r="AI29" s="361"/>
      <c r="AJ29" s="361"/>
      <c r="AK29" s="361"/>
      <c r="AL29" s="361"/>
      <c r="AM29" s="361"/>
    </row>
    <row r="30" spans="2:39" ht="52.5" customHeight="1" x14ac:dyDescent="0.25">
      <c r="B30" s="290" t="s">
        <v>97</v>
      </c>
      <c r="C30" s="142" t="s">
        <v>98</v>
      </c>
      <c r="D30" s="178"/>
      <c r="E30" s="266" t="s">
        <v>99</v>
      </c>
      <c r="F30" s="268"/>
      <c r="G30" s="267" t="s">
        <v>100</v>
      </c>
      <c r="H30" s="115"/>
      <c r="I30" s="152"/>
      <c r="J30" s="152"/>
      <c r="K30" s="124">
        <f t="shared" si="8"/>
        <v>0</v>
      </c>
      <c r="L30" s="122"/>
      <c r="M30" s="122"/>
      <c r="N30" s="122"/>
      <c r="O30" s="122"/>
      <c r="P30" s="123"/>
      <c r="Q30" s="122"/>
      <c r="R30" s="123"/>
      <c r="T30" s="125" t="str">
        <f t="shared" si="9"/>
        <v/>
      </c>
      <c r="U30" s="147"/>
      <c r="V30" s="127" t="e">
        <f t="shared" si="10"/>
        <v>#DIV/0!</v>
      </c>
      <c r="W30" s="139"/>
      <c r="X30" s="35" t="e">
        <f t="shared" si="11"/>
        <v>#VALUE!</v>
      </c>
      <c r="Z30" s="365"/>
      <c r="AA30" s="365"/>
      <c r="AG30" s="361" t="s">
        <v>1563</v>
      </c>
      <c r="AH30" s="361"/>
      <c r="AI30" s="361"/>
      <c r="AJ30" s="361"/>
      <c r="AK30" s="361"/>
      <c r="AL30" s="361"/>
      <c r="AM30" s="361"/>
    </row>
    <row r="31" spans="2:39" ht="51.75" customHeight="1" x14ac:dyDescent="0.25">
      <c r="B31" s="290" t="s">
        <v>101</v>
      </c>
      <c r="C31" s="144" t="s">
        <v>102</v>
      </c>
      <c r="D31" s="178"/>
      <c r="E31" s="268" t="s">
        <v>103</v>
      </c>
      <c r="F31" s="268"/>
      <c r="G31" s="268"/>
      <c r="H31" s="115"/>
      <c r="I31" s="152"/>
      <c r="J31" s="152"/>
      <c r="K31" s="124">
        <f t="shared" si="8"/>
        <v>0</v>
      </c>
      <c r="L31" s="122"/>
      <c r="M31" s="122"/>
      <c r="N31" s="122"/>
      <c r="O31" s="122"/>
      <c r="P31" s="123"/>
      <c r="Q31" s="122"/>
      <c r="R31" s="123"/>
      <c r="T31" s="125" t="str">
        <f t="shared" si="9"/>
        <v/>
      </c>
      <c r="U31" s="147"/>
      <c r="V31" s="127" t="e">
        <f t="shared" si="10"/>
        <v>#DIV/0!</v>
      </c>
      <c r="W31" s="139"/>
      <c r="X31" s="35" t="e">
        <f t="shared" si="11"/>
        <v>#VALUE!</v>
      </c>
      <c r="Z31" s="365"/>
      <c r="AA31" s="365"/>
      <c r="AG31" s="361" t="s">
        <v>1564</v>
      </c>
      <c r="AH31" s="361"/>
      <c r="AI31" s="361"/>
      <c r="AJ31" s="361"/>
      <c r="AK31" s="361"/>
      <c r="AL31" s="361"/>
      <c r="AM31" s="361"/>
    </row>
    <row r="32" spans="2:39" ht="49.5" customHeight="1" x14ac:dyDescent="0.25">
      <c r="B32" s="290">
        <v>9</v>
      </c>
      <c r="C32" s="141" t="s">
        <v>104</v>
      </c>
      <c r="D32" s="178"/>
      <c r="E32" s="268" t="s">
        <v>105</v>
      </c>
      <c r="F32" s="268"/>
      <c r="G32" s="268"/>
      <c r="H32" s="120"/>
      <c r="I32" s="152"/>
      <c r="J32" s="124">
        <f>SUM(L32:Q32)</f>
        <v>0</v>
      </c>
      <c r="K32" s="124">
        <f t="shared" si="8"/>
        <v>0</v>
      </c>
      <c r="L32" s="122"/>
      <c r="M32" s="122"/>
      <c r="N32" s="122"/>
      <c r="O32" s="122"/>
      <c r="P32" s="123"/>
      <c r="Q32" s="122"/>
      <c r="R32" s="123"/>
      <c r="T32" s="125" t="str">
        <f t="shared" si="9"/>
        <v/>
      </c>
      <c r="U32" s="147" t="e">
        <f>1/$J$48</f>
        <v>#DIV/0!</v>
      </c>
      <c r="V32" s="127" t="e">
        <f t="shared" si="10"/>
        <v>#DIV/0!</v>
      </c>
      <c r="W32" s="188" t="e">
        <f>IF(R32=1,0,T32*U32)</f>
        <v>#VALUE!</v>
      </c>
      <c r="X32" s="35" t="e">
        <f t="shared" si="11"/>
        <v>#VALUE!</v>
      </c>
      <c r="Z32" s="365"/>
      <c r="AA32" s="365"/>
      <c r="AG32" s="334"/>
      <c r="AH32" s="334"/>
      <c r="AI32" s="334"/>
      <c r="AJ32" s="334"/>
      <c r="AK32" s="334"/>
      <c r="AL32" s="334"/>
      <c r="AM32" s="334"/>
    </row>
    <row r="33" spans="2:41" ht="62.25" customHeight="1" x14ac:dyDescent="0.25">
      <c r="B33" s="290" t="s">
        <v>106</v>
      </c>
      <c r="C33" s="142" t="s">
        <v>107</v>
      </c>
      <c r="D33" s="178"/>
      <c r="E33" s="268" t="s">
        <v>108</v>
      </c>
      <c r="F33" s="268"/>
      <c r="G33" s="267" t="s">
        <v>109</v>
      </c>
      <c r="H33" s="115"/>
      <c r="I33" s="152"/>
      <c r="J33" s="152"/>
      <c r="K33" s="124">
        <f t="shared" si="8"/>
        <v>0</v>
      </c>
      <c r="L33" s="122"/>
      <c r="M33" s="122"/>
      <c r="N33" s="122"/>
      <c r="O33" s="122"/>
      <c r="P33" s="123"/>
      <c r="Q33" s="122"/>
      <c r="R33" s="123"/>
      <c r="T33" s="125" t="str">
        <f t="shared" si="9"/>
        <v/>
      </c>
      <c r="U33" s="147"/>
      <c r="V33" s="127" t="e">
        <f t="shared" si="10"/>
        <v>#DIV/0!</v>
      </c>
      <c r="W33" s="139"/>
      <c r="X33" s="35" t="e">
        <f t="shared" si="11"/>
        <v>#VALUE!</v>
      </c>
      <c r="Z33" s="365"/>
      <c r="AA33" s="365"/>
      <c r="AG33" s="361" t="s">
        <v>1565</v>
      </c>
      <c r="AH33" s="361"/>
      <c r="AI33" s="361"/>
      <c r="AJ33" s="361"/>
      <c r="AK33" s="361"/>
      <c r="AL33" s="361"/>
      <c r="AM33" s="361"/>
    </row>
    <row r="34" spans="2:41" ht="50.25" customHeight="1" x14ac:dyDescent="0.25">
      <c r="B34" s="290" t="s">
        <v>110</v>
      </c>
      <c r="C34" s="144" t="s">
        <v>111</v>
      </c>
      <c r="D34" s="178"/>
      <c r="E34" s="268" t="s">
        <v>112</v>
      </c>
      <c r="F34" s="268"/>
      <c r="G34" s="268"/>
      <c r="H34" s="115"/>
      <c r="I34" s="152"/>
      <c r="J34" s="152"/>
      <c r="K34" s="124">
        <f t="shared" si="8"/>
        <v>0</v>
      </c>
      <c r="L34" s="122"/>
      <c r="M34" s="122"/>
      <c r="N34" s="122"/>
      <c r="O34" s="122"/>
      <c r="P34" s="123"/>
      <c r="Q34" s="122"/>
      <c r="R34" s="123"/>
      <c r="T34" s="125" t="str">
        <f t="shared" si="9"/>
        <v/>
      </c>
      <c r="U34" s="147"/>
      <c r="V34" s="127" t="e">
        <f t="shared" si="10"/>
        <v>#DIV/0!</v>
      </c>
      <c r="W34" s="139"/>
      <c r="X34" s="35" t="e">
        <f t="shared" si="11"/>
        <v>#VALUE!</v>
      </c>
      <c r="Z34" s="365"/>
      <c r="AA34" s="365"/>
      <c r="AG34" s="361" t="s">
        <v>1566</v>
      </c>
      <c r="AH34" s="361"/>
      <c r="AI34" s="361"/>
      <c r="AJ34" s="361"/>
      <c r="AK34" s="361"/>
      <c r="AL34" s="361"/>
      <c r="AM34" s="361"/>
    </row>
    <row r="35" spans="2:41" ht="60.75" customHeight="1" x14ac:dyDescent="0.25">
      <c r="B35" s="290">
        <v>10</v>
      </c>
      <c r="C35" s="141" t="s">
        <v>113</v>
      </c>
      <c r="D35" s="178"/>
      <c r="E35" s="268" t="s">
        <v>114</v>
      </c>
      <c r="F35" s="268"/>
      <c r="G35" s="268"/>
      <c r="H35" s="115"/>
      <c r="I35" s="152"/>
      <c r="J35" s="124">
        <f>SUM(L35:Q35)</f>
        <v>0</v>
      </c>
      <c r="K35" s="124">
        <f t="shared" si="8"/>
        <v>0</v>
      </c>
      <c r="L35" s="122"/>
      <c r="M35" s="122"/>
      <c r="N35" s="122"/>
      <c r="O35" s="122"/>
      <c r="P35" s="123"/>
      <c r="Q35" s="122"/>
      <c r="R35" s="123"/>
      <c r="T35" s="125" t="str">
        <f t="shared" si="9"/>
        <v/>
      </c>
      <c r="U35" s="147" t="e">
        <f>1/$J$48</f>
        <v>#DIV/0!</v>
      </c>
      <c r="V35" s="127" t="e">
        <f t="shared" si="10"/>
        <v>#DIV/0!</v>
      </c>
      <c r="W35" s="188" t="e">
        <f>IF(R35=1,0,T35*U35)</f>
        <v>#VALUE!</v>
      </c>
      <c r="X35" s="35" t="e">
        <f t="shared" si="11"/>
        <v>#VALUE!</v>
      </c>
      <c r="Z35" s="365"/>
      <c r="AA35" s="365"/>
      <c r="AG35" s="361" t="s">
        <v>1567</v>
      </c>
      <c r="AH35" s="361"/>
      <c r="AI35" s="361"/>
      <c r="AJ35" s="361"/>
      <c r="AK35" s="361"/>
      <c r="AL35" s="361"/>
      <c r="AM35" s="361"/>
    </row>
    <row r="36" spans="2:41" ht="48" customHeight="1" x14ac:dyDescent="0.25">
      <c r="B36" s="290">
        <v>11</v>
      </c>
      <c r="C36" s="141" t="s">
        <v>115</v>
      </c>
      <c r="D36" s="178"/>
      <c r="E36" s="268"/>
      <c r="F36" s="268"/>
      <c r="G36" s="268"/>
      <c r="H36" s="115"/>
      <c r="I36" s="152"/>
      <c r="J36" s="124">
        <f>SUM(L36:Q36)</f>
        <v>0</v>
      </c>
      <c r="K36" s="124">
        <f t="shared" si="8"/>
        <v>0</v>
      </c>
      <c r="L36" s="122"/>
      <c r="M36" s="122"/>
      <c r="N36" s="122"/>
      <c r="O36" s="122"/>
      <c r="P36" s="123"/>
      <c r="Q36" s="122"/>
      <c r="R36" s="123"/>
      <c r="T36" s="125" t="str">
        <f t="shared" si="9"/>
        <v/>
      </c>
      <c r="U36" s="147" t="e">
        <f>1/$J$48</f>
        <v>#DIV/0!</v>
      </c>
      <c r="V36" s="127" t="e">
        <f t="shared" si="10"/>
        <v>#DIV/0!</v>
      </c>
      <c r="W36" s="188" t="e">
        <f>IF(R36=1,0,T36*U36)</f>
        <v>#VALUE!</v>
      </c>
      <c r="X36" s="35" t="e">
        <f t="shared" si="11"/>
        <v>#VALUE!</v>
      </c>
      <c r="Z36" s="365"/>
      <c r="AA36" s="365"/>
      <c r="AG36" s="361" t="s">
        <v>1568</v>
      </c>
      <c r="AH36" s="361"/>
      <c r="AI36" s="361"/>
      <c r="AJ36" s="361"/>
      <c r="AK36" s="361"/>
      <c r="AL36" s="361"/>
      <c r="AM36" s="361"/>
    </row>
    <row r="37" spans="2:41" ht="50.25" customHeight="1" x14ac:dyDescent="0.25">
      <c r="B37" s="290">
        <v>12</v>
      </c>
      <c r="C37" s="141" t="s">
        <v>116</v>
      </c>
      <c r="D37" s="178"/>
      <c r="E37" s="268"/>
      <c r="F37" s="268"/>
      <c r="G37" s="268" t="s">
        <v>117</v>
      </c>
      <c r="H37" s="115"/>
      <c r="I37" s="152"/>
      <c r="J37" s="124">
        <f>SUM(L37:Q37)</f>
        <v>0</v>
      </c>
      <c r="K37" s="124">
        <f t="shared" si="8"/>
        <v>0</v>
      </c>
      <c r="L37" s="122"/>
      <c r="M37" s="122"/>
      <c r="N37" s="122"/>
      <c r="O37" s="122"/>
      <c r="P37" s="123"/>
      <c r="Q37" s="122"/>
      <c r="R37" s="123"/>
      <c r="T37" s="125" t="str">
        <f t="shared" si="9"/>
        <v/>
      </c>
      <c r="U37" s="147" t="e">
        <f>1/$J$48</f>
        <v>#DIV/0!</v>
      </c>
      <c r="V37" s="127" t="e">
        <f t="shared" si="10"/>
        <v>#DIV/0!</v>
      </c>
      <c r="W37" s="188" t="e">
        <f>IF(R37=1,0,T37*U37)</f>
        <v>#VALUE!</v>
      </c>
      <c r="X37" s="35" t="e">
        <f t="shared" si="11"/>
        <v>#VALUE!</v>
      </c>
      <c r="Z37" s="365"/>
      <c r="AA37" s="365"/>
      <c r="AG37" s="363" t="s">
        <v>1569</v>
      </c>
      <c r="AH37" s="363"/>
      <c r="AI37" s="363"/>
      <c r="AJ37" s="363"/>
      <c r="AK37" s="363"/>
      <c r="AL37" s="363"/>
      <c r="AM37" s="363"/>
      <c r="AO37" s="240"/>
    </row>
    <row r="38" spans="2:41" ht="60" customHeight="1" x14ac:dyDescent="0.25">
      <c r="B38" s="290">
        <v>13</v>
      </c>
      <c r="C38" s="141" t="s">
        <v>118</v>
      </c>
      <c r="D38" s="178"/>
      <c r="E38" s="268" t="s">
        <v>119</v>
      </c>
      <c r="F38" s="268"/>
      <c r="G38" s="267" t="s">
        <v>120</v>
      </c>
      <c r="H38" s="115"/>
      <c r="I38" s="152"/>
      <c r="J38" s="124">
        <f>SUM(L38:Q38)</f>
        <v>0</v>
      </c>
      <c r="K38" s="124">
        <f t="shared" si="8"/>
        <v>0</v>
      </c>
      <c r="L38" s="122"/>
      <c r="M38" s="122"/>
      <c r="N38" s="122"/>
      <c r="O38" s="122"/>
      <c r="P38" s="123"/>
      <c r="Q38" s="122"/>
      <c r="R38" s="123"/>
      <c r="T38" s="125" t="str">
        <f t="shared" si="9"/>
        <v/>
      </c>
      <c r="U38" s="147" t="e">
        <f>1/$J$48</f>
        <v>#DIV/0!</v>
      </c>
      <c r="V38" s="127" t="e">
        <f t="shared" si="10"/>
        <v>#DIV/0!</v>
      </c>
      <c r="W38" s="188" t="e">
        <f>IF(R38=1,0,T38*U38)</f>
        <v>#VALUE!</v>
      </c>
      <c r="X38" s="35" t="e">
        <f t="shared" si="11"/>
        <v>#VALUE!</v>
      </c>
      <c r="Z38" s="365"/>
      <c r="AA38" s="365"/>
      <c r="AG38" s="364" t="s">
        <v>1570</v>
      </c>
      <c r="AH38" s="364"/>
      <c r="AI38" s="364"/>
      <c r="AJ38" s="364"/>
      <c r="AK38" s="364"/>
      <c r="AL38" s="364"/>
      <c r="AM38" s="364"/>
    </row>
    <row r="39" spans="2:41" ht="45" customHeight="1" x14ac:dyDescent="0.25">
      <c r="B39" s="290" t="s">
        <v>121</v>
      </c>
      <c r="C39" s="142" t="s">
        <v>122</v>
      </c>
      <c r="D39" s="178"/>
      <c r="E39" s="268" t="s">
        <v>123</v>
      </c>
      <c r="F39" s="268"/>
      <c r="G39" s="268"/>
      <c r="H39" s="115"/>
      <c r="I39" s="152"/>
      <c r="J39" s="152"/>
      <c r="K39" s="124">
        <f t="shared" si="8"/>
        <v>0</v>
      </c>
      <c r="L39" s="122"/>
      <c r="M39" s="122"/>
      <c r="N39" s="122"/>
      <c r="O39" s="122"/>
      <c r="P39" s="123"/>
      <c r="Q39" s="122"/>
      <c r="R39" s="123"/>
      <c r="T39" s="125" t="str">
        <f t="shared" si="9"/>
        <v/>
      </c>
      <c r="U39" s="147"/>
      <c r="V39" s="127" t="e">
        <f t="shared" si="10"/>
        <v>#DIV/0!</v>
      </c>
      <c r="W39" s="139"/>
      <c r="X39" s="35" t="e">
        <f t="shared" si="11"/>
        <v>#VALUE!</v>
      </c>
      <c r="Z39" s="365"/>
      <c r="AA39" s="365"/>
      <c r="AG39" s="361" t="s">
        <v>1571</v>
      </c>
      <c r="AH39" s="361"/>
      <c r="AI39" s="361"/>
      <c r="AJ39" s="361"/>
      <c r="AK39" s="361"/>
      <c r="AL39" s="361"/>
      <c r="AM39" s="361"/>
    </row>
    <row r="40" spans="2:41" ht="51.75" customHeight="1" x14ac:dyDescent="0.25">
      <c r="B40" s="290" t="s">
        <v>124</v>
      </c>
      <c r="C40" s="143" t="s">
        <v>125</v>
      </c>
      <c r="D40" s="178"/>
      <c r="E40" s="268" t="s">
        <v>126</v>
      </c>
      <c r="F40" s="268"/>
      <c r="G40" s="268"/>
      <c r="H40" s="126"/>
      <c r="I40" s="152"/>
      <c r="J40" s="152"/>
      <c r="K40" s="124">
        <f t="shared" si="8"/>
        <v>0</v>
      </c>
      <c r="L40" s="122"/>
      <c r="M40" s="122"/>
      <c r="N40" s="122"/>
      <c r="O40" s="122"/>
      <c r="P40" s="123"/>
      <c r="Q40" s="122"/>
      <c r="R40" s="123"/>
      <c r="T40" s="125" t="str">
        <f t="shared" si="9"/>
        <v/>
      </c>
      <c r="U40" s="147"/>
      <c r="V40" s="127" t="e">
        <f t="shared" si="10"/>
        <v>#DIV/0!</v>
      </c>
      <c r="W40" s="139"/>
      <c r="X40" s="35" t="e">
        <f t="shared" si="11"/>
        <v>#VALUE!</v>
      </c>
      <c r="Z40" s="365"/>
      <c r="AA40" s="365"/>
      <c r="AG40" s="361" t="s">
        <v>1572</v>
      </c>
      <c r="AH40" s="361"/>
      <c r="AI40" s="361"/>
      <c r="AJ40" s="361"/>
      <c r="AK40" s="361"/>
      <c r="AL40" s="361"/>
      <c r="AM40" s="361"/>
    </row>
    <row r="41" spans="2:41" ht="51" customHeight="1" x14ac:dyDescent="0.25">
      <c r="B41" s="290" t="s">
        <v>127</v>
      </c>
      <c r="C41" s="143" t="s">
        <v>128</v>
      </c>
      <c r="D41" s="178"/>
      <c r="E41" s="268" t="s">
        <v>129</v>
      </c>
      <c r="F41" s="268"/>
      <c r="G41" s="268"/>
      <c r="H41" s="115"/>
      <c r="I41" s="152"/>
      <c r="J41" s="152"/>
      <c r="K41" s="124">
        <f t="shared" si="8"/>
        <v>0</v>
      </c>
      <c r="L41" s="122"/>
      <c r="M41" s="122"/>
      <c r="N41" s="122"/>
      <c r="O41" s="122"/>
      <c r="P41" s="123"/>
      <c r="Q41" s="122"/>
      <c r="R41" s="123"/>
      <c r="T41" s="125" t="str">
        <f t="shared" si="9"/>
        <v/>
      </c>
      <c r="U41" s="147"/>
      <c r="V41" s="127" t="e">
        <f t="shared" si="10"/>
        <v>#DIV/0!</v>
      </c>
      <c r="W41" s="139"/>
      <c r="X41" s="35" t="e">
        <f t="shared" si="11"/>
        <v>#VALUE!</v>
      </c>
      <c r="Z41" s="365"/>
      <c r="AA41" s="365"/>
      <c r="AG41" s="361" t="s">
        <v>1573</v>
      </c>
      <c r="AH41" s="361"/>
      <c r="AI41" s="361"/>
      <c r="AJ41" s="361"/>
      <c r="AK41" s="361"/>
      <c r="AL41" s="361"/>
      <c r="AM41" s="361"/>
    </row>
    <row r="42" spans="2:41" ht="46.5" customHeight="1" x14ac:dyDescent="0.25">
      <c r="B42" s="290" t="s">
        <v>130</v>
      </c>
      <c r="C42" s="143" t="s">
        <v>131</v>
      </c>
      <c r="D42" s="178"/>
      <c r="E42" s="268" t="s">
        <v>132</v>
      </c>
      <c r="F42" s="268"/>
      <c r="G42" s="268"/>
      <c r="H42" s="115"/>
      <c r="I42" s="152"/>
      <c r="J42" s="152"/>
      <c r="K42" s="124">
        <f t="shared" si="8"/>
        <v>0</v>
      </c>
      <c r="L42" s="122"/>
      <c r="M42" s="122"/>
      <c r="N42" s="122"/>
      <c r="O42" s="122"/>
      <c r="P42" s="123"/>
      <c r="Q42" s="122"/>
      <c r="R42" s="123"/>
      <c r="T42" s="125" t="str">
        <f t="shared" si="9"/>
        <v/>
      </c>
      <c r="U42" s="147"/>
      <c r="V42" s="127" t="e">
        <f t="shared" si="10"/>
        <v>#DIV/0!</v>
      </c>
      <c r="W42" s="139"/>
      <c r="X42" s="35" t="e">
        <f t="shared" si="11"/>
        <v>#VALUE!</v>
      </c>
      <c r="Z42" s="365"/>
      <c r="AA42" s="365"/>
      <c r="AG42" s="361" t="s">
        <v>1574</v>
      </c>
      <c r="AH42" s="361"/>
      <c r="AI42" s="361"/>
      <c r="AJ42" s="361"/>
      <c r="AK42" s="361"/>
      <c r="AL42" s="361"/>
      <c r="AM42" s="361"/>
    </row>
    <row r="43" spans="2:41" ht="50.25" customHeight="1" x14ac:dyDescent="0.25">
      <c r="B43" s="290" t="s">
        <v>133</v>
      </c>
      <c r="C43" s="143" t="s">
        <v>134</v>
      </c>
      <c r="D43" s="178"/>
      <c r="E43" s="268" t="s">
        <v>135</v>
      </c>
      <c r="F43" s="268"/>
      <c r="G43" s="268"/>
      <c r="H43" s="115"/>
      <c r="I43" s="152"/>
      <c r="J43" s="152"/>
      <c r="K43" s="124">
        <f t="shared" si="8"/>
        <v>0</v>
      </c>
      <c r="L43" s="122"/>
      <c r="M43" s="122"/>
      <c r="N43" s="122"/>
      <c r="O43" s="122"/>
      <c r="P43" s="123"/>
      <c r="Q43" s="122"/>
      <c r="R43" s="123"/>
      <c r="T43" s="125" t="str">
        <f t="shared" si="9"/>
        <v/>
      </c>
      <c r="U43" s="147"/>
      <c r="V43" s="127" t="e">
        <f t="shared" si="10"/>
        <v>#DIV/0!</v>
      </c>
      <c r="W43" s="139"/>
      <c r="X43" s="35" t="e">
        <f t="shared" si="11"/>
        <v>#VALUE!</v>
      </c>
      <c r="Z43" s="365"/>
      <c r="AA43" s="365"/>
      <c r="AG43" s="361" t="s">
        <v>1575</v>
      </c>
      <c r="AH43" s="361"/>
      <c r="AI43" s="361"/>
      <c r="AJ43" s="361"/>
      <c r="AK43" s="361"/>
      <c r="AL43" s="361"/>
      <c r="AM43" s="361"/>
    </row>
    <row r="44" spans="2:41" ht="51" customHeight="1" x14ac:dyDescent="0.25">
      <c r="B44" s="290" t="s">
        <v>136</v>
      </c>
      <c r="C44" s="143" t="s">
        <v>137</v>
      </c>
      <c r="D44" s="178"/>
      <c r="E44" s="268" t="s">
        <v>138</v>
      </c>
      <c r="F44" s="268"/>
      <c r="G44" s="268"/>
      <c r="H44" s="121"/>
      <c r="I44" s="152"/>
      <c r="J44" s="152"/>
      <c r="K44" s="124">
        <f t="shared" si="8"/>
        <v>0</v>
      </c>
      <c r="L44" s="122"/>
      <c r="M44" s="122"/>
      <c r="N44" s="122"/>
      <c r="O44" s="122"/>
      <c r="P44" s="123"/>
      <c r="Q44" s="122"/>
      <c r="R44" s="123"/>
      <c r="T44" s="125" t="str">
        <f t="shared" si="9"/>
        <v/>
      </c>
      <c r="U44" s="147"/>
      <c r="V44" s="127" t="e">
        <f t="shared" si="10"/>
        <v>#DIV/0!</v>
      </c>
      <c r="W44" s="139"/>
      <c r="X44" s="35" t="e">
        <f t="shared" si="11"/>
        <v>#VALUE!</v>
      </c>
      <c r="Z44" s="365"/>
      <c r="AA44" s="365"/>
      <c r="AG44" s="361" t="s">
        <v>1576</v>
      </c>
      <c r="AH44" s="361"/>
      <c r="AI44" s="361"/>
      <c r="AJ44" s="361"/>
      <c r="AK44" s="361"/>
      <c r="AL44" s="361"/>
      <c r="AM44" s="361"/>
    </row>
    <row r="45" spans="2:41" ht="52.5" customHeight="1" x14ac:dyDescent="0.25">
      <c r="B45" s="290" t="s">
        <v>139</v>
      </c>
      <c r="C45" s="143" t="s">
        <v>140</v>
      </c>
      <c r="D45" s="178"/>
      <c r="E45" s="268" t="s">
        <v>141</v>
      </c>
      <c r="F45" s="268"/>
      <c r="G45" s="268"/>
      <c r="H45" s="120"/>
      <c r="I45" s="152"/>
      <c r="J45" s="152"/>
      <c r="K45" s="124">
        <f t="shared" si="8"/>
        <v>0</v>
      </c>
      <c r="L45" s="122"/>
      <c r="M45" s="122"/>
      <c r="N45" s="122"/>
      <c r="O45" s="122"/>
      <c r="P45" s="123"/>
      <c r="Q45" s="122"/>
      <c r="R45" s="123"/>
      <c r="T45" s="125" t="str">
        <f t="shared" si="9"/>
        <v/>
      </c>
      <c r="U45" s="147"/>
      <c r="V45" s="127" t="e">
        <f t="shared" si="10"/>
        <v>#DIV/0!</v>
      </c>
      <c r="W45" s="139"/>
      <c r="X45" s="35" t="e">
        <f t="shared" si="11"/>
        <v>#VALUE!</v>
      </c>
      <c r="Z45" s="365"/>
      <c r="AA45" s="365"/>
      <c r="AG45" s="361" t="s">
        <v>1577</v>
      </c>
      <c r="AH45" s="361"/>
      <c r="AI45" s="361"/>
      <c r="AJ45" s="361"/>
      <c r="AK45" s="361"/>
      <c r="AL45" s="361"/>
      <c r="AM45" s="361"/>
    </row>
    <row r="46" spans="2:41" ht="50.25" customHeight="1" x14ac:dyDescent="0.25">
      <c r="B46" s="290" t="s">
        <v>142</v>
      </c>
      <c r="C46" s="143" t="s">
        <v>143</v>
      </c>
      <c r="D46" s="178"/>
      <c r="E46" s="268" t="s">
        <v>144</v>
      </c>
      <c r="F46" s="268"/>
      <c r="G46" s="268"/>
      <c r="H46" s="126"/>
      <c r="I46" s="152"/>
      <c r="J46" s="152"/>
      <c r="K46" s="124">
        <f t="shared" si="8"/>
        <v>0</v>
      </c>
      <c r="L46" s="122"/>
      <c r="M46" s="122"/>
      <c r="N46" s="122"/>
      <c r="O46" s="122"/>
      <c r="P46" s="123"/>
      <c r="Q46" s="122"/>
      <c r="R46" s="123"/>
      <c r="T46" s="125" t="str">
        <f t="shared" si="9"/>
        <v/>
      </c>
      <c r="U46" s="147"/>
      <c r="V46" s="127" t="e">
        <f t="shared" si="10"/>
        <v>#DIV/0!</v>
      </c>
      <c r="W46" s="139"/>
      <c r="X46" s="35" t="e">
        <f t="shared" si="11"/>
        <v>#VALUE!</v>
      </c>
      <c r="Z46" s="365"/>
      <c r="AA46" s="365"/>
      <c r="AG46" s="361" t="s">
        <v>1578</v>
      </c>
      <c r="AH46" s="361"/>
      <c r="AI46" s="361"/>
      <c r="AJ46" s="361"/>
      <c r="AK46" s="361"/>
      <c r="AL46" s="361"/>
      <c r="AM46" s="361"/>
    </row>
    <row r="47" spans="2:41" ht="56.25" customHeight="1" x14ac:dyDescent="0.25">
      <c r="B47" s="290" t="s">
        <v>145</v>
      </c>
      <c r="C47" s="144" t="s">
        <v>146</v>
      </c>
      <c r="D47" s="178"/>
      <c r="E47" s="268" t="s">
        <v>147</v>
      </c>
      <c r="F47" s="268"/>
      <c r="G47" s="268"/>
      <c r="H47" s="126"/>
      <c r="I47" s="152"/>
      <c r="J47" s="152"/>
      <c r="K47" s="124">
        <f t="shared" si="8"/>
        <v>0</v>
      </c>
      <c r="L47" s="122"/>
      <c r="M47" s="122"/>
      <c r="N47" s="122"/>
      <c r="O47" s="122"/>
      <c r="P47" s="123"/>
      <c r="Q47" s="122"/>
      <c r="R47" s="123"/>
      <c r="T47" s="125" t="str">
        <f t="shared" si="9"/>
        <v/>
      </c>
      <c r="U47" s="147"/>
      <c r="V47" s="127" t="e">
        <f t="shared" si="10"/>
        <v>#DIV/0!</v>
      </c>
      <c r="W47" s="139"/>
      <c r="X47" s="35" t="e">
        <f t="shared" si="11"/>
        <v>#VALUE!</v>
      </c>
      <c r="Z47" s="365"/>
      <c r="AA47" s="365"/>
      <c r="AG47" s="361" t="s">
        <v>1579</v>
      </c>
      <c r="AH47" s="361"/>
      <c r="AI47" s="361"/>
      <c r="AJ47" s="361"/>
      <c r="AK47" s="361"/>
      <c r="AL47" s="361"/>
      <c r="AM47" s="361"/>
    </row>
    <row r="48" spans="2:41" x14ac:dyDescent="0.25">
      <c r="C48" s="152"/>
      <c r="D48" s="180"/>
      <c r="E48" s="152"/>
      <c r="F48" s="152"/>
      <c r="G48" s="152"/>
      <c r="J48" s="150">
        <f>SUM(J10:J47)</f>
        <v>0</v>
      </c>
      <c r="K48" s="150">
        <f>SUM(K10:K47)</f>
        <v>0</v>
      </c>
      <c r="W48" s="173" t="e">
        <f>SUM(W10:W47)</f>
        <v>#VALUE!</v>
      </c>
      <c r="X48" s="173" t="e">
        <f>SUM(X10:X47)</f>
        <v>#VALUE!</v>
      </c>
      <c r="Z48" s="167"/>
      <c r="AA48" s="167"/>
    </row>
    <row r="49" spans="3:33" x14ac:dyDescent="0.25">
      <c r="C49" s="152"/>
      <c r="D49" s="180"/>
      <c r="E49" s="152"/>
      <c r="F49" s="152"/>
      <c r="G49" s="152"/>
      <c r="S49" s="118" t="s">
        <v>148</v>
      </c>
      <c r="T49" s="129">
        <f>SUMIF(J48,13-X51,W48)</f>
        <v>0</v>
      </c>
      <c r="Z49" s="167"/>
      <c r="AA49" s="167"/>
    </row>
    <row r="50" spans="3:33" x14ac:dyDescent="0.25">
      <c r="C50" s="152"/>
      <c r="D50" s="180"/>
      <c r="E50" s="152"/>
      <c r="F50" s="152"/>
      <c r="G50" s="152"/>
      <c r="S50" s="118" t="s">
        <v>149</v>
      </c>
      <c r="T50" s="129">
        <f>SUMIF(K48,38-X52,X48)</f>
        <v>0</v>
      </c>
      <c r="Y50" s="128"/>
    </row>
    <row r="51" spans="3:33" x14ac:dyDescent="0.25">
      <c r="C51" s="152"/>
      <c r="D51" s="180"/>
      <c r="E51" s="152"/>
      <c r="F51" s="152"/>
      <c r="G51" s="152"/>
      <c r="W51" s="150" t="s">
        <v>156</v>
      </c>
      <c r="X51" s="150">
        <f>SUM(R10:R12,R16,R18,R22,R24,R29,R32,'EL 5'!R12,'EL 5'!R14,R35:R38,'EL 5'!R54)</f>
        <v>0</v>
      </c>
      <c r="Y51" s="128"/>
    </row>
    <row r="52" spans="3:33" x14ac:dyDescent="0.25">
      <c r="C52" s="152"/>
      <c r="D52" s="180"/>
      <c r="E52" s="152"/>
      <c r="F52" s="152"/>
      <c r="G52" s="152"/>
      <c r="W52" s="150" t="s">
        <v>157</v>
      </c>
      <c r="X52" s="150">
        <f>SUM('EL 5'!R53:R53,R10:R47)</f>
        <v>0</v>
      </c>
    </row>
    <row r="53" spans="3:33" ht="13.5" customHeight="1" x14ac:dyDescent="0.25">
      <c r="C53" s="152"/>
      <c r="D53" s="180"/>
      <c r="E53" s="152"/>
      <c r="F53" s="152"/>
      <c r="G53" s="152"/>
    </row>
    <row r="54" spans="3:33" x14ac:dyDescent="0.25">
      <c r="C54" s="152"/>
      <c r="D54" s="180"/>
      <c r="E54" s="152"/>
      <c r="F54" s="152"/>
      <c r="G54" s="152"/>
    </row>
    <row r="61" spans="3:33" ht="22.5" customHeight="1" x14ac:dyDescent="0.25">
      <c r="AB61" s="151"/>
      <c r="AC61" s="151"/>
      <c r="AD61" s="151"/>
    </row>
    <row r="63" spans="3:33" ht="15" customHeight="1" x14ac:dyDescent="0.25">
      <c r="AB63" s="151"/>
      <c r="AC63" s="151"/>
      <c r="AD63" s="151"/>
      <c r="AE63" s="151"/>
      <c r="AF63" s="151"/>
      <c r="AG63" s="151"/>
    </row>
  </sheetData>
  <sheetProtection formatCells="0" formatColumns="0" formatRows="0" insertColumns="0" insertRows="0" insertHyperlinks="0" deleteColumns="0" deleteRows="0" sort="0" autoFilter="0" pivotTables="0"/>
  <mergeCells count="77">
    <mergeCell ref="Z47:AA47"/>
    <mergeCell ref="Z37:AA37"/>
    <mergeCell ref="Z38:AA38"/>
    <mergeCell ref="Z39:AA39"/>
    <mergeCell ref="Z40:AA40"/>
    <mergeCell ref="Z46:AA46"/>
    <mergeCell ref="Z41:AA41"/>
    <mergeCell ref="Z45:AA45"/>
    <mergeCell ref="Z44:AA44"/>
    <mergeCell ref="Z32:AA32"/>
    <mergeCell ref="Z33:AA33"/>
    <mergeCell ref="Z34:AA34"/>
    <mergeCell ref="Z42:AA42"/>
    <mergeCell ref="Z43:AA43"/>
    <mergeCell ref="Z35:AA35"/>
    <mergeCell ref="Z36:AA36"/>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AG7:AM8"/>
    <mergeCell ref="AG12:AL12"/>
    <mergeCell ref="Z13:AA13"/>
    <mergeCell ref="Z14:AA14"/>
    <mergeCell ref="Z15:AA15"/>
    <mergeCell ref="Z10:AA10"/>
    <mergeCell ref="Z11:AA11"/>
    <mergeCell ref="Z12:AA12"/>
    <mergeCell ref="AG15:AM15"/>
    <mergeCell ref="Z16:AA16"/>
    <mergeCell ref="Z17:AA17"/>
    <mergeCell ref="G7:G8"/>
    <mergeCell ref="C7:C8"/>
    <mergeCell ref="T7:V7"/>
    <mergeCell ref="E7:E8"/>
    <mergeCell ref="J7:R7"/>
    <mergeCell ref="AG28:AM28"/>
    <mergeCell ref="AG29:AM29"/>
    <mergeCell ref="AG30:AM30"/>
    <mergeCell ref="Z18:AA18"/>
    <mergeCell ref="AG23:AM23"/>
    <mergeCell ref="AG24:AM24"/>
    <mergeCell ref="AG19:AM19"/>
    <mergeCell ref="AG18:AM18"/>
    <mergeCell ref="AG47:AM47"/>
    <mergeCell ref="AG39:AM39"/>
    <mergeCell ref="AG40:AM40"/>
    <mergeCell ref="AG41:AM41"/>
    <mergeCell ref="AG42:AM42"/>
    <mergeCell ref="AG43:AM43"/>
    <mergeCell ref="AG44:AM44"/>
    <mergeCell ref="AG46:AM4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115" zoomScaleNormal="115" zoomScaleSheetLayoutView="90" workbookViewId="0">
      <pane ySplit="8" topLeftCell="A22" activePane="bottomLeft" state="frozen"/>
      <selection pane="bottomLeft" activeCell="Q11" sqref="Q11"/>
    </sheetView>
  </sheetViews>
  <sheetFormatPr defaultRowHeight="15" outlineLevelCol="1" x14ac:dyDescent="0.25"/>
  <cols>
    <col min="1" max="1" width="2" style="150" customWidth="1"/>
    <col min="2" max="2" width="4.5703125" style="150" customWidth="1"/>
    <col min="3" max="3" width="65.85546875" style="150" customWidth="1"/>
    <col min="4" max="4" width="2" style="150" customWidth="1" outlineLevel="1"/>
    <col min="5" max="5" width="5.5703125" style="150" customWidth="1" outlineLevel="1"/>
    <col min="6" max="6" width="2.7109375" style="150" customWidth="1" outlineLevel="1"/>
    <col min="7" max="7" width="6.140625" style="150" customWidth="1" outlineLevel="1"/>
    <col min="8" max="8" width="2.5703125" style="150" customWidth="1"/>
    <col min="9" max="11" width="4.42578125" style="150" hidden="1" customWidth="1"/>
    <col min="12" max="13" width="4" style="150" customWidth="1"/>
    <col min="14" max="14" width="3.28515625" style="150" customWidth="1"/>
    <col min="15" max="15" width="4.42578125" style="150" customWidth="1"/>
    <col min="16" max="16" width="4.140625" style="150" customWidth="1"/>
    <col min="17" max="17" width="3.42578125" style="150" customWidth="1"/>
    <col min="18" max="18" width="3.7109375" style="150" customWidth="1"/>
    <col min="19" max="19" width="5.7109375" style="150" customWidth="1"/>
    <col min="20" max="20" width="13.28515625" style="150" customWidth="1"/>
    <col min="21" max="21" width="8.28515625" style="150" hidden="1" customWidth="1"/>
    <col min="22" max="22" width="11.140625" style="150" hidden="1" customWidth="1"/>
    <col min="23" max="23" width="10.42578125" style="150" hidden="1" customWidth="1"/>
    <col min="24" max="24" width="9" style="150" hidden="1" customWidth="1"/>
    <col min="25" max="25" width="7.140625" style="150" customWidth="1"/>
    <col min="26" max="26" width="13.7109375" style="150" customWidth="1"/>
    <col min="27" max="27" width="19.28515625" style="150" customWidth="1"/>
    <col min="28" max="28" width="15.140625" style="150" customWidth="1"/>
    <col min="29" max="29" width="9.140625" style="150"/>
    <col min="30" max="30" width="51.7109375" style="150" customWidth="1"/>
    <col min="31" max="32" width="9.140625" style="150"/>
    <col min="33" max="33" width="4.28515625" style="150" customWidth="1"/>
    <col min="34" max="16384" width="9.140625" style="150"/>
  </cols>
  <sheetData>
    <row r="1" spans="2:40" ht="27" customHeight="1" x14ac:dyDescent="0.25">
      <c r="B1" s="360" t="s">
        <v>158</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row>
    <row r="2" spans="2:40" x14ac:dyDescent="0.25">
      <c r="B2" s="175"/>
      <c r="C2" s="372" t="s">
        <v>1580</v>
      </c>
      <c r="D2" s="372"/>
      <c r="E2" s="372"/>
      <c r="F2" s="372"/>
      <c r="G2" s="372"/>
      <c r="H2" s="372"/>
      <c r="I2" s="372"/>
      <c r="J2" s="372"/>
      <c r="K2" s="372"/>
      <c r="L2" s="372"/>
      <c r="M2" s="372"/>
      <c r="N2" s="372"/>
      <c r="O2" s="372"/>
      <c r="P2" s="372"/>
      <c r="Q2" s="372"/>
      <c r="R2" s="372"/>
      <c r="S2" s="372"/>
      <c r="T2" s="372"/>
      <c r="U2" s="175"/>
      <c r="V2" s="175"/>
      <c r="W2" s="175"/>
      <c r="X2" s="175"/>
      <c r="Y2" s="175"/>
    </row>
    <row r="3" spans="2:40" x14ac:dyDescent="0.25">
      <c r="B3" s="175"/>
      <c r="C3" s="372" t="s">
        <v>1581</v>
      </c>
      <c r="D3" s="372"/>
      <c r="E3" s="372"/>
      <c r="F3" s="372"/>
      <c r="G3" s="372"/>
      <c r="H3" s="372"/>
      <c r="I3" s="372"/>
      <c r="J3" s="372"/>
      <c r="K3" s="372"/>
      <c r="L3" s="372"/>
      <c r="M3" s="372"/>
      <c r="N3" s="372"/>
      <c r="O3" s="372"/>
      <c r="P3" s="372"/>
      <c r="Q3" s="372"/>
      <c r="R3" s="372"/>
      <c r="S3" s="372"/>
      <c r="T3" s="372"/>
      <c r="U3" s="175"/>
      <c r="V3" s="175"/>
      <c r="W3" s="175"/>
      <c r="X3" s="175"/>
      <c r="Y3" s="175"/>
    </row>
    <row r="4" spans="2:40" x14ac:dyDescent="0.25">
      <c r="B4" s="148"/>
      <c r="C4" s="149"/>
      <c r="D4" s="149"/>
      <c r="E4" s="149"/>
      <c r="F4" s="149"/>
      <c r="G4" s="149"/>
      <c r="H4" s="149"/>
      <c r="I4" s="149"/>
      <c r="J4" s="149"/>
      <c r="K4" s="149"/>
      <c r="L4" s="149"/>
      <c r="M4" s="149"/>
      <c r="N4" s="149"/>
      <c r="O4" s="149"/>
      <c r="P4" s="149"/>
      <c r="Q4" s="149"/>
      <c r="R4" s="149"/>
      <c r="S4" s="149"/>
      <c r="T4" s="149"/>
      <c r="U4" s="149"/>
      <c r="V4" s="149"/>
      <c r="W4" s="149"/>
      <c r="X4" s="149"/>
      <c r="Y4" s="149"/>
    </row>
    <row r="5" spans="2:40" s="153" customFormat="1" ht="14.25" customHeight="1" x14ac:dyDescent="0.25">
      <c r="B5" s="176"/>
      <c r="C5" s="291"/>
      <c r="D5" s="291"/>
      <c r="E5" s="291"/>
      <c r="F5" s="291"/>
      <c r="G5" s="291"/>
      <c r="H5" s="291"/>
      <c r="I5" s="291"/>
      <c r="J5" s="294" t="s">
        <v>200</v>
      </c>
      <c r="K5" s="294"/>
      <c r="L5" s="371"/>
      <c r="M5" s="371"/>
      <c r="N5" s="371"/>
      <c r="O5" s="371"/>
      <c r="P5" s="371"/>
      <c r="Q5" s="371"/>
      <c r="R5" s="371"/>
      <c r="S5" s="371"/>
      <c r="T5" s="371"/>
      <c r="U5" s="371"/>
      <c r="V5" s="371"/>
      <c r="W5" s="371"/>
      <c r="X5" s="371"/>
      <c r="Y5" s="371"/>
      <c r="Z5" s="371"/>
      <c r="AA5" s="371"/>
      <c r="AB5" s="371"/>
      <c r="AC5" s="371"/>
      <c r="AD5" s="371"/>
    </row>
    <row r="6" spans="2:40" s="153" customFormat="1" x14ac:dyDescent="0.25">
      <c r="B6" s="154"/>
      <c r="C6" s="154"/>
      <c r="D6" s="176"/>
      <c r="E6" s="176"/>
      <c r="F6" s="176"/>
      <c r="G6" s="176"/>
      <c r="H6" s="154"/>
      <c r="I6" s="154"/>
      <c r="J6" s="171"/>
      <c r="K6" s="154"/>
      <c r="L6" s="337"/>
      <c r="M6" s="154"/>
      <c r="N6" s="154"/>
      <c r="O6" s="154"/>
      <c r="P6" s="154"/>
      <c r="Q6" s="154"/>
      <c r="R6" s="154"/>
      <c r="S6" s="154"/>
      <c r="T6" s="154"/>
      <c r="U6" s="154"/>
      <c r="V6" s="154"/>
      <c r="W6" s="154"/>
      <c r="X6" s="154"/>
      <c r="Y6" s="154"/>
    </row>
    <row r="7" spans="2:40" s="153" customFormat="1" ht="37.5" customHeight="1" x14ac:dyDescent="0.25">
      <c r="B7" s="168"/>
      <c r="C7" s="367" t="s">
        <v>159</v>
      </c>
      <c r="D7" s="326"/>
      <c r="E7" s="366" t="s">
        <v>160</v>
      </c>
      <c r="F7" s="328"/>
      <c r="G7" s="366" t="s">
        <v>161</v>
      </c>
      <c r="H7" s="155"/>
      <c r="I7" s="156"/>
      <c r="J7" s="369" t="s">
        <v>1694</v>
      </c>
      <c r="K7" s="373"/>
      <c r="L7" s="373"/>
      <c r="M7" s="373"/>
      <c r="N7" s="373"/>
      <c r="O7" s="373"/>
      <c r="P7" s="373"/>
      <c r="Q7" s="373"/>
      <c r="R7" s="373"/>
      <c r="S7" s="156"/>
      <c r="T7" s="368" t="s">
        <v>162</v>
      </c>
      <c r="U7" s="368"/>
      <c r="V7" s="368"/>
      <c r="W7" s="157"/>
      <c r="X7" s="157"/>
      <c r="Y7" s="157"/>
      <c r="Z7" s="157"/>
      <c r="AH7" s="367" t="s">
        <v>163</v>
      </c>
      <c r="AI7" s="367"/>
      <c r="AJ7" s="367"/>
      <c r="AK7" s="367"/>
      <c r="AL7" s="367"/>
      <c r="AM7" s="367"/>
      <c r="AN7" s="367"/>
    </row>
    <row r="8" spans="2:40" s="153" customFormat="1" ht="72.75" customHeight="1" x14ac:dyDescent="0.25">
      <c r="B8" s="168"/>
      <c r="C8" s="367"/>
      <c r="D8" s="326"/>
      <c r="E8" s="366"/>
      <c r="F8" s="329"/>
      <c r="G8" s="366"/>
      <c r="H8" s="155"/>
      <c r="J8" s="159" t="s">
        <v>201</v>
      </c>
      <c r="K8" s="159" t="s">
        <v>202</v>
      </c>
      <c r="L8" s="181">
        <v>0</v>
      </c>
      <c r="M8" s="181">
        <v>0.2</v>
      </c>
      <c r="N8" s="181">
        <v>0.4</v>
      </c>
      <c r="O8" s="181">
        <v>0.6</v>
      </c>
      <c r="P8" s="181">
        <v>0.8</v>
      </c>
      <c r="Q8" s="181">
        <v>1</v>
      </c>
      <c r="R8" s="182" t="s">
        <v>164</v>
      </c>
      <c r="T8" s="161"/>
      <c r="U8" s="161" t="s">
        <v>203</v>
      </c>
      <c r="V8" s="160" t="s">
        <v>204</v>
      </c>
      <c r="W8" s="158"/>
      <c r="Y8" s="158"/>
      <c r="AH8" s="367"/>
      <c r="AI8" s="367"/>
      <c r="AJ8" s="367"/>
      <c r="AK8" s="367"/>
      <c r="AL8" s="367"/>
      <c r="AM8" s="367"/>
      <c r="AN8" s="367"/>
    </row>
    <row r="9" spans="2:40" ht="36" customHeight="1" x14ac:dyDescent="0.25">
      <c r="H9" s="126"/>
      <c r="K9" s="32"/>
      <c r="L9" s="32"/>
      <c r="M9" s="32"/>
      <c r="N9" s="32"/>
      <c r="O9" s="32"/>
      <c r="P9" s="33"/>
      <c r="Q9" s="116"/>
      <c r="R9" s="117"/>
      <c r="T9" s="34"/>
      <c r="U9" s="34"/>
      <c r="V9" s="33"/>
      <c r="W9" s="150" t="s">
        <v>205</v>
      </c>
      <c r="X9" s="150" t="s">
        <v>206</v>
      </c>
      <c r="Z9" s="118" t="s">
        <v>165</v>
      </c>
    </row>
    <row r="10" spans="2:40" ht="49.5" customHeight="1" x14ac:dyDescent="0.25">
      <c r="B10" s="290">
        <v>1</v>
      </c>
      <c r="C10" s="141" t="s">
        <v>166</v>
      </c>
      <c r="D10" s="178"/>
      <c r="E10" s="268" t="s">
        <v>167</v>
      </c>
      <c r="F10" s="265"/>
      <c r="G10" s="268" t="s">
        <v>168</v>
      </c>
      <c r="H10" s="126"/>
      <c r="I10" s="152">
        <f>SUM(K10:K22)</f>
        <v>0</v>
      </c>
      <c r="J10" s="124">
        <f>SUM(L10:Q10)</f>
        <v>0</v>
      </c>
      <c r="K10" s="124">
        <f>SUM(L10:Q10)</f>
        <v>0</v>
      </c>
      <c r="L10" s="122"/>
      <c r="M10" s="122"/>
      <c r="N10" s="122"/>
      <c r="O10" s="122"/>
      <c r="P10" s="123"/>
      <c r="Q10" s="186"/>
      <c r="R10" s="123"/>
      <c r="T10" s="125" t="str">
        <f>IF(SUM(L10:Q10)=1,((L10*0)+(M10*20)+(N10*40)+(O10*60)+(P10*80)+(Q10*100)),"")</f>
        <v/>
      </c>
      <c r="U10" s="147" t="e">
        <f>1/$J$27</f>
        <v>#DIV/0!</v>
      </c>
      <c r="V10" s="127" t="e">
        <f t="shared" ref="V10" si="0">1/$K$27</f>
        <v>#DIV/0!</v>
      </c>
      <c r="W10" s="139" t="e">
        <f>IF(R10=1,0,T10*U10)</f>
        <v>#VALUE!</v>
      </c>
      <c r="X10" s="35" t="e">
        <f>IF(R10=1,0,T10*V10)</f>
        <v>#VALUE!</v>
      </c>
      <c r="Z10" s="365"/>
      <c r="AA10" s="365"/>
      <c r="AH10" s="364" t="s">
        <v>1582</v>
      </c>
      <c r="AI10" s="364"/>
      <c r="AJ10" s="364"/>
      <c r="AK10" s="364"/>
      <c r="AL10" s="364"/>
      <c r="AM10" s="364"/>
      <c r="AN10" s="364"/>
    </row>
    <row r="11" spans="2:40" ht="45.75" customHeight="1" x14ac:dyDescent="0.25">
      <c r="B11" s="290">
        <v>2</v>
      </c>
      <c r="C11" s="141" t="s">
        <v>169</v>
      </c>
      <c r="D11" s="178"/>
      <c r="E11" s="268" t="s">
        <v>170</v>
      </c>
      <c r="F11" s="268"/>
      <c r="G11" s="267" t="s">
        <v>171</v>
      </c>
      <c r="I11" s="152"/>
      <c r="J11" s="124">
        <f>SUM(L11:Q11)</f>
        <v>0</v>
      </c>
      <c r="K11" s="124">
        <f>SUM(L11:Q11)</f>
        <v>0</v>
      </c>
      <c r="L11" s="122"/>
      <c r="M11" s="122"/>
      <c r="N11" s="122"/>
      <c r="O11" s="122"/>
      <c r="P11" s="123"/>
      <c r="Q11" s="122"/>
      <c r="R11" s="123"/>
      <c r="T11" s="125" t="str">
        <f>IF(SUM(L11:Q11)=1,((L11*0)+(M11*20)+(N11*40)+(O11*60)+(P11*80)+(Q11*100)),"")</f>
        <v/>
      </c>
      <c r="U11" s="147" t="e">
        <f>1/$J$27</f>
        <v>#DIV/0!</v>
      </c>
      <c r="V11" s="127" t="e">
        <f t="shared" ref="V11" si="1">1/$K$27</f>
        <v>#DIV/0!</v>
      </c>
      <c r="W11" s="139" t="e">
        <f>IF(R11=1,0,T11*U11)</f>
        <v>#VALUE!</v>
      </c>
      <c r="X11" s="35" t="e">
        <f>IF(R11=1,0,T11*V11)</f>
        <v>#VALUE!</v>
      </c>
      <c r="Z11" s="365"/>
      <c r="AA11" s="365"/>
      <c r="AH11" s="364" t="s">
        <v>1583</v>
      </c>
      <c r="AI11" s="364"/>
      <c r="AJ11" s="364"/>
      <c r="AK11" s="364"/>
      <c r="AL11" s="364"/>
      <c r="AM11" s="364"/>
      <c r="AN11" s="364"/>
    </row>
    <row r="12" spans="2:40" ht="51" customHeight="1" x14ac:dyDescent="0.25">
      <c r="B12" s="290">
        <v>3</v>
      </c>
      <c r="C12" s="141" t="s">
        <v>172</v>
      </c>
      <c r="D12" s="178"/>
      <c r="E12" s="266" t="s">
        <v>173</v>
      </c>
      <c r="F12" s="268"/>
      <c r="G12" s="268"/>
      <c r="H12" s="115"/>
      <c r="I12" s="152"/>
      <c r="J12" s="124">
        <f>SUM(L12:Q12)</f>
        <v>0</v>
      </c>
      <c r="K12" s="124">
        <f>SUM(L12:Q12)</f>
        <v>0</v>
      </c>
      <c r="L12" s="122"/>
      <c r="M12" s="122"/>
      <c r="N12" s="122"/>
      <c r="O12" s="122"/>
      <c r="P12" s="123"/>
      <c r="Q12" s="122"/>
      <c r="R12" s="123"/>
      <c r="T12" s="125" t="str">
        <f>IF(SUM(L12:Q12)=1,((L12*0)+(M12*20)+(N12*40)+(O12*60)+(P12*80)+(Q12*100)),"")</f>
        <v/>
      </c>
      <c r="U12" s="147" t="e">
        <f>1/$J$27</f>
        <v>#DIV/0!</v>
      </c>
      <c r="V12" s="127" t="e">
        <f t="shared" ref="V12:V22" si="2">1/$K$27</f>
        <v>#DIV/0!</v>
      </c>
      <c r="W12" s="139" t="e">
        <f>IF(R12=1,0,T12*U12)</f>
        <v>#VALUE!</v>
      </c>
      <c r="X12" s="35" t="e">
        <f>IF(R12=1,0,T12*V12)</f>
        <v>#VALUE!</v>
      </c>
      <c r="Z12" s="365"/>
      <c r="AA12" s="365"/>
      <c r="AH12" s="364" t="s">
        <v>1584</v>
      </c>
      <c r="AI12" s="364"/>
      <c r="AJ12" s="364"/>
      <c r="AK12" s="364"/>
      <c r="AL12" s="364"/>
      <c r="AM12" s="364"/>
      <c r="AN12" s="364"/>
    </row>
    <row r="13" spans="2:40" ht="50.25" customHeight="1" x14ac:dyDescent="0.25">
      <c r="B13" s="290">
        <v>4</v>
      </c>
      <c r="C13" s="141" t="s">
        <v>174</v>
      </c>
      <c r="D13" s="178"/>
      <c r="E13" s="268" t="s">
        <v>175</v>
      </c>
      <c r="F13" s="265"/>
      <c r="G13" s="269"/>
      <c r="H13" s="126"/>
      <c r="I13" s="152"/>
      <c r="J13" s="124">
        <f>SUM(L13:Q13)</f>
        <v>0</v>
      </c>
      <c r="K13" s="124">
        <f t="shared" ref="K13" si="3">SUM(L13:Q13)</f>
        <v>0</v>
      </c>
      <c r="L13" s="122"/>
      <c r="M13" s="122"/>
      <c r="N13" s="122"/>
      <c r="O13" s="122"/>
      <c r="P13" s="123"/>
      <c r="Q13" s="122"/>
      <c r="R13" s="123"/>
      <c r="T13" s="125" t="str">
        <f t="shared" ref="T13" si="4">IF(SUM(L13:Q13)=1,((L13*0)+(M13*20)+(N13*40)+(O13*60)+(P13*80)+(Q13*100)),"")</f>
        <v/>
      </c>
      <c r="U13" s="147" t="e">
        <f>1/$J$27</f>
        <v>#DIV/0!</v>
      </c>
      <c r="V13" s="127" t="e">
        <f t="shared" si="2"/>
        <v>#DIV/0!</v>
      </c>
      <c r="W13" s="139" t="e">
        <f>IF(R13=1,0,T13*U13)</f>
        <v>#VALUE!</v>
      </c>
      <c r="X13" s="35" t="e">
        <f t="shared" ref="X13" si="5">IF(R13=1,0,T13*V13)</f>
        <v>#VALUE!</v>
      </c>
      <c r="Z13" s="370"/>
      <c r="AA13" s="370"/>
      <c r="AH13" s="364" t="s">
        <v>1585</v>
      </c>
      <c r="AI13" s="364"/>
      <c r="AJ13" s="364"/>
      <c r="AK13" s="364"/>
      <c r="AL13" s="364"/>
      <c r="AM13" s="364"/>
      <c r="AN13" s="364"/>
    </row>
    <row r="14" spans="2:40" ht="51.75" customHeight="1" x14ac:dyDescent="0.25">
      <c r="B14" s="290" t="s">
        <v>176</v>
      </c>
      <c r="C14" s="145" t="s">
        <v>177</v>
      </c>
      <c r="D14" s="178"/>
      <c r="E14" s="268" t="s">
        <v>178</v>
      </c>
      <c r="F14" s="265"/>
      <c r="G14" s="269"/>
      <c r="H14" s="119"/>
      <c r="I14" s="152"/>
      <c r="J14" s="152"/>
      <c r="K14" s="124">
        <f t="shared" ref="K14" si="6">SUM(L14:Q14)</f>
        <v>0</v>
      </c>
      <c r="L14" s="122"/>
      <c r="M14" s="122"/>
      <c r="N14" s="122"/>
      <c r="O14" s="122"/>
      <c r="P14" s="123"/>
      <c r="Q14" s="122"/>
      <c r="R14" s="123"/>
      <c r="T14" s="125" t="str">
        <f t="shared" ref="T14" si="7">IF(SUM(L14:Q14)=1,((L14*0)+(M14*20)+(N14*40)+(O14*60)+(P14*80)+(Q14*100)),"")</f>
        <v/>
      </c>
      <c r="U14" s="147"/>
      <c r="V14" s="127" t="e">
        <f t="shared" si="2"/>
        <v>#DIV/0!</v>
      </c>
      <c r="W14" s="139"/>
      <c r="X14" s="35" t="e">
        <f t="shared" ref="X14" si="8">IF(R14=1,0,T14*V14)</f>
        <v>#VALUE!</v>
      </c>
      <c r="Z14" s="365"/>
      <c r="AA14" s="365"/>
      <c r="AH14" s="334"/>
      <c r="AI14" s="334"/>
      <c r="AJ14" s="334"/>
      <c r="AK14" s="334"/>
      <c r="AL14" s="334"/>
      <c r="AM14" s="334"/>
      <c r="AN14" s="334"/>
    </row>
    <row r="15" spans="2:40" ht="47.25" customHeight="1" x14ac:dyDescent="0.25">
      <c r="B15" s="290">
        <v>5</v>
      </c>
      <c r="C15" s="141" t="s">
        <v>179</v>
      </c>
      <c r="D15" s="178"/>
      <c r="E15" s="268"/>
      <c r="F15" s="265"/>
      <c r="G15" s="269"/>
      <c r="H15" s="126"/>
      <c r="I15" s="152"/>
      <c r="J15" s="124">
        <f>SUM(L15:Q15)</f>
        <v>0</v>
      </c>
      <c r="K15" s="124">
        <f t="shared" ref="K15:K22" si="9">SUM(L15:Q15)</f>
        <v>0</v>
      </c>
      <c r="L15" s="122"/>
      <c r="M15" s="122"/>
      <c r="N15" s="122"/>
      <c r="O15" s="122"/>
      <c r="P15" s="123"/>
      <c r="Q15" s="122"/>
      <c r="R15" s="123"/>
      <c r="T15" s="125" t="str">
        <f t="shared" ref="T15:T22" si="10">IF(SUM(L15:Q15)=1,((L15*0)+(M15*20)+(N15*40)+(O15*60)+(P15*80)+(Q15*100)),"")</f>
        <v/>
      </c>
      <c r="U15" s="147" t="e">
        <f>1/$J$27</f>
        <v>#DIV/0!</v>
      </c>
      <c r="V15" s="127" t="e">
        <f t="shared" si="2"/>
        <v>#DIV/0!</v>
      </c>
      <c r="W15" s="139" t="e">
        <f>IF(R15=1,0,T15*U15)</f>
        <v>#VALUE!</v>
      </c>
      <c r="X15" s="35" t="e">
        <f t="shared" ref="X15:X22" si="11">IF(R15=1,0,T15*V15)</f>
        <v>#VALUE!</v>
      </c>
      <c r="Z15" s="365"/>
      <c r="AA15" s="365"/>
      <c r="AH15" s="364" t="s">
        <v>1586</v>
      </c>
      <c r="AI15" s="364"/>
      <c r="AJ15" s="364"/>
      <c r="AK15" s="364"/>
      <c r="AL15" s="364"/>
      <c r="AM15" s="364"/>
      <c r="AN15" s="364"/>
    </row>
    <row r="16" spans="2:40" ht="51" customHeight="1" x14ac:dyDescent="0.25">
      <c r="B16" s="290" t="s">
        <v>180</v>
      </c>
      <c r="C16" s="292" t="s">
        <v>181</v>
      </c>
      <c r="D16" s="178"/>
      <c r="E16" s="268" t="s">
        <v>182</v>
      </c>
      <c r="F16" s="265"/>
      <c r="G16" s="269"/>
      <c r="H16" s="115"/>
      <c r="I16" s="152"/>
      <c r="J16" s="152"/>
      <c r="K16" s="124">
        <f t="shared" si="9"/>
        <v>0</v>
      </c>
      <c r="L16" s="122"/>
      <c r="M16" s="122"/>
      <c r="N16" s="122"/>
      <c r="O16" s="122"/>
      <c r="P16" s="123"/>
      <c r="Q16" s="122"/>
      <c r="R16" s="123"/>
      <c r="T16" s="125" t="str">
        <f t="shared" si="10"/>
        <v/>
      </c>
      <c r="U16" s="147"/>
      <c r="V16" s="127" t="e">
        <f t="shared" si="2"/>
        <v>#DIV/0!</v>
      </c>
      <c r="W16" s="139"/>
      <c r="X16" s="35" t="e">
        <f t="shared" si="11"/>
        <v>#VALUE!</v>
      </c>
      <c r="Z16" s="365"/>
      <c r="AA16" s="365"/>
      <c r="AH16" s="364" t="s">
        <v>1587</v>
      </c>
      <c r="AI16" s="364"/>
      <c r="AJ16" s="364"/>
      <c r="AK16" s="364"/>
      <c r="AL16" s="364"/>
      <c r="AM16" s="364"/>
      <c r="AN16" s="364"/>
    </row>
    <row r="17" spans="2:40" ht="50.25" customHeight="1" x14ac:dyDescent="0.25">
      <c r="B17" s="290">
        <v>6</v>
      </c>
      <c r="C17" s="141" t="s">
        <v>183</v>
      </c>
      <c r="D17" s="178"/>
      <c r="E17" s="268" t="s">
        <v>184</v>
      </c>
      <c r="F17" s="265"/>
      <c r="G17" s="269"/>
      <c r="H17" s="115"/>
      <c r="I17" s="152"/>
      <c r="J17" s="124">
        <f>SUM(L17:Q17)</f>
        <v>0</v>
      </c>
      <c r="K17" s="124">
        <f t="shared" si="9"/>
        <v>0</v>
      </c>
      <c r="L17" s="122"/>
      <c r="M17" s="122"/>
      <c r="N17" s="122"/>
      <c r="O17" s="122"/>
      <c r="P17" s="123"/>
      <c r="Q17" s="122"/>
      <c r="R17" s="123"/>
      <c r="T17" s="125" t="str">
        <f t="shared" si="10"/>
        <v/>
      </c>
      <c r="U17" s="147" t="e">
        <f>1/$J$27</f>
        <v>#DIV/0!</v>
      </c>
      <c r="V17" s="127" t="e">
        <f t="shared" si="2"/>
        <v>#DIV/0!</v>
      </c>
      <c r="W17" s="139" t="e">
        <f>IF(R17=1,0,T17*U17)</f>
        <v>#VALUE!</v>
      </c>
      <c r="X17" s="35" t="e">
        <f t="shared" si="11"/>
        <v>#VALUE!</v>
      </c>
      <c r="Z17" s="365"/>
      <c r="AA17" s="365"/>
      <c r="AH17" s="364" t="s">
        <v>1588</v>
      </c>
      <c r="AI17" s="364"/>
      <c r="AJ17" s="364"/>
      <c r="AK17" s="364"/>
      <c r="AL17" s="364"/>
      <c r="AM17" s="364"/>
      <c r="AN17" s="364"/>
    </row>
    <row r="18" spans="2:40" ht="62.25" customHeight="1" x14ac:dyDescent="0.25">
      <c r="B18" s="290" t="s">
        <v>185</v>
      </c>
      <c r="C18" s="142" t="s">
        <v>186</v>
      </c>
      <c r="D18" s="178"/>
      <c r="E18" s="268" t="s">
        <v>187</v>
      </c>
      <c r="F18" s="265"/>
      <c r="G18" s="269"/>
      <c r="H18" s="115"/>
      <c r="I18" s="152"/>
      <c r="J18" s="152"/>
      <c r="K18" s="124">
        <f t="shared" si="9"/>
        <v>0</v>
      </c>
      <c r="L18" s="122"/>
      <c r="M18" s="122"/>
      <c r="N18" s="122"/>
      <c r="O18" s="122"/>
      <c r="P18" s="123"/>
      <c r="Q18" s="122"/>
      <c r="R18" s="123"/>
      <c r="T18" s="125" t="str">
        <f t="shared" si="10"/>
        <v/>
      </c>
      <c r="U18" s="147"/>
      <c r="V18" s="127" t="e">
        <f t="shared" si="2"/>
        <v>#DIV/0!</v>
      </c>
      <c r="W18" s="139"/>
      <c r="X18" s="35" t="e">
        <f t="shared" si="11"/>
        <v>#VALUE!</v>
      </c>
      <c r="Z18" s="365"/>
      <c r="AA18" s="365"/>
      <c r="AH18" s="364" t="s">
        <v>1589</v>
      </c>
      <c r="AI18" s="364"/>
      <c r="AJ18" s="364"/>
      <c r="AK18" s="364"/>
      <c r="AL18" s="364"/>
      <c r="AM18" s="364"/>
      <c r="AN18" s="364"/>
    </row>
    <row r="19" spans="2:40" ht="61.5" customHeight="1" x14ac:dyDescent="0.25">
      <c r="B19" s="290" t="s">
        <v>188</v>
      </c>
      <c r="C19" s="143" t="s">
        <v>189</v>
      </c>
      <c r="D19" s="178"/>
      <c r="E19" s="268" t="s">
        <v>190</v>
      </c>
      <c r="F19" s="265"/>
      <c r="G19" s="269"/>
      <c r="H19" s="115"/>
      <c r="I19" s="152"/>
      <c r="J19" s="152"/>
      <c r="K19" s="124">
        <f t="shared" si="9"/>
        <v>0</v>
      </c>
      <c r="L19" s="122"/>
      <c r="M19" s="122"/>
      <c r="N19" s="122"/>
      <c r="O19" s="122"/>
      <c r="P19" s="123"/>
      <c r="Q19" s="122"/>
      <c r="R19" s="123"/>
      <c r="T19" s="125" t="str">
        <f t="shared" si="10"/>
        <v/>
      </c>
      <c r="U19" s="147"/>
      <c r="V19" s="127" t="e">
        <f t="shared" si="2"/>
        <v>#DIV/0!</v>
      </c>
      <c r="W19" s="139"/>
      <c r="X19" s="35" t="e">
        <f t="shared" si="11"/>
        <v>#VALUE!</v>
      </c>
      <c r="Z19" s="365"/>
      <c r="AA19" s="365"/>
      <c r="AH19" s="364" t="s">
        <v>1590</v>
      </c>
      <c r="AI19" s="364"/>
      <c r="AJ19" s="364"/>
      <c r="AK19" s="364"/>
      <c r="AL19" s="364"/>
      <c r="AM19" s="364"/>
      <c r="AN19" s="364"/>
    </row>
    <row r="20" spans="2:40" ht="55.5" customHeight="1" x14ac:dyDescent="0.25">
      <c r="B20" s="290" t="s">
        <v>191</v>
      </c>
      <c r="C20" s="144" t="s">
        <v>192</v>
      </c>
      <c r="D20" s="178"/>
      <c r="E20" s="268" t="s">
        <v>193</v>
      </c>
      <c r="F20" s="265"/>
      <c r="G20" s="269"/>
      <c r="H20" s="115"/>
      <c r="I20" s="152"/>
      <c r="J20" s="152"/>
      <c r="K20" s="124">
        <f t="shared" si="9"/>
        <v>0</v>
      </c>
      <c r="L20" s="122"/>
      <c r="M20" s="122"/>
      <c r="N20" s="122"/>
      <c r="O20" s="122"/>
      <c r="P20" s="123"/>
      <c r="Q20" s="122"/>
      <c r="R20" s="123"/>
      <c r="T20" s="125" t="str">
        <f t="shared" si="10"/>
        <v/>
      </c>
      <c r="U20" s="147"/>
      <c r="V20" s="127" t="e">
        <f t="shared" si="2"/>
        <v>#DIV/0!</v>
      </c>
      <c r="W20" s="139"/>
      <c r="X20" s="35" t="e">
        <f t="shared" si="11"/>
        <v>#VALUE!</v>
      </c>
      <c r="Z20" s="365"/>
      <c r="AA20" s="365"/>
      <c r="AH20" s="364" t="s">
        <v>1591</v>
      </c>
      <c r="AI20" s="364"/>
      <c r="AJ20" s="364"/>
      <c r="AK20" s="364"/>
      <c r="AL20" s="364"/>
      <c r="AM20" s="364"/>
      <c r="AN20" s="364"/>
    </row>
    <row r="21" spans="2:40" ht="51" customHeight="1" x14ac:dyDescent="0.25">
      <c r="B21" s="290">
        <v>7</v>
      </c>
      <c r="C21" s="141" t="s">
        <v>194</v>
      </c>
      <c r="D21" s="178"/>
      <c r="E21" s="268" t="s">
        <v>195</v>
      </c>
      <c r="F21" s="265"/>
      <c r="G21" s="236"/>
      <c r="H21" s="115"/>
      <c r="I21" s="152"/>
      <c r="J21" s="124">
        <f>SUM(L21:Q21)</f>
        <v>0</v>
      </c>
      <c r="K21" s="124">
        <f t="shared" si="9"/>
        <v>0</v>
      </c>
      <c r="L21" s="122"/>
      <c r="M21" s="122"/>
      <c r="N21" s="122"/>
      <c r="O21" s="122"/>
      <c r="P21" s="123"/>
      <c r="Q21" s="122"/>
      <c r="R21" s="123"/>
      <c r="T21" s="125" t="str">
        <f t="shared" si="10"/>
        <v/>
      </c>
      <c r="U21" s="147" t="e">
        <f>1/$J$27</f>
        <v>#DIV/0!</v>
      </c>
      <c r="V21" s="127" t="e">
        <f t="shared" si="2"/>
        <v>#DIV/0!</v>
      </c>
      <c r="W21" s="139" t="e">
        <f>IF(R21=1,0,T21*U21)</f>
        <v>#VALUE!</v>
      </c>
      <c r="X21" s="35" t="e">
        <f t="shared" si="11"/>
        <v>#VALUE!</v>
      </c>
      <c r="Z21" s="365"/>
      <c r="AA21" s="365"/>
      <c r="AH21" s="364" t="s">
        <v>1592</v>
      </c>
      <c r="AI21" s="364"/>
      <c r="AJ21" s="364"/>
      <c r="AK21" s="364"/>
      <c r="AL21" s="364"/>
      <c r="AM21" s="364"/>
      <c r="AN21" s="364"/>
    </row>
    <row r="22" spans="2:40" ht="61.5" customHeight="1" x14ac:dyDescent="0.25">
      <c r="B22" s="290">
        <v>8</v>
      </c>
      <c r="C22" s="141" t="s">
        <v>196</v>
      </c>
      <c r="D22" s="178"/>
      <c r="E22" s="268" t="s">
        <v>197</v>
      </c>
      <c r="F22" s="265"/>
      <c r="G22" s="269"/>
      <c r="H22" s="126"/>
      <c r="I22" s="152"/>
      <c r="J22" s="124">
        <f>SUM(L22:Q22)</f>
        <v>0</v>
      </c>
      <c r="K22" s="124">
        <f t="shared" si="9"/>
        <v>0</v>
      </c>
      <c r="L22" s="122"/>
      <c r="M22" s="122"/>
      <c r="N22" s="122"/>
      <c r="O22" s="122"/>
      <c r="P22" s="123"/>
      <c r="Q22" s="122"/>
      <c r="R22" s="123"/>
      <c r="T22" s="125" t="str">
        <f t="shared" si="10"/>
        <v/>
      </c>
      <c r="U22" s="147" t="e">
        <f>1/$J$27</f>
        <v>#DIV/0!</v>
      </c>
      <c r="V22" s="127" t="e">
        <f t="shared" si="2"/>
        <v>#DIV/0!</v>
      </c>
      <c r="W22" s="139" t="e">
        <f>IF(R22=1,0,T22*U22)</f>
        <v>#VALUE!</v>
      </c>
      <c r="X22" s="35" t="e">
        <f t="shared" si="11"/>
        <v>#VALUE!</v>
      </c>
      <c r="Z22" s="365"/>
      <c r="AA22" s="365"/>
      <c r="AH22" s="364" t="s">
        <v>1593</v>
      </c>
      <c r="AI22" s="364"/>
      <c r="AJ22" s="364"/>
      <c r="AK22" s="364"/>
      <c r="AL22" s="364"/>
      <c r="AM22" s="364"/>
      <c r="AN22" s="364"/>
    </row>
    <row r="23" spans="2:40" x14ac:dyDescent="0.25">
      <c r="C23" s="152"/>
      <c r="D23" s="152"/>
      <c r="E23" s="152"/>
      <c r="F23" s="152"/>
      <c r="G23" s="152"/>
      <c r="Z23"/>
      <c r="AA23"/>
    </row>
    <row r="24" spans="2:40" x14ac:dyDescent="0.25">
      <c r="C24" s="152"/>
      <c r="D24" s="152"/>
      <c r="E24" s="152"/>
      <c r="F24" s="152"/>
      <c r="G24" s="152"/>
      <c r="S24" s="118" t="s">
        <v>198</v>
      </c>
      <c r="T24" s="129">
        <f>SUMIF(J27,8-W27,W24)</f>
        <v>0</v>
      </c>
      <c r="W24" s="173" t="e">
        <f>SUM(W10:W22)</f>
        <v>#VALUE!</v>
      </c>
      <c r="X24" s="173" t="e">
        <f>SUM(X10:X22)</f>
        <v>#VALUE!</v>
      </c>
    </row>
    <row r="25" spans="2:40" x14ac:dyDescent="0.25">
      <c r="C25" s="152"/>
      <c r="D25" s="152"/>
      <c r="E25" s="152"/>
      <c r="F25" s="152"/>
      <c r="G25" s="152"/>
      <c r="S25" s="118" t="s">
        <v>199</v>
      </c>
      <c r="T25" s="129">
        <f>SUMIF(K27,13-W28,X24)</f>
        <v>0</v>
      </c>
      <c r="Y25" s="128"/>
    </row>
    <row r="26" spans="2:40" x14ac:dyDescent="0.25">
      <c r="C26" s="152"/>
      <c r="D26" s="152"/>
      <c r="E26" s="152"/>
      <c r="F26" s="152"/>
      <c r="G26" s="152"/>
      <c r="Y26" s="128"/>
    </row>
    <row r="27" spans="2:40" x14ac:dyDescent="0.25">
      <c r="C27" s="152"/>
      <c r="D27" s="152"/>
      <c r="E27" s="152"/>
      <c r="F27" s="152"/>
      <c r="G27" s="152"/>
      <c r="J27" s="150">
        <f>SUM($J$10:$J$22)</f>
        <v>0</v>
      </c>
      <c r="K27" s="150">
        <f>SUM(K10:K22)</f>
        <v>0</v>
      </c>
      <c r="V27" s="150" t="s">
        <v>207</v>
      </c>
      <c r="W27" s="150">
        <f>SUM(R10:R13,R15,R17,R21,R22)</f>
        <v>0</v>
      </c>
    </row>
    <row r="28" spans="2:40" ht="13.5" customHeight="1" x14ac:dyDescent="0.25">
      <c r="C28" s="152"/>
      <c r="D28" s="152"/>
      <c r="E28" s="152"/>
      <c r="F28" s="152"/>
      <c r="G28" s="152"/>
      <c r="V28" s="150" t="s">
        <v>208</v>
      </c>
      <c r="W28" s="150">
        <f>SUM(R10:R22)</f>
        <v>0</v>
      </c>
    </row>
    <row r="29" spans="2:40" x14ac:dyDescent="0.25">
      <c r="C29" s="152"/>
      <c r="D29" s="152"/>
      <c r="E29" s="152"/>
      <c r="F29" s="152"/>
      <c r="G29" s="152"/>
    </row>
    <row r="36" spans="28:33" ht="22.5" customHeight="1" x14ac:dyDescent="0.25">
      <c r="AB36" s="151"/>
      <c r="AC36" s="151"/>
      <c r="AD36" s="151"/>
    </row>
    <row r="38" spans="28:33" ht="15" customHeight="1" x14ac:dyDescent="0.25">
      <c r="AB38" s="151"/>
      <c r="AC38" s="151"/>
      <c r="AD38" s="151"/>
      <c r="AE38" s="151"/>
      <c r="AF38" s="151"/>
      <c r="AG38" s="151"/>
    </row>
  </sheetData>
  <sheetProtection formatCells="0" formatColumns="0" formatRows="0" insertColumns="0" insertRows="0" insertHyperlinks="0" deleteColumns="0" deleteRows="0" sort="0" autoFilter="0" pivotTables="0"/>
  <mergeCells count="35">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AH13:AN13"/>
    <mergeCell ref="AH15:AN15"/>
    <mergeCell ref="AH16:AN16"/>
    <mergeCell ref="Z16:AA16"/>
    <mergeCell ref="Z12:AA12"/>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115" zoomScaleNormal="115" workbookViewId="0">
      <pane ySplit="8" topLeftCell="A27" activePane="bottomLeft" state="frozen"/>
      <selection pane="bottomLeft" activeCell="P11" sqref="P11"/>
    </sheetView>
  </sheetViews>
  <sheetFormatPr defaultRowHeight="15" outlineLevelCol="1" x14ac:dyDescent="0.25"/>
  <cols>
    <col min="1" max="1" width="1.7109375" style="150" customWidth="1"/>
    <col min="2" max="2" width="4.42578125" style="150" customWidth="1"/>
    <col min="3" max="3" width="65.85546875" style="150" customWidth="1"/>
    <col min="4" max="4" width="1.85546875" style="150" customWidth="1" outlineLevel="1"/>
    <col min="5" max="5" width="5.42578125" style="150" customWidth="1" outlineLevel="1"/>
    <col min="6" max="6" width="1.42578125" style="150" customWidth="1" outlineLevel="1"/>
    <col min="7" max="7" width="7.42578125" style="150" customWidth="1" outlineLevel="1"/>
    <col min="8" max="8" width="2.28515625" style="150" customWidth="1"/>
    <col min="9" max="9" width="4" style="150" hidden="1" customWidth="1"/>
    <col min="10" max="10" width="4.42578125" style="150" hidden="1" customWidth="1"/>
    <col min="11" max="12" width="4" style="150" customWidth="1"/>
    <col min="13" max="13" width="3.28515625" style="150" customWidth="1"/>
    <col min="14" max="14" width="4.42578125" style="150" customWidth="1"/>
    <col min="15" max="15" width="4.140625" style="150" customWidth="1"/>
    <col min="16" max="16" width="3.42578125" style="150" customWidth="1"/>
    <col min="17" max="17" width="3.7109375" style="150" customWidth="1"/>
    <col min="18" max="18" width="7.28515625" style="150" customWidth="1"/>
    <col min="19" max="19" width="13.28515625" style="150" customWidth="1"/>
    <col min="20" max="20" width="8.28515625" style="150" hidden="1" customWidth="1"/>
    <col min="21" max="21" width="9" style="150" hidden="1" customWidth="1"/>
    <col min="22" max="22" width="10.42578125" style="150" hidden="1" customWidth="1"/>
    <col min="23" max="23" width="9.28515625" style="150" hidden="1" customWidth="1"/>
    <col min="24" max="24" width="7.140625" style="150" customWidth="1"/>
    <col min="25" max="25" width="13.7109375" style="150" customWidth="1"/>
    <col min="26" max="26" width="19.28515625" style="150" customWidth="1"/>
    <col min="27" max="27" width="15.140625" style="150" customWidth="1"/>
    <col min="28" max="28" width="9.140625" style="150"/>
    <col min="29" max="29" width="51.7109375" style="150" customWidth="1"/>
    <col min="30" max="16384" width="9.140625" style="150"/>
  </cols>
  <sheetData>
    <row r="1" spans="1:39" ht="39" customHeight="1" x14ac:dyDescent="0.25">
      <c r="A1" s="334"/>
      <c r="B1" s="360" t="s">
        <v>209</v>
      </c>
      <c r="C1" s="360"/>
      <c r="D1" s="360"/>
      <c r="E1" s="360"/>
      <c r="F1" s="360"/>
      <c r="G1" s="360"/>
      <c r="H1" s="360"/>
      <c r="I1" s="360"/>
      <c r="J1" s="360"/>
      <c r="K1" s="360"/>
      <c r="L1" s="360"/>
      <c r="M1" s="360"/>
      <c r="N1" s="360"/>
      <c r="O1" s="360"/>
      <c r="P1" s="360"/>
      <c r="Q1" s="360"/>
      <c r="R1" s="360"/>
      <c r="S1" s="360"/>
      <c r="T1" s="360"/>
      <c r="U1" s="360"/>
      <c r="V1" s="360"/>
      <c r="W1" s="360"/>
      <c r="X1" s="360"/>
      <c r="Y1" s="360"/>
      <c r="Z1" s="360"/>
    </row>
    <row r="2" spans="1:39" x14ac:dyDescent="0.25">
      <c r="B2" s="175"/>
      <c r="C2" s="372" t="s">
        <v>1594</v>
      </c>
      <c r="D2" s="372"/>
      <c r="E2" s="372"/>
      <c r="F2" s="372"/>
      <c r="G2" s="372"/>
      <c r="H2" s="372"/>
      <c r="I2" s="372"/>
      <c r="J2" s="372"/>
      <c r="K2" s="372"/>
      <c r="L2" s="372"/>
      <c r="M2" s="372"/>
      <c r="N2" s="372"/>
      <c r="O2" s="372"/>
      <c r="P2" s="372"/>
      <c r="Q2" s="372"/>
      <c r="R2" s="372"/>
      <c r="S2" s="372"/>
      <c r="T2" s="372"/>
      <c r="U2" s="175"/>
      <c r="V2" s="175"/>
      <c r="W2" s="175"/>
      <c r="X2" s="175"/>
    </row>
    <row r="3" spans="1:39" x14ac:dyDescent="0.25">
      <c r="B3" s="175"/>
      <c r="C3" s="372" t="s">
        <v>1595</v>
      </c>
      <c r="D3" s="372"/>
      <c r="E3" s="372"/>
      <c r="F3" s="372"/>
      <c r="G3" s="372"/>
      <c r="H3" s="372"/>
      <c r="I3" s="372"/>
      <c r="J3" s="372"/>
      <c r="K3" s="372"/>
      <c r="L3" s="372"/>
      <c r="M3" s="372"/>
      <c r="N3" s="372"/>
      <c r="O3" s="372"/>
      <c r="P3" s="372"/>
      <c r="Q3" s="372"/>
      <c r="R3" s="372"/>
      <c r="S3" s="372"/>
      <c r="T3" s="372"/>
      <c r="U3" s="175"/>
      <c r="V3" s="175"/>
      <c r="W3" s="175"/>
      <c r="X3" s="175"/>
    </row>
    <row r="4" spans="1:39" x14ac:dyDescent="0.25">
      <c r="B4" s="148"/>
      <c r="C4" s="149"/>
      <c r="D4" s="149"/>
      <c r="E4" s="149"/>
      <c r="F4" s="149"/>
      <c r="G4" s="149"/>
      <c r="H4" s="149"/>
      <c r="I4" s="149"/>
      <c r="J4" s="149"/>
      <c r="K4" s="149"/>
      <c r="L4" s="149"/>
      <c r="M4" s="149"/>
      <c r="N4" s="149"/>
      <c r="O4" s="149"/>
      <c r="P4" s="149"/>
      <c r="Q4" s="149"/>
      <c r="R4" s="149"/>
      <c r="S4" s="149"/>
      <c r="T4" s="149"/>
      <c r="U4" s="149"/>
      <c r="V4" s="149"/>
      <c r="W4" s="149"/>
      <c r="X4" s="149"/>
    </row>
    <row r="5" spans="1:39" s="153" customFormat="1" ht="14.25" customHeight="1" x14ac:dyDescent="0.25">
      <c r="B5" s="291"/>
      <c r="C5" s="291"/>
      <c r="D5" s="291"/>
      <c r="E5" s="291"/>
      <c r="F5" s="291"/>
      <c r="G5" s="291"/>
      <c r="H5" s="291"/>
      <c r="I5" s="291"/>
      <c r="J5" s="291"/>
      <c r="K5" s="371"/>
      <c r="L5" s="371"/>
      <c r="M5" s="371"/>
      <c r="N5" s="371"/>
      <c r="O5" s="371"/>
      <c r="P5" s="371"/>
      <c r="Q5" s="371"/>
      <c r="R5" s="371"/>
      <c r="S5" s="371"/>
      <c r="T5" s="371"/>
      <c r="U5" s="371"/>
      <c r="V5" s="371"/>
      <c r="W5" s="371"/>
      <c r="X5" s="371"/>
      <c r="Y5" s="371"/>
      <c r="Z5" s="371"/>
      <c r="AA5" s="371"/>
      <c r="AB5" s="371"/>
      <c r="AC5" s="371"/>
    </row>
    <row r="6" spans="1:39" s="153" customFormat="1" x14ac:dyDescent="0.25">
      <c r="B6" s="154"/>
      <c r="C6" s="154"/>
      <c r="D6" s="176"/>
      <c r="E6" s="176"/>
      <c r="F6" s="176"/>
      <c r="G6" s="176"/>
      <c r="H6" s="154"/>
      <c r="I6" s="176"/>
      <c r="J6" s="154"/>
      <c r="K6" s="337"/>
      <c r="L6" s="154"/>
      <c r="M6" s="154"/>
      <c r="N6" s="154"/>
      <c r="O6" s="154"/>
      <c r="P6" s="154"/>
      <c r="Q6" s="154"/>
      <c r="R6" s="154"/>
      <c r="S6" s="154"/>
      <c r="T6" s="154"/>
      <c r="U6" s="154"/>
      <c r="V6" s="154"/>
      <c r="W6" s="154"/>
      <c r="X6" s="154"/>
    </row>
    <row r="7" spans="1:39" s="153" customFormat="1" ht="37.5" customHeight="1" x14ac:dyDescent="0.25">
      <c r="B7" s="168"/>
      <c r="C7" s="367" t="s">
        <v>210</v>
      </c>
      <c r="D7" s="327"/>
      <c r="E7" s="366" t="s">
        <v>211</v>
      </c>
      <c r="F7" s="328"/>
      <c r="G7" s="366" t="s">
        <v>212</v>
      </c>
      <c r="H7" s="155"/>
      <c r="I7" s="369" t="s">
        <v>1694</v>
      </c>
      <c r="J7" s="373"/>
      <c r="K7" s="373"/>
      <c r="L7" s="373"/>
      <c r="M7" s="373"/>
      <c r="N7" s="373"/>
      <c r="O7" s="373"/>
      <c r="P7" s="373"/>
      <c r="Q7" s="373"/>
      <c r="R7" s="156"/>
      <c r="S7" s="368" t="s">
        <v>213</v>
      </c>
      <c r="T7" s="368"/>
      <c r="U7" s="368"/>
      <c r="V7" s="157"/>
      <c r="W7" s="157"/>
      <c r="X7" s="157"/>
      <c r="Y7" s="157"/>
      <c r="AG7" s="367" t="s">
        <v>214</v>
      </c>
      <c r="AH7" s="367"/>
      <c r="AI7" s="367"/>
      <c r="AJ7" s="367"/>
      <c r="AK7" s="367"/>
      <c r="AL7" s="367"/>
      <c r="AM7" s="367"/>
    </row>
    <row r="8" spans="1:39" s="153" customFormat="1" ht="80.25" customHeight="1" x14ac:dyDescent="0.25">
      <c r="B8" s="168"/>
      <c r="C8" s="367"/>
      <c r="D8" s="327"/>
      <c r="E8" s="366"/>
      <c r="F8" s="329"/>
      <c r="G8" s="366"/>
      <c r="H8" s="155"/>
      <c r="I8" s="159" t="s">
        <v>279</v>
      </c>
      <c r="J8" s="159" t="s">
        <v>280</v>
      </c>
      <c r="K8" s="181">
        <v>0</v>
      </c>
      <c r="L8" s="181">
        <v>0.2</v>
      </c>
      <c r="M8" s="181">
        <v>0.4</v>
      </c>
      <c r="N8" s="181">
        <v>0.6</v>
      </c>
      <c r="O8" s="181">
        <v>0.8</v>
      </c>
      <c r="P8" s="181">
        <v>1</v>
      </c>
      <c r="Q8" s="182" t="s">
        <v>215</v>
      </c>
      <c r="S8" s="161"/>
      <c r="T8" s="161" t="s">
        <v>281</v>
      </c>
      <c r="U8" s="160" t="s">
        <v>282</v>
      </c>
      <c r="V8" s="158"/>
      <c r="X8" s="158"/>
      <c r="AG8" s="367"/>
      <c r="AH8" s="367"/>
      <c r="AI8" s="367"/>
      <c r="AJ8" s="367"/>
      <c r="AK8" s="367"/>
      <c r="AL8" s="367"/>
      <c r="AM8" s="367"/>
    </row>
    <row r="9" spans="1:39" ht="42" customHeight="1" x14ac:dyDescent="0.25">
      <c r="H9" s="126"/>
      <c r="J9" s="32"/>
      <c r="K9" s="32"/>
      <c r="L9" s="32"/>
      <c r="M9" s="32"/>
      <c r="N9" s="32"/>
      <c r="O9" s="33"/>
      <c r="P9" s="116"/>
      <c r="Q9" s="117"/>
      <c r="S9" s="34"/>
      <c r="T9" s="34"/>
      <c r="U9" s="33"/>
      <c r="V9" s="150" t="s">
        <v>283</v>
      </c>
      <c r="W9" s="150" t="s">
        <v>284</v>
      </c>
      <c r="Y9" s="118" t="s">
        <v>216</v>
      </c>
    </row>
    <row r="10" spans="1:39" ht="49.5" customHeight="1" x14ac:dyDescent="0.25">
      <c r="A10" s="150" t="s">
        <v>217</v>
      </c>
      <c r="B10" s="290">
        <v>1</v>
      </c>
      <c r="C10" s="141" t="s">
        <v>218</v>
      </c>
      <c r="D10" s="178"/>
      <c r="E10" s="268" t="s">
        <v>219</v>
      </c>
      <c r="F10" s="265"/>
      <c r="G10" s="236" t="s">
        <v>220</v>
      </c>
      <c r="H10" s="126"/>
      <c r="I10" s="124">
        <f>SUM(K10:P10)</f>
        <v>0</v>
      </c>
      <c r="J10" s="124">
        <f>SUM(K10:P10)</f>
        <v>0</v>
      </c>
      <c r="K10" s="122"/>
      <c r="L10" s="122"/>
      <c r="M10" s="122"/>
      <c r="N10" s="122"/>
      <c r="O10" s="123"/>
      <c r="P10" s="186"/>
      <c r="Q10" s="123"/>
      <c r="S10" s="125" t="str">
        <f>IF(SUM(K10:P10)=1,((K10*0)+(L10*20)+(M10*40)+(N10*60)+(O10*80)+(P10*100)),"")</f>
        <v/>
      </c>
      <c r="T10" s="147" t="e">
        <f>1/$I$29</f>
        <v>#DIV/0!</v>
      </c>
      <c r="U10" s="127" t="e">
        <f t="shared" ref="U10" si="0">1/$J$29</f>
        <v>#DIV/0!</v>
      </c>
      <c r="V10" s="139" t="e">
        <f>IF(Q10=1,0,S10*T10)</f>
        <v>#VALUE!</v>
      </c>
      <c r="W10" s="35" t="e">
        <f>IF(Q10=1,0,S10*U10)</f>
        <v>#VALUE!</v>
      </c>
      <c r="Y10" s="370"/>
      <c r="Z10" s="370"/>
      <c r="AG10" s="364" t="s">
        <v>1596</v>
      </c>
      <c r="AH10" s="364"/>
      <c r="AI10" s="364"/>
      <c r="AJ10" s="364"/>
      <c r="AK10" s="364"/>
      <c r="AL10" s="364"/>
      <c r="AM10" s="364"/>
    </row>
    <row r="11" spans="1:39" ht="46.5" customHeight="1" x14ac:dyDescent="0.25">
      <c r="B11" s="290" t="s">
        <v>221</v>
      </c>
      <c r="C11" s="145" t="s">
        <v>222</v>
      </c>
      <c r="D11" s="178"/>
      <c r="E11" s="268" t="s">
        <v>223</v>
      </c>
      <c r="F11" s="265"/>
      <c r="G11" s="269"/>
      <c r="H11" s="126"/>
      <c r="I11" s="152"/>
      <c r="J11" s="124">
        <f t="shared" ref="J11" si="1">SUM(K11:P11)</f>
        <v>0</v>
      </c>
      <c r="K11" s="122"/>
      <c r="L11" s="122"/>
      <c r="M11" s="122"/>
      <c r="N11" s="122"/>
      <c r="O11" s="123"/>
      <c r="P11" s="122"/>
      <c r="Q11" s="123"/>
      <c r="S11" s="125" t="str">
        <f t="shared" ref="S11" si="2">IF(SUM(K11:P11)=1,((K11*0)+(L11*20)+(M11*40)+(N11*60)+(O11*80)+(P11*100)),"")</f>
        <v/>
      </c>
      <c r="T11" s="147"/>
      <c r="U11" s="127" t="e">
        <f t="shared" ref="U11" si="3">1/$J$29</f>
        <v>#DIV/0!</v>
      </c>
      <c r="V11" s="139"/>
      <c r="W11" s="35" t="e">
        <f t="shared" ref="W11" si="4">IF(Q11=1,0,S11*U11)</f>
        <v>#VALUE!</v>
      </c>
      <c r="Y11" s="365"/>
      <c r="Z11" s="365"/>
      <c r="AG11" s="364" t="s">
        <v>1597</v>
      </c>
      <c r="AH11" s="364"/>
      <c r="AI11" s="364"/>
      <c r="AJ11" s="364"/>
      <c r="AK11" s="364"/>
      <c r="AL11" s="364"/>
      <c r="AM11" s="364"/>
    </row>
    <row r="12" spans="1:39" ht="48" customHeight="1" x14ac:dyDescent="0.25">
      <c r="B12" s="290">
        <v>2</v>
      </c>
      <c r="C12" s="141" t="s">
        <v>224</v>
      </c>
      <c r="D12" s="178"/>
      <c r="E12" s="268" t="s">
        <v>225</v>
      </c>
      <c r="F12" s="265"/>
      <c r="G12" s="236" t="s">
        <v>226</v>
      </c>
      <c r="H12" s="119"/>
      <c r="I12" s="124">
        <f>SUM(K12:P12)</f>
        <v>0</v>
      </c>
      <c r="J12" s="124">
        <f t="shared" ref="J12" si="5">SUM(K12:P12)</f>
        <v>0</v>
      </c>
      <c r="K12" s="122"/>
      <c r="L12" s="122"/>
      <c r="M12" s="122"/>
      <c r="N12" s="122"/>
      <c r="O12" s="123"/>
      <c r="P12" s="122"/>
      <c r="Q12" s="123"/>
      <c r="S12" s="125" t="str">
        <f t="shared" ref="S12" si="6">IF(SUM(K12:P12)=1,((K12*0)+(L12*20)+(M12*40)+(N12*60)+(O12*80)+(P12*100)),"")</f>
        <v/>
      </c>
      <c r="T12" s="147" t="e">
        <f>1/$I$29</f>
        <v>#DIV/0!</v>
      </c>
      <c r="U12" s="127" t="e">
        <f t="shared" ref="U12:U28" si="7">1/$J$29</f>
        <v>#DIV/0!</v>
      </c>
      <c r="V12" s="139" t="e">
        <f>IF(Q12=1,0,S12*T12)</f>
        <v>#VALUE!</v>
      </c>
      <c r="W12" s="35" t="e">
        <f t="shared" ref="W12" si="8">IF(Q12=1,0,S12*U12)</f>
        <v>#VALUE!</v>
      </c>
      <c r="Y12" s="370"/>
      <c r="Z12" s="370"/>
      <c r="AG12" s="364" t="s">
        <v>1598</v>
      </c>
      <c r="AH12" s="364"/>
      <c r="AI12" s="364"/>
      <c r="AJ12" s="364"/>
      <c r="AK12" s="364"/>
      <c r="AL12" s="364"/>
      <c r="AM12" s="364"/>
    </row>
    <row r="13" spans="1:39" ht="52.5" customHeight="1" x14ac:dyDescent="0.25">
      <c r="B13" s="290" t="s">
        <v>227</v>
      </c>
      <c r="C13" s="142" t="s">
        <v>228</v>
      </c>
      <c r="D13" s="178"/>
      <c r="E13" s="268" t="s">
        <v>229</v>
      </c>
      <c r="F13" s="265"/>
      <c r="G13" s="269"/>
      <c r="H13" s="126"/>
      <c r="I13" s="152"/>
      <c r="J13" s="124">
        <f t="shared" ref="J13:J28" si="9">SUM(K13:P13)</f>
        <v>0</v>
      </c>
      <c r="K13" s="122"/>
      <c r="L13" s="122"/>
      <c r="M13" s="122"/>
      <c r="N13" s="122"/>
      <c r="O13" s="123"/>
      <c r="P13" s="122"/>
      <c r="Q13" s="123"/>
      <c r="S13" s="125" t="str">
        <f t="shared" ref="S13:S28" si="10">IF(SUM(K13:P13)=1,((K13*0)+(L13*20)+(M13*40)+(N13*60)+(O13*80)+(P13*100)),"")</f>
        <v/>
      </c>
      <c r="T13" s="125"/>
      <c r="U13" s="127" t="e">
        <f t="shared" si="7"/>
        <v>#DIV/0!</v>
      </c>
      <c r="V13" s="139"/>
      <c r="W13" s="35" t="e">
        <f t="shared" ref="W13:W28" si="11">IF(Q13=1,0,S13*U13)</f>
        <v>#VALUE!</v>
      </c>
      <c r="Y13" s="365"/>
      <c r="Z13" s="365"/>
      <c r="AG13" s="334"/>
      <c r="AH13" s="334"/>
      <c r="AI13" s="334"/>
      <c r="AJ13" s="334"/>
      <c r="AK13" s="334"/>
      <c r="AL13" s="334"/>
      <c r="AM13" s="334"/>
    </row>
    <row r="14" spans="1:39" ht="45.75" customHeight="1" x14ac:dyDescent="0.25">
      <c r="B14" s="290" t="s">
        <v>230</v>
      </c>
      <c r="C14" s="162" t="s">
        <v>231</v>
      </c>
      <c r="D14" s="184"/>
      <c r="E14" s="268" t="s">
        <v>232</v>
      </c>
      <c r="F14" s="271"/>
      <c r="G14" s="236" t="s">
        <v>233</v>
      </c>
      <c r="H14" s="115"/>
      <c r="I14" s="152"/>
      <c r="J14" s="124">
        <f t="shared" si="9"/>
        <v>0</v>
      </c>
      <c r="K14" s="122"/>
      <c r="L14" s="122"/>
      <c r="M14" s="122"/>
      <c r="N14" s="122"/>
      <c r="O14" s="123"/>
      <c r="P14" s="122"/>
      <c r="Q14" s="123"/>
      <c r="S14" s="125" t="str">
        <f t="shared" si="10"/>
        <v/>
      </c>
      <c r="T14" s="147"/>
      <c r="U14" s="127" t="e">
        <f t="shared" si="7"/>
        <v>#DIV/0!</v>
      </c>
      <c r="V14" s="139"/>
      <c r="W14" s="35" t="e">
        <f t="shared" si="11"/>
        <v>#VALUE!</v>
      </c>
      <c r="Y14" s="365"/>
      <c r="Z14" s="365"/>
      <c r="AG14" s="364" t="s">
        <v>1599</v>
      </c>
      <c r="AH14" s="364"/>
      <c r="AI14" s="364"/>
      <c r="AJ14" s="364"/>
      <c r="AK14" s="364"/>
      <c r="AL14" s="364"/>
      <c r="AM14" s="364"/>
    </row>
    <row r="15" spans="1:39" ht="47.25" customHeight="1" x14ac:dyDescent="0.25">
      <c r="B15" s="290" t="s">
        <v>234</v>
      </c>
      <c r="C15" s="143" t="s">
        <v>235</v>
      </c>
      <c r="D15" s="178"/>
      <c r="E15" s="268" t="s">
        <v>236</v>
      </c>
      <c r="F15" s="265"/>
      <c r="G15" s="269"/>
      <c r="H15" s="115"/>
      <c r="I15" s="152"/>
      <c r="J15" s="124">
        <f t="shared" si="9"/>
        <v>0</v>
      </c>
      <c r="K15" s="122"/>
      <c r="L15" s="122"/>
      <c r="M15" s="122"/>
      <c r="N15" s="122"/>
      <c r="O15" s="123"/>
      <c r="P15" s="122"/>
      <c r="Q15" s="123"/>
      <c r="S15" s="125" t="str">
        <f t="shared" si="10"/>
        <v/>
      </c>
      <c r="T15" s="147"/>
      <c r="U15" s="127" t="e">
        <f t="shared" si="7"/>
        <v>#DIV/0!</v>
      </c>
      <c r="V15" s="139"/>
      <c r="W15" s="35" t="e">
        <f t="shared" si="11"/>
        <v>#VALUE!</v>
      </c>
      <c r="Y15" s="365"/>
      <c r="Z15" s="365"/>
      <c r="AG15" s="364" t="s">
        <v>1600</v>
      </c>
      <c r="AH15" s="364"/>
      <c r="AI15" s="364"/>
      <c r="AJ15" s="364"/>
      <c r="AK15" s="364"/>
      <c r="AL15" s="364"/>
      <c r="AM15" s="364"/>
    </row>
    <row r="16" spans="1:39" ht="45" customHeight="1" x14ac:dyDescent="0.25">
      <c r="B16" s="290" t="s">
        <v>237</v>
      </c>
      <c r="C16" s="143" t="s">
        <v>238</v>
      </c>
      <c r="D16" s="178"/>
      <c r="E16" s="268" t="s">
        <v>239</v>
      </c>
      <c r="F16" s="265"/>
      <c r="G16" s="269"/>
      <c r="H16" s="115"/>
      <c r="I16" s="152"/>
      <c r="J16" s="124">
        <f t="shared" si="9"/>
        <v>0</v>
      </c>
      <c r="K16" s="122"/>
      <c r="L16" s="122"/>
      <c r="M16" s="122"/>
      <c r="N16" s="122"/>
      <c r="O16" s="123"/>
      <c r="P16" s="122"/>
      <c r="Q16" s="123"/>
      <c r="S16" s="125" t="str">
        <f t="shared" si="10"/>
        <v/>
      </c>
      <c r="T16" s="147"/>
      <c r="U16" s="127" t="e">
        <f t="shared" si="7"/>
        <v>#DIV/0!</v>
      </c>
      <c r="V16" s="139"/>
      <c r="W16" s="35" t="e">
        <f t="shared" si="11"/>
        <v>#VALUE!</v>
      </c>
      <c r="Y16" s="365"/>
      <c r="Z16" s="365"/>
      <c r="AG16" s="364" t="s">
        <v>1601</v>
      </c>
      <c r="AH16" s="364"/>
      <c r="AI16" s="364"/>
      <c r="AJ16" s="364"/>
      <c r="AK16" s="364"/>
      <c r="AL16" s="364"/>
      <c r="AM16" s="364"/>
    </row>
    <row r="17" spans="2:39" ht="45.75" customHeight="1" x14ac:dyDescent="0.25">
      <c r="B17" s="290" t="s">
        <v>240</v>
      </c>
      <c r="C17" s="143" t="s">
        <v>241</v>
      </c>
      <c r="D17" s="178"/>
      <c r="E17" s="268" t="s">
        <v>242</v>
      </c>
      <c r="F17" s="265"/>
      <c r="G17" s="269"/>
      <c r="H17" s="115"/>
      <c r="I17" s="152"/>
      <c r="J17" s="124">
        <f t="shared" si="9"/>
        <v>0</v>
      </c>
      <c r="K17" s="122"/>
      <c r="L17" s="122"/>
      <c r="M17" s="122"/>
      <c r="N17" s="122"/>
      <c r="O17" s="123"/>
      <c r="P17" s="122"/>
      <c r="Q17" s="123"/>
      <c r="S17" s="125" t="str">
        <f t="shared" si="10"/>
        <v/>
      </c>
      <c r="T17" s="147"/>
      <c r="U17" s="127" t="e">
        <f t="shared" si="7"/>
        <v>#DIV/0!</v>
      </c>
      <c r="V17" s="139"/>
      <c r="W17" s="35" t="e">
        <f t="shared" si="11"/>
        <v>#VALUE!</v>
      </c>
      <c r="Y17" s="365"/>
      <c r="Z17" s="365"/>
      <c r="AG17" s="364" t="s">
        <v>1602</v>
      </c>
      <c r="AH17" s="364"/>
      <c r="AI17" s="364"/>
      <c r="AJ17" s="364"/>
      <c r="AK17" s="364"/>
      <c r="AL17" s="364"/>
      <c r="AM17" s="364"/>
    </row>
    <row r="18" spans="2:39" ht="49.5" customHeight="1" x14ac:dyDescent="0.25">
      <c r="B18" s="290" t="s">
        <v>243</v>
      </c>
      <c r="C18" s="143" t="s">
        <v>244</v>
      </c>
      <c r="D18" s="178"/>
      <c r="E18" s="268" t="s">
        <v>245</v>
      </c>
      <c r="F18" s="265"/>
      <c r="G18" s="269"/>
      <c r="H18" s="115"/>
      <c r="I18" s="152"/>
      <c r="J18" s="124">
        <f t="shared" si="9"/>
        <v>0</v>
      </c>
      <c r="K18" s="122"/>
      <c r="L18" s="122"/>
      <c r="M18" s="122"/>
      <c r="N18" s="122"/>
      <c r="O18" s="123"/>
      <c r="P18" s="122"/>
      <c r="Q18" s="123"/>
      <c r="S18" s="125" t="str">
        <f t="shared" si="10"/>
        <v/>
      </c>
      <c r="T18" s="147"/>
      <c r="U18" s="127" t="e">
        <f t="shared" si="7"/>
        <v>#DIV/0!</v>
      </c>
      <c r="V18" s="139"/>
      <c r="W18" s="35" t="e">
        <f t="shared" si="11"/>
        <v>#VALUE!</v>
      </c>
      <c r="Y18" s="365"/>
      <c r="Z18" s="365"/>
      <c r="AG18" s="364" t="s">
        <v>1603</v>
      </c>
      <c r="AH18" s="364"/>
      <c r="AI18" s="364"/>
      <c r="AJ18" s="364"/>
      <c r="AK18" s="364"/>
      <c r="AL18" s="364"/>
      <c r="AM18" s="364"/>
    </row>
    <row r="19" spans="2:39" ht="49.5" customHeight="1" x14ac:dyDescent="0.25">
      <c r="B19" s="290" t="s">
        <v>246</v>
      </c>
      <c r="C19" s="143" t="s">
        <v>247</v>
      </c>
      <c r="D19" s="178"/>
      <c r="E19" s="268" t="s">
        <v>248</v>
      </c>
      <c r="F19" s="265"/>
      <c r="G19" s="269"/>
      <c r="H19" s="115"/>
      <c r="I19" s="152"/>
      <c r="J19" s="124">
        <f t="shared" si="9"/>
        <v>0</v>
      </c>
      <c r="K19" s="122"/>
      <c r="L19" s="122"/>
      <c r="M19" s="122"/>
      <c r="N19" s="122"/>
      <c r="O19" s="123"/>
      <c r="P19" s="122"/>
      <c r="Q19" s="123"/>
      <c r="S19" s="125" t="str">
        <f t="shared" si="10"/>
        <v/>
      </c>
      <c r="T19" s="147"/>
      <c r="U19" s="127" t="e">
        <f t="shared" si="7"/>
        <v>#DIV/0!</v>
      </c>
      <c r="V19" s="139"/>
      <c r="W19" s="35" t="e">
        <f t="shared" si="11"/>
        <v>#VALUE!</v>
      </c>
      <c r="Y19" s="365"/>
      <c r="Z19" s="365"/>
      <c r="AG19" s="364" t="s">
        <v>1604</v>
      </c>
      <c r="AH19" s="364"/>
      <c r="AI19" s="364"/>
      <c r="AJ19" s="364"/>
      <c r="AK19" s="364"/>
      <c r="AL19" s="364"/>
      <c r="AM19" s="364"/>
    </row>
    <row r="20" spans="2:39" ht="51" customHeight="1" x14ac:dyDescent="0.25">
      <c r="B20" s="290" t="s">
        <v>249</v>
      </c>
      <c r="C20" s="143" t="s">
        <v>250</v>
      </c>
      <c r="D20" s="178"/>
      <c r="E20" s="268" t="s">
        <v>251</v>
      </c>
      <c r="F20" s="265"/>
      <c r="G20" s="269"/>
      <c r="H20" s="115"/>
      <c r="I20" s="152"/>
      <c r="J20" s="124">
        <f t="shared" si="9"/>
        <v>0</v>
      </c>
      <c r="K20" s="122"/>
      <c r="L20" s="122"/>
      <c r="M20" s="122"/>
      <c r="N20" s="122"/>
      <c r="O20" s="123"/>
      <c r="P20" s="122"/>
      <c r="Q20" s="123"/>
      <c r="S20" s="125" t="str">
        <f t="shared" si="10"/>
        <v/>
      </c>
      <c r="T20" s="147"/>
      <c r="U20" s="127" t="e">
        <f t="shared" si="7"/>
        <v>#DIV/0!</v>
      </c>
      <c r="V20" s="139"/>
      <c r="W20" s="35" t="e">
        <f t="shared" si="11"/>
        <v>#VALUE!</v>
      </c>
      <c r="Y20" s="365"/>
      <c r="Z20" s="365"/>
      <c r="AG20" s="364" t="s">
        <v>1605</v>
      </c>
      <c r="AH20" s="364"/>
      <c r="AI20" s="364"/>
      <c r="AJ20" s="364"/>
      <c r="AK20" s="364"/>
      <c r="AL20" s="364"/>
      <c r="AM20" s="364"/>
    </row>
    <row r="21" spans="2:39" ht="52.5" customHeight="1" x14ac:dyDescent="0.25">
      <c r="B21" s="290" t="s">
        <v>252</v>
      </c>
      <c r="C21" s="144" t="s">
        <v>253</v>
      </c>
      <c r="D21" s="178"/>
      <c r="E21" s="268" t="s">
        <v>254</v>
      </c>
      <c r="F21" s="265"/>
      <c r="G21" s="269"/>
      <c r="H21" s="115"/>
      <c r="I21" s="152"/>
      <c r="J21" s="124">
        <f t="shared" si="9"/>
        <v>0</v>
      </c>
      <c r="K21" s="122"/>
      <c r="L21" s="122"/>
      <c r="M21" s="122"/>
      <c r="N21" s="122"/>
      <c r="O21" s="123"/>
      <c r="P21" s="122"/>
      <c r="Q21" s="123"/>
      <c r="S21" s="125" t="str">
        <f t="shared" si="10"/>
        <v/>
      </c>
      <c r="T21" s="147"/>
      <c r="U21" s="127" t="e">
        <f t="shared" si="7"/>
        <v>#DIV/0!</v>
      </c>
      <c r="V21" s="139"/>
      <c r="W21" s="35" t="e">
        <f t="shared" si="11"/>
        <v>#VALUE!</v>
      </c>
      <c r="Y21" s="365"/>
      <c r="Z21" s="365"/>
      <c r="AG21" s="364" t="s">
        <v>1606</v>
      </c>
      <c r="AH21" s="364"/>
      <c r="AI21" s="364"/>
      <c r="AJ21" s="364"/>
      <c r="AK21" s="364"/>
      <c r="AL21" s="364"/>
      <c r="AM21" s="364"/>
    </row>
    <row r="22" spans="2:39" ht="51" customHeight="1" x14ac:dyDescent="0.25">
      <c r="B22" s="290">
        <v>3</v>
      </c>
      <c r="C22" s="141" t="s">
        <v>255</v>
      </c>
      <c r="D22" s="178"/>
      <c r="E22" s="268" t="s">
        <v>256</v>
      </c>
      <c r="F22" s="265"/>
      <c r="G22" s="269"/>
      <c r="H22" s="115"/>
      <c r="I22" s="124">
        <f>SUM(K22:P22)</f>
        <v>0</v>
      </c>
      <c r="J22" s="124">
        <f t="shared" si="9"/>
        <v>0</v>
      </c>
      <c r="K22" s="122"/>
      <c r="L22" s="122"/>
      <c r="M22" s="122"/>
      <c r="N22" s="122"/>
      <c r="O22" s="123"/>
      <c r="P22" s="122"/>
      <c r="Q22" s="123"/>
      <c r="S22" s="125" t="str">
        <f t="shared" si="10"/>
        <v/>
      </c>
      <c r="T22" s="147" t="e">
        <f>1/$I$29</f>
        <v>#DIV/0!</v>
      </c>
      <c r="U22" s="127" t="e">
        <f t="shared" si="7"/>
        <v>#DIV/0!</v>
      </c>
      <c r="V22" s="139" t="e">
        <f>IF(Q22=1,0,S22*T22)</f>
        <v>#VALUE!</v>
      </c>
      <c r="W22" s="35" t="e">
        <f t="shared" si="11"/>
        <v>#VALUE!</v>
      </c>
      <c r="Y22" s="365"/>
      <c r="Z22" s="365"/>
      <c r="AG22" s="334"/>
      <c r="AH22" s="334"/>
      <c r="AI22" s="334"/>
      <c r="AJ22" s="334"/>
      <c r="AK22" s="334"/>
      <c r="AL22" s="334"/>
      <c r="AM22" s="334"/>
    </row>
    <row r="23" spans="2:39" ht="48.75" customHeight="1" x14ac:dyDescent="0.25">
      <c r="B23" s="290">
        <v>4</v>
      </c>
      <c r="C23" s="141" t="s">
        <v>257</v>
      </c>
      <c r="D23" s="178"/>
      <c r="E23" s="268" t="s">
        <v>258</v>
      </c>
      <c r="F23" s="265"/>
      <c r="G23" s="236" t="s">
        <v>259</v>
      </c>
      <c r="H23" s="115"/>
      <c r="I23" s="124">
        <f>SUM(K23:P23)</f>
        <v>0</v>
      </c>
      <c r="J23" s="124">
        <f t="shared" si="9"/>
        <v>0</v>
      </c>
      <c r="K23" s="122"/>
      <c r="L23" s="122"/>
      <c r="M23" s="122"/>
      <c r="N23" s="122"/>
      <c r="O23" s="186"/>
      <c r="P23" s="122"/>
      <c r="Q23" s="123"/>
      <c r="S23" s="125" t="str">
        <f t="shared" si="10"/>
        <v/>
      </c>
      <c r="T23" s="147" t="e">
        <f>1/$I$29</f>
        <v>#DIV/0!</v>
      </c>
      <c r="U23" s="127" t="e">
        <f t="shared" si="7"/>
        <v>#DIV/0!</v>
      </c>
      <c r="V23" s="139" t="e">
        <f>IF(Q23=1,0,S23*T23)</f>
        <v>#VALUE!</v>
      </c>
      <c r="W23" s="35" t="e">
        <f t="shared" si="11"/>
        <v>#VALUE!</v>
      </c>
      <c r="Y23" s="365"/>
      <c r="Z23" s="365"/>
      <c r="AG23" s="364" t="s">
        <v>1607</v>
      </c>
      <c r="AH23" s="364"/>
      <c r="AI23" s="364"/>
      <c r="AJ23" s="364"/>
      <c r="AK23" s="364"/>
      <c r="AL23" s="364"/>
      <c r="AM23" s="364"/>
    </row>
    <row r="24" spans="2:39" ht="60.75" customHeight="1" x14ac:dyDescent="0.25">
      <c r="B24" s="290">
        <v>5</v>
      </c>
      <c r="C24" s="141" t="s">
        <v>260</v>
      </c>
      <c r="D24" s="178"/>
      <c r="E24" s="268" t="s">
        <v>261</v>
      </c>
      <c r="F24" s="265"/>
      <c r="G24" s="236" t="s">
        <v>262</v>
      </c>
      <c r="H24" s="115"/>
      <c r="I24" s="124">
        <f>SUM(K24:P24)</f>
        <v>0</v>
      </c>
      <c r="J24" s="124">
        <f t="shared" si="9"/>
        <v>0</v>
      </c>
      <c r="K24" s="122"/>
      <c r="L24" s="122"/>
      <c r="M24" s="122"/>
      <c r="N24" s="122"/>
      <c r="O24" s="123"/>
      <c r="P24" s="122"/>
      <c r="Q24" s="123"/>
      <c r="S24" s="125" t="str">
        <f t="shared" si="10"/>
        <v/>
      </c>
      <c r="T24" s="147" t="e">
        <f>1/$I$29</f>
        <v>#DIV/0!</v>
      </c>
      <c r="U24" s="127" t="e">
        <f t="shared" si="7"/>
        <v>#DIV/0!</v>
      </c>
      <c r="V24" s="139" t="e">
        <f>IF(Q24=1,0,S24*T24)</f>
        <v>#VALUE!</v>
      </c>
      <c r="W24" s="35" t="e">
        <f t="shared" si="11"/>
        <v>#VALUE!</v>
      </c>
      <c r="Y24" s="365"/>
      <c r="Z24" s="365"/>
      <c r="AG24" s="364" t="s">
        <v>1608</v>
      </c>
      <c r="AH24" s="364"/>
      <c r="AI24" s="364"/>
      <c r="AJ24" s="364"/>
      <c r="AK24" s="364"/>
      <c r="AL24" s="364"/>
      <c r="AM24" s="364"/>
    </row>
    <row r="25" spans="2:39" ht="51" customHeight="1" x14ac:dyDescent="0.25">
      <c r="B25" s="290">
        <v>6</v>
      </c>
      <c r="C25" s="141" t="s">
        <v>263</v>
      </c>
      <c r="D25" s="178"/>
      <c r="E25" s="268" t="s">
        <v>264</v>
      </c>
      <c r="F25" s="265"/>
      <c r="G25" s="269"/>
      <c r="H25" s="115"/>
      <c r="I25" s="124">
        <f>SUM(K25:P25)</f>
        <v>0</v>
      </c>
      <c r="J25" s="124">
        <f t="shared" si="9"/>
        <v>0</v>
      </c>
      <c r="K25" s="122"/>
      <c r="L25" s="122"/>
      <c r="M25" s="122"/>
      <c r="N25" s="122"/>
      <c r="O25" s="123"/>
      <c r="P25" s="122"/>
      <c r="Q25" s="123"/>
      <c r="S25" s="125" t="str">
        <f t="shared" si="10"/>
        <v/>
      </c>
      <c r="T25" s="147" t="e">
        <f>1/$I$29</f>
        <v>#DIV/0!</v>
      </c>
      <c r="U25" s="127" t="e">
        <f t="shared" si="7"/>
        <v>#DIV/0!</v>
      </c>
      <c r="V25" s="139" t="e">
        <f>IF(Q25=1,0,S25*T25)</f>
        <v>#VALUE!</v>
      </c>
      <c r="W25" s="35" t="e">
        <f t="shared" si="11"/>
        <v>#VALUE!</v>
      </c>
      <c r="Y25" s="365"/>
      <c r="Z25" s="365"/>
      <c r="AG25" s="364" t="s">
        <v>1609</v>
      </c>
      <c r="AH25" s="364"/>
      <c r="AI25" s="364"/>
      <c r="AJ25" s="364"/>
      <c r="AK25" s="364"/>
      <c r="AL25" s="364"/>
      <c r="AM25" s="364"/>
    </row>
    <row r="26" spans="2:39" ht="45.75" customHeight="1" x14ac:dyDescent="0.25">
      <c r="B26" s="290" t="s">
        <v>265</v>
      </c>
      <c r="C26" s="142" t="s">
        <v>266</v>
      </c>
      <c r="D26" s="178"/>
      <c r="E26" s="268" t="s">
        <v>267</v>
      </c>
      <c r="F26" s="265"/>
      <c r="G26" s="236" t="s">
        <v>268</v>
      </c>
      <c r="H26" s="115"/>
      <c r="I26" s="152"/>
      <c r="J26" s="124">
        <f t="shared" si="9"/>
        <v>0</v>
      </c>
      <c r="K26" s="122"/>
      <c r="L26" s="122"/>
      <c r="M26" s="122"/>
      <c r="N26" s="122"/>
      <c r="O26" s="123"/>
      <c r="P26" s="122"/>
      <c r="Q26" s="123"/>
      <c r="S26" s="125" t="str">
        <f t="shared" si="10"/>
        <v/>
      </c>
      <c r="T26" s="147"/>
      <c r="U26" s="127" t="e">
        <f t="shared" si="7"/>
        <v>#DIV/0!</v>
      </c>
      <c r="V26" s="139"/>
      <c r="W26" s="35" t="e">
        <f t="shared" si="11"/>
        <v>#VALUE!</v>
      </c>
      <c r="Y26" s="365"/>
      <c r="Z26" s="365"/>
      <c r="AG26" s="364" t="s">
        <v>1610</v>
      </c>
      <c r="AH26" s="364"/>
      <c r="AI26" s="364"/>
      <c r="AJ26" s="364"/>
      <c r="AK26" s="364"/>
      <c r="AL26" s="364"/>
      <c r="AM26" s="364"/>
    </row>
    <row r="27" spans="2:39" ht="45.75" customHeight="1" x14ac:dyDescent="0.25">
      <c r="B27" s="290" t="s">
        <v>269</v>
      </c>
      <c r="C27" s="143" t="s">
        <v>270</v>
      </c>
      <c r="D27" s="178"/>
      <c r="E27" s="268" t="s">
        <v>271</v>
      </c>
      <c r="F27" s="265"/>
      <c r="G27" s="236" t="s">
        <v>272</v>
      </c>
      <c r="H27" s="115"/>
      <c r="I27" s="152"/>
      <c r="J27" s="124">
        <f t="shared" si="9"/>
        <v>0</v>
      </c>
      <c r="K27" s="122"/>
      <c r="L27" s="122"/>
      <c r="M27" s="122"/>
      <c r="N27" s="122"/>
      <c r="O27" s="123"/>
      <c r="P27" s="122"/>
      <c r="Q27" s="123"/>
      <c r="S27" s="125" t="str">
        <f t="shared" si="10"/>
        <v/>
      </c>
      <c r="T27" s="147"/>
      <c r="U27" s="127" t="e">
        <f t="shared" si="7"/>
        <v>#DIV/0!</v>
      </c>
      <c r="V27" s="139"/>
      <c r="W27" s="35" t="e">
        <f t="shared" si="11"/>
        <v>#VALUE!</v>
      </c>
      <c r="Y27" s="365"/>
      <c r="Z27" s="365"/>
      <c r="AG27" s="364" t="s">
        <v>1611</v>
      </c>
      <c r="AH27" s="364"/>
      <c r="AI27" s="364"/>
      <c r="AJ27" s="364"/>
      <c r="AK27" s="364"/>
      <c r="AL27" s="364"/>
      <c r="AM27" s="364"/>
    </row>
    <row r="28" spans="2:39" ht="43.5" customHeight="1" x14ac:dyDescent="0.25">
      <c r="B28" s="290" t="s">
        <v>273</v>
      </c>
      <c r="C28" s="144" t="s">
        <v>274</v>
      </c>
      <c r="D28" s="178"/>
      <c r="E28" s="268" t="s">
        <v>275</v>
      </c>
      <c r="F28" s="265"/>
      <c r="G28" s="236" t="s">
        <v>276</v>
      </c>
      <c r="H28" s="126"/>
      <c r="I28" s="152"/>
      <c r="J28" s="124">
        <f t="shared" si="9"/>
        <v>0</v>
      </c>
      <c r="K28" s="122"/>
      <c r="L28" s="122"/>
      <c r="M28" s="122"/>
      <c r="N28" s="122"/>
      <c r="O28" s="123"/>
      <c r="P28" s="122"/>
      <c r="Q28" s="123"/>
      <c r="S28" s="125" t="str">
        <f t="shared" si="10"/>
        <v/>
      </c>
      <c r="T28" s="147"/>
      <c r="U28" s="127" t="e">
        <f t="shared" si="7"/>
        <v>#DIV/0!</v>
      </c>
      <c r="V28" s="139"/>
      <c r="W28" s="35" t="e">
        <f t="shared" si="11"/>
        <v>#VALUE!</v>
      </c>
      <c r="Y28" s="365"/>
      <c r="Z28" s="365"/>
      <c r="AG28" s="364" t="s">
        <v>1612</v>
      </c>
      <c r="AH28" s="364"/>
      <c r="AI28" s="364"/>
      <c r="AJ28" s="364"/>
      <c r="AK28" s="364"/>
      <c r="AL28" s="364"/>
      <c r="AM28" s="364"/>
    </row>
    <row r="29" spans="2:39" x14ac:dyDescent="0.25">
      <c r="C29" s="152"/>
      <c r="D29" s="180"/>
      <c r="E29" s="180"/>
      <c r="F29" s="180"/>
      <c r="G29" s="180"/>
      <c r="I29" s="150">
        <f>SUM(I10:I28)</f>
        <v>0</v>
      </c>
      <c r="J29" s="183">
        <f>SUM(J10:J28)</f>
        <v>0</v>
      </c>
      <c r="V29" s="173" t="e">
        <f>SUM(V10:V25)</f>
        <v>#VALUE!</v>
      </c>
      <c r="W29" s="173" t="e">
        <f>SUM(W10:W28)</f>
        <v>#VALUE!</v>
      </c>
      <c r="Y29" s="167"/>
      <c r="Z29" s="167"/>
      <c r="AG29" s="334"/>
      <c r="AH29" s="334"/>
      <c r="AI29" s="334"/>
      <c r="AJ29" s="334"/>
      <c r="AK29" s="334"/>
      <c r="AL29" s="334"/>
      <c r="AM29" s="334"/>
    </row>
    <row r="30" spans="2:39" x14ac:dyDescent="0.25">
      <c r="C30" s="152"/>
      <c r="D30" s="152"/>
      <c r="E30" s="152"/>
      <c r="F30" s="152"/>
      <c r="G30" s="152"/>
      <c r="R30" s="118" t="s">
        <v>277</v>
      </c>
      <c r="S30" s="129">
        <f>SUMIF(I29,6-V32,V29)</f>
        <v>0</v>
      </c>
      <c r="W30"/>
      <c r="Y30" s="167"/>
      <c r="Z30" s="167"/>
    </row>
    <row r="31" spans="2:39" x14ac:dyDescent="0.25">
      <c r="C31" s="152"/>
      <c r="D31" s="152"/>
      <c r="E31" s="152"/>
      <c r="F31" s="152"/>
      <c r="G31" s="152"/>
      <c r="R31" s="118" t="s">
        <v>278</v>
      </c>
      <c r="S31" s="129">
        <f>SUMIF(J29,19-V33,W29)</f>
        <v>0</v>
      </c>
      <c r="X31" s="128"/>
      <c r="Y31"/>
      <c r="Z31"/>
    </row>
    <row r="32" spans="2:39" x14ac:dyDescent="0.25">
      <c r="C32" s="152"/>
      <c r="D32" s="152"/>
      <c r="E32" s="152"/>
      <c r="F32" s="152"/>
      <c r="G32" s="152"/>
      <c r="U32" s="150" t="s">
        <v>285</v>
      </c>
      <c r="V32" s="150">
        <f>SUM(Q10,Q12,Q22:Q25)</f>
        <v>0</v>
      </c>
      <c r="X32" s="128"/>
    </row>
    <row r="33" spans="3:32" x14ac:dyDescent="0.25">
      <c r="C33" s="152"/>
      <c r="D33" s="152"/>
      <c r="E33" s="152"/>
      <c r="F33" s="152"/>
      <c r="G33" s="152"/>
      <c r="U33" s="150" t="s">
        <v>286</v>
      </c>
      <c r="V33" s="150">
        <f>SUM(Q10:Q28)</f>
        <v>0</v>
      </c>
    </row>
    <row r="34" spans="3:32" ht="13.5" customHeight="1" x14ac:dyDescent="0.25">
      <c r="C34" s="152"/>
      <c r="D34" s="152"/>
      <c r="E34" s="152"/>
      <c r="F34" s="152"/>
      <c r="G34" s="152"/>
    </row>
    <row r="35" spans="3:32" x14ac:dyDescent="0.25">
      <c r="C35" s="152"/>
      <c r="D35" s="152"/>
      <c r="E35" s="152"/>
      <c r="F35" s="152"/>
      <c r="G35" s="152"/>
    </row>
    <row r="42" spans="3:32" ht="22.5" customHeight="1" x14ac:dyDescent="0.25">
      <c r="AA42" s="151"/>
      <c r="AB42" s="151"/>
      <c r="AC42" s="151"/>
    </row>
    <row r="44" spans="3:32" ht="15" customHeight="1" x14ac:dyDescent="0.25">
      <c r="AA44" s="151"/>
      <c r="AB44" s="151"/>
      <c r="AC44" s="151"/>
      <c r="AD44" s="151"/>
      <c r="AE44" s="151"/>
      <c r="AF44" s="151"/>
    </row>
  </sheetData>
  <sheetProtection formatCells="0" formatColumns="0" formatRows="0" insertColumns="0" insertRows="0" insertHyperlinks="0" deleteColumns="0" deleteRows="0" sort="0" autoFilter="0" pivotTables="0"/>
  <mergeCells count="46">
    <mergeCell ref="Y17:Z17"/>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AG20:AM20"/>
    <mergeCell ref="AG28:AM28"/>
    <mergeCell ref="AG21:AM21"/>
    <mergeCell ref="AG26:AM26"/>
    <mergeCell ref="AG25:AM25"/>
    <mergeCell ref="AG27:AM27"/>
    <mergeCell ref="AG23:AM23"/>
    <mergeCell ref="AG24:AM24"/>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Y11:Z11"/>
    <mergeCell ref="Y12:Z12"/>
    <mergeCell ref="AG7:AM8"/>
    <mergeCell ref="AG10:AM10"/>
    <mergeCell ref="B1:Z1"/>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5.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6.xml><?xml version="1.0" encoding="utf-8"?>
<LongProperties xmlns="http://schemas.microsoft.com/office/2006/metadata/longProperti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3.xml><?xml version="1.0" encoding="utf-8"?>
<ds:datastoreItem xmlns:ds="http://schemas.openxmlformats.org/officeDocument/2006/customXml" ds:itemID="{C9053258-AB1D-4C95-ADB6-2E3B627DEA39}">
  <ds:schemaRefs>
    <ds:schemaRef ds:uri="http://schemas.microsoft.com/sharepoint/events"/>
  </ds:schemaRefs>
</ds:datastoreItem>
</file>

<file path=customXml/itemProps4.xml><?xml version="1.0" encoding="utf-8"?>
<ds:datastoreItem xmlns:ds="http://schemas.openxmlformats.org/officeDocument/2006/customXml" ds:itemID="{62A65609-E9C0-4E35-983E-6BBE62BF7404}">
  <ds:schemaRefs>
    <ds:schemaRef ds:uri="http://schemas.microsoft.com/office/2006/metadata/properties"/>
    <ds:schemaRef ds:uri="d23a570b-d7a9-49ca-a34c-8afb8206b4bf"/>
    <ds:schemaRef ds:uri="http://schemas.microsoft.com/sharepoint/v3"/>
    <ds:schemaRef ds:uri="http://purl.org/dc/terms/"/>
    <ds:schemaRef ds:uri="5853e249-3efc-412b-93d1-e2f4d700370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6.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7.xml><?xml version="1.0" encoding="utf-8"?>
<ds:datastoreItem xmlns:ds="http://schemas.openxmlformats.org/officeDocument/2006/customXml" ds:itemID="{20E29A65-A5F9-41DF-B9DE-B3C4ACEF71C4}">
  <ds:schemaRefs>
    <ds:schemaRef ds:uri="http://schemas.microsoft.com/office/2006/metadata/customXsn"/>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Introduction</vt:lpstr>
      <vt:lpstr>Cadre</vt:lpstr>
      <vt:lpstr>D1</vt:lpstr>
      <vt:lpstr>D2</vt:lpstr>
      <vt:lpstr>D3</vt:lpstr>
      <vt:lpstr>D4</vt:lpstr>
      <vt:lpstr>EL 5</vt:lpstr>
      <vt:lpstr>D6</vt:lpstr>
      <vt:lpstr>D7</vt:lpstr>
      <vt:lpstr>Synthèse</vt:lpstr>
      <vt:lpstr>Aperçu de l’EIR et l’ECI</vt:lpstr>
      <vt:lpstr>Figures</vt:lpstr>
      <vt:lpstr>Cadre OMS</vt:lpstr>
      <vt:lpstr>'Aperçu de l’EIR et l’ECI'!Print_Area</vt:lpstr>
      <vt:lpstr>Cadre!Print_Area</vt:lpstr>
      <vt:lpstr>'Cadre OMS'!Print_Area</vt:lpstr>
      <vt:lpstr>'D1'!Print_Area</vt:lpstr>
      <vt:lpstr>'D2'!Print_Area</vt:lpstr>
      <vt:lpstr>'D3'!Print_Area</vt:lpstr>
      <vt:lpstr>'D4'!Print_Area</vt:lpstr>
      <vt:lpstr>'D6'!Print_Area</vt:lpstr>
      <vt:lpstr>'D7'!Print_Area</vt:lpstr>
      <vt:lpstr>'EL 5'!Print_Area</vt:lpstr>
      <vt:lpstr>Introduction!Print_Area</vt:lpstr>
      <vt:lpstr>Synthèse!Print_Area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2019-01-18T08:25:08.0000000Z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